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fs01\s1369\■新型コロナウイルス対策本部用\★班別フォルダ★\02_調整グループ（経理）\02_補助金・交付金\02_緊急包括支援交付金\01_令和５年度\01_令和５年度県要綱・申請案内\2023.07.18_病床第２四半期交付申請\01_作業中\"/>
    </mc:Choice>
  </mc:AlternateContent>
  <bookViews>
    <workbookView xWindow="0" yWindow="0" windowWidth="2745" windowHeight="0" tabRatio="861"/>
  </bookViews>
  <sheets>
    <sheet name="基礎情報入力シート（要入力）" sheetId="101" r:id="rId1"/>
    <sheet name="連絡票" sheetId="103" r:id="rId2"/>
    <sheet name="事業実施計画（第１号様式）" sheetId="102" r:id="rId3"/>
    <sheet name="別紙1" sheetId="47" r:id="rId4"/>
    <sheet name="別紙２" sheetId="48" r:id="rId5"/>
    <sheet name="交付申請書（第２号様式） " sheetId="104" r:id="rId6"/>
    <sheet name="別紙3(1)" sheetId="86" r:id="rId7"/>
    <sheet name="別紙3(2)" sheetId="68" r:id="rId8"/>
    <sheet name="別紙4 (１)" sheetId="134" r:id="rId9"/>
    <sheet name="別紙４ (２)" sheetId="137" r:id="rId10"/>
    <sheet name="空床数計算シート(集計)" sheetId="106" r:id="rId11"/>
    <sheet name="空床数計算シート(７月) " sheetId="148" r:id="rId12"/>
    <sheet name="空床数計算シート(８月)" sheetId="108" r:id="rId13"/>
    <sheet name="空床数計算シート(９月)" sheetId="109" r:id="rId14"/>
    <sheet name="空床数計算シート(クラスター集計)" sheetId="113" r:id="rId15"/>
    <sheet name="空床数計算シート(クラスター７月)" sheetId="115" r:id="rId16"/>
    <sheet name="空床数計算シート(クラスター８月)  " sheetId="147" r:id="rId17"/>
    <sheet name="空床数計算シート(クラスター９月) " sheetId="116" r:id="rId18"/>
    <sheet name="コロナに伴う処遇改善状況" sheetId="110" r:id="rId19"/>
    <sheet name="歳入歳出予算書抄本  " sheetId="133" r:id="rId20"/>
  </sheets>
  <definedNames>
    <definedName name="_xlnm._FilterDatabase" localSheetId="0" hidden="1">'基礎情報入力シート（要入力）'!#REF!</definedName>
    <definedName name="_xlnm._FilterDatabase" localSheetId="3" hidden="1">別紙1!$A$8:$E$11</definedName>
    <definedName name="_xlnm._FilterDatabase" localSheetId="1" hidden="1">連絡票!#REF!</definedName>
    <definedName name="a" localSheetId="11">#REF!</definedName>
    <definedName name="a" localSheetId="16">#REF!</definedName>
    <definedName name="a" localSheetId="19">#REF!</definedName>
    <definedName name="a">#REF!</definedName>
    <definedName name="aaaa" localSheetId="11">#REF!</definedName>
    <definedName name="aaaa" localSheetId="16">#REF!</definedName>
    <definedName name="aaaa" localSheetId="19">#REF!</definedName>
    <definedName name="aaaa">#REF!</definedName>
    <definedName name="_xlnm.Print_Area" localSheetId="18">コロナに伴う処遇改善状況!$A$1:$D$21</definedName>
    <definedName name="_xlnm.Print_Area" localSheetId="0">'基礎情報入力シート（要入力）'!$B$2:$D$18</definedName>
    <definedName name="_xlnm.Print_Area" localSheetId="11">'空床数計算シート(７月) '!$A$1:$AH$45</definedName>
    <definedName name="_xlnm.Print_Area" localSheetId="12">'空床数計算シート(８月)'!$A$1:$AH$45</definedName>
    <definedName name="_xlnm.Print_Area" localSheetId="13">'空床数計算シート(９月)'!$A$1:$AH$43</definedName>
    <definedName name="_xlnm.Print_Area" localSheetId="15">'空床数計算シート(クラスター７月)'!$A$1:$Y$45</definedName>
    <definedName name="_xlnm.Print_Area" localSheetId="16">'空床数計算シート(クラスター８月)  '!$A$1:$Y$45</definedName>
    <definedName name="_xlnm.Print_Area" localSheetId="17">'空床数計算シート(クラスター９月) '!$A$1:$Y$44</definedName>
    <definedName name="_xlnm.Print_Area" localSheetId="14">'空床数計算シート(クラスター集計)'!$A$1:$L$23</definedName>
    <definedName name="_xlnm.Print_Area" localSheetId="10">'空床数計算シート(集計)'!$A$1:$L$22</definedName>
    <definedName name="_xlnm.Print_Area" localSheetId="5">'交付申請書（第２号様式） '!$A$1:$AE$38</definedName>
    <definedName name="_xlnm.Print_Area" localSheetId="2">'事業実施計画（第１号様式）'!$A$1:$AE$40</definedName>
    <definedName name="_xlnm.Print_Area" localSheetId="3">別紙1!$A$1:$E$11</definedName>
    <definedName name="_xlnm.Print_Area" localSheetId="6">'別紙3(1)'!$A$1:$I$40</definedName>
    <definedName name="_xlnm.Print_Area" localSheetId="7">'別紙3(2)'!$A$1:$I$40</definedName>
    <definedName name="_xlnm.Print_Area" localSheetId="8">'別紙4 (１)'!$A$1:$J$35</definedName>
    <definedName name="_xlnm.Print_Area" localSheetId="9">'別紙４ (２)'!$A$1:$J$29</definedName>
    <definedName name="_xlnm.Print_Area" localSheetId="1">連絡票!$B$2:$E$29</definedName>
    <definedName name="_xlnm.Print_Titles" localSheetId="3">別紙1!$8:$8</definedName>
    <definedName name="ああ" localSheetId="11">#REF!</definedName>
    <definedName name="ああ" localSheetId="16">#REF!</definedName>
    <definedName name="ああ" localSheetId="19">#REF!</definedName>
    <definedName name="ああ">#REF!</definedName>
    <definedName name="クラスター" localSheetId="11">#REF!</definedName>
    <definedName name="クラスター" localSheetId="16">#REF!</definedName>
    <definedName name="クラスター" localSheetId="19">#REF!</definedName>
    <definedName name="クラスター" localSheetId="8">#REF!</definedName>
    <definedName name="クラスター" localSheetId="9">#REF!</definedName>
    <definedName name="クラスター">#REF!</definedName>
    <definedName name="病床確保料" localSheetId="11">#REF!</definedName>
    <definedName name="病床確保料" localSheetId="15">#REF!</definedName>
    <definedName name="病床確保料" localSheetId="16">#REF!</definedName>
    <definedName name="病床確保料" localSheetId="17">#REF!</definedName>
    <definedName name="病床確保料" localSheetId="14">#REF!</definedName>
    <definedName name="病床確保料" localSheetId="19">#REF!</definedName>
    <definedName name="病床確保料" localSheetId="8">#REF!</definedName>
    <definedName name="病床確保料" localSheetId="9">#REF!</definedName>
    <definedName name="病床確保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47" l="1"/>
  <c r="P13" i="148"/>
  <c r="AA39" i="148"/>
  <c r="D20" i="137"/>
  <c r="D22" i="137" l="1"/>
  <c r="D18" i="134"/>
  <c r="D20" i="134"/>
  <c r="D19" i="134"/>
  <c r="D24" i="137" l="1"/>
  <c r="D23" i="137"/>
  <c r="D21" i="137"/>
  <c r="D9" i="137" l="1"/>
  <c r="AA11" i="109" l="1"/>
  <c r="AA12" i="109"/>
  <c r="AA13" i="109"/>
  <c r="AA14" i="109"/>
  <c r="AA15" i="109"/>
  <c r="AA16" i="109"/>
  <c r="AA17" i="109"/>
  <c r="AA18" i="109"/>
  <c r="AA19" i="109"/>
  <c r="AA20" i="109"/>
  <c r="AA21" i="109"/>
  <c r="AA22" i="109"/>
  <c r="AA23" i="109"/>
  <c r="AA24" i="109"/>
  <c r="AA25" i="109"/>
  <c r="AA26" i="109"/>
  <c r="AA27" i="109"/>
  <c r="AA28" i="109"/>
  <c r="AA29" i="109"/>
  <c r="AA30" i="109"/>
  <c r="AA31" i="109"/>
  <c r="AA32" i="109"/>
  <c r="AA33" i="109"/>
  <c r="AA34" i="109"/>
  <c r="AA35" i="109"/>
  <c r="AA36" i="109"/>
  <c r="AA37" i="109"/>
  <c r="AA38" i="109"/>
  <c r="AA39" i="109"/>
  <c r="AA10" i="109"/>
  <c r="P38" i="109"/>
  <c r="P12" i="109"/>
  <c r="P13" i="109"/>
  <c r="P14" i="109"/>
  <c r="P15" i="109"/>
  <c r="P16" i="109"/>
  <c r="P17" i="109"/>
  <c r="P18" i="109"/>
  <c r="P19" i="109"/>
  <c r="P20" i="109"/>
  <c r="P21" i="109"/>
  <c r="P22" i="109"/>
  <c r="P23" i="109"/>
  <c r="P24" i="109"/>
  <c r="P25" i="109"/>
  <c r="P26" i="109"/>
  <c r="P27" i="109"/>
  <c r="P28" i="109"/>
  <c r="P29" i="109"/>
  <c r="P30" i="109"/>
  <c r="P31" i="109"/>
  <c r="P32" i="109"/>
  <c r="P33" i="109"/>
  <c r="P34" i="109"/>
  <c r="P35" i="109"/>
  <c r="P36" i="109"/>
  <c r="P37" i="109"/>
  <c r="P39" i="109"/>
  <c r="P10" i="109"/>
  <c r="C10" i="109"/>
  <c r="AA11" i="108"/>
  <c r="AA10" i="108"/>
  <c r="P12" i="108"/>
  <c r="P13" i="108"/>
  <c r="P14" i="108"/>
  <c r="P15" i="108"/>
  <c r="P16" i="108"/>
  <c r="P17" i="108"/>
  <c r="P18" i="108"/>
  <c r="P19" i="108"/>
  <c r="P20" i="108"/>
  <c r="P21" i="108"/>
  <c r="P22" i="108"/>
  <c r="P23" i="108"/>
  <c r="P24" i="108"/>
  <c r="P25" i="108"/>
  <c r="P26" i="108"/>
  <c r="P27" i="108"/>
  <c r="P28" i="108"/>
  <c r="P29" i="108"/>
  <c r="P30" i="108"/>
  <c r="P31" i="108"/>
  <c r="P32" i="108"/>
  <c r="P33" i="108"/>
  <c r="P34" i="108"/>
  <c r="P35" i="108"/>
  <c r="P36" i="108"/>
  <c r="P37" i="108"/>
  <c r="P38" i="108"/>
  <c r="P39" i="108"/>
  <c r="P40" i="108"/>
  <c r="P10" i="108"/>
  <c r="F10" i="108"/>
  <c r="P11" i="108"/>
  <c r="AE10" i="108"/>
  <c r="AA13" i="108"/>
  <c r="AA12" i="108"/>
  <c r="AA14" i="108"/>
  <c r="AA15" i="108"/>
  <c r="AA16" i="108"/>
  <c r="AA17" i="108"/>
  <c r="AA18" i="108"/>
  <c r="AA19" i="108"/>
  <c r="AA20" i="108"/>
  <c r="AA21" i="108"/>
  <c r="AA22" i="108"/>
  <c r="AA23" i="108"/>
  <c r="AA24" i="108"/>
  <c r="AA25" i="108"/>
  <c r="AA26" i="108"/>
  <c r="AA27" i="108"/>
  <c r="AA28" i="108"/>
  <c r="AA29" i="108"/>
  <c r="AA30" i="108"/>
  <c r="AA31" i="108"/>
  <c r="AA32" i="108"/>
  <c r="AA33" i="108"/>
  <c r="AA34" i="108"/>
  <c r="AA35" i="108"/>
  <c r="AA36" i="108"/>
  <c r="AA37" i="108"/>
  <c r="AA38" i="108"/>
  <c r="AA39" i="108"/>
  <c r="AA40" i="108"/>
  <c r="AE10" i="148"/>
  <c r="AA10" i="148"/>
  <c r="AA11" i="148"/>
  <c r="AA12" i="148"/>
  <c r="AA13" i="148"/>
  <c r="AA14" i="148"/>
  <c r="AA15" i="148"/>
  <c r="AA16" i="148"/>
  <c r="D10" i="115"/>
  <c r="D10" i="48" l="1"/>
  <c r="H22" i="137"/>
  <c r="F22" i="137" l="1"/>
  <c r="X36" i="147"/>
  <c r="W36" i="147"/>
  <c r="H36" i="147"/>
  <c r="F36" i="147"/>
  <c r="D36" i="147"/>
  <c r="B36" i="147"/>
  <c r="B37" i="147"/>
  <c r="D37" i="147"/>
  <c r="F37" i="147"/>
  <c r="H37" i="147"/>
  <c r="W37" i="147"/>
  <c r="X37" i="147"/>
  <c r="R7" i="115"/>
  <c r="W10" i="115"/>
  <c r="X17" i="115"/>
  <c r="W17" i="115"/>
  <c r="H17" i="115"/>
  <c r="F17" i="115"/>
  <c r="D17" i="115"/>
  <c r="B17" i="115"/>
  <c r="X16" i="115"/>
  <c r="W16" i="115"/>
  <c r="H16" i="115"/>
  <c r="F16" i="115"/>
  <c r="D16" i="115"/>
  <c r="B16" i="115"/>
  <c r="X15" i="115"/>
  <c r="W15" i="115"/>
  <c r="Y15" i="115" s="1"/>
  <c r="H15" i="115"/>
  <c r="F15" i="115"/>
  <c r="D15" i="115"/>
  <c r="B15" i="115"/>
  <c r="X14" i="115"/>
  <c r="W14" i="115"/>
  <c r="H14" i="115"/>
  <c r="F14" i="115"/>
  <c r="D14" i="115"/>
  <c r="B14" i="115"/>
  <c r="X13" i="115"/>
  <c r="W13" i="115"/>
  <c r="H13" i="115"/>
  <c r="F13" i="115"/>
  <c r="D13" i="115"/>
  <c r="B13" i="115"/>
  <c r="X12" i="115"/>
  <c r="W12" i="115"/>
  <c r="H12" i="115"/>
  <c r="F12" i="115"/>
  <c r="D12" i="115"/>
  <c r="B12" i="115"/>
  <c r="X11" i="115"/>
  <c r="W11" i="115"/>
  <c r="H11" i="115"/>
  <c r="F11" i="115"/>
  <c r="D11" i="115"/>
  <c r="B11" i="115"/>
  <c r="B10" i="115"/>
  <c r="F10" i="115"/>
  <c r="H10" i="115"/>
  <c r="X10" i="115"/>
  <c r="B18" i="115"/>
  <c r="D18" i="115"/>
  <c r="F18" i="115"/>
  <c r="H18" i="115"/>
  <c r="W18" i="115"/>
  <c r="Y18" i="115" s="1"/>
  <c r="X18" i="115"/>
  <c r="B19" i="115"/>
  <c r="D19" i="115"/>
  <c r="F19" i="115"/>
  <c r="H19" i="115"/>
  <c r="W19" i="115"/>
  <c r="X19" i="115"/>
  <c r="B20" i="115"/>
  <c r="D20" i="115"/>
  <c r="F20" i="115"/>
  <c r="H20" i="115"/>
  <c r="W20" i="115"/>
  <c r="X20" i="115"/>
  <c r="B21" i="115"/>
  <c r="D21" i="115"/>
  <c r="F21" i="115"/>
  <c r="H21" i="115"/>
  <c r="W21" i="115"/>
  <c r="X21" i="115"/>
  <c r="B22" i="115"/>
  <c r="D22" i="115"/>
  <c r="F22" i="115"/>
  <c r="H22" i="115"/>
  <c r="W22" i="115"/>
  <c r="Y22" i="115" s="1"/>
  <c r="X22" i="115"/>
  <c r="B23" i="115"/>
  <c r="D23" i="115"/>
  <c r="F23" i="115"/>
  <c r="H23" i="115"/>
  <c r="W23" i="115"/>
  <c r="X23" i="115"/>
  <c r="T7" i="148"/>
  <c r="I20" i="106" s="1"/>
  <c r="K15" i="106"/>
  <c r="J15" i="106"/>
  <c r="I15" i="106"/>
  <c r="K11" i="106"/>
  <c r="J11" i="106"/>
  <c r="I11" i="106"/>
  <c r="K7" i="106"/>
  <c r="J7" i="106"/>
  <c r="I7" i="106"/>
  <c r="M22" i="148"/>
  <c r="M21" i="148"/>
  <c r="Y11" i="115" l="1"/>
  <c r="Y12" i="115"/>
  <c r="Y13" i="115"/>
  <c r="Y17" i="115"/>
  <c r="Y37" i="147"/>
  <c r="Y36" i="147"/>
  <c r="Y20" i="115"/>
  <c r="Y21" i="115"/>
  <c r="Y14" i="115"/>
  <c r="Y23" i="115"/>
  <c r="Y19" i="115"/>
  <c r="Y16" i="115"/>
  <c r="Y10" i="115"/>
  <c r="O7" i="109"/>
  <c r="V7" i="108"/>
  <c r="Y7" i="109"/>
  <c r="AB10" i="109"/>
  <c r="AC10" i="109" s="1"/>
  <c r="AF39" i="109"/>
  <c r="AE39" i="109"/>
  <c r="AB39" i="109"/>
  <c r="M39" i="109"/>
  <c r="K39" i="109"/>
  <c r="H39" i="109"/>
  <c r="F39" i="109"/>
  <c r="C39" i="109"/>
  <c r="AF38" i="109"/>
  <c r="AE38" i="109"/>
  <c r="AB38" i="109"/>
  <c r="M38" i="109"/>
  <c r="K38" i="109"/>
  <c r="H38" i="109"/>
  <c r="F38" i="109"/>
  <c r="C38" i="109"/>
  <c r="AF37" i="109"/>
  <c r="AE37" i="109"/>
  <c r="AB37" i="109"/>
  <c r="M37" i="109"/>
  <c r="K37" i="109"/>
  <c r="H37" i="109"/>
  <c r="F37" i="109"/>
  <c r="C37" i="109"/>
  <c r="AF36" i="109"/>
  <c r="AE36" i="109"/>
  <c r="AB36" i="109"/>
  <c r="AC36" i="109" s="1"/>
  <c r="M36" i="109"/>
  <c r="K36" i="109"/>
  <c r="H36" i="109"/>
  <c r="F36" i="109"/>
  <c r="C36" i="109"/>
  <c r="AF35" i="109"/>
  <c r="AE35" i="109"/>
  <c r="AB35" i="109"/>
  <c r="AC35" i="109" s="1"/>
  <c r="M35" i="109"/>
  <c r="K35" i="109"/>
  <c r="H35" i="109"/>
  <c r="F35" i="109"/>
  <c r="C35" i="109"/>
  <c r="AF34" i="109"/>
  <c r="AE34" i="109"/>
  <c r="AB34" i="109"/>
  <c r="M34" i="109"/>
  <c r="K34" i="109"/>
  <c r="H34" i="109"/>
  <c r="F34" i="109"/>
  <c r="C34" i="109"/>
  <c r="AF33" i="109"/>
  <c r="AE33" i="109"/>
  <c r="AB33" i="109"/>
  <c r="M33" i="109"/>
  <c r="K33" i="109"/>
  <c r="H33" i="109"/>
  <c r="F33" i="109"/>
  <c r="C33" i="109"/>
  <c r="AF32" i="109"/>
  <c r="AE32" i="109"/>
  <c r="AB32" i="109"/>
  <c r="AC32" i="109" s="1"/>
  <c r="M32" i="109"/>
  <c r="K32" i="109"/>
  <c r="H32" i="109"/>
  <c r="F32" i="109"/>
  <c r="C32" i="109"/>
  <c r="AF31" i="109"/>
  <c r="AE31" i="109"/>
  <c r="AB31" i="109"/>
  <c r="M31" i="109"/>
  <c r="K31" i="109"/>
  <c r="H31" i="109"/>
  <c r="F31" i="109"/>
  <c r="C31" i="109"/>
  <c r="AF30" i="109"/>
  <c r="AE30" i="109"/>
  <c r="AB30" i="109"/>
  <c r="M30" i="109"/>
  <c r="K30" i="109"/>
  <c r="H30" i="109"/>
  <c r="F30" i="109"/>
  <c r="C30" i="109"/>
  <c r="AF29" i="109"/>
  <c r="AE29" i="109"/>
  <c r="AB29" i="109"/>
  <c r="M29" i="109"/>
  <c r="K29" i="109"/>
  <c r="H29" i="109"/>
  <c r="F29" i="109"/>
  <c r="C29" i="109"/>
  <c r="AF28" i="109"/>
  <c r="AE28" i="109"/>
  <c r="AB28" i="109"/>
  <c r="AC28" i="109" s="1"/>
  <c r="M28" i="109"/>
  <c r="K28" i="109"/>
  <c r="H28" i="109"/>
  <c r="F28" i="109"/>
  <c r="C28" i="109"/>
  <c r="AF27" i="109"/>
  <c r="AE27" i="109"/>
  <c r="AB27" i="109"/>
  <c r="M27" i="109"/>
  <c r="K27" i="109"/>
  <c r="H27" i="109"/>
  <c r="F27" i="109"/>
  <c r="C27" i="109"/>
  <c r="AF26" i="109"/>
  <c r="AE26" i="109"/>
  <c r="AB26" i="109"/>
  <c r="M26" i="109"/>
  <c r="K26" i="109"/>
  <c r="H26" i="109"/>
  <c r="F26" i="109"/>
  <c r="C26" i="109"/>
  <c r="AF25" i="109"/>
  <c r="AE25" i="109"/>
  <c r="AB25" i="109"/>
  <c r="M25" i="109"/>
  <c r="K25" i="109"/>
  <c r="H25" i="109"/>
  <c r="F25" i="109"/>
  <c r="C25" i="109"/>
  <c r="AF24" i="109"/>
  <c r="AE24" i="109"/>
  <c r="AB24" i="109"/>
  <c r="M24" i="109"/>
  <c r="K24" i="109"/>
  <c r="H24" i="109"/>
  <c r="F24" i="109"/>
  <c r="C24" i="109"/>
  <c r="AF23" i="109"/>
  <c r="AE23" i="109"/>
  <c r="AB23" i="109"/>
  <c r="M23" i="109"/>
  <c r="K23" i="109"/>
  <c r="H23" i="109"/>
  <c r="F23" i="109"/>
  <c r="C23" i="109"/>
  <c r="AF22" i="109"/>
  <c r="AE22" i="109"/>
  <c r="AB22" i="109"/>
  <c r="AC22" i="109" s="1"/>
  <c r="M22" i="109"/>
  <c r="K22" i="109"/>
  <c r="H22" i="109"/>
  <c r="F22" i="109"/>
  <c r="C22" i="109"/>
  <c r="AF21" i="109"/>
  <c r="AE21" i="109"/>
  <c r="AB21" i="109"/>
  <c r="M21" i="109"/>
  <c r="K21" i="109"/>
  <c r="H21" i="109"/>
  <c r="F21" i="109"/>
  <c r="C21" i="109"/>
  <c r="AF20" i="109"/>
  <c r="AE20" i="109"/>
  <c r="AB20" i="109"/>
  <c r="M20" i="109"/>
  <c r="K20" i="109"/>
  <c r="H20" i="109"/>
  <c r="F20" i="109"/>
  <c r="C20" i="109"/>
  <c r="AF19" i="109"/>
  <c r="AE19" i="109"/>
  <c r="AB19" i="109"/>
  <c r="M19" i="109"/>
  <c r="K19" i="109"/>
  <c r="H19" i="109"/>
  <c r="F19" i="109"/>
  <c r="C19" i="109"/>
  <c r="AF18" i="109"/>
  <c r="AE18" i="109"/>
  <c r="AB18" i="109"/>
  <c r="M18" i="109"/>
  <c r="K18" i="109"/>
  <c r="H18" i="109"/>
  <c r="F18" i="109"/>
  <c r="C18" i="109"/>
  <c r="AF17" i="109"/>
  <c r="AE17" i="109"/>
  <c r="AB17" i="109"/>
  <c r="M17" i="109"/>
  <c r="K17" i="109"/>
  <c r="H17" i="109"/>
  <c r="F17" i="109"/>
  <c r="C17" i="109"/>
  <c r="AF16" i="109"/>
  <c r="AE16" i="109"/>
  <c r="AB16" i="109"/>
  <c r="AC16" i="109" s="1"/>
  <c r="M16" i="109"/>
  <c r="K16" i="109"/>
  <c r="H16" i="109"/>
  <c r="F16" i="109"/>
  <c r="C16" i="109"/>
  <c r="AF15" i="109"/>
  <c r="AE15" i="109"/>
  <c r="AB15" i="109"/>
  <c r="M15" i="109"/>
  <c r="K15" i="109"/>
  <c r="H15" i="109"/>
  <c r="F15" i="109"/>
  <c r="C15" i="109"/>
  <c r="AF14" i="109"/>
  <c r="AE14" i="109"/>
  <c r="AB14" i="109"/>
  <c r="M14" i="109"/>
  <c r="K14" i="109"/>
  <c r="H14" i="109"/>
  <c r="F14" i="109"/>
  <c r="C14" i="109"/>
  <c r="AF13" i="109"/>
  <c r="AE13" i="109"/>
  <c r="AB13" i="109"/>
  <c r="M13" i="109"/>
  <c r="K13" i="109"/>
  <c r="H13" i="109"/>
  <c r="F13" i="109"/>
  <c r="C13" i="109"/>
  <c r="AF12" i="109"/>
  <c r="AE12" i="109"/>
  <c r="AB12" i="109"/>
  <c r="M12" i="109"/>
  <c r="K12" i="109"/>
  <c r="H12" i="109"/>
  <c r="F12" i="109"/>
  <c r="C12" i="109"/>
  <c r="AF11" i="109"/>
  <c r="AE11" i="109"/>
  <c r="AB11" i="109"/>
  <c r="P11" i="109"/>
  <c r="M11" i="109"/>
  <c r="K11" i="109"/>
  <c r="H11" i="109"/>
  <c r="F11" i="109"/>
  <c r="C11" i="109"/>
  <c r="AF10" i="109"/>
  <c r="AE10" i="109"/>
  <c r="M10" i="109"/>
  <c r="K10" i="109"/>
  <c r="H10" i="109"/>
  <c r="F10" i="109"/>
  <c r="AB10" i="108"/>
  <c r="AF10" i="108"/>
  <c r="C12" i="108"/>
  <c r="F12" i="108"/>
  <c r="H12" i="108"/>
  <c r="K12" i="108"/>
  <c r="M12" i="108"/>
  <c r="C13" i="108"/>
  <c r="F13" i="108"/>
  <c r="H13" i="108"/>
  <c r="K13" i="108"/>
  <c r="M13" i="108"/>
  <c r="C14" i="108"/>
  <c r="F14" i="108"/>
  <c r="H14" i="108"/>
  <c r="K14" i="108"/>
  <c r="M14" i="108"/>
  <c r="C15" i="108"/>
  <c r="F15" i="108"/>
  <c r="H15" i="108"/>
  <c r="K15" i="108"/>
  <c r="M15" i="108"/>
  <c r="C16" i="108"/>
  <c r="F16" i="108"/>
  <c r="H16" i="108"/>
  <c r="K16" i="108"/>
  <c r="M16" i="108"/>
  <c r="C17" i="108"/>
  <c r="F17" i="108"/>
  <c r="H17" i="108"/>
  <c r="K17" i="108"/>
  <c r="M17" i="108"/>
  <c r="C18" i="108"/>
  <c r="F18" i="108"/>
  <c r="H18" i="108"/>
  <c r="K18" i="108"/>
  <c r="M18" i="108"/>
  <c r="C19" i="108"/>
  <c r="F19" i="108"/>
  <c r="H19" i="108"/>
  <c r="K19" i="108"/>
  <c r="M19" i="108"/>
  <c r="C20" i="108"/>
  <c r="F20" i="108"/>
  <c r="H20" i="108"/>
  <c r="K20" i="108"/>
  <c r="M20" i="108"/>
  <c r="C21" i="108"/>
  <c r="F21" i="108"/>
  <c r="H21" i="108"/>
  <c r="K21" i="108"/>
  <c r="M21" i="108"/>
  <c r="C22" i="108"/>
  <c r="F22" i="108"/>
  <c r="H22" i="108"/>
  <c r="K22" i="108"/>
  <c r="M22" i="108"/>
  <c r="C23" i="108"/>
  <c r="F23" i="108"/>
  <c r="H23" i="108"/>
  <c r="K23" i="108"/>
  <c r="M23" i="108"/>
  <c r="C24" i="108"/>
  <c r="F24" i="108"/>
  <c r="H24" i="108"/>
  <c r="K24" i="108"/>
  <c r="M24" i="108"/>
  <c r="C25" i="108"/>
  <c r="F25" i="108"/>
  <c r="H25" i="108"/>
  <c r="K25" i="108"/>
  <c r="M25" i="108"/>
  <c r="C26" i="108"/>
  <c r="F26" i="108"/>
  <c r="H26" i="108"/>
  <c r="K26" i="108"/>
  <c r="M26" i="108"/>
  <c r="C27" i="108"/>
  <c r="F27" i="108"/>
  <c r="H27" i="108"/>
  <c r="K27" i="108"/>
  <c r="M27" i="108"/>
  <c r="C28" i="108"/>
  <c r="F28" i="108"/>
  <c r="H28" i="108"/>
  <c r="K28" i="108"/>
  <c r="M28" i="108"/>
  <c r="C29" i="108"/>
  <c r="F29" i="108"/>
  <c r="H29" i="108"/>
  <c r="K29" i="108"/>
  <c r="M29" i="108"/>
  <c r="C30" i="108"/>
  <c r="F30" i="108"/>
  <c r="H30" i="108"/>
  <c r="K30" i="108"/>
  <c r="M30" i="108"/>
  <c r="C31" i="108"/>
  <c r="F31" i="108"/>
  <c r="H31" i="108"/>
  <c r="K31" i="108"/>
  <c r="M31" i="108"/>
  <c r="C32" i="108"/>
  <c r="F32" i="108"/>
  <c r="H32" i="108"/>
  <c r="K32" i="108"/>
  <c r="M32" i="108"/>
  <c r="C33" i="108"/>
  <c r="F33" i="108"/>
  <c r="H33" i="108"/>
  <c r="K33" i="108"/>
  <c r="M33" i="108"/>
  <c r="C34" i="108"/>
  <c r="F34" i="108"/>
  <c r="H34" i="108"/>
  <c r="K34" i="108"/>
  <c r="M34" i="108"/>
  <c r="C35" i="108"/>
  <c r="F35" i="108"/>
  <c r="H35" i="108"/>
  <c r="K35" i="108"/>
  <c r="M35" i="108"/>
  <c r="C36" i="108"/>
  <c r="F36" i="108"/>
  <c r="H36" i="108"/>
  <c r="K36" i="108"/>
  <c r="M36" i="108"/>
  <c r="C37" i="108"/>
  <c r="F37" i="108"/>
  <c r="H37" i="108"/>
  <c r="K37" i="108"/>
  <c r="M37" i="108"/>
  <c r="C38" i="108"/>
  <c r="F38" i="108"/>
  <c r="H38" i="108"/>
  <c r="K38" i="108"/>
  <c r="M38" i="108"/>
  <c r="C39" i="108"/>
  <c r="F39" i="108"/>
  <c r="H39" i="108"/>
  <c r="K39" i="108"/>
  <c r="M39" i="108"/>
  <c r="C40" i="108"/>
  <c r="F40" i="108"/>
  <c r="H40" i="108"/>
  <c r="K40" i="108"/>
  <c r="M40" i="108"/>
  <c r="AB40" i="108"/>
  <c r="AE40" i="108"/>
  <c r="AF40" i="108"/>
  <c r="C11" i="108"/>
  <c r="F11" i="108"/>
  <c r="H11" i="108"/>
  <c r="K11" i="108"/>
  <c r="M11" i="108"/>
  <c r="AB11" i="108"/>
  <c r="AC11" i="108" s="1"/>
  <c r="AE11" i="108"/>
  <c r="AF11" i="108"/>
  <c r="AB12" i="108"/>
  <c r="AE12" i="108"/>
  <c r="AF12" i="108"/>
  <c r="AB13" i="108"/>
  <c r="AE13" i="108"/>
  <c r="AF13" i="108"/>
  <c r="AB14" i="108"/>
  <c r="AE14" i="108"/>
  <c r="AG14" i="108" s="1"/>
  <c r="AF14" i="108"/>
  <c r="AB15" i="108"/>
  <c r="AC15" i="108" s="1"/>
  <c r="AE15" i="108"/>
  <c r="AF15" i="108"/>
  <c r="AB16" i="108"/>
  <c r="AE16" i="108"/>
  <c r="AF16" i="108"/>
  <c r="AB17" i="108"/>
  <c r="AE17" i="108"/>
  <c r="AF17" i="108"/>
  <c r="AB18" i="108"/>
  <c r="AE18" i="108"/>
  <c r="AF18" i="108"/>
  <c r="AB19" i="108"/>
  <c r="AE19" i="108"/>
  <c r="AF19" i="108"/>
  <c r="AB20" i="108"/>
  <c r="AE20" i="108"/>
  <c r="AF20" i="108"/>
  <c r="AB21" i="108"/>
  <c r="AE21" i="108"/>
  <c r="AF21" i="108"/>
  <c r="AB22" i="108"/>
  <c r="AE22" i="108"/>
  <c r="AF22" i="108"/>
  <c r="AB23" i="108"/>
  <c r="AE23" i="108"/>
  <c r="AF23" i="108"/>
  <c r="AB24" i="108"/>
  <c r="AE24" i="108"/>
  <c r="AF24" i="108"/>
  <c r="AB25" i="108"/>
  <c r="AC25" i="108" s="1"/>
  <c r="AE25" i="108"/>
  <c r="AF25" i="108"/>
  <c r="AB26" i="108"/>
  <c r="AE26" i="108"/>
  <c r="AF26" i="108"/>
  <c r="AC27" i="108"/>
  <c r="AB27" i="108"/>
  <c r="AE27" i="108"/>
  <c r="AF27" i="108"/>
  <c r="AB28" i="108"/>
  <c r="AE28" i="108"/>
  <c r="AF28" i="108"/>
  <c r="AB29" i="108"/>
  <c r="AE29" i="108"/>
  <c r="AF29" i="108"/>
  <c r="AB30" i="108"/>
  <c r="AE30" i="108"/>
  <c r="AF30" i="108"/>
  <c r="AB31" i="108"/>
  <c r="AC31" i="108" s="1"/>
  <c r="AE31" i="108"/>
  <c r="AF31" i="108"/>
  <c r="AB32" i="108"/>
  <c r="AE32" i="108"/>
  <c r="AF32" i="108"/>
  <c r="AC33" i="108"/>
  <c r="AB33" i="108"/>
  <c r="AE33" i="108"/>
  <c r="AF33" i="108"/>
  <c r="AB34" i="108"/>
  <c r="AE34" i="108"/>
  <c r="AF34" i="108"/>
  <c r="AB35" i="108"/>
  <c r="AE35" i="108"/>
  <c r="AF35" i="108"/>
  <c r="AB36" i="108"/>
  <c r="AE36" i="108"/>
  <c r="AF36" i="108"/>
  <c r="AB37" i="108"/>
  <c r="AC37" i="108" s="1"/>
  <c r="AE37" i="108"/>
  <c r="AF37" i="108"/>
  <c r="AB38" i="108"/>
  <c r="AE38" i="108"/>
  <c r="AF38" i="108"/>
  <c r="AB39" i="108"/>
  <c r="AE39" i="108"/>
  <c r="AF39" i="108"/>
  <c r="M10" i="108"/>
  <c r="K10" i="108"/>
  <c r="H10" i="108"/>
  <c r="C10" i="108"/>
  <c r="AF10" i="148"/>
  <c r="AE11" i="148"/>
  <c r="AF11" i="148"/>
  <c r="AE12" i="148"/>
  <c r="AF12" i="148"/>
  <c r="AE13" i="148"/>
  <c r="AF13" i="148"/>
  <c r="AE14" i="148"/>
  <c r="AF14" i="148"/>
  <c r="AE15" i="148"/>
  <c r="AF15" i="148"/>
  <c r="AE16" i="148"/>
  <c r="AF16" i="148"/>
  <c r="AE17" i="148"/>
  <c r="P40" i="148"/>
  <c r="M40" i="148"/>
  <c r="P39" i="148"/>
  <c r="M39" i="148"/>
  <c r="P38" i="148"/>
  <c r="M38" i="148"/>
  <c r="P37" i="148"/>
  <c r="M37" i="148"/>
  <c r="P36" i="148"/>
  <c r="M36" i="148"/>
  <c r="P35" i="148"/>
  <c r="M35" i="148"/>
  <c r="P34" i="148"/>
  <c r="M34" i="148"/>
  <c r="P33" i="148"/>
  <c r="M33" i="148"/>
  <c r="P32" i="148"/>
  <c r="M32" i="148"/>
  <c r="P31" i="148"/>
  <c r="M31" i="148"/>
  <c r="P30" i="148"/>
  <c r="M30" i="148"/>
  <c r="P29" i="148"/>
  <c r="M29" i="148"/>
  <c r="P28" i="148"/>
  <c r="M28" i="148"/>
  <c r="P27" i="148"/>
  <c r="M27" i="148"/>
  <c r="P26" i="148"/>
  <c r="M26" i="148"/>
  <c r="P25" i="148"/>
  <c r="M25" i="148"/>
  <c r="P24" i="148"/>
  <c r="M24" i="148"/>
  <c r="P23" i="148"/>
  <c r="M23" i="148"/>
  <c r="P22" i="148"/>
  <c r="P21" i="148"/>
  <c r="P20" i="148"/>
  <c r="M20" i="148"/>
  <c r="P19" i="148"/>
  <c r="M19" i="148"/>
  <c r="P18" i="148"/>
  <c r="M18" i="148"/>
  <c r="P17" i="148"/>
  <c r="M17" i="148"/>
  <c r="P16" i="148"/>
  <c r="M16" i="148"/>
  <c r="P15" i="148"/>
  <c r="M15" i="148"/>
  <c r="P14" i="148"/>
  <c r="M14" i="148"/>
  <c r="M13" i="148"/>
  <c r="P12" i="148"/>
  <c r="M12" i="148"/>
  <c r="P11" i="148"/>
  <c r="M11" i="148"/>
  <c r="P10" i="148"/>
  <c r="M10" i="148"/>
  <c r="K40" i="148"/>
  <c r="H40" i="148"/>
  <c r="K39" i="148"/>
  <c r="H39" i="148"/>
  <c r="K38" i="148"/>
  <c r="H38" i="148"/>
  <c r="K37" i="148"/>
  <c r="H37" i="148"/>
  <c r="K36" i="148"/>
  <c r="H36" i="148"/>
  <c r="K35" i="148"/>
  <c r="H35" i="148"/>
  <c r="K34" i="148"/>
  <c r="H34" i="148"/>
  <c r="K33" i="148"/>
  <c r="H33" i="148"/>
  <c r="K32" i="148"/>
  <c r="H32" i="148"/>
  <c r="K31" i="148"/>
  <c r="H31" i="148"/>
  <c r="K30" i="148"/>
  <c r="H30" i="148"/>
  <c r="K29" i="148"/>
  <c r="H29" i="148"/>
  <c r="K28" i="148"/>
  <c r="H28" i="148"/>
  <c r="K27" i="148"/>
  <c r="H27" i="148"/>
  <c r="K26" i="148"/>
  <c r="H26" i="148"/>
  <c r="K25" i="148"/>
  <c r="H25" i="148"/>
  <c r="K24" i="148"/>
  <c r="H24" i="148"/>
  <c r="K23" i="148"/>
  <c r="H23" i="148"/>
  <c r="K22" i="148"/>
  <c r="H22" i="148"/>
  <c r="K21" i="148"/>
  <c r="H21" i="148"/>
  <c r="K20" i="148"/>
  <c r="H20" i="148"/>
  <c r="K19" i="148"/>
  <c r="H19" i="148"/>
  <c r="K18" i="148"/>
  <c r="H18" i="148"/>
  <c r="K17" i="148"/>
  <c r="H17" i="148"/>
  <c r="K16" i="148"/>
  <c r="H16" i="148"/>
  <c r="K15" i="148"/>
  <c r="H15" i="148"/>
  <c r="K14" i="148"/>
  <c r="H14" i="148"/>
  <c r="K13" i="148"/>
  <c r="H13" i="148"/>
  <c r="K12" i="148"/>
  <c r="H12" i="148"/>
  <c r="K11" i="148"/>
  <c r="H11" i="148"/>
  <c r="K10" i="148"/>
  <c r="H10" i="148"/>
  <c r="F11" i="148"/>
  <c r="C11" i="148"/>
  <c r="C12" i="148"/>
  <c r="F12" i="148"/>
  <c r="C13" i="148"/>
  <c r="F13" i="148"/>
  <c r="C14" i="148"/>
  <c r="F14" i="148"/>
  <c r="C15" i="148"/>
  <c r="F15" i="148"/>
  <c r="C16" i="148"/>
  <c r="F16" i="148"/>
  <c r="C17" i="148"/>
  <c r="F17" i="148"/>
  <c r="C18" i="148"/>
  <c r="F18" i="148"/>
  <c r="C19" i="148"/>
  <c r="F19" i="148"/>
  <c r="C20" i="148"/>
  <c r="F20" i="148"/>
  <c r="C21" i="148"/>
  <c r="F21" i="148"/>
  <c r="C22" i="148"/>
  <c r="F22" i="148"/>
  <c r="C23" i="148"/>
  <c r="F23" i="148"/>
  <c r="C24" i="148"/>
  <c r="F24" i="148"/>
  <c r="C25" i="148"/>
  <c r="F25" i="148"/>
  <c r="C26" i="148"/>
  <c r="F26" i="148"/>
  <c r="C27" i="148"/>
  <c r="F27" i="148"/>
  <c r="C28" i="148"/>
  <c r="F28" i="148"/>
  <c r="C29" i="148"/>
  <c r="F29" i="148"/>
  <c r="C30" i="148"/>
  <c r="F30" i="148"/>
  <c r="C31" i="148"/>
  <c r="F31" i="148"/>
  <c r="C32" i="148"/>
  <c r="F32" i="148"/>
  <c r="C33" i="148"/>
  <c r="F33" i="148"/>
  <c r="C34" i="148"/>
  <c r="F34" i="148"/>
  <c r="C35" i="148"/>
  <c r="F35" i="148"/>
  <c r="C36" i="148"/>
  <c r="F36" i="148"/>
  <c r="C37" i="148"/>
  <c r="F37" i="148"/>
  <c r="C38" i="148"/>
  <c r="F38" i="148"/>
  <c r="C39" i="148"/>
  <c r="F39" i="148"/>
  <c r="C40" i="148"/>
  <c r="F40" i="148"/>
  <c r="F10" i="148"/>
  <c r="C10" i="148"/>
  <c r="AF40" i="148"/>
  <c r="AE40" i="148"/>
  <c r="AB40" i="148"/>
  <c r="AA40" i="148"/>
  <c r="AF39" i="148"/>
  <c r="AE39" i="148"/>
  <c r="AB39" i="148"/>
  <c r="AC39" i="148" s="1"/>
  <c r="AF38" i="148"/>
  <c r="AE38" i="148"/>
  <c r="AB38" i="148"/>
  <c r="AA38" i="148"/>
  <c r="AF37" i="148"/>
  <c r="AE37" i="148"/>
  <c r="AB37" i="148"/>
  <c r="AA37" i="148"/>
  <c r="AF36" i="148"/>
  <c r="AE36" i="148"/>
  <c r="AB36" i="148"/>
  <c r="AA36" i="148"/>
  <c r="AF35" i="148"/>
  <c r="AE35" i="148"/>
  <c r="AB35" i="148"/>
  <c r="AA35" i="148"/>
  <c r="AF34" i="148"/>
  <c r="AE34" i="148"/>
  <c r="AB34" i="148"/>
  <c r="AA34" i="148"/>
  <c r="AF33" i="148"/>
  <c r="AE33" i="148"/>
  <c r="AB33" i="148"/>
  <c r="AA33" i="148"/>
  <c r="AF32" i="148"/>
  <c r="AE32" i="148"/>
  <c r="AB32" i="148"/>
  <c r="AA32" i="148"/>
  <c r="AF31" i="148"/>
  <c r="AE31" i="148"/>
  <c r="AB31" i="148"/>
  <c r="AA31" i="148"/>
  <c r="AF30" i="148"/>
  <c r="AE30" i="148"/>
  <c r="AB30" i="148"/>
  <c r="AA30" i="148"/>
  <c r="AF29" i="148"/>
  <c r="AE29" i="148"/>
  <c r="AB29" i="148"/>
  <c r="AA29" i="148"/>
  <c r="AF28" i="148"/>
  <c r="AE28" i="148"/>
  <c r="AB28" i="148"/>
  <c r="AA28" i="148"/>
  <c r="AF27" i="148"/>
  <c r="AE27" i="148"/>
  <c r="AB27" i="148"/>
  <c r="AA27" i="148"/>
  <c r="AF26" i="148"/>
  <c r="AE26" i="148"/>
  <c r="AB26" i="148"/>
  <c r="AA26" i="148"/>
  <c r="AF25" i="148"/>
  <c r="AE25" i="148"/>
  <c r="AB25" i="148"/>
  <c r="AA25" i="148"/>
  <c r="AF24" i="148"/>
  <c r="AE24" i="148"/>
  <c r="AB24" i="148"/>
  <c r="AA24" i="148"/>
  <c r="AF23" i="148"/>
  <c r="AE23" i="148"/>
  <c r="AB23" i="148"/>
  <c r="AA23" i="148"/>
  <c r="AF22" i="148"/>
  <c r="AE22" i="148"/>
  <c r="AB22" i="148"/>
  <c r="AA22" i="148"/>
  <c r="AF21" i="148"/>
  <c r="AE21" i="148"/>
  <c r="AB21" i="148"/>
  <c r="AA21" i="148"/>
  <c r="AF20" i="148"/>
  <c r="AE20" i="148"/>
  <c r="AB20" i="148"/>
  <c r="AA20" i="148"/>
  <c r="AF19" i="148"/>
  <c r="AE19" i="148"/>
  <c r="AB19" i="148"/>
  <c r="AA19" i="148"/>
  <c r="AF18" i="148"/>
  <c r="AE18" i="148"/>
  <c r="AB18" i="148"/>
  <c r="AA18" i="148"/>
  <c r="AF17" i="148"/>
  <c r="AB17" i="148"/>
  <c r="AA17" i="148"/>
  <c r="AB16" i="148"/>
  <c r="AB15" i="148"/>
  <c r="AB14" i="148"/>
  <c r="AB13" i="148"/>
  <c r="AB12" i="148"/>
  <c r="AB11" i="148"/>
  <c r="AB10" i="148"/>
  <c r="Y7" i="148"/>
  <c r="X7" i="148"/>
  <c r="V7" i="148"/>
  <c r="U7" i="148"/>
  <c r="S7" i="148"/>
  <c r="I19" i="106" s="1"/>
  <c r="O7" i="148"/>
  <c r="N7" i="148"/>
  <c r="I14" i="106" s="1"/>
  <c r="L7" i="148"/>
  <c r="J7" i="148"/>
  <c r="I7" i="148"/>
  <c r="I10" i="106" s="1"/>
  <c r="G7" i="148"/>
  <c r="E7" i="148"/>
  <c r="D7" i="148"/>
  <c r="I6" i="106" s="1"/>
  <c r="B7" i="148"/>
  <c r="AC19" i="148" l="1"/>
  <c r="AC23" i="148"/>
  <c r="AC25" i="148"/>
  <c r="AC27" i="148"/>
  <c r="AC29" i="148"/>
  <c r="AC31" i="148"/>
  <c r="AC33" i="148"/>
  <c r="AC35" i="148"/>
  <c r="AC37" i="148"/>
  <c r="C7" i="148"/>
  <c r="I5" i="106" s="1"/>
  <c r="AG10" i="109"/>
  <c r="AG25" i="109"/>
  <c r="AG26" i="109"/>
  <c r="AG16" i="109"/>
  <c r="AC26" i="109"/>
  <c r="AC13" i="109"/>
  <c r="AG35" i="109"/>
  <c r="AC30" i="109"/>
  <c r="AC38" i="109"/>
  <c r="AG24" i="108"/>
  <c r="AG40" i="108"/>
  <c r="AG36" i="108"/>
  <c r="AG30" i="108"/>
  <c r="AG32" i="108"/>
  <c r="AC19" i="109"/>
  <c r="AG32" i="109"/>
  <c r="AG14" i="109"/>
  <c r="AC20" i="109"/>
  <c r="I8" i="106"/>
  <c r="AG10" i="108"/>
  <c r="I22" i="106"/>
  <c r="I21" i="106"/>
  <c r="AC10" i="148"/>
  <c r="AC21" i="148"/>
  <c r="P7" i="109"/>
  <c r="AG23" i="109"/>
  <c r="AC25" i="109"/>
  <c r="AG19" i="109"/>
  <c r="AG30" i="109"/>
  <c r="AG11" i="109"/>
  <c r="AG39" i="109"/>
  <c r="AC17" i="109"/>
  <c r="AC18" i="109"/>
  <c r="AC14" i="109"/>
  <c r="AG28" i="109"/>
  <c r="AC29" i="109"/>
  <c r="AC34" i="109"/>
  <c r="AC11" i="109"/>
  <c r="AC12" i="109"/>
  <c r="AG15" i="109"/>
  <c r="AC24" i="109"/>
  <c r="AC27" i="109"/>
  <c r="AG31" i="109"/>
  <c r="AG27" i="109"/>
  <c r="AG12" i="109"/>
  <c r="AG24" i="109"/>
  <c r="AG20" i="109"/>
  <c r="AC21" i="109"/>
  <c r="AC33" i="109"/>
  <c r="AG36" i="109"/>
  <c r="AC37" i="109"/>
  <c r="AG13" i="109"/>
  <c r="AG17" i="109"/>
  <c r="AG18" i="109"/>
  <c r="AG21" i="109"/>
  <c r="AG29" i="109"/>
  <c r="AG33" i="109"/>
  <c r="AG34" i="109"/>
  <c r="AG37" i="109"/>
  <c r="AC15" i="109"/>
  <c r="AG22" i="109"/>
  <c r="AC23" i="109"/>
  <c r="AC31" i="109"/>
  <c r="AG38" i="109"/>
  <c r="AC39" i="109"/>
  <c r="AC38" i="108"/>
  <c r="AC36" i="108"/>
  <c r="AC34" i="108"/>
  <c r="AC32" i="108"/>
  <c r="AC26" i="108"/>
  <c r="AC24" i="108"/>
  <c r="AC14" i="108"/>
  <c r="AG39" i="108"/>
  <c r="AG37" i="108"/>
  <c r="AG35" i="108"/>
  <c r="AG33" i="108"/>
  <c r="AG25" i="108"/>
  <c r="AG15" i="108"/>
  <c r="AG11" i="108"/>
  <c r="AG13" i="108"/>
  <c r="AC40" i="108"/>
  <c r="AC16" i="108"/>
  <c r="AC12" i="108"/>
  <c r="AC30" i="108"/>
  <c r="AG29" i="108"/>
  <c r="AC23" i="108"/>
  <c r="AG22" i="108"/>
  <c r="AC19" i="108"/>
  <c r="AG18" i="108"/>
  <c r="AC29" i="108"/>
  <c r="AG28" i="108"/>
  <c r="AC22" i="108"/>
  <c r="AG21" i="108"/>
  <c r="AC18" i="108"/>
  <c r="AG17" i="108"/>
  <c r="AG31" i="108"/>
  <c r="AC28" i="108"/>
  <c r="AG27" i="108"/>
  <c r="AC21" i="108"/>
  <c r="AG20" i="108"/>
  <c r="AC17" i="108"/>
  <c r="AG16" i="108"/>
  <c r="AC39" i="108"/>
  <c r="AG38" i="108"/>
  <c r="AC35" i="108"/>
  <c r="AG34" i="108"/>
  <c r="AC13" i="108"/>
  <c r="AG12" i="108"/>
  <c r="AC10" i="108"/>
  <c r="AG26" i="108"/>
  <c r="AG23" i="108"/>
  <c r="AC20" i="108"/>
  <c r="AG19" i="108"/>
  <c r="P7" i="148"/>
  <c r="AG14" i="148"/>
  <c r="AG10" i="148"/>
  <c r="AG15" i="148"/>
  <c r="AC11" i="148"/>
  <c r="AC15" i="148"/>
  <c r="K7" i="148"/>
  <c r="AC12" i="148"/>
  <c r="AC16" i="148"/>
  <c r="H7" i="148"/>
  <c r="AC13" i="148"/>
  <c r="AC17" i="148"/>
  <c r="AC14" i="148"/>
  <c r="AG16" i="148"/>
  <c r="AG18" i="148"/>
  <c r="AG20" i="148"/>
  <c r="AG22" i="148"/>
  <c r="AG24" i="148"/>
  <c r="AG26" i="148"/>
  <c r="AG28" i="148"/>
  <c r="AG30" i="148"/>
  <c r="AG32" i="148"/>
  <c r="AG34" i="148"/>
  <c r="AG36" i="148"/>
  <c r="AG38" i="148"/>
  <c r="AG40" i="148"/>
  <c r="M7" i="148"/>
  <c r="I13" i="106" s="1"/>
  <c r="I16" i="106" s="1"/>
  <c r="AG12" i="148"/>
  <c r="AG11" i="148"/>
  <c r="AG19" i="148"/>
  <c r="AG21" i="148"/>
  <c r="AG23" i="148"/>
  <c r="AG27" i="148"/>
  <c r="AG29" i="148"/>
  <c r="AG31" i="148"/>
  <c r="AG35" i="148"/>
  <c r="AG37" i="148"/>
  <c r="AC18" i="148"/>
  <c r="AC22" i="148"/>
  <c r="AC24" i="148"/>
  <c r="AC26" i="148"/>
  <c r="AC30" i="148"/>
  <c r="AC32" i="148"/>
  <c r="AC34" i="148"/>
  <c r="AC38" i="148"/>
  <c r="AC40" i="148"/>
  <c r="AG13" i="148"/>
  <c r="AC20" i="148"/>
  <c r="AG39" i="148"/>
  <c r="AC36" i="148"/>
  <c r="AG33" i="148"/>
  <c r="AC28" i="148"/>
  <c r="F7" i="148"/>
  <c r="AG17" i="148"/>
  <c r="AG25" i="148"/>
  <c r="I9" i="106" l="1"/>
  <c r="I12" i="106" s="1"/>
  <c r="X40" i="147"/>
  <c r="W40" i="147"/>
  <c r="H40" i="147"/>
  <c r="F40" i="147"/>
  <c r="D40" i="147"/>
  <c r="B40" i="147"/>
  <c r="X39" i="147"/>
  <c r="W39" i="147"/>
  <c r="H39" i="147"/>
  <c r="F39" i="147"/>
  <c r="D39" i="147"/>
  <c r="B39" i="147"/>
  <c r="X38" i="147"/>
  <c r="W38" i="147"/>
  <c r="H38" i="147"/>
  <c r="F38" i="147"/>
  <c r="D38" i="147"/>
  <c r="B38" i="147"/>
  <c r="X35" i="147"/>
  <c r="W35" i="147"/>
  <c r="H35" i="147"/>
  <c r="F35" i="147"/>
  <c r="D35" i="147"/>
  <c r="B35" i="147"/>
  <c r="X34" i="147"/>
  <c r="W34" i="147"/>
  <c r="H34" i="147"/>
  <c r="F34" i="147"/>
  <c r="D34" i="147"/>
  <c r="B34" i="147"/>
  <c r="X33" i="147"/>
  <c r="W33" i="147"/>
  <c r="H33" i="147"/>
  <c r="F33" i="147"/>
  <c r="D33" i="147"/>
  <c r="B33" i="147"/>
  <c r="X32" i="147"/>
  <c r="W32" i="147"/>
  <c r="H32" i="147"/>
  <c r="F32" i="147"/>
  <c r="D32" i="147"/>
  <c r="B32" i="147"/>
  <c r="X31" i="147"/>
  <c r="W31" i="147"/>
  <c r="H31" i="147"/>
  <c r="F31" i="147"/>
  <c r="D31" i="147"/>
  <c r="B31" i="147"/>
  <c r="X30" i="147"/>
  <c r="W30" i="147"/>
  <c r="H30" i="147"/>
  <c r="F30" i="147"/>
  <c r="D30" i="147"/>
  <c r="B30" i="147"/>
  <c r="X29" i="147"/>
  <c r="W29" i="147"/>
  <c r="H29" i="147"/>
  <c r="F29" i="147"/>
  <c r="D29" i="147"/>
  <c r="B29" i="147"/>
  <c r="X28" i="147"/>
  <c r="W28" i="147"/>
  <c r="H28" i="147"/>
  <c r="F28" i="147"/>
  <c r="D28" i="147"/>
  <c r="B28" i="147"/>
  <c r="X27" i="147"/>
  <c r="W27" i="147"/>
  <c r="H27" i="147"/>
  <c r="F27" i="147"/>
  <c r="D27" i="147"/>
  <c r="B27" i="147"/>
  <c r="X26" i="147"/>
  <c r="W26" i="147"/>
  <c r="H26" i="147"/>
  <c r="F26" i="147"/>
  <c r="D26" i="147"/>
  <c r="B26" i="147"/>
  <c r="X25" i="147"/>
  <c r="W25" i="147"/>
  <c r="H25" i="147"/>
  <c r="F25" i="147"/>
  <c r="D25" i="147"/>
  <c r="B25" i="147"/>
  <c r="X24" i="147"/>
  <c r="W24" i="147"/>
  <c r="H24" i="147"/>
  <c r="F24" i="147"/>
  <c r="D24" i="147"/>
  <c r="B24" i="147"/>
  <c r="X23" i="147"/>
  <c r="W23" i="147"/>
  <c r="H23" i="147"/>
  <c r="F23" i="147"/>
  <c r="D23" i="147"/>
  <c r="B23" i="147"/>
  <c r="X22" i="147"/>
  <c r="W22" i="147"/>
  <c r="H22" i="147"/>
  <c r="F22" i="147"/>
  <c r="D22" i="147"/>
  <c r="B22" i="147"/>
  <c r="X21" i="147"/>
  <c r="W21" i="147"/>
  <c r="H21" i="147"/>
  <c r="F21" i="147"/>
  <c r="D21" i="147"/>
  <c r="B21" i="147"/>
  <c r="X20" i="147"/>
  <c r="W20" i="147"/>
  <c r="H20" i="147"/>
  <c r="F20" i="147"/>
  <c r="D20" i="147"/>
  <c r="B20" i="147"/>
  <c r="X19" i="147"/>
  <c r="W19" i="147"/>
  <c r="H19" i="147"/>
  <c r="F19" i="147"/>
  <c r="D19" i="147"/>
  <c r="B19" i="147"/>
  <c r="X18" i="147"/>
  <c r="W18" i="147"/>
  <c r="H18" i="147"/>
  <c r="F18" i="147"/>
  <c r="D18" i="147"/>
  <c r="B18" i="147"/>
  <c r="X17" i="147"/>
  <c r="W17" i="147"/>
  <c r="H17" i="147"/>
  <c r="F17" i="147"/>
  <c r="D17" i="147"/>
  <c r="B17" i="147"/>
  <c r="X16" i="147"/>
  <c r="W16" i="147"/>
  <c r="H16" i="147"/>
  <c r="F16" i="147"/>
  <c r="D16" i="147"/>
  <c r="B16" i="147"/>
  <c r="X15" i="147"/>
  <c r="W15" i="147"/>
  <c r="F15" i="147"/>
  <c r="D15" i="147"/>
  <c r="B15" i="147"/>
  <c r="X14" i="147"/>
  <c r="W14" i="147"/>
  <c r="H14" i="147"/>
  <c r="F14" i="147"/>
  <c r="D14" i="147"/>
  <c r="B14" i="147"/>
  <c r="X13" i="147"/>
  <c r="W13" i="147"/>
  <c r="H13" i="147"/>
  <c r="F13" i="147"/>
  <c r="D13" i="147"/>
  <c r="B13" i="147"/>
  <c r="X12" i="147"/>
  <c r="W12" i="147"/>
  <c r="H12" i="147"/>
  <c r="F12" i="147"/>
  <c r="D12" i="147"/>
  <c r="B12" i="147"/>
  <c r="X11" i="147"/>
  <c r="W11" i="147"/>
  <c r="H11" i="147"/>
  <c r="F11" i="147"/>
  <c r="D11" i="147"/>
  <c r="B11" i="147"/>
  <c r="X10" i="147"/>
  <c r="W10" i="147"/>
  <c r="H10" i="147"/>
  <c r="F10" i="147"/>
  <c r="D10" i="147"/>
  <c r="B10" i="147"/>
  <c r="U7" i="147"/>
  <c r="K22" i="113" s="1"/>
  <c r="T7" i="147"/>
  <c r="K21" i="113" s="1"/>
  <c r="S7" i="147"/>
  <c r="K20" i="113" s="1"/>
  <c r="R7" i="147"/>
  <c r="K19" i="113" s="1"/>
  <c r="O7" i="147"/>
  <c r="K16" i="113" s="1"/>
  <c r="N7" i="147"/>
  <c r="K13" i="113" s="1"/>
  <c r="M7" i="147"/>
  <c r="K10" i="113" s="1"/>
  <c r="L7" i="147"/>
  <c r="K7" i="113" s="1"/>
  <c r="I7" i="147"/>
  <c r="K15" i="113" s="1"/>
  <c r="G7" i="147"/>
  <c r="K12" i="113" s="1"/>
  <c r="E7" i="147"/>
  <c r="K9" i="113" s="1"/>
  <c r="C7" i="147"/>
  <c r="K6" i="113" s="1"/>
  <c r="Y20" i="147" l="1"/>
  <c r="Y18" i="147"/>
  <c r="Y30" i="147"/>
  <c r="Y17" i="147"/>
  <c r="Y21" i="147"/>
  <c r="Y25" i="147"/>
  <c r="Y29" i="147"/>
  <c r="Y33" i="147"/>
  <c r="Y39" i="147"/>
  <c r="Y38" i="147"/>
  <c r="Y19" i="147"/>
  <c r="Y27" i="147"/>
  <c r="Y10" i="147"/>
  <c r="Y13" i="147"/>
  <c r="Y12" i="147"/>
  <c r="Y26" i="147"/>
  <c r="Y35" i="147"/>
  <c r="Y11" i="147"/>
  <c r="Y16" i="147"/>
  <c r="Y34" i="147"/>
  <c r="H7" i="147"/>
  <c r="K14" i="113" s="1"/>
  <c r="Y15" i="147"/>
  <c r="Y24" i="147"/>
  <c r="Y14" i="147"/>
  <c r="Y23" i="147"/>
  <c r="Y28" i="147"/>
  <c r="Y32" i="147"/>
  <c r="F7" i="147"/>
  <c r="K11" i="113" s="1"/>
  <c r="Y22" i="147"/>
  <c r="Y31" i="147"/>
  <c r="B7" i="147"/>
  <c r="K5" i="113" s="1"/>
  <c r="D7" i="147"/>
  <c r="K8" i="113" s="1"/>
  <c r="Y40" i="147"/>
  <c r="X10" i="116" l="1"/>
  <c r="W11" i="116"/>
  <c r="W12" i="116"/>
  <c r="W13" i="116"/>
  <c r="W14" i="116"/>
  <c r="W15" i="116"/>
  <c r="W16" i="116"/>
  <c r="W17" i="116"/>
  <c r="W18" i="116"/>
  <c r="W19" i="116"/>
  <c r="W20" i="116"/>
  <c r="W21" i="116"/>
  <c r="W22" i="116"/>
  <c r="W23" i="116"/>
  <c r="W24" i="116"/>
  <c r="W25" i="116"/>
  <c r="W26" i="116"/>
  <c r="W27" i="116"/>
  <c r="W28" i="116"/>
  <c r="W29" i="116"/>
  <c r="W30" i="116"/>
  <c r="W31" i="116"/>
  <c r="W32" i="116"/>
  <c r="W33" i="116"/>
  <c r="W34" i="116"/>
  <c r="W35" i="116"/>
  <c r="W36" i="116"/>
  <c r="W37" i="116"/>
  <c r="W38" i="116"/>
  <c r="W39" i="116"/>
  <c r="W10" i="116"/>
  <c r="N7" i="116"/>
  <c r="L13" i="113" s="1"/>
  <c r="F39" i="116"/>
  <c r="F38" i="116"/>
  <c r="F37" i="116"/>
  <c r="F36" i="116"/>
  <c r="F35" i="116"/>
  <c r="F34" i="116"/>
  <c r="F33" i="116"/>
  <c r="F32" i="116"/>
  <c r="F31" i="116"/>
  <c r="F30" i="116"/>
  <c r="F29" i="116"/>
  <c r="F28" i="116"/>
  <c r="F27" i="116"/>
  <c r="F26" i="116"/>
  <c r="F25" i="116"/>
  <c r="F24" i="116"/>
  <c r="F23" i="116"/>
  <c r="F22" i="116"/>
  <c r="F21" i="116"/>
  <c r="F20" i="116"/>
  <c r="F19" i="116"/>
  <c r="F18" i="116"/>
  <c r="F17" i="116"/>
  <c r="F16" i="116"/>
  <c r="F15" i="116"/>
  <c r="F14" i="116"/>
  <c r="F13" i="116"/>
  <c r="F12" i="116"/>
  <c r="F11" i="116"/>
  <c r="F10" i="116"/>
  <c r="G7" i="116"/>
  <c r="W24" i="115"/>
  <c r="W25" i="115"/>
  <c r="W26" i="115"/>
  <c r="W27" i="115"/>
  <c r="W28" i="115"/>
  <c r="W29" i="115"/>
  <c r="W30" i="115"/>
  <c r="W31" i="115"/>
  <c r="W32" i="115"/>
  <c r="W33" i="115"/>
  <c r="W34" i="115"/>
  <c r="W35" i="115"/>
  <c r="W36" i="115"/>
  <c r="W37" i="115"/>
  <c r="W38" i="115"/>
  <c r="W39" i="115"/>
  <c r="W40" i="115"/>
  <c r="N7" i="115"/>
  <c r="J13" i="113" s="1"/>
  <c r="D7" i="113" s="1"/>
  <c r="D19" i="137" s="1"/>
  <c r="F40" i="115"/>
  <c r="F39" i="115"/>
  <c r="F38" i="115"/>
  <c r="F37" i="115"/>
  <c r="F36" i="115"/>
  <c r="F35" i="115"/>
  <c r="F34" i="115"/>
  <c r="F33" i="115"/>
  <c r="F32" i="115"/>
  <c r="F31" i="115"/>
  <c r="F30" i="115"/>
  <c r="F29" i="115"/>
  <c r="F28" i="115"/>
  <c r="F27" i="115"/>
  <c r="F26" i="115"/>
  <c r="F25" i="115"/>
  <c r="F24" i="115"/>
  <c r="G7" i="115"/>
  <c r="J12" i="113" s="1"/>
  <c r="F7" i="115" l="1"/>
  <c r="F7" i="116"/>
  <c r="L11" i="113" s="1"/>
  <c r="L12" i="113"/>
  <c r="J11" i="113"/>
  <c r="F19" i="137" l="1"/>
  <c r="H19" i="137"/>
  <c r="I19" i="137" l="1"/>
  <c r="X7" i="109"/>
  <c r="Y7" i="108"/>
  <c r="J22" i="106" s="1"/>
  <c r="X7" i="108"/>
  <c r="D10" i="116" l="1"/>
  <c r="H24" i="115" l="1"/>
  <c r="H25" i="115"/>
  <c r="H26" i="115"/>
  <c r="H27" i="115"/>
  <c r="H28" i="115"/>
  <c r="H29" i="115"/>
  <c r="H30" i="115"/>
  <c r="H31" i="115"/>
  <c r="H32" i="115"/>
  <c r="H33" i="115"/>
  <c r="H34" i="115"/>
  <c r="H35" i="115"/>
  <c r="H36" i="115"/>
  <c r="H37" i="115"/>
  <c r="H38" i="115"/>
  <c r="H39" i="115"/>
  <c r="H40" i="115"/>
  <c r="D24" i="115"/>
  <c r="D25" i="115"/>
  <c r="D26" i="115"/>
  <c r="D27" i="115"/>
  <c r="D28" i="115"/>
  <c r="D29" i="115"/>
  <c r="D30" i="115"/>
  <c r="D31" i="115"/>
  <c r="D32" i="115"/>
  <c r="D33" i="115"/>
  <c r="D34" i="115"/>
  <c r="D35" i="115"/>
  <c r="D36" i="115"/>
  <c r="D37" i="115"/>
  <c r="D38" i="115"/>
  <c r="D39" i="115"/>
  <c r="D40" i="115"/>
  <c r="B24" i="115"/>
  <c r="B25" i="115"/>
  <c r="B26" i="115"/>
  <c r="B27" i="115"/>
  <c r="B28" i="115"/>
  <c r="B29" i="115"/>
  <c r="B30" i="115"/>
  <c r="B31" i="115"/>
  <c r="B32" i="115"/>
  <c r="B33" i="115"/>
  <c r="B34" i="115"/>
  <c r="B35" i="115"/>
  <c r="B36" i="115"/>
  <c r="B37" i="115"/>
  <c r="B38" i="115"/>
  <c r="B39" i="115"/>
  <c r="B40" i="115"/>
  <c r="O7" i="115"/>
  <c r="J16" i="113" s="1"/>
  <c r="M7" i="115"/>
  <c r="J10" i="113" s="1"/>
  <c r="L7" i="115"/>
  <c r="J7" i="113" s="1"/>
  <c r="H11" i="116"/>
  <c r="H12" i="116"/>
  <c r="H13" i="116"/>
  <c r="H14" i="116"/>
  <c r="H15" i="116"/>
  <c r="H16" i="116"/>
  <c r="H17" i="116"/>
  <c r="H18" i="116"/>
  <c r="H19" i="116"/>
  <c r="H20" i="116"/>
  <c r="H21" i="116"/>
  <c r="H22" i="116"/>
  <c r="H23" i="116"/>
  <c r="H24" i="116"/>
  <c r="H25" i="116"/>
  <c r="H26" i="116"/>
  <c r="H27" i="116"/>
  <c r="H28" i="116"/>
  <c r="H29" i="116"/>
  <c r="H30" i="116"/>
  <c r="H31" i="116"/>
  <c r="H32" i="116"/>
  <c r="H33" i="116"/>
  <c r="H34" i="116"/>
  <c r="H35" i="116"/>
  <c r="H36" i="116"/>
  <c r="H37" i="116"/>
  <c r="H38" i="116"/>
  <c r="H39" i="116"/>
  <c r="H10" i="116"/>
  <c r="D11" i="116"/>
  <c r="D12" i="116"/>
  <c r="D13" i="116"/>
  <c r="D14" i="116"/>
  <c r="D15" i="116"/>
  <c r="D16" i="116"/>
  <c r="D17" i="116"/>
  <c r="D18" i="116"/>
  <c r="D19" i="116"/>
  <c r="D20" i="116"/>
  <c r="D21" i="116"/>
  <c r="D22" i="116"/>
  <c r="D23" i="116"/>
  <c r="D24" i="116"/>
  <c r="D25" i="116"/>
  <c r="D26" i="116"/>
  <c r="D27" i="116"/>
  <c r="D28" i="116"/>
  <c r="D29" i="116"/>
  <c r="D30" i="116"/>
  <c r="D31" i="116"/>
  <c r="D32" i="116"/>
  <c r="D33" i="116"/>
  <c r="D34" i="116"/>
  <c r="D35" i="116"/>
  <c r="D36" i="116"/>
  <c r="D37" i="116"/>
  <c r="D38" i="116"/>
  <c r="D39" i="116"/>
  <c r="B11" i="116"/>
  <c r="B12" i="116"/>
  <c r="B13" i="116"/>
  <c r="B14" i="116"/>
  <c r="B15" i="116"/>
  <c r="B16" i="116"/>
  <c r="B17" i="116"/>
  <c r="B18" i="116"/>
  <c r="B19" i="116"/>
  <c r="B20" i="116"/>
  <c r="B21" i="116"/>
  <c r="B22" i="116"/>
  <c r="B23" i="116"/>
  <c r="B24" i="116"/>
  <c r="B25" i="116"/>
  <c r="B26" i="116"/>
  <c r="B27" i="116"/>
  <c r="B28" i="116"/>
  <c r="B29" i="116"/>
  <c r="B30" i="116"/>
  <c r="B31" i="116"/>
  <c r="B32" i="116"/>
  <c r="B33" i="116"/>
  <c r="B34" i="116"/>
  <c r="B35" i="116"/>
  <c r="B36" i="116"/>
  <c r="B37" i="116"/>
  <c r="B38" i="116"/>
  <c r="B39" i="116"/>
  <c r="B10" i="116"/>
  <c r="O7" i="116"/>
  <c r="L16" i="113" s="1"/>
  <c r="M7" i="116"/>
  <c r="L10" i="113" s="1"/>
  <c r="L7" i="116"/>
  <c r="L7" i="113" s="1"/>
  <c r="H20" i="134" l="1"/>
  <c r="H18" i="134"/>
  <c r="D13" i="134"/>
  <c r="F13" i="134" s="1"/>
  <c r="D12" i="134"/>
  <c r="H12" i="134" s="1"/>
  <c r="D11" i="134"/>
  <c r="F11" i="134" s="1"/>
  <c r="D10" i="134"/>
  <c r="H10" i="134" s="1"/>
  <c r="D9" i="134"/>
  <c r="F9" i="134" s="1"/>
  <c r="D8" i="134"/>
  <c r="H8" i="134" s="1"/>
  <c r="D7" i="134"/>
  <c r="F7" i="134" s="1"/>
  <c r="H9" i="134" l="1"/>
  <c r="I9" i="134" s="1"/>
  <c r="H11" i="134"/>
  <c r="I11" i="134" s="1"/>
  <c r="H13" i="134"/>
  <c r="I13" i="134" s="1"/>
  <c r="H7" i="134"/>
  <c r="I7" i="134" s="1"/>
  <c r="F12" i="134"/>
  <c r="I12" i="134" s="1"/>
  <c r="F10" i="134"/>
  <c r="I10" i="134" s="1"/>
  <c r="F8" i="134"/>
  <c r="I8" i="134" s="1"/>
  <c r="F18" i="134"/>
  <c r="I18" i="134" s="1"/>
  <c r="F20" i="134"/>
  <c r="I20" i="134" s="1"/>
  <c r="D27" i="133"/>
  <c r="D26" i="133"/>
  <c r="B25" i="133"/>
  <c r="I14" i="134" l="1"/>
  <c r="H14" i="134"/>
  <c r="T7" i="108" l="1"/>
  <c r="J20" i="106" s="1"/>
  <c r="U7" i="108"/>
  <c r="J21" i="106" s="1"/>
  <c r="S7" i="108"/>
  <c r="J19" i="106" s="1"/>
  <c r="D7" i="108"/>
  <c r="E7" i="108"/>
  <c r="G7" i="108"/>
  <c r="I7" i="108"/>
  <c r="J7" i="108"/>
  <c r="L7" i="108"/>
  <c r="N7" i="108"/>
  <c r="J14" i="106" s="1"/>
  <c r="O7" i="108"/>
  <c r="B7" i="108"/>
  <c r="X37" i="115"/>
  <c r="X38" i="115"/>
  <c r="S7" i="115"/>
  <c r="J20" i="113" s="1"/>
  <c r="T7" i="115"/>
  <c r="J21" i="113" s="1"/>
  <c r="U7" i="115"/>
  <c r="J22" i="113" s="1"/>
  <c r="J19" i="113"/>
  <c r="C7" i="115"/>
  <c r="J6" i="113" s="1"/>
  <c r="D7" i="115"/>
  <c r="J8" i="113" s="1"/>
  <c r="E7" i="115"/>
  <c r="J9" i="113" s="1"/>
  <c r="H7" i="115"/>
  <c r="J14" i="113" s="1"/>
  <c r="I7" i="115"/>
  <c r="J15" i="113" s="1"/>
  <c r="B7" i="115"/>
  <c r="J5" i="113" s="1"/>
  <c r="X40" i="115"/>
  <c r="Y40" i="115" s="1"/>
  <c r="X39" i="115"/>
  <c r="Y39" i="115" s="1"/>
  <c r="Y38" i="115" l="1"/>
  <c r="Y37" i="115"/>
  <c r="M7" i="108" l="1"/>
  <c r="P7" i="108" l="1"/>
  <c r="C7" i="108"/>
  <c r="J5" i="106" s="1"/>
  <c r="F7" i="108"/>
  <c r="H7" i="108"/>
  <c r="K7" i="108"/>
  <c r="S6" i="102" l="1"/>
  <c r="S14" i="104" l="1"/>
  <c r="S12" i="104"/>
  <c r="S10" i="104"/>
  <c r="S14" i="102"/>
  <c r="S12" i="102"/>
  <c r="S10" i="102"/>
  <c r="J7" i="109" l="1"/>
  <c r="E7" i="109"/>
  <c r="M7" i="109" l="1"/>
  <c r="H7" i="109"/>
  <c r="C7" i="109"/>
  <c r="J13" i="106"/>
  <c r="J10" i="106"/>
  <c r="J9" i="106"/>
  <c r="J6" i="106"/>
  <c r="J12" i="106" l="1"/>
  <c r="K13" i="106"/>
  <c r="K9" i="106"/>
  <c r="K5" i="106"/>
  <c r="J16" i="106"/>
  <c r="J8" i="106"/>
  <c r="X38" i="116" l="1"/>
  <c r="F7" i="109"/>
  <c r="Y38" i="116" l="1"/>
  <c r="B7" i="116" l="1"/>
  <c r="L5" i="113" s="1"/>
  <c r="C7" i="116"/>
  <c r="L6" i="113" s="1"/>
  <c r="D7" i="116"/>
  <c r="L8" i="113" s="1"/>
  <c r="E7" i="116"/>
  <c r="L9" i="113" s="1"/>
  <c r="H7" i="116"/>
  <c r="L14" i="113" s="1"/>
  <c r="I7" i="116"/>
  <c r="L15" i="113" s="1"/>
  <c r="R7" i="116"/>
  <c r="S7" i="116"/>
  <c r="T7" i="116"/>
  <c r="U7" i="116"/>
  <c r="L22" i="113" s="1"/>
  <c r="Y10" i="116"/>
  <c r="X11" i="116"/>
  <c r="Y11" i="116" s="1"/>
  <c r="X12" i="116"/>
  <c r="Y12" i="116" s="1"/>
  <c r="X13" i="116"/>
  <c r="Y13" i="116" s="1"/>
  <c r="X14" i="116"/>
  <c r="Y14" i="116" s="1"/>
  <c r="X15" i="116"/>
  <c r="Y15" i="116" s="1"/>
  <c r="X16" i="116"/>
  <c r="Y16" i="116" s="1"/>
  <c r="X17" i="116"/>
  <c r="Y17" i="116" s="1"/>
  <c r="X18" i="116"/>
  <c r="X19" i="116"/>
  <c r="Y19" i="116" s="1"/>
  <c r="X20" i="116"/>
  <c r="Y20" i="116" s="1"/>
  <c r="X21" i="116"/>
  <c r="Y21" i="116" s="1"/>
  <c r="X22" i="116"/>
  <c r="Y22" i="116" s="1"/>
  <c r="X23" i="116"/>
  <c r="Y23" i="116" s="1"/>
  <c r="X24" i="116"/>
  <c r="Y24" i="116" s="1"/>
  <c r="X25" i="116"/>
  <c r="Y25" i="116" s="1"/>
  <c r="X26" i="116"/>
  <c r="Y26" i="116" s="1"/>
  <c r="X27" i="116"/>
  <c r="Y27" i="116" s="1"/>
  <c r="X28" i="116"/>
  <c r="Y28" i="116" s="1"/>
  <c r="X29" i="116"/>
  <c r="Y29" i="116" s="1"/>
  <c r="X30" i="116"/>
  <c r="Y30" i="116" s="1"/>
  <c r="X31" i="116"/>
  <c r="Y31" i="116" s="1"/>
  <c r="X32" i="116"/>
  <c r="Y32" i="116" s="1"/>
  <c r="X33" i="116"/>
  <c r="Y33" i="116" s="1"/>
  <c r="X34" i="116"/>
  <c r="X35" i="116"/>
  <c r="Y35" i="116" s="1"/>
  <c r="X36" i="116"/>
  <c r="Y36" i="116" s="1"/>
  <c r="X37" i="116"/>
  <c r="Y37" i="116" s="1"/>
  <c r="X39" i="116"/>
  <c r="X24" i="115"/>
  <c r="X25" i="115"/>
  <c r="X26" i="115"/>
  <c r="X27" i="115"/>
  <c r="X28" i="115"/>
  <c r="Y28" i="115" s="1"/>
  <c r="X29" i="115"/>
  <c r="Y29" i="115" s="1"/>
  <c r="X30" i="115"/>
  <c r="X31" i="115"/>
  <c r="X32" i="115"/>
  <c r="X33" i="115"/>
  <c r="X34" i="115"/>
  <c r="X35" i="115"/>
  <c r="X36" i="115"/>
  <c r="L20" i="113" l="1"/>
  <c r="D20" i="113" s="1"/>
  <c r="L19" i="113"/>
  <c r="L21" i="113"/>
  <c r="D6" i="113"/>
  <c r="D18" i="137" s="1"/>
  <c r="Y35" i="115"/>
  <c r="Y31" i="115"/>
  <c r="Y25" i="115"/>
  <c r="Y24" i="115"/>
  <c r="Y34" i="115"/>
  <c r="Y33" i="115"/>
  <c r="Y27" i="115"/>
  <c r="Y34" i="116"/>
  <c r="Y18" i="116"/>
  <c r="Y39" i="116"/>
  <c r="Y26" i="115"/>
  <c r="Y30" i="115"/>
  <c r="Y32" i="115"/>
  <c r="Y36" i="115"/>
  <c r="D5" i="113" l="1"/>
  <c r="D17" i="137" s="1"/>
  <c r="D22" i="113"/>
  <c r="D19" i="113"/>
  <c r="D8" i="113"/>
  <c r="D21" i="113"/>
  <c r="H24" i="137" l="1"/>
  <c r="F24" i="137"/>
  <c r="F23" i="137"/>
  <c r="H23" i="137"/>
  <c r="H20" i="137"/>
  <c r="H17" i="137"/>
  <c r="F21" i="137"/>
  <c r="H21" i="137"/>
  <c r="D6" i="103"/>
  <c r="I24" i="137" l="1"/>
  <c r="I22" i="137"/>
  <c r="I23" i="137"/>
  <c r="F20" i="137"/>
  <c r="I20" i="137" s="1"/>
  <c r="F17" i="137"/>
  <c r="I17" i="137" s="1"/>
  <c r="I21" i="137"/>
  <c r="C1" i="110"/>
  <c r="W2" i="104"/>
  <c r="W2" i="102"/>
  <c r="C2" i="110"/>
  <c r="D4" i="47"/>
  <c r="D5" i="47"/>
  <c r="B6" i="110" l="1"/>
  <c r="C7" i="68" l="1"/>
  <c r="C6" i="68"/>
  <c r="C5" i="68"/>
  <c r="C7" i="86"/>
  <c r="C6" i="86"/>
  <c r="C5" i="86"/>
  <c r="V7" i="109"/>
  <c r="K22" i="106" s="1"/>
  <c r="D22" i="106" s="1"/>
  <c r="U7" i="109"/>
  <c r="K21" i="106" s="1"/>
  <c r="D21" i="106" s="1"/>
  <c r="T7" i="109"/>
  <c r="K20" i="106" s="1"/>
  <c r="D20" i="106" s="1"/>
  <c r="S7" i="109"/>
  <c r="K19" i="106" s="1"/>
  <c r="D19" i="106" s="1"/>
  <c r="D21" i="134" s="1"/>
  <c r="L7" i="109"/>
  <c r="G7" i="109"/>
  <c r="D7" i="109"/>
  <c r="B7" i="109"/>
  <c r="D10" i="103"/>
  <c r="D5" i="103"/>
  <c r="D7" i="103"/>
  <c r="D8" i="103"/>
  <c r="D9" i="103"/>
  <c r="D4" i="103"/>
  <c r="D10" i="137" l="1"/>
  <c r="D22" i="134"/>
  <c r="F21" i="134"/>
  <c r="H21" i="134"/>
  <c r="D11" i="137"/>
  <c r="D23" i="134"/>
  <c r="D12" i="137"/>
  <c r="D24" i="134"/>
  <c r="K6" i="106"/>
  <c r="H22" i="134" l="1"/>
  <c r="F22" i="134"/>
  <c r="I21" i="134"/>
  <c r="H23" i="134"/>
  <c r="F23" i="134"/>
  <c r="F24" i="134"/>
  <c r="H24" i="134"/>
  <c r="I24" i="134" s="1"/>
  <c r="K8" i="106"/>
  <c r="D5" i="106" s="1"/>
  <c r="D6" i="137" s="1"/>
  <c r="H9" i="137"/>
  <c r="F9" i="137"/>
  <c r="I9" i="137" s="1"/>
  <c r="I22" i="134" l="1"/>
  <c r="I23" i="134"/>
  <c r="F6" i="137"/>
  <c r="H6" i="137"/>
  <c r="F12" i="137"/>
  <c r="H12" i="137"/>
  <c r="H11" i="137"/>
  <c r="F11" i="137"/>
  <c r="S8" i="104"/>
  <c r="S6" i="104"/>
  <c r="S8" i="102"/>
  <c r="I6" i="137" l="1"/>
  <c r="I11" i="137"/>
  <c r="I12" i="137"/>
  <c r="F10" i="137"/>
  <c r="H10" i="137"/>
  <c r="I10" i="137" l="1"/>
  <c r="N7" i="109" l="1"/>
  <c r="K7" i="109"/>
  <c r="I7" i="109"/>
  <c r="K14" i="106" l="1"/>
  <c r="K16" i="106" s="1"/>
  <c r="D7" i="106" s="1"/>
  <c r="D8" i="137" s="1"/>
  <c r="H8" i="137" s="1"/>
  <c r="K10" i="106"/>
  <c r="K12" i="106" s="1"/>
  <c r="D6" i="106" s="1"/>
  <c r="D7" i="137" l="1"/>
  <c r="H7" i="137" s="1"/>
  <c r="F8" i="137"/>
  <c r="F18" i="137"/>
  <c r="H18" i="137"/>
  <c r="F7" i="137" l="1"/>
  <c r="I7" i="137" s="1"/>
  <c r="F19" i="134"/>
  <c r="H19" i="134"/>
  <c r="I8" i="137"/>
  <c r="H13" i="137"/>
  <c r="I18" i="137"/>
  <c r="I25" i="137" s="1"/>
  <c r="H25" i="137"/>
  <c r="H25" i="134" l="1"/>
  <c r="H34" i="134" s="1"/>
  <c r="D25" i="86" s="1"/>
  <c r="D26" i="86" s="1"/>
  <c r="F30" i="86" s="1"/>
  <c r="F35" i="86" s="1"/>
  <c r="I19" i="134"/>
  <c r="I25" i="134" s="1"/>
  <c r="I13" i="137"/>
  <c r="C30" i="68" s="1"/>
  <c r="C9" i="48"/>
  <c r="D25" i="68"/>
  <c r="D26" i="68" s="1"/>
  <c r="F30" i="68" s="1"/>
  <c r="F35" i="68" s="1"/>
  <c r="C8" i="48" l="1"/>
  <c r="E8" i="48" s="1"/>
  <c r="I35" i="134"/>
  <c r="F8" i="48" s="1"/>
  <c r="F9" i="48"/>
  <c r="D10" i="47"/>
  <c r="C32" i="68"/>
  <c r="C35" i="68" s="1"/>
  <c r="E9" i="48"/>
  <c r="C10" i="48" l="1"/>
  <c r="D9" i="47"/>
  <c r="C30" i="86"/>
  <c r="C32" i="86" s="1"/>
  <c r="C35" i="86" s="1"/>
  <c r="G8" i="48"/>
  <c r="E9" i="47" s="1"/>
  <c r="F10" i="48"/>
  <c r="D11" i="47"/>
  <c r="E10" i="48"/>
  <c r="G9" i="48"/>
  <c r="E8" i="133"/>
  <c r="G10" i="48" l="1"/>
  <c r="B8" i="133" s="1"/>
  <c r="B9" i="133" s="1"/>
  <c r="B20" i="133" s="1"/>
  <c r="E20" i="133"/>
  <c r="E10" i="47"/>
  <c r="E11" i="47" s="1"/>
  <c r="N25" i="104" s="1"/>
</calcChain>
</file>

<file path=xl/comments1.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comments2.xml><?xml version="1.0" encoding="utf-8"?>
<comments xmlns="http://schemas.openxmlformats.org/spreadsheetml/2006/main">
  <authors>
    <author>user</author>
  </authors>
  <commentList>
    <comment ref="C5" authorId="0" shapeId="0">
      <text>
        <r>
          <rPr>
            <sz val="9"/>
            <color rgb="FF000000"/>
            <rFont val="ＭＳ Ｐゴシック"/>
            <family val="3"/>
            <charset val="128"/>
          </rPr>
          <t>略称等を使わず法人名から正式名称で記入して下さい
（以下同様）</t>
        </r>
      </text>
    </comment>
    <comment ref="C31" authorId="0" shapeId="0">
      <text>
        <r>
          <rPr>
            <b/>
            <sz val="9"/>
            <color indexed="81"/>
            <rFont val="ＭＳ Ｐゴシック"/>
            <family val="3"/>
            <charset val="128"/>
          </rPr>
          <t>県等費補助額</t>
        </r>
        <r>
          <rPr>
            <sz val="9"/>
            <color indexed="81"/>
            <rFont val="ＭＳ Ｐゴシック"/>
            <family val="3"/>
            <charset val="128"/>
          </rPr>
          <t xml:space="preserve">
この補助金以外の公的補助金額を入力</t>
        </r>
      </text>
    </comment>
    <comment ref="C33" authorId="0" shapeId="0">
      <text>
        <r>
          <rPr>
            <b/>
            <sz val="9"/>
            <color rgb="FF000000"/>
            <rFont val="ＭＳ Ｐゴシック"/>
            <family val="3"/>
            <charset val="128"/>
          </rPr>
          <t>起債</t>
        </r>
        <r>
          <rPr>
            <sz val="9"/>
            <color rgb="FF000000"/>
            <rFont val="ＭＳ Ｐゴシック"/>
            <family val="3"/>
            <charset val="128"/>
          </rPr>
          <t xml:space="preserve">
本件補助金に係る設備整備に際しての新たな借り入れ額がある場合は金額を入力</t>
        </r>
      </text>
    </comment>
    <comment ref="C34" authorId="0" shapeId="0">
      <text>
        <r>
          <rPr>
            <b/>
            <sz val="9"/>
            <color rgb="FF000000"/>
            <rFont val="ＭＳ Ｐゴシック"/>
            <family val="3"/>
            <charset val="128"/>
          </rPr>
          <t>寄付金その他</t>
        </r>
        <r>
          <rPr>
            <sz val="9"/>
            <color rgb="FF000000"/>
            <rFont val="ＭＳ Ｐゴシック"/>
            <family val="3"/>
            <charset val="128"/>
          </rPr>
          <t xml:space="preserve">
本件補助金に係る設備整備に際しての寄付その他収入がある場合は、金額を入力</t>
        </r>
      </text>
    </comment>
  </commentList>
</comments>
</file>

<file path=xl/sharedStrings.xml><?xml version="1.0" encoding="utf-8"?>
<sst xmlns="http://schemas.openxmlformats.org/spreadsheetml/2006/main" count="1281" uniqueCount="407">
  <si>
    <t>基準額</t>
    <rPh sb="0" eb="2">
      <t>キジュン</t>
    </rPh>
    <rPh sb="2" eb="3">
      <t>ガク</t>
    </rPh>
    <phoneticPr fontId="2"/>
  </si>
  <si>
    <t>対象経費</t>
    <rPh sb="0" eb="4">
      <t>タイショウケイヒ</t>
    </rPh>
    <phoneticPr fontId="2"/>
  </si>
  <si>
    <t>上記以外</t>
    <rPh sb="0" eb="2">
      <t>ジョウキ</t>
    </rPh>
    <rPh sb="2" eb="4">
      <t>イガイ</t>
    </rPh>
    <phoneticPr fontId="2"/>
  </si>
  <si>
    <t>事業区分</t>
    <rPh sb="0" eb="2">
      <t>ジギョウ</t>
    </rPh>
    <rPh sb="2" eb="4">
      <t>クブン</t>
    </rPh>
    <phoneticPr fontId="5"/>
  </si>
  <si>
    <t>公費補助額</t>
    <rPh sb="0" eb="2">
      <t>コウヒ</t>
    </rPh>
    <phoneticPr fontId="5"/>
  </si>
  <si>
    <t>選定額</t>
    <rPh sb="0" eb="3">
      <t>センテイガク</t>
    </rPh>
    <phoneticPr fontId="5"/>
  </si>
  <si>
    <t>療養病床</t>
    <rPh sb="0" eb="2">
      <t>リョウヨウ</t>
    </rPh>
    <rPh sb="2" eb="4">
      <t>ビョウショウ</t>
    </rPh>
    <phoneticPr fontId="2"/>
  </si>
  <si>
    <t>休止病床の病床確保料</t>
    <rPh sb="0" eb="2">
      <t>キュウシ</t>
    </rPh>
    <rPh sb="2" eb="4">
      <t>ビョウショウ</t>
    </rPh>
    <rPh sb="5" eb="7">
      <t>ビョウショウ</t>
    </rPh>
    <rPh sb="7" eb="9">
      <t>カクホ</t>
    </rPh>
    <rPh sb="9" eb="10">
      <t>リョウ</t>
    </rPh>
    <phoneticPr fontId="2"/>
  </si>
  <si>
    <t>延べ空床数</t>
    <rPh sb="0" eb="1">
      <t>ノ</t>
    </rPh>
    <rPh sb="2" eb="4">
      <t>クウショウ</t>
    </rPh>
    <rPh sb="4" eb="5">
      <t>スウ</t>
    </rPh>
    <phoneticPr fontId="2"/>
  </si>
  <si>
    <t>事業概要</t>
    <rPh sb="0" eb="2">
      <t>ジギョウ</t>
    </rPh>
    <rPh sb="2" eb="4">
      <t>ガイヨウ</t>
    </rPh>
    <phoneticPr fontId="5"/>
  </si>
  <si>
    <t>総事業費</t>
    <rPh sb="0" eb="1">
      <t>ソウ</t>
    </rPh>
    <rPh sb="1" eb="4">
      <t>ジギョウヒ</t>
    </rPh>
    <phoneticPr fontId="5"/>
  </si>
  <si>
    <t>うち国庫交付額</t>
    <rPh sb="2" eb="4">
      <t>コッコ</t>
    </rPh>
    <rPh sb="4" eb="6">
      <t>コウフ</t>
    </rPh>
    <rPh sb="6" eb="7">
      <t>ガク</t>
    </rPh>
    <phoneticPr fontId="5"/>
  </si>
  <si>
    <t>新型コロナウイルス感染症対策事業</t>
    <rPh sb="12" eb="14">
      <t>タイサク</t>
    </rPh>
    <rPh sb="14" eb="16">
      <t>ジギョウ</t>
    </rPh>
    <phoneticPr fontId="12"/>
  </si>
  <si>
    <t>新型コロナウイルス感染症重点医療機関体制整備事業</t>
    <rPh sb="0" eb="2">
      <t>シンガタ</t>
    </rPh>
    <rPh sb="9" eb="12">
      <t>カンセンショウ</t>
    </rPh>
    <rPh sb="12" eb="14">
      <t>ジュウテン</t>
    </rPh>
    <rPh sb="14" eb="16">
      <t>イリョウ</t>
    </rPh>
    <rPh sb="16" eb="18">
      <t>キカン</t>
    </rPh>
    <rPh sb="18" eb="20">
      <t>タイセイ</t>
    </rPh>
    <rPh sb="20" eb="22">
      <t>セイビ</t>
    </rPh>
    <rPh sb="22" eb="24">
      <t>ジギョウ</t>
    </rPh>
    <phoneticPr fontId="5"/>
  </si>
  <si>
    <t>合計</t>
    <rPh sb="0" eb="2">
      <t>ゴウケイ</t>
    </rPh>
    <phoneticPr fontId="5"/>
  </si>
  <si>
    <t>ＩＣＵ</t>
    <phoneticPr fontId="2"/>
  </si>
  <si>
    <t>※　新型コロナウイルス感染症患者の受入れ体制が整った日が確認できる、勤務シフト表等（変更の前後がわかるもの）の資料を別途添付してください。</t>
    <rPh sb="42" eb="44">
      <t>ヘンコウ</t>
    </rPh>
    <rPh sb="45" eb="47">
      <t>ゼンゴ</t>
    </rPh>
    <phoneticPr fontId="2"/>
  </si>
  <si>
    <t>　協力医療機関</t>
    <rPh sb="1" eb="3">
      <t>キョウリョク</t>
    </rPh>
    <rPh sb="3" eb="5">
      <t>イリョウ</t>
    </rPh>
    <rPh sb="5" eb="7">
      <t>キカン</t>
    </rPh>
    <phoneticPr fontId="2"/>
  </si>
  <si>
    <t>ＩＣＵ</t>
  </si>
  <si>
    <t>ＨＣＵ</t>
  </si>
  <si>
    <t>　その他知事が認める者</t>
    <rPh sb="3" eb="4">
      <t>タ</t>
    </rPh>
    <rPh sb="4" eb="6">
      <t>チジ</t>
    </rPh>
    <rPh sb="7" eb="8">
      <t>ミト</t>
    </rPh>
    <rPh sb="10" eb="11">
      <t>モノ</t>
    </rPh>
    <phoneticPr fontId="2"/>
  </si>
  <si>
    <t>別紙１</t>
    <rPh sb="0" eb="2">
      <t>ベッシ</t>
    </rPh>
    <phoneticPr fontId="5"/>
  </si>
  <si>
    <t>（B)</t>
    <phoneticPr fontId="5"/>
  </si>
  <si>
    <t>（A)</t>
    <phoneticPr fontId="5"/>
  </si>
  <si>
    <t>別紙２</t>
    <rPh sb="0" eb="2">
      <t>ベッシ</t>
    </rPh>
    <phoneticPr fontId="5"/>
  </si>
  <si>
    <t>Ⅱ　添付書類</t>
  </si>
  <si>
    <t>計</t>
    <rPh sb="0" eb="1">
      <t>ケイ</t>
    </rPh>
    <phoneticPr fontId="15"/>
  </si>
  <si>
    <t>寄付金その他</t>
    <rPh sb="0" eb="3">
      <t>キフキン</t>
    </rPh>
    <rPh sb="5" eb="6">
      <t>ホカ</t>
    </rPh>
    <phoneticPr fontId="15"/>
  </si>
  <si>
    <t>起債</t>
    <rPh sb="0" eb="2">
      <t>キサイ</t>
    </rPh>
    <phoneticPr fontId="15"/>
  </si>
  <si>
    <t>一般財源</t>
    <rPh sb="0" eb="2">
      <t>イッパン</t>
    </rPh>
    <rPh sb="2" eb="4">
      <t>ザイゲン</t>
    </rPh>
    <phoneticPr fontId="15"/>
  </si>
  <si>
    <t>県等費補助</t>
    <rPh sb="0" eb="1">
      <t>ケン</t>
    </rPh>
    <rPh sb="1" eb="2">
      <t>トウ</t>
    </rPh>
    <rPh sb="2" eb="3">
      <t>ヒ</t>
    </rPh>
    <rPh sb="3" eb="5">
      <t>ホジョ</t>
    </rPh>
    <phoneticPr fontId="15"/>
  </si>
  <si>
    <t>国庫補助</t>
    <rPh sb="0" eb="2">
      <t>コッコ</t>
    </rPh>
    <rPh sb="2" eb="4">
      <t>ホジョ</t>
    </rPh>
    <phoneticPr fontId="15"/>
  </si>
  <si>
    <t>（歳出）</t>
    <rPh sb="1" eb="3">
      <t>サイシュツ</t>
    </rPh>
    <phoneticPr fontId="15"/>
  </si>
  <si>
    <t>（歳入）</t>
    <rPh sb="1" eb="3">
      <t>サイニュウ</t>
    </rPh>
    <phoneticPr fontId="15"/>
  </si>
  <si>
    <t>（千円）</t>
    <rPh sb="1" eb="3">
      <t>センエン</t>
    </rPh>
    <phoneticPr fontId="15"/>
  </si>
  <si>
    <t>事業費（総額）</t>
    <rPh sb="0" eb="3">
      <t>ジギョウヒ</t>
    </rPh>
    <rPh sb="4" eb="6">
      <t>ソウガク</t>
    </rPh>
    <phoneticPr fontId="15"/>
  </si>
  <si>
    <t>名称</t>
    <rPh sb="0" eb="2">
      <t>メイショウ</t>
    </rPh>
    <phoneticPr fontId="15"/>
  </si>
  <si>
    <t>（円）</t>
    <rPh sb="1" eb="2">
      <t>エン</t>
    </rPh>
    <phoneticPr fontId="15"/>
  </si>
  <si>
    <t xml:space="preserve">      </t>
  </si>
  <si>
    <t>Ⅰ　事業計画</t>
    <rPh sb="2" eb="4">
      <t>ジギョウ</t>
    </rPh>
    <phoneticPr fontId="2"/>
  </si>
  <si>
    <t>事業区分</t>
    <rPh sb="0" eb="2">
      <t>ジギョウ</t>
    </rPh>
    <rPh sb="2" eb="4">
      <t>クブン</t>
    </rPh>
    <phoneticPr fontId="2"/>
  </si>
  <si>
    <t xml:space="preserve">代表者名 </t>
    <phoneticPr fontId="15"/>
  </si>
  <si>
    <t>事業者名</t>
    <rPh sb="0" eb="2">
      <t>ジギョウ</t>
    </rPh>
    <rPh sb="2" eb="3">
      <t>シャ</t>
    </rPh>
    <rPh sb="3" eb="4">
      <t>メイ</t>
    </rPh>
    <phoneticPr fontId="2"/>
  </si>
  <si>
    <t xml:space="preserve">                                        </t>
  </si>
  <si>
    <t>小　計②</t>
    <rPh sb="0" eb="1">
      <t>ショウ</t>
    </rPh>
    <rPh sb="2" eb="3">
      <t>ケイ</t>
    </rPh>
    <phoneticPr fontId="2"/>
  </si>
  <si>
    <t>小　計①</t>
    <rPh sb="0" eb="1">
      <t>ショウ</t>
    </rPh>
    <rPh sb="2" eb="3">
      <t>ケイ</t>
    </rPh>
    <phoneticPr fontId="2"/>
  </si>
  <si>
    <t>必要理由（経緯、問題点等についても整理し、記載すること。）</t>
    <phoneticPr fontId="15"/>
  </si>
  <si>
    <t>事業の内容</t>
    <rPh sb="0" eb="2">
      <t>ジギョウ</t>
    </rPh>
    <phoneticPr fontId="15"/>
  </si>
  <si>
    <t>事　業　費</t>
    <phoneticPr fontId="15"/>
  </si>
  <si>
    <t>予算書（又は見込書）抄本</t>
    <phoneticPr fontId="2"/>
  </si>
  <si>
    <t>事業者名：</t>
    <rPh sb="0" eb="3">
      <t>ジギョウシャ</t>
    </rPh>
    <rPh sb="3" eb="4">
      <t>メイ</t>
    </rPh>
    <phoneticPr fontId="2"/>
  </si>
  <si>
    <t>（C)=（A)-(B)</t>
    <phoneticPr fontId="5"/>
  </si>
  <si>
    <t>（D)</t>
    <phoneticPr fontId="2"/>
  </si>
  <si>
    <t>別紙２_選定額　(D)</t>
    <rPh sb="0" eb="2">
      <t>ベッシ</t>
    </rPh>
    <phoneticPr fontId="2"/>
  </si>
  <si>
    <t>計</t>
    <rPh sb="0" eb="1">
      <t>ケイ</t>
    </rPh>
    <phoneticPr fontId="2"/>
  </si>
  <si>
    <t>（1）</t>
    <phoneticPr fontId="2"/>
  </si>
  <si>
    <t>（2）</t>
    <phoneticPr fontId="2"/>
  </si>
  <si>
    <t>事業費</t>
    <rPh sb="0" eb="3">
      <t>ジギョウヒ</t>
    </rPh>
    <phoneticPr fontId="15"/>
  </si>
  <si>
    <t>ＨＣＵ
※1</t>
    <phoneticPr fontId="2"/>
  </si>
  <si>
    <t>（a or b）</t>
  </si>
  <si>
    <t>別紙２_総事業費(A)</t>
    <rPh sb="0" eb="2">
      <t>ベッシ</t>
    </rPh>
    <phoneticPr fontId="2"/>
  </si>
  <si>
    <t>円</t>
    <rPh sb="0" eb="1">
      <t>エン</t>
    </rPh>
    <phoneticPr fontId="2"/>
  </si>
  <si>
    <t>円</t>
    <rPh sb="0" eb="1">
      <t>エン</t>
    </rPh>
    <phoneticPr fontId="2"/>
  </si>
  <si>
    <t>金額(円)【a】</t>
    <phoneticPr fontId="2"/>
  </si>
  <si>
    <t>金額(円)【b】</t>
    <phoneticPr fontId="2"/>
  </si>
  <si>
    <t>選定額(円)</t>
    <phoneticPr fontId="2"/>
  </si>
  <si>
    <t>単価(円)/日</t>
    <rPh sb="6" eb="7">
      <t>ニチ</t>
    </rPh>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</si>
  <si>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</si>
  <si>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5"/>
  </si>
  <si>
    <t>総事業費　</t>
  </si>
  <si>
    <t xml:space="preserve">総事業費から
寄付金その他
収入額を控除した額 </t>
    <phoneticPr fontId="2"/>
  </si>
  <si>
    <t>(千円未満切捨)円</t>
    <rPh sb="8" eb="9">
      <t>エン</t>
    </rPh>
    <phoneticPr fontId="2"/>
  </si>
  <si>
    <t>(A)</t>
    <phoneticPr fontId="2"/>
  </si>
  <si>
    <t>（1）新型コロナウイルス感染症対策事業</t>
    <rPh sb="3" eb="5">
      <t>シンガタ</t>
    </rPh>
    <rPh sb="12" eb="15">
      <t>カンセンショウ</t>
    </rPh>
    <rPh sb="15" eb="19">
      <t>タイサクジギョウ</t>
    </rPh>
    <phoneticPr fontId="2"/>
  </si>
  <si>
    <t>新型コロナウイルス感染症重点医療機関体制整備事業</t>
    <phoneticPr fontId="2"/>
  </si>
  <si>
    <t>病床確保に係る経費</t>
    <phoneticPr fontId="2"/>
  </si>
  <si>
    <t>神奈川県新型コロナウイルス感染症患者等受入病床確保事業補助金に関する事業実施計画</t>
    <rPh sb="0" eb="4">
      <t>カナガワケン</t>
    </rPh>
    <rPh sb="4" eb="6">
      <t>シンガタ</t>
    </rPh>
    <rPh sb="13" eb="16">
      <t>カンセンショウ</t>
    </rPh>
    <rPh sb="16" eb="18">
      <t>カンジャ</t>
    </rPh>
    <rPh sb="18" eb="19">
      <t>トウ</t>
    </rPh>
    <rPh sb="19" eb="21">
      <t>ウケイレ</t>
    </rPh>
    <rPh sb="21" eb="23">
      <t>ビョウショウ</t>
    </rPh>
    <rPh sb="23" eb="25">
      <t>カクホ</t>
    </rPh>
    <rPh sb="25" eb="27">
      <t>ジギョウ</t>
    </rPh>
    <rPh sb="27" eb="30">
      <t>ホジョキン</t>
    </rPh>
    <rPh sb="34" eb="36">
      <t>ジギョウ</t>
    </rPh>
    <rPh sb="36" eb="38">
      <t>ジッシ</t>
    </rPh>
    <phoneticPr fontId="5"/>
  </si>
  <si>
    <t>重点医療機関である特定機能病院等</t>
    <rPh sb="0" eb="2">
      <t>ジュウテン</t>
    </rPh>
    <rPh sb="2" eb="4">
      <t>イリョウ</t>
    </rPh>
    <rPh sb="4" eb="6">
      <t>キカン</t>
    </rPh>
    <rPh sb="9" eb="11">
      <t>トクテイ</t>
    </rPh>
    <rPh sb="11" eb="13">
      <t>キノウ</t>
    </rPh>
    <rPh sb="13" eb="15">
      <t>ビョウイン</t>
    </rPh>
    <rPh sb="15" eb="16">
      <t>トウ</t>
    </rPh>
    <phoneticPr fontId="2"/>
  </si>
  <si>
    <t>重点医療機関である一般病院</t>
    <rPh sb="0" eb="2">
      <t>ジュウテン</t>
    </rPh>
    <rPh sb="2" eb="4">
      <t>イリョウ</t>
    </rPh>
    <rPh sb="4" eb="6">
      <t>キカン</t>
    </rPh>
    <rPh sb="9" eb="11">
      <t>イッパン</t>
    </rPh>
    <rPh sb="11" eb="13">
      <t>ビョウイン</t>
    </rPh>
    <phoneticPr fontId="2"/>
  </si>
  <si>
    <t>新型コロナウイルス感染症対策事業</t>
    <rPh sb="0" eb="2">
      <t>シンガタ</t>
    </rPh>
    <rPh sb="9" eb="12">
      <t>カンセンショウ</t>
    </rPh>
    <rPh sb="12" eb="14">
      <t>タイサク</t>
    </rPh>
    <rPh sb="14" eb="16">
      <t>ジギョウ</t>
    </rPh>
    <phoneticPr fontId="12"/>
  </si>
  <si>
    <t>(E)=(C)or(D)</t>
    <phoneticPr fontId="5"/>
  </si>
  <si>
    <t>(B)</t>
    <phoneticPr fontId="2"/>
  </si>
  <si>
    <t>陽性</t>
    <rPh sb="0" eb="2">
      <t>ヨウセイ</t>
    </rPh>
    <phoneticPr fontId="2"/>
  </si>
  <si>
    <t>①＋②</t>
    <phoneticPr fontId="2"/>
  </si>
  <si>
    <t>その他参考となる書類</t>
    <phoneticPr fontId="15"/>
  </si>
  <si>
    <t>その他参考となる書類</t>
    <phoneticPr fontId="15"/>
  </si>
  <si>
    <t>（2）新型コロナウイルス感染症重点医療機関体制整備事業</t>
    <phoneticPr fontId="2"/>
  </si>
  <si>
    <t>新型コロナウイルス感染症対策事業</t>
    <phoneticPr fontId="2"/>
  </si>
  <si>
    <t>対象経費支出額</t>
  </si>
  <si>
    <t>対象経費支出額</t>
    <phoneticPr fontId="2"/>
  </si>
  <si>
    <t>○　空床数計算シート（集計）</t>
    <rPh sb="2" eb="4">
      <t>クウショウ</t>
    </rPh>
    <rPh sb="4" eb="5">
      <t>スウ</t>
    </rPh>
    <rPh sb="5" eb="7">
      <t>ケイサン</t>
    </rPh>
    <rPh sb="11" eb="13">
      <t>シュウケイ</t>
    </rPh>
    <phoneticPr fontId="26"/>
  </si>
  <si>
    <t>延べ
空床数</t>
    <rPh sb="0" eb="1">
      <t>ノ</t>
    </rPh>
    <rPh sb="3" eb="5">
      <t>クウショウ</t>
    </rPh>
    <rPh sb="5" eb="6">
      <t>スウ</t>
    </rPh>
    <phoneticPr fontId="26"/>
  </si>
  <si>
    <t>稼働病床
の病床確保料</t>
    <rPh sb="0" eb="2">
      <t>カドウ</t>
    </rPh>
    <rPh sb="2" eb="4">
      <t>ビョウショウ</t>
    </rPh>
    <rPh sb="6" eb="8">
      <t>ビョウショウ</t>
    </rPh>
    <rPh sb="8" eb="10">
      <t>カクホ</t>
    </rPh>
    <rPh sb="10" eb="11">
      <t>リョウ</t>
    </rPh>
    <phoneticPr fontId="26"/>
  </si>
  <si>
    <t>陽性患者</t>
    <rPh sb="0" eb="2">
      <t>ヨウセイ</t>
    </rPh>
    <rPh sb="2" eb="4">
      <t>カンジャ</t>
    </rPh>
    <phoneticPr fontId="26"/>
  </si>
  <si>
    <t>ＩＣＵ</t>
    <phoneticPr fontId="26"/>
  </si>
  <si>
    <t>合計</t>
    <rPh sb="0" eb="2">
      <t>ゴウケイ</t>
    </rPh>
    <phoneticPr fontId="26"/>
  </si>
  <si>
    <t>ＨＣＵ
※1</t>
    <phoneticPr fontId="26"/>
  </si>
  <si>
    <t>上記以外</t>
    <rPh sb="0" eb="2">
      <t>ジョウキ</t>
    </rPh>
    <rPh sb="2" eb="4">
      <t>イガイ</t>
    </rPh>
    <phoneticPr fontId="26"/>
  </si>
  <si>
    <t>延べ
休止病床数</t>
    <rPh sb="0" eb="1">
      <t>ノ</t>
    </rPh>
    <rPh sb="3" eb="5">
      <t>キュウシ</t>
    </rPh>
    <rPh sb="5" eb="7">
      <t>ビョウショウ</t>
    </rPh>
    <rPh sb="7" eb="8">
      <t>スウ</t>
    </rPh>
    <phoneticPr fontId="26"/>
  </si>
  <si>
    <t>休止病床
の病床確保料</t>
    <rPh sb="0" eb="2">
      <t>キュウシ</t>
    </rPh>
    <rPh sb="2" eb="4">
      <t>ビョウショウ</t>
    </rPh>
    <rPh sb="6" eb="8">
      <t>ビョウショウ</t>
    </rPh>
    <rPh sb="8" eb="10">
      <t>カクホ</t>
    </rPh>
    <rPh sb="10" eb="11">
      <t>リョウ</t>
    </rPh>
    <phoneticPr fontId="26"/>
  </si>
  <si>
    <t>病院全体の
休床</t>
    <rPh sb="0" eb="2">
      <t>ビョウイン</t>
    </rPh>
    <rPh sb="2" eb="4">
      <t>ゼンタイ</t>
    </rPh>
    <rPh sb="6" eb="8">
      <t>キュウユカ</t>
    </rPh>
    <phoneticPr fontId="26"/>
  </si>
  <si>
    <t>ＩＣＵ内</t>
    <rPh sb="3" eb="4">
      <t>ナイ</t>
    </rPh>
    <phoneticPr fontId="26"/>
  </si>
  <si>
    <t>療養病床</t>
    <rPh sb="0" eb="2">
      <t>リョウヨウ</t>
    </rPh>
    <rPh sb="2" eb="4">
      <t>ビョウショウ</t>
    </rPh>
    <phoneticPr fontId="26"/>
  </si>
  <si>
    <t>休止病床</t>
    <rPh sb="0" eb="2">
      <t>キュウシ</t>
    </rPh>
    <rPh sb="2" eb="4">
      <t>ビョウショウ</t>
    </rPh>
    <phoneticPr fontId="26"/>
  </si>
  <si>
    <t>休止病床数</t>
    <rPh sb="0" eb="2">
      <t>キュウシ</t>
    </rPh>
    <rPh sb="2" eb="4">
      <t>ビョウショウ</t>
    </rPh>
    <rPh sb="4" eb="5">
      <t>スウ</t>
    </rPh>
    <phoneticPr fontId="26"/>
  </si>
  <si>
    <t>〇　空床数計算シート（月別）</t>
    <rPh sb="2" eb="4">
      <t>クウショウ</t>
    </rPh>
    <rPh sb="4" eb="5">
      <t>スウ</t>
    </rPh>
    <rPh sb="5" eb="7">
      <t>ケイサン</t>
    </rPh>
    <rPh sb="11" eb="13">
      <t>ツキベツ</t>
    </rPh>
    <phoneticPr fontId="26"/>
  </si>
  <si>
    <t>稼働病床の病床確保料</t>
    <rPh sb="0" eb="2">
      <t>カドウ</t>
    </rPh>
    <rPh sb="2" eb="4">
      <t>ビョウショウ</t>
    </rPh>
    <rPh sb="5" eb="7">
      <t>ビョウショウ</t>
    </rPh>
    <rPh sb="7" eb="9">
      <t>カクホ</t>
    </rPh>
    <rPh sb="9" eb="10">
      <t>リョウ</t>
    </rPh>
    <phoneticPr fontId="26"/>
  </si>
  <si>
    <t>休止病床の病床確保料</t>
    <rPh sb="0" eb="2">
      <t>キュウシ</t>
    </rPh>
    <rPh sb="2" eb="4">
      <t>ビョウショウ</t>
    </rPh>
    <rPh sb="5" eb="7">
      <t>ビョウショウ</t>
    </rPh>
    <rPh sb="7" eb="9">
      <t>カクホ</t>
    </rPh>
    <rPh sb="9" eb="10">
      <t>リョウ</t>
    </rPh>
    <phoneticPr fontId="26"/>
  </si>
  <si>
    <t>休止病床数の上限</t>
    <phoneticPr fontId="26"/>
  </si>
  <si>
    <r>
      <t xml:space="preserve">医療機関コード
</t>
    </r>
    <r>
      <rPr>
        <sz val="6"/>
        <color theme="1"/>
        <rFont val="ＭＳ ゴシック"/>
        <family val="3"/>
        <charset val="128"/>
      </rPr>
      <t>（14から始まる10桁の医療機関コードを記載ください。）</t>
    </r>
    <phoneticPr fontId="2"/>
  </si>
  <si>
    <t>医療機関名</t>
    <phoneticPr fontId="2"/>
  </si>
  <si>
    <t>連絡先</t>
    <rPh sb="0" eb="3">
      <t>レンラクサキ</t>
    </rPh>
    <phoneticPr fontId="2"/>
  </si>
  <si>
    <t>担当者所属</t>
    <rPh sb="0" eb="3">
      <t>タントウシャ</t>
    </rPh>
    <rPh sb="3" eb="5">
      <t>ショゾク</t>
    </rPh>
    <phoneticPr fontId="2"/>
  </si>
  <si>
    <t>担当者名</t>
    <rPh sb="0" eb="3">
      <t>タントウシャ</t>
    </rPh>
    <rPh sb="3" eb="4">
      <t>メイ</t>
    </rPh>
    <phoneticPr fontId="2"/>
  </si>
  <si>
    <t>電話番号</t>
    <rPh sb="0" eb="2">
      <t>デンワ</t>
    </rPh>
    <rPh sb="2" eb="4">
      <t>バンゴウ</t>
    </rPh>
    <phoneticPr fontId="2"/>
  </si>
  <si>
    <t>ＦＡＸ番号</t>
    <rPh sb="3" eb="5">
      <t>バンゴウ</t>
    </rPh>
    <phoneticPr fontId="2"/>
  </si>
  <si>
    <t>※申請書類の内容確認などで連絡することがあります。
　書類の作成者など、申請内容の確認ができる方の連絡先を記載ください。</t>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</si>
  <si>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項目</t>
    <rPh sb="0" eb="2">
      <t>コウモク</t>
    </rPh>
    <phoneticPr fontId="2"/>
  </si>
  <si>
    <t>確認内容</t>
    <rPh sb="0" eb="2">
      <t>カクニン</t>
    </rPh>
    <rPh sb="2" eb="4">
      <t>ナイヨウ</t>
    </rPh>
    <phoneticPr fontId="2"/>
  </si>
  <si>
    <t>所在地</t>
    <rPh sb="0" eb="3">
      <t>ショザイチ</t>
    </rPh>
    <phoneticPr fontId="2"/>
  </si>
  <si>
    <t>郵便番号</t>
    <rPh sb="0" eb="4">
      <t>ユウビンバンゴウ</t>
    </rPh>
    <phoneticPr fontId="2"/>
  </si>
  <si>
    <t>基礎情報入力シート</t>
    <rPh sb="0" eb="2">
      <t>キソ</t>
    </rPh>
    <rPh sb="2" eb="4">
      <t>ジョウホウ</t>
    </rPh>
    <rPh sb="4" eb="6">
      <t>ニュウリョク</t>
    </rPh>
    <phoneticPr fontId="2"/>
  </si>
  <si>
    <t>申請年月日</t>
    <rPh sb="0" eb="2">
      <t>シンセイ</t>
    </rPh>
    <rPh sb="2" eb="5">
      <t>ネンガッピ</t>
    </rPh>
    <phoneticPr fontId="2"/>
  </si>
  <si>
    <r>
      <t xml:space="preserve">医療機関コード
</t>
    </r>
    <r>
      <rPr>
        <sz val="6"/>
        <rFont val="ＭＳ ゴシック"/>
        <family val="3"/>
        <charset val="128"/>
      </rPr>
      <t>（14から始まる10桁の医療機関コードを記載ください。）</t>
    </r>
    <rPh sb="0" eb="2">
      <t>イリョウ</t>
    </rPh>
    <rPh sb="2" eb="4">
      <t>キカン</t>
    </rPh>
    <rPh sb="13" eb="14">
      <t>ハジ</t>
    </rPh>
    <rPh sb="18" eb="19">
      <t>ケタ</t>
    </rPh>
    <rPh sb="20" eb="22">
      <t>イリョウ</t>
    </rPh>
    <rPh sb="22" eb="24">
      <t>キカン</t>
    </rPh>
    <rPh sb="28" eb="30">
      <t>キサイ</t>
    </rPh>
    <phoneticPr fontId="2"/>
  </si>
  <si>
    <t>医療機関名</t>
    <rPh sb="0" eb="2">
      <t>イリョウ</t>
    </rPh>
    <rPh sb="2" eb="4">
      <t>キカン</t>
    </rPh>
    <rPh sb="4" eb="5">
      <t>メイ</t>
    </rPh>
    <phoneticPr fontId="2"/>
  </si>
  <si>
    <t>メールアドレス</t>
    <phoneticPr fontId="2"/>
  </si>
  <si>
    <t>補助金の交付申請に必要な書類は次の様式です。
申請書提出前に不足がないか必ず確認し、チェック欄にレ点を入れてください。</t>
    <rPh sb="0" eb="3">
      <t>ホジョキン</t>
    </rPh>
    <rPh sb="4" eb="6">
      <t>コウフ</t>
    </rPh>
    <rPh sb="6" eb="8">
      <t>シンセイ</t>
    </rPh>
    <rPh sb="9" eb="11">
      <t>ヒツヨウ</t>
    </rPh>
    <rPh sb="12" eb="14">
      <t>ショルイ</t>
    </rPh>
    <rPh sb="15" eb="16">
      <t>ツギ</t>
    </rPh>
    <rPh sb="17" eb="19">
      <t>ヨウシキ</t>
    </rPh>
    <rPh sb="23" eb="25">
      <t>シンセイ</t>
    </rPh>
    <rPh sb="25" eb="26">
      <t>ショ</t>
    </rPh>
    <rPh sb="26" eb="28">
      <t>テイシュツ</t>
    </rPh>
    <rPh sb="28" eb="29">
      <t>マエ</t>
    </rPh>
    <rPh sb="30" eb="32">
      <t>フソク</t>
    </rPh>
    <rPh sb="36" eb="37">
      <t>カナラ</t>
    </rPh>
    <rPh sb="38" eb="40">
      <t>カクニン</t>
    </rPh>
    <phoneticPr fontId="2"/>
  </si>
  <si>
    <t>チェック</t>
    <phoneticPr fontId="2"/>
  </si>
  <si>
    <t>第１号様式(事業実施計画)</t>
    <rPh sb="0" eb="1">
      <t>ダイ</t>
    </rPh>
    <rPh sb="2" eb="3">
      <t>ゴウ</t>
    </rPh>
    <rPh sb="3" eb="5">
      <t>ヨウシキ</t>
    </rPh>
    <rPh sb="6" eb="8">
      <t>ジギョウ</t>
    </rPh>
    <rPh sb="8" eb="10">
      <t>ジッシ</t>
    </rPh>
    <rPh sb="10" eb="12">
      <t>ケイカク</t>
    </rPh>
    <phoneticPr fontId="2"/>
  </si>
  <si>
    <t>第２号様式（交付申請書）</t>
    <rPh sb="0" eb="1">
      <t>ダイ</t>
    </rPh>
    <rPh sb="2" eb="3">
      <t>ゴウ</t>
    </rPh>
    <rPh sb="3" eb="5">
      <t>ヨウシキ</t>
    </rPh>
    <rPh sb="6" eb="8">
      <t>コウフ</t>
    </rPh>
    <rPh sb="8" eb="10">
      <t>シンセイ</t>
    </rPh>
    <rPh sb="10" eb="11">
      <t>ショ</t>
    </rPh>
    <phoneticPr fontId="2"/>
  </si>
  <si>
    <t>別紙１（事業実施計画）</t>
    <rPh sb="0" eb="2">
      <t>ベッシ</t>
    </rPh>
    <rPh sb="4" eb="6">
      <t>ジギョウ</t>
    </rPh>
    <rPh sb="6" eb="8">
      <t>ジッシ</t>
    </rPh>
    <rPh sb="8" eb="10">
      <t>ケイカク</t>
    </rPh>
    <phoneticPr fontId="2"/>
  </si>
  <si>
    <t>別紙２（事業の実施に要する経費に関する調書）</t>
    <rPh sb="0" eb="2">
      <t>ベッシ</t>
    </rPh>
    <rPh sb="4" eb="6">
      <t>ジギョウ</t>
    </rPh>
    <rPh sb="7" eb="9">
      <t>ジッシ</t>
    </rPh>
    <rPh sb="10" eb="11">
      <t>ヨウ</t>
    </rPh>
    <rPh sb="13" eb="15">
      <t>ケイヒ</t>
    </rPh>
    <rPh sb="16" eb="17">
      <t>カン</t>
    </rPh>
    <rPh sb="19" eb="21">
      <t>チョウショ</t>
    </rPh>
    <phoneticPr fontId="2"/>
  </si>
  <si>
    <t>別紙３（事業実施計画個票）</t>
    <rPh sb="0" eb="2">
      <t>ベッシ</t>
    </rPh>
    <rPh sb="4" eb="6">
      <t>ジギョウ</t>
    </rPh>
    <rPh sb="6" eb="8">
      <t>ジッシ</t>
    </rPh>
    <rPh sb="8" eb="10">
      <t>ケイカク</t>
    </rPh>
    <rPh sb="10" eb="12">
      <t>コヒョウ</t>
    </rPh>
    <phoneticPr fontId="2"/>
  </si>
  <si>
    <t>申請する事業区分により、（１）、（２）を添付してください。</t>
    <rPh sb="0" eb="2">
      <t>シンセイ</t>
    </rPh>
    <rPh sb="4" eb="6">
      <t>ジギョウ</t>
    </rPh>
    <rPh sb="6" eb="8">
      <t>クブン</t>
    </rPh>
    <rPh sb="20" eb="22">
      <t>テンプ</t>
    </rPh>
    <phoneticPr fontId="2"/>
  </si>
  <si>
    <t>別紙４（各事業ごとの金額算出様式）</t>
    <rPh sb="0" eb="2">
      <t>ベッシ</t>
    </rPh>
    <rPh sb="4" eb="5">
      <t>カク</t>
    </rPh>
    <rPh sb="5" eb="7">
      <t>ジギョウ</t>
    </rPh>
    <rPh sb="10" eb="12">
      <t>キンガク</t>
    </rPh>
    <rPh sb="12" eb="14">
      <t>サンシュツ</t>
    </rPh>
    <rPh sb="14" eb="16">
      <t>ヨウシキ</t>
    </rPh>
    <phoneticPr fontId="2"/>
  </si>
  <si>
    <t>第９号様式（役員等氏名一覧表）</t>
    <rPh sb="0" eb="1">
      <t>ダイ</t>
    </rPh>
    <rPh sb="2" eb="3">
      <t>ゴウ</t>
    </rPh>
    <rPh sb="3" eb="5">
      <t>ヨウシキ</t>
    </rPh>
    <rPh sb="6" eb="8">
      <t>ヤクイン</t>
    </rPh>
    <rPh sb="8" eb="9">
      <t>ナド</t>
    </rPh>
    <rPh sb="9" eb="11">
      <t>シメイ</t>
    </rPh>
    <rPh sb="11" eb="13">
      <t>イチラン</t>
    </rPh>
    <rPh sb="13" eb="14">
      <t>ヒョウ</t>
    </rPh>
    <phoneticPr fontId="2"/>
  </si>
  <si>
    <t>コロナ対応に伴う処遇改善状況</t>
    <phoneticPr fontId="2"/>
  </si>
  <si>
    <t>根拠資料</t>
    <rPh sb="0" eb="2">
      <t>コンキョ</t>
    </rPh>
    <rPh sb="2" eb="4">
      <t>シリョウ</t>
    </rPh>
    <phoneticPr fontId="2"/>
  </si>
  <si>
    <t>事前着手届</t>
    <rPh sb="0" eb="2">
      <t>ジゼン</t>
    </rPh>
    <rPh sb="2" eb="4">
      <t>チャクシュ</t>
    </rPh>
    <rPh sb="4" eb="5">
      <t>トドケ</t>
    </rPh>
    <phoneticPr fontId="2"/>
  </si>
  <si>
    <t>法人又は
個人の情報</t>
    <rPh sb="0" eb="2">
      <t>ホウジン</t>
    </rPh>
    <rPh sb="2" eb="3">
      <t>マタ</t>
    </rPh>
    <rPh sb="5" eb="7">
      <t>コジン</t>
    </rPh>
    <rPh sb="8" eb="10">
      <t>ジョウホウ</t>
    </rPh>
    <phoneticPr fontId="2"/>
  </si>
  <si>
    <t>代表者氏名
（法人の場合のみ）</t>
    <rPh sb="0" eb="3">
      <t>ダイヒョウシャ</t>
    </rPh>
    <rPh sb="3" eb="5">
      <t>シメイ</t>
    </rPh>
    <rPh sb="7" eb="9">
      <t>ホウジン</t>
    </rPh>
    <rPh sb="10" eb="12">
      <t>バアイ</t>
    </rPh>
    <phoneticPr fontId="2"/>
  </si>
  <si>
    <t>神奈川県知事　殿</t>
    <rPh sb="0" eb="3">
      <t>カナガワ</t>
    </rPh>
    <rPh sb="3" eb="6">
      <t>ケンチジ</t>
    </rPh>
    <rPh sb="7" eb="8">
      <t>トノ</t>
    </rPh>
    <phoneticPr fontId="2"/>
  </si>
  <si>
    <t>郵便番号</t>
    <phoneticPr fontId="2"/>
  </si>
  <si>
    <t>提出者氏名
又は名称</t>
    <rPh sb="0" eb="2">
      <t>テイシュツ</t>
    </rPh>
    <rPh sb="2" eb="3">
      <t>シャ</t>
    </rPh>
    <rPh sb="3" eb="5">
      <t>シメイ</t>
    </rPh>
    <rPh sb="6" eb="7">
      <t>マタ</t>
    </rPh>
    <rPh sb="8" eb="10">
      <t>メイショウ</t>
    </rPh>
    <phoneticPr fontId="2"/>
  </si>
  <si>
    <t>　関する事業実施計画（別紙１）</t>
    <phoneticPr fontId="2"/>
  </si>
  <si>
    <t>２　事業の実施に要する経費に関する調書 （別紙２）</t>
    <phoneticPr fontId="2"/>
  </si>
  <si>
    <t>３　添付書類</t>
    <phoneticPr fontId="2"/>
  </si>
  <si>
    <r>
      <t>第１号様式</t>
    </r>
    <r>
      <rPr>
        <sz val="12"/>
        <color theme="1"/>
        <rFont val="ＭＳ 明朝"/>
        <family val="1"/>
        <charset val="128"/>
      </rPr>
      <t>（用紙　日本産業規格Ａ４縦長型）</t>
    </r>
  </si>
  <si>
    <t>　</t>
    <phoneticPr fontId="2"/>
  </si>
  <si>
    <t>交付要綱第３条の規定に基づき、次のとおり事業実施計画を提出します。</t>
    <phoneticPr fontId="2"/>
  </si>
  <si>
    <r>
      <t>第２号様式</t>
    </r>
    <r>
      <rPr>
        <sz val="12"/>
        <color theme="1"/>
        <rFont val="ＭＳ 明朝"/>
        <family val="1"/>
        <charset val="128"/>
      </rPr>
      <t>（用紙　日本産業規格Ａ４縦長型）</t>
    </r>
    <phoneticPr fontId="2"/>
  </si>
  <si>
    <t>交付要綱第４条第１項の規定に基づき、次のとおり補助金の交付を申請します。</t>
    <phoneticPr fontId="2"/>
  </si>
  <si>
    <t>１　新規交付申請額</t>
    <rPh sb="2" eb="4">
      <t>シンキ</t>
    </rPh>
    <rPh sb="4" eb="6">
      <t>コウフ</t>
    </rPh>
    <rPh sb="6" eb="8">
      <t>シンセイ</t>
    </rPh>
    <rPh sb="8" eb="9">
      <t>ガク</t>
    </rPh>
    <phoneticPr fontId="2"/>
  </si>
  <si>
    <t>金</t>
    <rPh sb="0" eb="1">
      <t>キン</t>
    </rPh>
    <phoneticPr fontId="2"/>
  </si>
  <si>
    <t>　関する事業実施計画（個票）（別紙３）</t>
    <phoneticPr fontId="2"/>
  </si>
  <si>
    <t>３　事業の実施に要する経費に関する調書（個票）（別紙４（１）又は（２））</t>
    <phoneticPr fontId="2"/>
  </si>
  <si>
    <t>４　添付書類</t>
    <phoneticPr fontId="2"/>
  </si>
  <si>
    <t>　(1)　役員等氏名一覧表（第９号様式）</t>
    <phoneticPr fontId="2"/>
  </si>
  <si>
    <t>　(2)　歳入歳出予算書抄本</t>
    <phoneticPr fontId="2"/>
  </si>
  <si>
    <t>　(3)　その他参考となる書類（確保病床及び休止病床の配置状況が分かる図面、別紙</t>
    <phoneticPr fontId="2"/>
  </si>
  <si>
    <t>　　 ４「対象経費支出額」の算出方法が分かる書類他）</t>
    <phoneticPr fontId="2"/>
  </si>
  <si>
    <r>
      <t>メールアドレス</t>
    </r>
    <r>
      <rPr>
        <sz val="8"/>
        <color theme="1"/>
        <rFont val="ＭＳ ゴシック"/>
        <family val="3"/>
        <charset val="128"/>
      </rPr>
      <t>(メールの見逃しを防ぐため、なるべく組織のメールアドレスを記載ください。)</t>
    </r>
    <phoneticPr fontId="2"/>
  </si>
  <si>
    <r>
      <t>※申請書類の内容確認などで連絡することがあります。
　</t>
    </r>
    <r>
      <rPr>
        <sz val="10"/>
        <color theme="1"/>
        <rFont val="ＭＳ ゴシック"/>
        <family val="3"/>
        <charset val="128"/>
      </rPr>
      <t>書類の作成者など、申請内容の確認ができる方の連絡先を記載ください。</t>
    </r>
    <rPh sb="1" eb="3">
      <t>シンセイ</t>
    </rPh>
    <rPh sb="3" eb="5">
      <t>ショルイ</t>
    </rPh>
    <rPh sb="6" eb="8">
      <t>ナイヨウ</t>
    </rPh>
    <rPh sb="8" eb="10">
      <t>カクニン</t>
    </rPh>
    <rPh sb="13" eb="15">
      <t>レンラク</t>
    </rPh>
    <rPh sb="27" eb="29">
      <t>ショルイ</t>
    </rPh>
    <rPh sb="30" eb="32">
      <t>サクセイ</t>
    </rPh>
    <rPh sb="32" eb="33">
      <t>シャ</t>
    </rPh>
    <rPh sb="36" eb="38">
      <t>シンセイ</t>
    </rPh>
    <rPh sb="38" eb="40">
      <t>ナイヨウ</t>
    </rPh>
    <rPh sb="41" eb="43">
      <t>カクニン</t>
    </rPh>
    <rPh sb="47" eb="48">
      <t>カタ</t>
    </rPh>
    <rPh sb="49" eb="52">
      <t>レンラクサキ</t>
    </rPh>
    <rPh sb="53" eb="55">
      <t>キサイ</t>
    </rPh>
    <phoneticPr fontId="2"/>
  </si>
  <si>
    <t>①協力医療機関(（１）新型コロナウイルス感染症対策事業)</t>
    <rPh sb="11" eb="13">
      <t>シンガタ</t>
    </rPh>
    <rPh sb="20" eb="23">
      <t>カンセンショウ</t>
    </rPh>
    <rPh sb="23" eb="25">
      <t>タイサク</t>
    </rPh>
    <rPh sb="25" eb="27">
      <t>ジギョウ</t>
    </rPh>
    <phoneticPr fontId="2"/>
  </si>
  <si>
    <t>②その他知事が認める者(（１）新型コロナウイルス感染症対策事業)</t>
    <rPh sb="15" eb="17">
      <t>シンガタ</t>
    </rPh>
    <rPh sb="24" eb="27">
      <t>カンセンショウ</t>
    </rPh>
    <rPh sb="27" eb="29">
      <t>タイサク</t>
    </rPh>
    <rPh sb="29" eb="31">
      <t>ジギョウ</t>
    </rPh>
    <phoneticPr fontId="2"/>
  </si>
  <si>
    <t>③重点医療機関である特定機能病院等(（２）新型コロナウイルス感染症重点医療機関体制整備事業)</t>
    <rPh sb="21" eb="23">
      <t>シンガタ</t>
    </rPh>
    <rPh sb="30" eb="33">
      <t>カンセンショウ</t>
    </rPh>
    <rPh sb="33" eb="35">
      <t>ジュウテン</t>
    </rPh>
    <rPh sb="35" eb="37">
      <t>イリョウ</t>
    </rPh>
    <rPh sb="37" eb="39">
      <t>キカン</t>
    </rPh>
    <rPh sb="39" eb="41">
      <t>タイセイ</t>
    </rPh>
    <rPh sb="41" eb="43">
      <t>セイビ</t>
    </rPh>
    <rPh sb="43" eb="45">
      <t>ジギョウ</t>
    </rPh>
    <phoneticPr fontId="2"/>
  </si>
  <si>
    <t>④重点医療機関である一般病院(（２）新型コロナウイルス感染症重点医療機関体制整備事業)</t>
    <rPh sb="18" eb="20">
      <t>シンガタ</t>
    </rPh>
    <rPh sb="27" eb="30">
      <t>カンセンショウ</t>
    </rPh>
    <rPh sb="30" eb="32">
      <t>ジュウテン</t>
    </rPh>
    <rPh sb="32" eb="34">
      <t>イリョウ</t>
    </rPh>
    <rPh sb="34" eb="36">
      <t>キカン</t>
    </rPh>
    <rPh sb="36" eb="38">
      <t>タイセイ</t>
    </rPh>
    <rPh sb="38" eb="40">
      <t>セイビ</t>
    </rPh>
    <rPh sb="40" eb="42">
      <t>ジギョウ</t>
    </rPh>
    <phoneticPr fontId="2"/>
  </si>
  <si>
    <t>陽性患者</t>
    <phoneticPr fontId="26"/>
  </si>
  <si>
    <t>休止病床数の上限確認</t>
    <phoneticPr fontId="26"/>
  </si>
  <si>
    <t>入力した休止病床数の合計</t>
    <phoneticPr fontId="26"/>
  </si>
  <si>
    <t>判定</t>
    <phoneticPr fontId="26"/>
  </si>
  <si>
    <t>日付</t>
    <rPh sb="0" eb="2">
      <t>ヒヅケ</t>
    </rPh>
    <phoneticPr fontId="26"/>
  </si>
  <si>
    <t>1日</t>
    <rPh sb="1" eb="2">
      <t>ニチ</t>
    </rPh>
    <phoneticPr fontId="26"/>
  </si>
  <si>
    <t>2日</t>
    <rPh sb="1" eb="2">
      <t>ニチ</t>
    </rPh>
    <phoneticPr fontId="26"/>
  </si>
  <si>
    <t>3日</t>
    <rPh sb="1" eb="2">
      <t>ニチ</t>
    </rPh>
    <phoneticPr fontId="26"/>
  </si>
  <si>
    <t>4日</t>
    <rPh sb="1" eb="2">
      <t>ニチ</t>
    </rPh>
    <phoneticPr fontId="26"/>
  </si>
  <si>
    <t>5日</t>
    <rPh sb="1" eb="2">
      <t>ニチ</t>
    </rPh>
    <phoneticPr fontId="26"/>
  </si>
  <si>
    <t>6日</t>
    <rPh sb="1" eb="2">
      <t>ニチ</t>
    </rPh>
    <phoneticPr fontId="26"/>
  </si>
  <si>
    <t>7日</t>
    <rPh sb="1" eb="2">
      <t>ニチ</t>
    </rPh>
    <phoneticPr fontId="26"/>
  </si>
  <si>
    <t>8日</t>
    <rPh sb="1" eb="2">
      <t>ニチ</t>
    </rPh>
    <phoneticPr fontId="26"/>
  </si>
  <si>
    <t>9日</t>
    <rPh sb="1" eb="2">
      <t>ニチ</t>
    </rPh>
    <phoneticPr fontId="26"/>
  </si>
  <si>
    <t>10日</t>
    <rPh sb="2" eb="3">
      <t>ニチ</t>
    </rPh>
    <phoneticPr fontId="26"/>
  </si>
  <si>
    <t>11日</t>
    <rPh sb="2" eb="3">
      <t>ニチ</t>
    </rPh>
    <phoneticPr fontId="26"/>
  </si>
  <si>
    <t>12日</t>
    <rPh sb="2" eb="3">
      <t>ニチ</t>
    </rPh>
    <phoneticPr fontId="26"/>
  </si>
  <si>
    <t>13日</t>
    <rPh sb="2" eb="3">
      <t>ニチ</t>
    </rPh>
    <phoneticPr fontId="26"/>
  </si>
  <si>
    <t>14日</t>
    <rPh sb="2" eb="3">
      <t>ニチ</t>
    </rPh>
    <phoneticPr fontId="26"/>
  </si>
  <si>
    <t>15日</t>
    <rPh sb="2" eb="3">
      <t>ニチ</t>
    </rPh>
    <phoneticPr fontId="26"/>
  </si>
  <si>
    <t>16日</t>
    <rPh sb="2" eb="3">
      <t>ニチ</t>
    </rPh>
    <phoneticPr fontId="26"/>
  </si>
  <si>
    <t>17日</t>
    <rPh sb="2" eb="3">
      <t>ニチ</t>
    </rPh>
    <phoneticPr fontId="26"/>
  </si>
  <si>
    <t>18日</t>
    <rPh sb="2" eb="3">
      <t>ニチ</t>
    </rPh>
    <phoneticPr fontId="26"/>
  </si>
  <si>
    <t>19日</t>
    <rPh sb="2" eb="3">
      <t>ニチ</t>
    </rPh>
    <phoneticPr fontId="26"/>
  </si>
  <si>
    <t>20日</t>
    <rPh sb="2" eb="3">
      <t>ニチ</t>
    </rPh>
    <phoneticPr fontId="26"/>
  </si>
  <si>
    <t>21日</t>
    <rPh sb="2" eb="3">
      <t>ニチ</t>
    </rPh>
    <phoneticPr fontId="26"/>
  </si>
  <si>
    <t>22日</t>
    <rPh sb="2" eb="3">
      <t>ニチ</t>
    </rPh>
    <phoneticPr fontId="26"/>
  </si>
  <si>
    <t>23日</t>
    <rPh sb="2" eb="3">
      <t>ニチ</t>
    </rPh>
    <phoneticPr fontId="26"/>
  </si>
  <si>
    <t>24日</t>
    <rPh sb="2" eb="3">
      <t>ニチ</t>
    </rPh>
    <phoneticPr fontId="26"/>
  </si>
  <si>
    <t>25日</t>
    <rPh sb="2" eb="3">
      <t>ニチ</t>
    </rPh>
    <phoneticPr fontId="26"/>
  </si>
  <si>
    <t>26日</t>
    <rPh sb="2" eb="3">
      <t>ニチ</t>
    </rPh>
    <phoneticPr fontId="26"/>
  </si>
  <si>
    <t>27日</t>
    <rPh sb="2" eb="3">
      <t>ニチ</t>
    </rPh>
    <phoneticPr fontId="26"/>
  </si>
  <si>
    <t>28日</t>
    <rPh sb="2" eb="3">
      <t>ニチ</t>
    </rPh>
    <phoneticPr fontId="26"/>
  </si>
  <si>
    <t>29日</t>
    <rPh sb="2" eb="3">
      <t>ニチ</t>
    </rPh>
    <phoneticPr fontId="26"/>
  </si>
  <si>
    <t>30日</t>
    <rPh sb="2" eb="3">
      <t>ニチ</t>
    </rPh>
    <phoneticPr fontId="26"/>
  </si>
  <si>
    <t>休止病床数の上限確認</t>
    <phoneticPr fontId="26"/>
  </si>
  <si>
    <t>31日</t>
    <rPh sb="2" eb="3">
      <t>ニチ</t>
    </rPh>
    <phoneticPr fontId="26"/>
  </si>
  <si>
    <t>ＨＣＵ
※1</t>
    <phoneticPr fontId="26"/>
  </si>
  <si>
    <t>ＨＣＵ
※1</t>
    <phoneticPr fontId="26"/>
  </si>
  <si>
    <t>休止病床数の上限</t>
    <phoneticPr fontId="26"/>
  </si>
  <si>
    <t>入力した休止病床数の合計</t>
    <phoneticPr fontId="26"/>
  </si>
  <si>
    <t>判定</t>
    <phoneticPr fontId="26"/>
  </si>
  <si>
    <t>コロナ対応に伴う処遇改善状況</t>
    <rPh sb="3" eb="5">
      <t>タイオウ</t>
    </rPh>
    <rPh sb="6" eb="7">
      <t>トモナ</t>
    </rPh>
    <rPh sb="8" eb="10">
      <t>ショグウ</t>
    </rPh>
    <rPh sb="10" eb="12">
      <t>カイゼン</t>
    </rPh>
    <rPh sb="12" eb="14">
      <t>ジョウキョウ</t>
    </rPh>
    <phoneticPr fontId="26"/>
  </si>
  <si>
    <t>都道府県</t>
    <rPh sb="0" eb="4">
      <t>トドウフケン</t>
    </rPh>
    <phoneticPr fontId="26"/>
  </si>
  <si>
    <t>都道府県（選択）</t>
    <rPh sb="0" eb="4">
      <t>トドウフケン</t>
    </rPh>
    <rPh sb="5" eb="7">
      <t>センタク</t>
    </rPh>
    <phoneticPr fontId="26"/>
  </si>
  <si>
    <t xml:space="preserve"> 北海道</t>
    <phoneticPr fontId="26"/>
  </si>
  <si>
    <t>計画・実績（選択）</t>
    <rPh sb="0" eb="2">
      <t>ケイカク</t>
    </rPh>
    <rPh sb="3" eb="5">
      <t>ジッセキ</t>
    </rPh>
    <rPh sb="6" eb="8">
      <t>センタク</t>
    </rPh>
    <phoneticPr fontId="26"/>
  </si>
  <si>
    <t>計画</t>
    <rPh sb="0" eb="2">
      <t>ケイカク</t>
    </rPh>
    <phoneticPr fontId="26"/>
  </si>
  <si>
    <t>実績</t>
    <rPh sb="0" eb="2">
      <t>ジッセキ</t>
    </rPh>
    <phoneticPr fontId="26"/>
  </si>
  <si>
    <t xml:space="preserve"> 青森県</t>
  </si>
  <si>
    <t xml:space="preserve"> 岩手県</t>
  </si>
  <si>
    <t>②事業区分
（○・×を選択）</t>
    <rPh sb="1" eb="3">
      <t>ジギョウ</t>
    </rPh>
    <rPh sb="3" eb="5">
      <t>クブン</t>
    </rPh>
    <rPh sb="11" eb="13">
      <t>センタク</t>
    </rPh>
    <phoneticPr fontId="26"/>
  </si>
  <si>
    <t>重点医療機関（特定機能病院）</t>
    <phoneticPr fontId="26"/>
  </si>
  <si>
    <t>重点医療機関（特定機能病院）</t>
    <rPh sb="0" eb="2">
      <t>ジュウテン</t>
    </rPh>
    <rPh sb="2" eb="4">
      <t>イリョウ</t>
    </rPh>
    <rPh sb="4" eb="6">
      <t>キカン</t>
    </rPh>
    <rPh sb="7" eb="9">
      <t>トクテイ</t>
    </rPh>
    <rPh sb="9" eb="11">
      <t>キノウ</t>
    </rPh>
    <rPh sb="11" eb="13">
      <t>ビョウイン</t>
    </rPh>
    <phoneticPr fontId="26"/>
  </si>
  <si>
    <t>重点医療機関（一般病院）</t>
    <rPh sb="0" eb="2">
      <t>ジュウテン</t>
    </rPh>
    <rPh sb="2" eb="4">
      <t>イリョウ</t>
    </rPh>
    <rPh sb="4" eb="6">
      <t>キカン</t>
    </rPh>
    <rPh sb="7" eb="9">
      <t>イッパン</t>
    </rPh>
    <rPh sb="9" eb="11">
      <t>ビョウイン</t>
    </rPh>
    <phoneticPr fontId="26"/>
  </si>
  <si>
    <t>協力医療機関</t>
    <rPh sb="0" eb="2">
      <t>キョウリョク</t>
    </rPh>
    <rPh sb="2" eb="4">
      <t>イリョウ</t>
    </rPh>
    <rPh sb="4" eb="6">
      <t>キカン</t>
    </rPh>
    <phoneticPr fontId="26"/>
  </si>
  <si>
    <t>その他医療機関</t>
    <rPh sb="2" eb="3">
      <t>タ</t>
    </rPh>
    <rPh sb="3" eb="5">
      <t>イリョウ</t>
    </rPh>
    <rPh sb="5" eb="7">
      <t>キカン</t>
    </rPh>
    <phoneticPr fontId="26"/>
  </si>
  <si>
    <t xml:space="preserve"> 宮城県</t>
  </si>
  <si>
    <t xml:space="preserve"> 秋田県</t>
  </si>
  <si>
    <t xml:space="preserve"> 山形県</t>
  </si>
  <si>
    <t xml:space="preserve"> 福島県</t>
  </si>
  <si>
    <t>③病床確保料でコロナ対応医療従事者の処遇改善を実施する（した）。（○・×を選択）</t>
    <rPh sb="1" eb="3">
      <t>ビョウショウ</t>
    </rPh>
    <rPh sb="3" eb="6">
      <t>カクホリョウ</t>
    </rPh>
    <rPh sb="10" eb="12">
      <t>タイオウ</t>
    </rPh>
    <rPh sb="12" eb="14">
      <t>イリョウ</t>
    </rPh>
    <rPh sb="14" eb="17">
      <t>ジュウジシャ</t>
    </rPh>
    <rPh sb="18" eb="20">
      <t>ショグウ</t>
    </rPh>
    <rPh sb="20" eb="22">
      <t>カイゼン</t>
    </rPh>
    <rPh sb="23" eb="25">
      <t>ジッシ</t>
    </rPh>
    <rPh sb="37" eb="39">
      <t>センタク</t>
    </rPh>
    <phoneticPr fontId="26"/>
  </si>
  <si>
    <t>○</t>
    <phoneticPr fontId="26"/>
  </si>
  <si>
    <t>×</t>
    <phoneticPr fontId="26"/>
  </si>
  <si>
    <t xml:space="preserve"> 茨城県</t>
  </si>
  <si>
    <t>（以降は③で○を回答した場合のみ記載）</t>
    <rPh sb="1" eb="3">
      <t>イコウ</t>
    </rPh>
    <rPh sb="8" eb="10">
      <t>カイトウ</t>
    </rPh>
    <rPh sb="12" eb="14">
      <t>バアイ</t>
    </rPh>
    <rPh sb="16" eb="18">
      <t>キサイ</t>
    </rPh>
    <phoneticPr fontId="26"/>
  </si>
  <si>
    <t xml:space="preserve"> 栃木県</t>
  </si>
  <si>
    <t>④実施する（した）処遇改善の内容
（○・×を選択）</t>
    <rPh sb="1" eb="3">
      <t>ジッシ</t>
    </rPh>
    <rPh sb="9" eb="11">
      <t>ショグウ</t>
    </rPh>
    <rPh sb="11" eb="13">
      <t>カイゼン</t>
    </rPh>
    <rPh sb="14" eb="16">
      <t>ナイヨウ</t>
    </rPh>
    <rPh sb="22" eb="24">
      <t>センタク</t>
    </rPh>
    <phoneticPr fontId="26"/>
  </si>
  <si>
    <t>基本給</t>
    <rPh sb="0" eb="3">
      <t>キホンキュウ</t>
    </rPh>
    <phoneticPr fontId="26"/>
  </si>
  <si>
    <t xml:space="preserve"> 群馬県</t>
  </si>
  <si>
    <t>特別手当</t>
    <rPh sb="0" eb="2">
      <t>トクベツ</t>
    </rPh>
    <rPh sb="2" eb="4">
      <t>テアテ</t>
    </rPh>
    <phoneticPr fontId="26"/>
  </si>
  <si>
    <t xml:space="preserve"> 埼玉県</t>
  </si>
  <si>
    <t>一時金</t>
    <rPh sb="0" eb="3">
      <t>イチジキン</t>
    </rPh>
    <phoneticPr fontId="26"/>
  </si>
  <si>
    <t>○</t>
    <phoneticPr fontId="26"/>
  </si>
  <si>
    <t xml:space="preserve"> 千葉県</t>
  </si>
  <si>
    <t>その他</t>
    <rPh sb="2" eb="3">
      <t>タ</t>
    </rPh>
    <phoneticPr fontId="26"/>
  </si>
  <si>
    <t xml:space="preserve"> 東京都</t>
  </si>
  <si>
    <t>⑤④でその他とした処遇改善の内容（直接入力、例：現職員の賃金は維持しつつ、新たに看護補助者を○名採用）</t>
    <rPh sb="5" eb="6">
      <t>タ</t>
    </rPh>
    <rPh sb="9" eb="11">
      <t>ショグウ</t>
    </rPh>
    <rPh sb="11" eb="13">
      <t>カイゼン</t>
    </rPh>
    <rPh sb="14" eb="16">
      <t>ナイヨウ</t>
    </rPh>
    <rPh sb="17" eb="19">
      <t>チョクセツ</t>
    </rPh>
    <rPh sb="19" eb="21">
      <t>ニュウリョク</t>
    </rPh>
    <rPh sb="22" eb="23">
      <t>レイ</t>
    </rPh>
    <rPh sb="24" eb="27">
      <t>ゲンショクイン</t>
    </rPh>
    <rPh sb="28" eb="30">
      <t>チンギン</t>
    </rPh>
    <rPh sb="31" eb="33">
      <t>イジ</t>
    </rPh>
    <rPh sb="37" eb="38">
      <t>アラ</t>
    </rPh>
    <rPh sb="40" eb="42">
      <t>カンゴ</t>
    </rPh>
    <rPh sb="42" eb="45">
      <t>ホジョシャ</t>
    </rPh>
    <rPh sb="47" eb="48">
      <t>メイ</t>
    </rPh>
    <rPh sb="48" eb="50">
      <t>サイヨウ</t>
    </rPh>
    <phoneticPr fontId="26"/>
  </si>
  <si>
    <t xml:space="preserve"> 神奈川県</t>
  </si>
  <si>
    <t>⑥処遇改善を行う（行った）額（直接入力、例：毎月、看護師に○○手当を○○円支給）</t>
    <rPh sb="1" eb="3">
      <t>ショグウ</t>
    </rPh>
    <rPh sb="3" eb="5">
      <t>カイゼン</t>
    </rPh>
    <rPh sb="6" eb="7">
      <t>オコナ</t>
    </rPh>
    <rPh sb="9" eb="10">
      <t>オコナ</t>
    </rPh>
    <rPh sb="13" eb="14">
      <t>ガク</t>
    </rPh>
    <rPh sb="15" eb="17">
      <t>チョクセツ</t>
    </rPh>
    <rPh sb="17" eb="19">
      <t>ニュウリョク</t>
    </rPh>
    <phoneticPr fontId="26"/>
  </si>
  <si>
    <t xml:space="preserve"> 新潟県</t>
  </si>
  <si>
    <t xml:space="preserve"> 富山県</t>
  </si>
  <si>
    <t>注）計画・実績欄は、これから処遇改善を実施する予定のものがある場合は「計画」を選択し、</t>
    <rPh sb="0" eb="1">
      <t>チュウ</t>
    </rPh>
    <rPh sb="2" eb="4">
      <t>ケイカク</t>
    </rPh>
    <rPh sb="5" eb="7">
      <t>ジッセキ</t>
    </rPh>
    <rPh sb="7" eb="8">
      <t>ラン</t>
    </rPh>
    <rPh sb="14" eb="16">
      <t>ショグウ</t>
    </rPh>
    <rPh sb="16" eb="18">
      <t>カイゼン</t>
    </rPh>
    <rPh sb="19" eb="21">
      <t>ジッシ</t>
    </rPh>
    <rPh sb="23" eb="25">
      <t>ヨテイ</t>
    </rPh>
    <rPh sb="31" eb="33">
      <t>バアイ</t>
    </rPh>
    <rPh sb="35" eb="37">
      <t>ケイカク</t>
    </rPh>
    <rPh sb="39" eb="41">
      <t>センタク</t>
    </rPh>
    <phoneticPr fontId="26"/>
  </si>
  <si>
    <t xml:space="preserve"> 石川県</t>
  </si>
  <si>
    <t>　　既に処遇改善を実施している場合は「実績」を選択してください。</t>
    <rPh sb="23" eb="25">
      <t>センタク</t>
    </rPh>
    <phoneticPr fontId="26"/>
  </si>
  <si>
    <t>全てのコロナ対応医療従事者</t>
    <rPh sb="0" eb="1">
      <t>スベ</t>
    </rPh>
    <rPh sb="6" eb="8">
      <t>タイオウ</t>
    </rPh>
    <rPh sb="8" eb="10">
      <t>イリョウ</t>
    </rPh>
    <rPh sb="10" eb="13">
      <t>ジュウジシャ</t>
    </rPh>
    <phoneticPr fontId="26"/>
  </si>
  <si>
    <t>一部のコロナ対応医療従事者</t>
    <rPh sb="0" eb="2">
      <t>イチブ</t>
    </rPh>
    <rPh sb="6" eb="8">
      <t>タイオウ</t>
    </rPh>
    <rPh sb="8" eb="10">
      <t>イリョウ</t>
    </rPh>
    <rPh sb="10" eb="13">
      <t>ジュウジシャ</t>
    </rPh>
    <phoneticPr fontId="26"/>
  </si>
  <si>
    <t xml:space="preserve"> 福井県</t>
  </si>
  <si>
    <t xml:space="preserve"> 山梨県</t>
  </si>
  <si>
    <t xml:space="preserve"> 長野県</t>
  </si>
  <si>
    <t xml:space="preserve"> 岐阜県</t>
  </si>
  <si>
    <t xml:space="preserve"> 静岡県</t>
  </si>
  <si>
    <t xml:space="preserve"> 愛知県</t>
  </si>
  <si>
    <t xml:space="preserve"> 三重県</t>
  </si>
  <si>
    <t xml:space="preserve"> 滋賀県</t>
  </si>
  <si>
    <t xml:space="preserve"> 京都府</t>
  </si>
  <si>
    <t xml:space="preserve"> 大阪府</t>
  </si>
  <si>
    <t xml:space="preserve"> 兵庫県</t>
  </si>
  <si>
    <t xml:space="preserve"> 奈良県</t>
  </si>
  <si>
    <t xml:space="preserve"> 和歌山県</t>
  </si>
  <si>
    <t xml:space="preserve"> 鳥取県</t>
  </si>
  <si>
    <t xml:space="preserve"> 島根県</t>
  </si>
  <si>
    <t xml:space="preserve"> 岡山県</t>
  </si>
  <si>
    <t xml:space="preserve"> 広島県</t>
  </si>
  <si>
    <t xml:space="preserve"> 山口県</t>
  </si>
  <si>
    <t xml:space="preserve"> 徳島県</t>
  </si>
  <si>
    <t xml:space="preserve"> 香川県</t>
  </si>
  <si>
    <t xml:space="preserve"> 愛媛県</t>
  </si>
  <si>
    <t xml:space="preserve"> 高知県</t>
  </si>
  <si>
    <t xml:space="preserve"> 福岡県</t>
  </si>
  <si>
    <t xml:space="preserve"> 佐賀県</t>
  </si>
  <si>
    <t xml:space="preserve"> 長崎県</t>
  </si>
  <si>
    <t xml:space="preserve"> 熊本県</t>
  </si>
  <si>
    <t xml:space="preserve"> 大分県</t>
  </si>
  <si>
    <t xml:space="preserve"> 宮崎県</t>
  </si>
  <si>
    <t xml:space="preserve"> 鹿児島県</t>
  </si>
  <si>
    <t xml:space="preserve"> 沖縄県</t>
  </si>
  <si>
    <t>①医療機関名</t>
    <rPh sb="1" eb="5">
      <t>イリョウキカン</t>
    </rPh>
    <rPh sb="5" eb="6">
      <t>メイ</t>
    </rPh>
    <phoneticPr fontId="26"/>
  </si>
  <si>
    <t>連絡票</t>
    <rPh sb="0" eb="2">
      <t>レンラク</t>
    </rPh>
    <rPh sb="2" eb="3">
      <t>ヒョウ</t>
    </rPh>
    <phoneticPr fontId="2"/>
  </si>
  <si>
    <t>　※半角数字７桁（ハイフン抜き）を入力してください。</t>
    <rPh sb="2" eb="4">
      <t>ハンカク</t>
    </rPh>
    <rPh sb="4" eb="6">
      <t>スウジ</t>
    </rPh>
    <rPh sb="7" eb="8">
      <t>ケタ</t>
    </rPh>
    <rPh sb="17" eb="19">
      <t>ニュウリョク</t>
    </rPh>
    <phoneticPr fontId="2"/>
  </si>
  <si>
    <t>　※半角数字で入力してください。</t>
    <rPh sb="2" eb="4">
      <t>ハンカク</t>
    </rPh>
    <rPh sb="4" eb="6">
      <t>スウジ</t>
    </rPh>
    <rPh sb="7" eb="9">
      <t>ニュウリョク</t>
    </rPh>
    <phoneticPr fontId="2"/>
  </si>
  <si>
    <t>全ての医療機関で提出が必要となります。
※院内感染によりクラスターが発生した医療機関に対する補助の場合は添付不要です。</t>
    <rPh sb="0" eb="1">
      <t>スベ</t>
    </rPh>
    <rPh sb="3" eb="5">
      <t>イリョウ</t>
    </rPh>
    <rPh sb="5" eb="7">
      <t>キカン</t>
    </rPh>
    <rPh sb="8" eb="10">
      <t>テイシュツ</t>
    </rPh>
    <rPh sb="11" eb="13">
      <t>ヒツヨウ</t>
    </rPh>
    <phoneticPr fontId="2"/>
  </si>
  <si>
    <t>　※プルダウンメニューから選択してください。</t>
    <rPh sb="13" eb="15">
      <t>センタク</t>
    </rPh>
    <phoneticPr fontId="2"/>
  </si>
  <si>
    <t>　※病院名を入力してください。</t>
    <rPh sb="2" eb="4">
      <t>ビョウイン</t>
    </rPh>
    <rPh sb="4" eb="5">
      <t>メイ</t>
    </rPh>
    <rPh sb="6" eb="8">
      <t>ニュウリョク</t>
    </rPh>
    <phoneticPr fontId="2"/>
  </si>
  <si>
    <t>　※法人は法人名を、自治体は市町村名及び管理者名を入力してください。
　例）医療法人○○会、　○○市病院事業管理者　神奈川　太郎　　</t>
    <rPh sb="2" eb="4">
      <t>ホウジン</t>
    </rPh>
    <rPh sb="5" eb="7">
      <t>ホウジン</t>
    </rPh>
    <rPh sb="7" eb="8">
      <t>メイ</t>
    </rPh>
    <rPh sb="10" eb="13">
      <t>ジチタイ</t>
    </rPh>
    <rPh sb="14" eb="17">
      <t>シチョウソン</t>
    </rPh>
    <rPh sb="17" eb="18">
      <t>メイ</t>
    </rPh>
    <rPh sb="18" eb="19">
      <t>オヨ</t>
    </rPh>
    <rPh sb="20" eb="23">
      <t>カンリシャ</t>
    </rPh>
    <rPh sb="23" eb="24">
      <t>メイ</t>
    </rPh>
    <rPh sb="25" eb="27">
      <t>ニュウリョク</t>
    </rPh>
    <rPh sb="36" eb="37">
      <t>レイ</t>
    </rPh>
    <rPh sb="38" eb="40">
      <t>イリョウ</t>
    </rPh>
    <rPh sb="40" eb="42">
      <t>ホウジン</t>
    </rPh>
    <rPh sb="44" eb="45">
      <t>カイ</t>
    </rPh>
    <rPh sb="49" eb="50">
      <t>シ</t>
    </rPh>
    <rPh sb="50" eb="52">
      <t>ビョウイン</t>
    </rPh>
    <rPh sb="52" eb="54">
      <t>ジギョウ</t>
    </rPh>
    <rPh sb="54" eb="57">
      <t>カンリシャ</t>
    </rPh>
    <rPh sb="58" eb="61">
      <t>カナガワ</t>
    </rPh>
    <rPh sb="62" eb="64">
      <t>タロウ</t>
    </rPh>
    <phoneticPr fontId="2"/>
  </si>
  <si>
    <t>　※担当者個人のメールアドレスでも構いませんが、
　確実にメールの送受信ができるものとしてください。</t>
    <rPh sb="2" eb="5">
      <t>タントウシャ</t>
    </rPh>
    <rPh sb="5" eb="7">
      <t>コジン</t>
    </rPh>
    <rPh sb="17" eb="18">
      <t>カマ</t>
    </rPh>
    <phoneticPr fontId="2"/>
  </si>
  <si>
    <t>独自の確保病床フェーズ引き上げの有無</t>
    <rPh sb="0" eb="2">
      <t>ドクジ</t>
    </rPh>
    <rPh sb="3" eb="5">
      <t>カクホ</t>
    </rPh>
    <rPh sb="5" eb="7">
      <t>ビョウショウ</t>
    </rPh>
    <rPh sb="11" eb="12">
      <t>ヒ</t>
    </rPh>
    <rPh sb="13" eb="14">
      <t>ア</t>
    </rPh>
    <rPh sb="16" eb="18">
      <t>ウム</t>
    </rPh>
    <phoneticPr fontId="2"/>
  </si>
  <si>
    <t xml:space="preserve">  ※令和４年７月11日付け通知「各地域の状況に応じて柔軟な病床確保の運用について」に基づき
   独自で病床確保フェーズの引上げを行った場合は「有」としてください。</t>
    <rPh sb="50" eb="52">
      <t>ドクジ</t>
    </rPh>
    <rPh sb="53" eb="55">
      <t>ビョウショウ</t>
    </rPh>
    <rPh sb="55" eb="57">
      <t>カクホ</t>
    </rPh>
    <rPh sb="62" eb="64">
      <t>ヒキア</t>
    </rPh>
    <rPh sb="66" eb="67">
      <t>オコナ</t>
    </rPh>
    <rPh sb="69" eb="71">
      <t>バアイ</t>
    </rPh>
    <rPh sb="73" eb="74">
      <t>ア</t>
    </rPh>
    <phoneticPr fontId="2"/>
  </si>
  <si>
    <t>報告者氏名(個人の場合)又は名称(法人の場合)</t>
    <phoneticPr fontId="2"/>
  </si>
  <si>
    <t>　※県名から番地まで入力してください。</t>
    <rPh sb="2" eb="4">
      <t>ケンメイ</t>
    </rPh>
    <rPh sb="6" eb="8">
      <t>バンチ</t>
    </rPh>
    <rPh sb="10" eb="12">
      <t>ニュウリョク</t>
    </rPh>
    <phoneticPr fontId="2"/>
  </si>
  <si>
    <t>　</t>
    <phoneticPr fontId="2"/>
  </si>
  <si>
    <t>県との協定、県への届出を上限とする、稼働病床、休止病床の配置や病床数を示すフロア図、増減の推移が分かる資料</t>
    <phoneticPr fontId="2"/>
  </si>
  <si>
    <t>※報告書類は、原則、押印不要です。
※様式は県からの通知メールに添付されたエクセルファイルを使用してください。
　（ホームページ掲載の個別様式は、上記メールを受信できない場合にのみ使用してください。）</t>
    <phoneticPr fontId="2"/>
  </si>
  <si>
    <t>使用病床数(B)</t>
    <rPh sb="0" eb="2">
      <t>シヨウ</t>
    </rPh>
    <rPh sb="2" eb="4">
      <t>ビョウショウ</t>
    </rPh>
    <rPh sb="4" eb="5">
      <t>スウ</t>
    </rPh>
    <phoneticPr fontId="26"/>
  </si>
  <si>
    <t>使用病床数（B）</t>
    <rPh sb="0" eb="2">
      <t>シヨウ</t>
    </rPh>
    <rPh sb="2" eb="4">
      <t>ビョウショウ</t>
    </rPh>
    <rPh sb="4" eb="5">
      <t>スウ</t>
    </rPh>
    <phoneticPr fontId="26"/>
  </si>
  <si>
    <t>判定
【×の場合は不適切】</t>
    <rPh sb="6" eb="8">
      <t>バアイ</t>
    </rPh>
    <rPh sb="9" eb="12">
      <t>フテキセツ</t>
    </rPh>
    <phoneticPr fontId="26"/>
  </si>
  <si>
    <t>入力した休止病床数の合計
【届出の範囲内】</t>
    <rPh sb="14" eb="16">
      <t>トドケデ</t>
    </rPh>
    <rPh sb="17" eb="20">
      <t>ハンイナイ</t>
    </rPh>
    <phoneticPr fontId="26"/>
  </si>
  <si>
    <t>　　</t>
    <phoneticPr fontId="2"/>
  </si>
  <si>
    <t>この抄本は原本と相違ないことを証明します。</t>
  </si>
  <si>
    <t>円</t>
  </si>
  <si>
    <t>合    計</t>
  </si>
  <si>
    <t>寄付金その他収入</t>
    <rPh sb="0" eb="3">
      <t>キフキン</t>
    </rPh>
    <rPh sb="5" eb="6">
      <t>ホカ</t>
    </rPh>
    <rPh sb="6" eb="8">
      <t>シュウニュウ</t>
    </rPh>
    <phoneticPr fontId="15"/>
  </si>
  <si>
    <t>その他補助金</t>
    <rPh sb="2" eb="3">
      <t>ホカ</t>
    </rPh>
    <rPh sb="3" eb="6">
      <t>ホジョキン</t>
    </rPh>
    <phoneticPr fontId="15"/>
  </si>
  <si>
    <t>一般財源</t>
    <rPh sb="0" eb="2">
      <t>イッパン</t>
    </rPh>
    <rPh sb="2" eb="4">
      <t>ザイゲン</t>
    </rPh>
    <phoneticPr fontId="5"/>
  </si>
  <si>
    <t>新型コロナウイルス感染症患者等受入病床確保事業補助金事業費</t>
    <rPh sb="26" eb="29">
      <t>ジギョウヒ</t>
    </rPh>
    <phoneticPr fontId="5"/>
  </si>
  <si>
    <t>国庫補助金</t>
    <rPh sb="0" eb="2">
      <t>コッコ</t>
    </rPh>
    <rPh sb="2" eb="4">
      <t>ホジョ</t>
    </rPh>
    <rPh sb="4" eb="5">
      <t>キン</t>
    </rPh>
    <phoneticPr fontId="15"/>
  </si>
  <si>
    <t>金    額</t>
  </si>
  <si>
    <t>項    目</t>
  </si>
  <si>
    <t>歳      出</t>
  </si>
  <si>
    <t>歳      入</t>
  </si>
  <si>
    <t>＜本年度分＞</t>
    <rPh sb="1" eb="2">
      <t>ホン</t>
    </rPh>
    <rPh sb="2" eb="3">
      <t>ネン</t>
    </rPh>
    <rPh sb="3" eb="4">
      <t>ド</t>
    </rPh>
    <rPh sb="4" eb="5">
      <t>ブン</t>
    </rPh>
    <phoneticPr fontId="5"/>
  </si>
  <si>
    <t>シート下部に記載のとおり、各フェーズごとの県との協定数、県への届出数が上限となっているか。</t>
  </si>
  <si>
    <t>稼働病床数は、臨時的に設置したコロナ専用病棟(ゾーニングされた病室単位を含む。)の病床数となっているか。</t>
    <phoneticPr fontId="2"/>
  </si>
  <si>
    <t>即応病床数（B）</t>
    <rPh sb="0" eb="2">
      <t>ソクオウ</t>
    </rPh>
    <rPh sb="2" eb="5">
      <t>ビョウショウスウ</t>
    </rPh>
    <phoneticPr fontId="26"/>
  </si>
  <si>
    <t>確保病床数（A）</t>
    <rPh sb="0" eb="2">
      <t>カクホ</t>
    </rPh>
    <rPh sb="2" eb="5">
      <t>ビョウショウスウ</t>
    </rPh>
    <phoneticPr fontId="26"/>
  </si>
  <si>
    <t>即応病床
の病床確保料</t>
    <rPh sb="0" eb="2">
      <t>ソクオウ</t>
    </rPh>
    <rPh sb="2" eb="4">
      <t>ビョウショウ</t>
    </rPh>
    <rPh sb="6" eb="8">
      <t>ビョウショウ</t>
    </rPh>
    <rPh sb="8" eb="10">
      <t>カクホ</t>
    </rPh>
    <rPh sb="10" eb="11">
      <t>リョウ</t>
    </rPh>
    <phoneticPr fontId="26"/>
  </si>
  <si>
    <r>
      <t>※2　使用病床数（B）には、稼働病床のうち、</t>
    </r>
    <r>
      <rPr>
        <sz val="11"/>
        <color rgb="FFFF0000"/>
        <rFont val="ＭＳ ゴシック"/>
        <family val="3"/>
        <charset val="128"/>
      </rPr>
      <t>各日の時間帯を問わず、１名以上</t>
    </r>
    <r>
      <rPr>
        <sz val="11"/>
        <color theme="1"/>
        <rFont val="ＭＳ ゴシック"/>
        <family val="3"/>
        <charset val="128"/>
      </rPr>
      <t>使用し診療報酬の収入があった病床数を計上してください。</t>
    </r>
    <rPh sb="3" eb="5">
      <t>シヨウ</t>
    </rPh>
    <rPh sb="5" eb="8">
      <t>ビョウショウスウ</t>
    </rPh>
    <rPh sb="14" eb="16">
      <t>カドウ</t>
    </rPh>
    <rPh sb="16" eb="18">
      <t>ビョウショウ</t>
    </rPh>
    <rPh sb="22" eb="23">
      <t>カク</t>
    </rPh>
    <rPh sb="23" eb="24">
      <t>ビ</t>
    </rPh>
    <rPh sb="25" eb="28">
      <t>ジカンタイ</t>
    </rPh>
    <rPh sb="29" eb="30">
      <t>ト</t>
    </rPh>
    <rPh sb="34" eb="35">
      <t>メイ</t>
    </rPh>
    <rPh sb="35" eb="37">
      <t>イジョウ</t>
    </rPh>
    <rPh sb="37" eb="39">
      <t>シヨウ</t>
    </rPh>
    <rPh sb="40" eb="42">
      <t>シンリョウ</t>
    </rPh>
    <rPh sb="42" eb="44">
      <t>ホウシュウ</t>
    </rPh>
    <rPh sb="45" eb="47">
      <t>シュウニュウ</t>
    </rPh>
    <rPh sb="51" eb="53">
      <t>ビョウショウ</t>
    </rPh>
    <rPh sb="53" eb="54">
      <t>スウ</t>
    </rPh>
    <rPh sb="55" eb="57">
      <t>ケイジョウ</t>
    </rPh>
    <phoneticPr fontId="26"/>
  </si>
  <si>
    <t>歳入歳出予算書抄本</t>
    <rPh sb="4" eb="6">
      <t>ヨサン</t>
    </rPh>
    <rPh sb="6" eb="7">
      <t>ショ</t>
    </rPh>
    <rPh sb="7" eb="9">
      <t>ショウホン</t>
    </rPh>
    <phoneticPr fontId="5"/>
  </si>
  <si>
    <t>歳入歳出予算書抄本</t>
    <rPh sb="0" eb="2">
      <t>サイニュウ</t>
    </rPh>
    <rPh sb="2" eb="4">
      <t>サイシュツ</t>
    </rPh>
    <rPh sb="4" eb="6">
      <t>ヨサン</t>
    </rPh>
    <rPh sb="6" eb="7">
      <t>ショ</t>
    </rPh>
    <rPh sb="7" eb="9">
      <t>ショウホン</t>
    </rPh>
    <phoneticPr fontId="2"/>
  </si>
  <si>
    <t>空床数（B）-（C）- (D)</t>
    <rPh sb="0" eb="2">
      <t>クウショウ</t>
    </rPh>
    <rPh sb="2" eb="3">
      <t>スウ</t>
    </rPh>
    <phoneticPr fontId="26"/>
  </si>
  <si>
    <t>空床数(B)-(C)-(D)</t>
    <rPh sb="0" eb="2">
      <t>クウショウ</t>
    </rPh>
    <rPh sb="2" eb="3">
      <t>スウ</t>
    </rPh>
    <phoneticPr fontId="26"/>
  </si>
  <si>
    <t>即応病床数(B)</t>
    <rPh sb="0" eb="2">
      <t>ソクオウ</t>
    </rPh>
    <rPh sb="2" eb="5">
      <t>ビョウショウスウ</t>
    </rPh>
    <phoneticPr fontId="26"/>
  </si>
  <si>
    <t>　※事務担当者氏名ではありません。
　※役職名から入力してください</t>
    <rPh sb="20" eb="23">
      <t>ヤクショクメイ</t>
    </rPh>
    <rPh sb="25" eb="27">
      <t>ニュウリョク</t>
    </rPh>
    <phoneticPr fontId="2"/>
  </si>
  <si>
    <t>②その他知事が認める者(（１）新型コロナウイルス感染症対策事業)</t>
  </si>
  <si>
    <t>③重点医療機関である特定機能病院等(（２）新型コロナウイルス感染症重点医療機関体制整備事業)</t>
  </si>
  <si>
    <t>※1　【（１）新型コロナウイルス感染症対策事業のその他知事が認めるもの】の重症患者又は中等症患者を受け入れ、酸素投与及び呼吸モニタリングなどが</t>
    <rPh sb="7" eb="9">
      <t>シンガタ</t>
    </rPh>
    <rPh sb="16" eb="19">
      <t>カンセンショウ</t>
    </rPh>
    <rPh sb="19" eb="21">
      <t>タイサク</t>
    </rPh>
    <rPh sb="21" eb="23">
      <t>ジギョウ</t>
    </rPh>
    <rPh sb="26" eb="27">
      <t>タ</t>
    </rPh>
    <rPh sb="27" eb="29">
      <t>チジ</t>
    </rPh>
    <rPh sb="30" eb="31">
      <t>ミト</t>
    </rPh>
    <rPh sb="37" eb="39">
      <t>ジュウショウ</t>
    </rPh>
    <rPh sb="39" eb="41">
      <t>カンジャ</t>
    </rPh>
    <rPh sb="41" eb="42">
      <t>マタ</t>
    </rPh>
    <rPh sb="43" eb="45">
      <t>チュウトウ</t>
    </rPh>
    <rPh sb="45" eb="46">
      <t>ショウ</t>
    </rPh>
    <rPh sb="46" eb="48">
      <t>カンジャ</t>
    </rPh>
    <rPh sb="49" eb="50">
      <t>ウ</t>
    </rPh>
    <rPh sb="51" eb="52">
      <t>イ</t>
    </rPh>
    <rPh sb="54" eb="56">
      <t>サンソ</t>
    </rPh>
    <rPh sb="56" eb="58">
      <t>トウヨ</t>
    </rPh>
    <rPh sb="58" eb="59">
      <t>オヨ</t>
    </rPh>
    <rPh sb="60" eb="62">
      <t>コキュウ</t>
    </rPh>
    <phoneticPr fontId="26"/>
  </si>
  <si>
    <t>可能な病床の算出はこの列で計算してください。</t>
  </si>
  <si>
    <t>ＨＣＵ
※1</t>
  </si>
  <si>
    <t>休止病床</t>
  </si>
  <si>
    <t>ＩＣＵ内</t>
  </si>
  <si>
    <t>療養病床</t>
  </si>
  <si>
    <t>上記以外</t>
  </si>
  <si>
    <t>※2　確保病床数（A）には、神奈川県と締結している協定上の確保病床数を記載してください。</t>
    <rPh sb="3" eb="5">
      <t>カクホ</t>
    </rPh>
    <rPh sb="5" eb="8">
      <t>ビョウショウスウ</t>
    </rPh>
    <rPh sb="14" eb="18">
      <t>カナガワケン</t>
    </rPh>
    <rPh sb="19" eb="21">
      <t>テイケツ</t>
    </rPh>
    <rPh sb="25" eb="27">
      <t>キョウテイ</t>
    </rPh>
    <rPh sb="27" eb="28">
      <t>ジョウ</t>
    </rPh>
    <rPh sb="29" eb="31">
      <t>カクホ</t>
    </rPh>
    <rPh sb="31" eb="34">
      <t>ビョウショウスウ</t>
    </rPh>
    <rPh sb="35" eb="37">
      <t>キサイ</t>
    </rPh>
    <phoneticPr fontId="26"/>
  </si>
  <si>
    <r>
      <t>⑦交付申請（実績報告）期間中に処遇改善に要する（要した）</t>
    </r>
    <r>
      <rPr>
        <b/>
        <u/>
        <sz val="11"/>
        <color theme="1"/>
        <rFont val="ＭＳ Ｐゴシック"/>
        <family val="3"/>
        <charset val="128"/>
        <scheme val="minor"/>
      </rPr>
      <t>総額</t>
    </r>
    <r>
      <rPr>
        <b/>
        <sz val="11"/>
        <color theme="1"/>
        <rFont val="ＭＳ Ｐゴシック"/>
        <family val="3"/>
        <charset val="128"/>
        <scheme val="minor"/>
      </rPr>
      <t>（直接入力、例：申請期間が１～３月であれば、同期間内で処遇改善に活用する（した）病床確保料の総額を記載）</t>
    </r>
    <rPh sb="1" eb="3">
      <t>コウフ</t>
    </rPh>
    <rPh sb="3" eb="5">
      <t>シンセイ</t>
    </rPh>
    <rPh sb="6" eb="8">
      <t>ジッセキ</t>
    </rPh>
    <rPh sb="8" eb="10">
      <t>ホウコク</t>
    </rPh>
    <rPh sb="11" eb="13">
      <t>キカン</t>
    </rPh>
    <rPh sb="13" eb="14">
      <t>チュウ</t>
    </rPh>
    <rPh sb="15" eb="17">
      <t>ショグウ</t>
    </rPh>
    <rPh sb="17" eb="19">
      <t>カイゼン</t>
    </rPh>
    <rPh sb="20" eb="21">
      <t>ヨウ</t>
    </rPh>
    <rPh sb="24" eb="25">
      <t>ヨウ</t>
    </rPh>
    <rPh sb="28" eb="30">
      <t>ソウガク</t>
    </rPh>
    <rPh sb="31" eb="33">
      <t>チョクセツ</t>
    </rPh>
    <rPh sb="33" eb="35">
      <t>ニュウリョク</t>
    </rPh>
    <rPh sb="36" eb="37">
      <t>レイ</t>
    </rPh>
    <rPh sb="38" eb="40">
      <t>シンセイ</t>
    </rPh>
    <rPh sb="40" eb="42">
      <t>キカン</t>
    </rPh>
    <rPh sb="46" eb="47">
      <t>ガツ</t>
    </rPh>
    <rPh sb="52" eb="55">
      <t>ドウキカン</t>
    </rPh>
    <rPh sb="55" eb="56">
      <t>ナイ</t>
    </rPh>
    <rPh sb="57" eb="59">
      <t>ショグウ</t>
    </rPh>
    <rPh sb="59" eb="61">
      <t>カイゼン</t>
    </rPh>
    <rPh sb="62" eb="64">
      <t>カツヨウ</t>
    </rPh>
    <rPh sb="70" eb="72">
      <t>ビョウショウ</t>
    </rPh>
    <rPh sb="72" eb="75">
      <t>カクホリョウ</t>
    </rPh>
    <rPh sb="76" eb="78">
      <t>ソウガク</t>
    </rPh>
    <rPh sb="79" eb="81">
      <t>キサイ</t>
    </rPh>
    <phoneticPr fontId="26"/>
  </si>
  <si>
    <t>令和5年度神奈川県新型コロナウイルス感染症患者等「受入病床確保事業」補助金</t>
    <rPh sb="4" eb="5">
      <t>ド</t>
    </rPh>
    <rPh sb="34" eb="37">
      <t>ホジョキン</t>
    </rPh>
    <phoneticPr fontId="2"/>
  </si>
  <si>
    <t>令和5年度　神奈川県新型コロナウイルス感染症患者等受入病床確保事業補助金に関する事業実施計画（個票）</t>
    <rPh sb="37" eb="38">
      <t>カン</t>
    </rPh>
    <rPh sb="40" eb="42">
      <t>ジギョウ</t>
    </rPh>
    <rPh sb="42" eb="44">
      <t>ジッシ</t>
    </rPh>
    <rPh sb="44" eb="46">
      <t>ケイカク</t>
    </rPh>
    <phoneticPr fontId="15"/>
  </si>
  <si>
    <t>令和4年度に「受入病床確保事業補助金」の交付を受けていない場合は添付してください。</t>
    <phoneticPr fontId="2"/>
  </si>
  <si>
    <t>　　令和５年度神奈川県新型コロナウイルス感染症患者等受入病床確保事業補助金
　　事業実施計画</t>
    <phoneticPr fontId="2"/>
  </si>
  <si>
    <t>　令和５年度神奈川県新型コロナウイルス感染症患者等受入病床確保事業補助金</t>
    <phoneticPr fontId="2"/>
  </si>
  <si>
    <t>１　令和５年度神奈川県新型コロナウイルス感染症患者等受入病床確保事業補助金に</t>
    <phoneticPr fontId="2"/>
  </si>
  <si>
    <t>令和５年度</t>
    <rPh sb="4" eb="5">
      <t>ド</t>
    </rPh>
    <phoneticPr fontId="2"/>
  </si>
  <si>
    <t>　　令和５年度神奈川県新型コロナウイルス感染症患者等受入病床確保事業補助金
　　交付申請書</t>
    <rPh sb="40" eb="42">
      <t>コウフ</t>
    </rPh>
    <rPh sb="42" eb="45">
      <t>シンセイショ</t>
    </rPh>
    <phoneticPr fontId="2"/>
  </si>
  <si>
    <t>２　令和５年度神奈川県新型コロナウイルス感染症患者等受入病床確保事業補助金に</t>
    <phoneticPr fontId="2"/>
  </si>
  <si>
    <t>事業の実施に要する経費に関する調書（令和５年度神奈川県新型コロナウイルス感染症患者等受入病床確保事業）</t>
    <rPh sb="23" eb="27">
      <t>カナガワケン</t>
    </rPh>
    <rPh sb="27" eb="29">
      <t>シンガタ</t>
    </rPh>
    <rPh sb="36" eb="39">
      <t>カンセンショウ</t>
    </rPh>
    <rPh sb="39" eb="41">
      <t>カンジャ</t>
    </rPh>
    <rPh sb="41" eb="42">
      <t>トウ</t>
    </rPh>
    <rPh sb="42" eb="44">
      <t>ウケイレ</t>
    </rPh>
    <rPh sb="44" eb="46">
      <t>ビョウショウ</t>
    </rPh>
    <rPh sb="46" eb="48">
      <t>カクホ</t>
    </rPh>
    <rPh sb="48" eb="50">
      <t>ジギョウ</t>
    </rPh>
    <phoneticPr fontId="5"/>
  </si>
  <si>
    <t>１対象病床</t>
    <rPh sb="1" eb="3">
      <t>タイショウ</t>
    </rPh>
    <rPh sb="3" eb="5">
      <t>ビョウショウ</t>
    </rPh>
    <phoneticPr fontId="2"/>
  </si>
  <si>
    <t>２病床単価</t>
    <rPh sb="1" eb="3">
      <t>ビョウショウ</t>
    </rPh>
    <rPh sb="3" eb="5">
      <t>タンカ</t>
    </rPh>
    <phoneticPr fontId="2"/>
  </si>
  <si>
    <t>別紙４（１）</t>
    <rPh sb="0" eb="2">
      <t>ベッシ</t>
    </rPh>
    <phoneticPr fontId="2"/>
  </si>
  <si>
    <t>空床数（C)</t>
    <rPh sb="0" eb="2">
      <t>クウショウ</t>
    </rPh>
    <rPh sb="2" eb="3">
      <t>スウ</t>
    </rPh>
    <phoneticPr fontId="26"/>
  </si>
  <si>
    <t>退院した後、新規患者の入院ができない病床の病床確保料</t>
    <rPh sb="21" eb="26">
      <t>ビョウショウカクホリョウ</t>
    </rPh>
    <phoneticPr fontId="2"/>
  </si>
  <si>
    <t>退院した後、新規患者の入院ができない病床の病床確保料</t>
    <rPh sb="0" eb="2">
      <t>タイイン</t>
    </rPh>
    <rPh sb="4" eb="5">
      <t>アト</t>
    </rPh>
    <rPh sb="6" eb="10">
      <t>シンキカンジャ</t>
    </rPh>
    <rPh sb="11" eb="13">
      <t>ニュウイン</t>
    </rPh>
    <rPh sb="18" eb="20">
      <t>ビョウショウ</t>
    </rPh>
    <rPh sb="21" eb="26">
      <t>ビョウショウカクホリョウ</t>
    </rPh>
    <phoneticPr fontId="2"/>
  </si>
  <si>
    <t>構造上の事情による休止病床の病床確保料</t>
    <rPh sb="0" eb="3">
      <t>コウゾウジョウ</t>
    </rPh>
    <rPh sb="4" eb="6">
      <t>ジジョウ</t>
    </rPh>
    <rPh sb="9" eb="13">
      <t>キュウシビョウショウ</t>
    </rPh>
    <rPh sb="14" eb="19">
      <t>ビョウショウカクホリョウ</t>
    </rPh>
    <phoneticPr fontId="2"/>
  </si>
  <si>
    <t>構造上の事情による休止病床数の上限確認</t>
    <rPh sb="0" eb="3">
      <t>コウゾウジョウ</t>
    </rPh>
    <rPh sb="4" eb="6">
      <t>ジジョウ</t>
    </rPh>
    <phoneticPr fontId="26"/>
  </si>
  <si>
    <t>稼働病床数(A)</t>
    <rPh sb="0" eb="2">
      <t>カドウ</t>
    </rPh>
    <rPh sb="2" eb="5">
      <t>ビョウショウスウ</t>
    </rPh>
    <phoneticPr fontId="26"/>
  </si>
  <si>
    <t>稼働病床数（A）</t>
    <rPh sb="0" eb="2">
      <t>カドウ</t>
    </rPh>
    <rPh sb="2" eb="5">
      <t>ビョウショウスウ</t>
    </rPh>
    <phoneticPr fontId="26"/>
  </si>
  <si>
    <t>※1　稼働病床数（A）には、新型コロナウイルス患者専用病床として実際に稼働した病床数を記載してください。</t>
    <rPh sb="3" eb="5">
      <t>カドウ</t>
    </rPh>
    <rPh sb="5" eb="8">
      <t>ビョウショウスウ</t>
    </rPh>
    <phoneticPr fontId="26"/>
  </si>
  <si>
    <r>
      <rPr>
        <sz val="11"/>
        <color theme="1"/>
        <rFont val="ＭＳ Ｐゴシック"/>
        <family val="3"/>
        <charset val="128"/>
        <scheme val="minor"/>
      </rPr>
      <t>※3</t>
    </r>
    <r>
      <rPr>
        <sz val="11"/>
        <color rgb="FFFF0000"/>
        <rFont val="ＭＳ Ｐゴシック"/>
        <family val="2"/>
        <charset val="128"/>
        <scheme val="minor"/>
      </rPr>
      <t>　 休止病床数は、稼働病床１床あたり１床まで（ＩＣＵ・ＨＣＵ病床（重症者・中等症者病床）は２床まで）に加えて、
　　　 空床数1床あたり１床まで（ＩＣＵ・ＨＣＵ病床（重症者・中等症者病床）は２床まで）が補助の上限です。</t>
    </r>
    <rPh sb="11" eb="13">
      <t>カドウ</t>
    </rPh>
    <rPh sb="53" eb="54">
      <t>クワ</t>
    </rPh>
    <rPh sb="62" eb="65">
      <t>クウショウスウ</t>
    </rPh>
    <rPh sb="66" eb="67">
      <t>ショウ</t>
    </rPh>
    <phoneticPr fontId="2"/>
  </si>
  <si>
    <t>別紙３（１）</t>
    <rPh sb="0" eb="2">
      <t>ベッシ</t>
    </rPh>
    <phoneticPr fontId="15"/>
  </si>
  <si>
    <t>別紙３（２）</t>
    <rPh sb="0" eb="2">
      <t>ベッシ</t>
    </rPh>
    <phoneticPr fontId="15"/>
  </si>
  <si>
    <t>使用病床数(C)</t>
    <rPh sb="0" eb="2">
      <t>シヨウ</t>
    </rPh>
    <rPh sb="2" eb="4">
      <t>ビョウショウ</t>
    </rPh>
    <rPh sb="4" eb="5">
      <t>スウ</t>
    </rPh>
    <phoneticPr fontId="26"/>
  </si>
  <si>
    <t>使用病床数（C）</t>
    <rPh sb="0" eb="4">
      <t>シヨウビョウショウ</t>
    </rPh>
    <rPh sb="4" eb="5">
      <t>スウ</t>
    </rPh>
    <phoneticPr fontId="26"/>
  </si>
  <si>
    <t>コロナ患者以外の病床数(D)</t>
    <rPh sb="3" eb="5">
      <t>カンジャ</t>
    </rPh>
    <rPh sb="5" eb="7">
      <t>イガイ</t>
    </rPh>
    <rPh sb="8" eb="10">
      <t>ビョウショウ</t>
    </rPh>
    <rPh sb="10" eb="11">
      <t>スウ</t>
    </rPh>
    <phoneticPr fontId="2"/>
  </si>
  <si>
    <t>コロナ患者以外の病床数(D)</t>
    <rPh sb="3" eb="5">
      <t>カンジャ</t>
    </rPh>
    <rPh sb="5" eb="7">
      <t>イガイ</t>
    </rPh>
    <rPh sb="8" eb="11">
      <t>ビョウショウスウ</t>
    </rPh>
    <phoneticPr fontId="2"/>
  </si>
  <si>
    <t>　※月日を入力してください。（例　7/10）</t>
    <rPh sb="2" eb="4">
      <t>ツキヒ</t>
    </rPh>
    <rPh sb="5" eb="7">
      <t>ニュウリョク</t>
    </rPh>
    <rPh sb="15" eb="16">
      <t>レイ</t>
    </rPh>
    <phoneticPr fontId="2"/>
  </si>
  <si>
    <t>療養病床</t>
    <rPh sb="0" eb="4">
      <t>リョウヨウビョウショウ</t>
    </rPh>
    <phoneticPr fontId="26"/>
  </si>
  <si>
    <t>別紙４（参考資料）</t>
    <rPh sb="0" eb="2">
      <t>ベッシ</t>
    </rPh>
    <rPh sb="4" eb="6">
      <t>サンコウ</t>
    </rPh>
    <rPh sb="6" eb="8">
      <t>シリョウ</t>
    </rPh>
    <phoneticPr fontId="26"/>
  </si>
  <si>
    <t>（７月）</t>
    <phoneticPr fontId="26"/>
  </si>
  <si>
    <t>※3　 ＩＣＵ・ＨＣＵ病床以外の確保病床について、多床室を確保病床とするとき、構造上の事情により個室化が困難な場合は、確保病床１床あたり２床、休止病床とすることが可能です。</t>
    <rPh sb="13" eb="15">
      <t>イガイ</t>
    </rPh>
    <rPh sb="16" eb="18">
      <t>カクホ</t>
    </rPh>
    <rPh sb="18" eb="20">
      <t>ビョウショウ</t>
    </rPh>
    <rPh sb="25" eb="28">
      <t>タショウシツ</t>
    </rPh>
    <rPh sb="29" eb="31">
      <t>カクホ</t>
    </rPh>
    <rPh sb="31" eb="33">
      <t>ビョウショウ</t>
    </rPh>
    <rPh sb="39" eb="42">
      <t>コウゾウジョウ</t>
    </rPh>
    <rPh sb="43" eb="45">
      <t>ジジョウ</t>
    </rPh>
    <rPh sb="48" eb="50">
      <t>コシツ</t>
    </rPh>
    <rPh sb="50" eb="51">
      <t>カ</t>
    </rPh>
    <rPh sb="52" eb="54">
      <t>コンナン</t>
    </rPh>
    <rPh sb="55" eb="57">
      <t>バアイ</t>
    </rPh>
    <rPh sb="59" eb="61">
      <t>カクホ</t>
    </rPh>
    <rPh sb="61" eb="63">
      <t>ビョウショウ</t>
    </rPh>
    <rPh sb="64" eb="65">
      <t>ショウ</t>
    </rPh>
    <rPh sb="69" eb="70">
      <t>ショウ</t>
    </rPh>
    <rPh sb="71" eb="75">
      <t>キュウシビョウショウ</t>
    </rPh>
    <rPh sb="81" eb="83">
      <t>カノウ</t>
    </rPh>
    <phoneticPr fontId="2"/>
  </si>
  <si>
    <t>（８月）</t>
    <phoneticPr fontId="26"/>
  </si>
  <si>
    <t>（９月）</t>
    <phoneticPr fontId="26"/>
  </si>
  <si>
    <t>ＨＣＵ</t>
    <phoneticPr fontId="26"/>
  </si>
  <si>
    <t>ＨＣＵ</t>
    <phoneticPr fontId="2"/>
  </si>
  <si>
    <t>（７～９月）</t>
    <rPh sb="4" eb="5">
      <t>ガツ</t>
    </rPh>
    <phoneticPr fontId="26"/>
  </si>
  <si>
    <t>７月</t>
    <rPh sb="1" eb="2">
      <t>ガツ</t>
    </rPh>
    <phoneticPr fontId="26"/>
  </si>
  <si>
    <t>８月</t>
  </si>
  <si>
    <t>９月</t>
  </si>
  <si>
    <t>別紙４（参考資料）</t>
    <phoneticPr fontId="26"/>
  </si>
  <si>
    <t>（R5.７～９月）</t>
    <rPh sb="7" eb="8">
      <t>ガツ</t>
    </rPh>
    <phoneticPr fontId="26"/>
  </si>
  <si>
    <t>７月</t>
    <rPh sb="1" eb="2">
      <t>ガツ</t>
    </rPh>
    <phoneticPr fontId="2"/>
  </si>
  <si>
    <t>別紙４（参考資料）</t>
    <phoneticPr fontId="2"/>
  </si>
  <si>
    <t>〇　空床数計算シート（月別）クラスター（７月）</t>
    <rPh sb="2" eb="4">
      <t>クウショウ</t>
    </rPh>
    <rPh sb="4" eb="5">
      <t>スウ</t>
    </rPh>
    <rPh sb="5" eb="7">
      <t>ケイサン</t>
    </rPh>
    <rPh sb="11" eb="13">
      <t>ツキベツ</t>
    </rPh>
    <rPh sb="21" eb="22">
      <t>ガツ</t>
    </rPh>
    <phoneticPr fontId="26"/>
  </si>
  <si>
    <t>〇　空床数計算シート（月別）クラスター（８月）</t>
    <rPh sb="2" eb="4">
      <t>クウショウ</t>
    </rPh>
    <rPh sb="4" eb="5">
      <t>スウ</t>
    </rPh>
    <rPh sb="5" eb="7">
      <t>ケイサン</t>
    </rPh>
    <rPh sb="11" eb="13">
      <t>ツキベツ</t>
    </rPh>
    <rPh sb="21" eb="22">
      <t>ガツ</t>
    </rPh>
    <phoneticPr fontId="26"/>
  </si>
  <si>
    <t>〇　空床数計算シート（月別）クラスター（９月）</t>
    <rPh sb="2" eb="4">
      <t>クウショウ</t>
    </rPh>
    <rPh sb="4" eb="5">
      <t>スウ</t>
    </rPh>
    <rPh sb="5" eb="7">
      <t>ケイサン</t>
    </rPh>
    <rPh sb="11" eb="13">
      <t>ツキベツ</t>
    </rPh>
    <rPh sb="21" eb="22">
      <t>ガツ</t>
    </rPh>
    <phoneticPr fontId="26"/>
  </si>
  <si>
    <t>別紙４（２）</t>
    <rPh sb="0" eb="2">
      <t>ベッシ</t>
    </rPh>
    <phoneticPr fontId="2"/>
  </si>
  <si>
    <t>ＩＣＵ、ＨＣＵ病床の根拠資料
ＩＣＵ又はＨＣＵ区分で空床補償あるいは休床補償を申請する場合のみ施設基準に係る関東信越厚生局への届出の写しを提出してください。</t>
    <phoneticPr fontId="2"/>
  </si>
  <si>
    <t>別紙４（参考資料）（空床数計算シート）（集計、月別）</t>
    <rPh sb="0" eb="2">
      <t>ベッシ</t>
    </rPh>
    <rPh sb="4" eb="6">
      <t>サンコウ</t>
    </rPh>
    <rPh sb="6" eb="8">
      <t>シリョウ</t>
    </rPh>
    <rPh sb="10" eb="12">
      <t>クウショウ</t>
    </rPh>
    <rPh sb="12" eb="13">
      <t>スウ</t>
    </rPh>
    <rPh sb="13" eb="15">
      <t>ケイサン</t>
    </rPh>
    <rPh sb="20" eb="22">
      <t>シュウケイ</t>
    </rPh>
    <rPh sb="23" eb="25">
      <t>ツキベツ</t>
    </rPh>
    <phoneticPr fontId="2"/>
  </si>
  <si>
    <t>申請書一式と一緒に紙ベースでご提出いただくとともに、エクセルファイルを電子メールで提出してください。
※添付ファイル名：[医療機関名]役員一覧
令和４年度に本補助金をいただいた医療機関は、以前の提出から変更が場合のみ提出してください。</t>
    <rPh sb="0" eb="3">
      <t>シンセイショ</t>
    </rPh>
    <rPh sb="3" eb="5">
      <t>イッシキ</t>
    </rPh>
    <rPh sb="6" eb="8">
      <t>イッショ</t>
    </rPh>
    <rPh sb="9" eb="10">
      <t>カミ</t>
    </rPh>
    <rPh sb="15" eb="17">
      <t>テイシュツ</t>
    </rPh>
    <rPh sb="35" eb="37">
      <t>デンシ</t>
    </rPh>
    <rPh sb="41" eb="43">
      <t>テイシュツ</t>
    </rPh>
    <rPh sb="52" eb="54">
      <t>テンプ</t>
    </rPh>
    <rPh sb="58" eb="59">
      <t>メイ</t>
    </rPh>
    <rPh sb="61" eb="63">
      <t>イリョウ</t>
    </rPh>
    <rPh sb="63" eb="65">
      <t>キカン</t>
    </rPh>
    <rPh sb="65" eb="66">
      <t>メイ</t>
    </rPh>
    <rPh sb="67" eb="69">
      <t>ヤクイン</t>
    </rPh>
    <rPh sb="69" eb="71">
      <t>イチラン</t>
    </rPh>
    <rPh sb="72" eb="74">
      <t>レイワ</t>
    </rPh>
    <rPh sb="75" eb="77">
      <t>ネンド</t>
    </rPh>
    <rPh sb="78" eb="79">
      <t>ホン</t>
    </rPh>
    <rPh sb="79" eb="82">
      <t>ホジョキン</t>
    </rPh>
    <rPh sb="88" eb="90">
      <t>イリョウ</t>
    </rPh>
    <rPh sb="90" eb="92">
      <t>キカン</t>
    </rPh>
    <rPh sb="94" eb="96">
      <t>イゼン</t>
    </rPh>
    <rPh sb="97" eb="99">
      <t>テイシュツ</t>
    </rPh>
    <rPh sb="101" eb="103">
      <t>ヘンコウ</t>
    </rPh>
    <rPh sb="104" eb="106">
      <t>バアイ</t>
    </rPh>
    <rPh sb="108" eb="110">
      <t>テイシュツ</t>
    </rPh>
    <phoneticPr fontId="2"/>
  </si>
  <si>
    <t>別紙４（参考資料）（空床数計算シート）（集計、月別）クラスター</t>
    <rPh sb="0" eb="2">
      <t>ベッシ</t>
    </rPh>
    <rPh sb="4" eb="6">
      <t>サンコウ</t>
    </rPh>
    <rPh sb="6" eb="8">
      <t>シリョウ</t>
    </rPh>
    <rPh sb="10" eb="12">
      <t>クウショウ</t>
    </rPh>
    <rPh sb="12" eb="13">
      <t>スウ</t>
    </rPh>
    <rPh sb="13" eb="15">
      <t>ケイサン</t>
    </rPh>
    <rPh sb="20" eb="22">
      <t>シュウケイ</t>
    </rPh>
    <rPh sb="23" eb="25">
      <t>ツキベツ</t>
    </rPh>
    <phoneticPr fontId="2"/>
  </si>
  <si>
    <t>④重点医療機関である一般病院(（２）新型コロナウイルス感染症重点医療機関体制整備事業)</t>
    <phoneticPr fontId="2"/>
  </si>
  <si>
    <t>申請する病床確保料の区分</t>
    <rPh sb="0" eb="2">
      <t>シンセイ</t>
    </rPh>
    <rPh sb="4" eb="6">
      <t>ビョウショウ</t>
    </rPh>
    <rPh sb="6" eb="8">
      <t>カクホ</t>
    </rPh>
    <rPh sb="8" eb="9">
      <t>リョウ</t>
    </rPh>
    <rPh sb="10" eb="12">
      <t>クブン</t>
    </rPh>
    <phoneticPr fontId="2"/>
  </si>
  <si>
    <t>日付</t>
    <rPh sb="0" eb="2">
      <t>ヒヅケ</t>
    </rPh>
    <phoneticPr fontId="2"/>
  </si>
  <si>
    <t>療養病床</t>
    <phoneticPr fontId="2"/>
  </si>
  <si>
    <t>３フェーズ引き上げ（引き下げ）承認書</t>
    <rPh sb="5" eb="6">
      <t>ヒ</t>
    </rPh>
    <rPh sb="7" eb="8">
      <t>ア</t>
    </rPh>
    <rPh sb="10" eb="11">
      <t>ヒ</t>
    </rPh>
    <rPh sb="12" eb="13">
      <t>サ</t>
    </rPh>
    <rPh sb="15" eb="18">
      <t>ショウニンショ</t>
    </rPh>
    <phoneticPr fontId="2"/>
  </si>
  <si>
    <t>独自で病床確保フェーズの引き上げ（引き下げ）をしている期間がある場合は、県から送付している病床確保フェーズの引き上げについての承認書を提出してください（該当がある場合のみ）。</t>
    <rPh sb="0" eb="2">
      <t>ドクジ</t>
    </rPh>
    <rPh sb="3" eb="5">
      <t>ビョウショウ</t>
    </rPh>
    <rPh sb="5" eb="7">
      <t>カクホ</t>
    </rPh>
    <rPh sb="12" eb="13">
      <t>ヒ</t>
    </rPh>
    <rPh sb="14" eb="15">
      <t>ア</t>
    </rPh>
    <rPh sb="17" eb="18">
      <t>ヒ</t>
    </rPh>
    <rPh sb="19" eb="20">
      <t>サ</t>
    </rPh>
    <rPh sb="27" eb="29">
      <t>キカン</t>
    </rPh>
    <rPh sb="32" eb="34">
      <t>バアイ</t>
    </rPh>
    <rPh sb="36" eb="37">
      <t>ケン</t>
    </rPh>
    <rPh sb="39" eb="41">
      <t>ソウフ</t>
    </rPh>
    <rPh sb="45" eb="47">
      <t>ビョウショウ</t>
    </rPh>
    <rPh sb="47" eb="49">
      <t>カクホ</t>
    </rPh>
    <rPh sb="54" eb="55">
      <t>ヒ</t>
    </rPh>
    <rPh sb="56" eb="57">
      <t>ア</t>
    </rPh>
    <rPh sb="63" eb="66">
      <t>ショウニンショ</t>
    </rPh>
    <rPh sb="67" eb="69">
      <t>テイシュツ</t>
    </rPh>
    <rPh sb="76" eb="78">
      <t>ガイトウ</t>
    </rPh>
    <rPh sb="81" eb="83">
      <t>バアイ</t>
    </rPh>
    <phoneticPr fontId="2"/>
  </si>
  <si>
    <t xml:space="preserve">※　延べ空床数は、新型コロナウイルス感染症患者専用病床として稼働する病床のうち、令和５年７月１日（ただし、新型コロナウイルス感染症患者の受入れ体制が整った日以降）から令和５年９月30日までの間で、今回申請する病床数。
</t>
    <rPh sb="88" eb="89">
      <t>ガツ</t>
    </rPh>
    <rPh sb="95" eb="96">
      <t>アイダ</t>
    </rPh>
    <rPh sb="98" eb="100">
      <t>コンカイ</t>
    </rPh>
    <rPh sb="100" eb="102">
      <t>シンセイ</t>
    </rPh>
    <phoneticPr fontId="2"/>
  </si>
  <si>
    <t>※1　重症患者又は中等症患者を受け入れ、酸素投与及び呼吸モニタリングなどが可能な病床（必要に応じて、病床の整備状況がわかる写真等の資料を別途添付してください。）</t>
    <rPh sb="3" eb="5">
      <t>ジュウショウ</t>
    </rPh>
    <rPh sb="5" eb="7">
      <t>カンジャ</t>
    </rPh>
    <rPh sb="7" eb="8">
      <t>マタ</t>
    </rPh>
    <rPh sb="9" eb="11">
      <t>チュウトウ</t>
    </rPh>
    <rPh sb="11" eb="12">
      <t>ショウ</t>
    </rPh>
    <rPh sb="12" eb="14">
      <t>カンジャ</t>
    </rPh>
    <rPh sb="15" eb="16">
      <t>ウ</t>
    </rPh>
    <rPh sb="17" eb="18">
      <t>イ</t>
    </rPh>
    <rPh sb="20" eb="22">
      <t>サンソ</t>
    </rPh>
    <rPh sb="22" eb="24">
      <t>トウヨ</t>
    </rPh>
    <rPh sb="24" eb="25">
      <t>オヨ</t>
    </rPh>
    <rPh sb="26" eb="28">
      <t>コキュウ</t>
    </rPh>
    <rPh sb="37" eb="39">
      <t>カノウ</t>
    </rPh>
    <rPh sb="40" eb="42">
      <t>ビョウショウ</t>
    </rPh>
    <phoneticPr fontId="26"/>
  </si>
  <si>
    <t>※　「別紙４（参考資料）　空床数計算シート」記載の数値が確認できる平面図等（変更の前後がわかるもの）の資料を添付してください。
　なお、対象期間内に各病床数に変化が生じている場合は、変化ごとに根拠書類を添付してください。</t>
    <rPh sb="9" eb="11">
      <t>シリョウ</t>
    </rPh>
    <rPh sb="15" eb="16">
      <t>スウ</t>
    </rPh>
    <rPh sb="38" eb="40">
      <t>ヘンコウ</t>
    </rPh>
    <rPh sb="41" eb="43">
      <t>ゼンゴ</t>
    </rPh>
    <phoneticPr fontId="2"/>
  </si>
  <si>
    <t xml:space="preserve">※　延べ空床数は、新型コロナウイルス感染症患者専用病床として稼働する病床のうち、令和５年７月１日（ただし、新型コロナウイルス感染症患者の受入れ体制が整った日以降）から令和５年９月30日までの間で、今回申請する病床数。
</t>
    <rPh sb="95" eb="96">
      <t>アイダ</t>
    </rPh>
    <rPh sb="98" eb="100">
      <t>コンカイ</t>
    </rPh>
    <rPh sb="100" eb="102">
      <t>シンセイ</t>
    </rPh>
    <phoneticPr fontId="2"/>
  </si>
  <si>
    <t>即応病床の病床確保料</t>
    <rPh sb="0" eb="2">
      <t>ソクオウ</t>
    </rPh>
    <rPh sb="2" eb="4">
      <t>ビョウショウ</t>
    </rPh>
    <rPh sb="5" eb="7">
      <t>ビョウショウ</t>
    </rPh>
    <rPh sb="7" eb="9">
      <t>カクホ</t>
    </rPh>
    <rPh sb="9" eb="10">
      <t>リョウ</t>
    </rPh>
    <phoneticPr fontId="2"/>
  </si>
  <si>
    <t>即応/稼働病床の病床確保料</t>
    <rPh sb="0" eb="2">
      <t>ソクオウ</t>
    </rPh>
    <rPh sb="3" eb="5">
      <t>カドウ</t>
    </rPh>
    <rPh sb="5" eb="7">
      <t>ビョウショウ</t>
    </rPh>
    <rPh sb="8" eb="10">
      <t>ビョウショウ</t>
    </rPh>
    <rPh sb="10" eb="12">
      <t>カクホ</t>
    </rPh>
    <rPh sb="12" eb="13">
      <t>リョウ</t>
    </rPh>
    <phoneticPr fontId="2"/>
  </si>
  <si>
    <t>コロナ患者以外
の病床数(D)</t>
    <rPh sb="3" eb="5">
      <t>カンジャ</t>
    </rPh>
    <rPh sb="5" eb="7">
      <t>イガイ</t>
    </rPh>
    <rPh sb="9" eb="12">
      <t>ビョウショウスウ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</si>
</sst>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
    <numFmt numFmtId="179" formatCode="&quot;〒&quot;000&quot;－&quot;0000"/>
    <numFmt numFmtId="180" formatCode="[$-411]ggge&quot;年&quot;m&quot;月&quot;d&quot;日&quot;;@"/>
    <numFmt numFmtId="181" formatCode="#,##0_);[Red]\(#,##0\)"/>
  </numFmts>
  <fonts count="73">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2"/>
      <color rgb="FF000000"/>
      <name val="ＭＳ 明朝"/>
      <family val="1"/>
      <charset val="128"/>
    </font>
    <font>
      <sz val="11"/>
      <color rgb="FF000000"/>
      <name val="ＭＳ 明朝"/>
      <family val="1"/>
      <charset val="128"/>
    </font>
    <font>
      <sz val="6"/>
      <name val="ＭＳ Ｐゴシック"/>
      <family val="2"/>
      <charset val="128"/>
    </font>
    <font>
      <sz val="12"/>
      <color rgb="FF000000"/>
      <name val="ＭＳ ゴシック"/>
      <family val="3"/>
      <charset val="128"/>
    </font>
    <font>
      <sz val="13"/>
      <color rgb="FF000000"/>
      <name val="ＭＳ ゴシック"/>
      <family val="3"/>
      <charset val="128"/>
    </font>
    <font>
      <sz val="10"/>
      <color rgb="FF000000"/>
      <name val="ＭＳ 明朝"/>
      <family val="1"/>
      <charset val="128"/>
    </font>
    <font>
      <sz val="14"/>
      <color rgb="FF000000"/>
      <name val="ＭＳ ゴシック"/>
      <family val="3"/>
      <charset val="128"/>
    </font>
    <font>
      <sz val="10"/>
      <color rgb="FF000000"/>
      <name val="ＭＳ ゴシック"/>
      <family val="3"/>
      <charset val="128"/>
    </font>
    <font>
      <b/>
      <sz val="9"/>
      <color rgb="FF000000"/>
      <name val="ＭＳ Ｐゴシック"/>
      <family val="3"/>
      <charset val="128"/>
    </font>
    <font>
      <sz val="9"/>
      <color rgb="FF000000"/>
      <name val="ＭＳ Ｐゴシック"/>
      <family val="3"/>
      <charset val="128"/>
    </font>
    <font>
      <b/>
      <sz val="10"/>
      <name val="ＭＳ ゴシック"/>
      <family val="3"/>
      <charset val="128"/>
    </font>
    <font>
      <sz val="12"/>
      <name val="ＭＳ 明朝"/>
      <family val="1"/>
      <charset val="128"/>
    </font>
    <font>
      <sz val="10"/>
      <color theme="1"/>
      <name val="ＭＳ 明朝"/>
      <family val="1"/>
      <charset val="128"/>
    </font>
    <font>
      <sz val="6"/>
      <name val="ＭＳ Ｐゴシック"/>
      <family val="2"/>
      <charset val="128"/>
      <scheme val="minor"/>
    </font>
    <font>
      <sz val="10"/>
      <name val="ＭＳ Ｐゴシック"/>
      <family val="3"/>
      <charset val="128"/>
    </font>
    <font>
      <sz val="11"/>
      <color rgb="FF000000"/>
      <name val="ＭＳ ゴシック"/>
      <family val="3"/>
      <charset val="128"/>
    </font>
    <font>
      <sz val="11"/>
      <color rgb="FF000000"/>
      <name val="ＭＳ Ｐゴシック"/>
      <family val="3"/>
      <charset val="128"/>
    </font>
    <font>
      <sz val="11"/>
      <color theme="1"/>
      <name val="ＭＳ Ｐゴシック"/>
      <family val="2"/>
      <charset val="128"/>
      <scheme val="minor"/>
    </font>
    <font>
      <sz val="11"/>
      <color theme="1"/>
      <name val="ＭＳ ゴシック"/>
      <family val="3"/>
      <charset val="128"/>
    </font>
    <font>
      <sz val="10"/>
      <color theme="1"/>
      <name val="ＭＳ ゴシック"/>
      <family val="3"/>
      <charset val="128"/>
    </font>
    <font>
      <b/>
      <sz val="14"/>
      <color theme="1"/>
      <name val="ＭＳ ゴシック"/>
      <family val="3"/>
      <charset val="128"/>
    </font>
    <font>
      <sz val="12"/>
      <color theme="1"/>
      <name val="ＭＳ ゴシック"/>
      <family val="3"/>
      <charset val="128"/>
    </font>
    <font>
      <b/>
      <sz val="11"/>
      <color theme="1"/>
      <name val="ＭＳ ゴシック"/>
      <family val="3"/>
      <charset val="128"/>
    </font>
    <font>
      <b/>
      <sz val="12"/>
      <color theme="1"/>
      <name val="ＭＳ ゴシック"/>
      <family val="3"/>
      <charset val="128"/>
    </font>
    <font>
      <sz val="11"/>
      <color indexed="8"/>
      <name val="ＭＳ ゴシック"/>
      <family val="3"/>
      <charset val="128"/>
    </font>
    <font>
      <sz val="14"/>
      <color theme="1"/>
      <name val="ＭＳ ゴシック"/>
      <family val="3"/>
      <charset val="128"/>
    </font>
    <font>
      <sz val="6"/>
      <color theme="1"/>
      <name val="ＭＳ ゴシック"/>
      <family val="3"/>
      <charset val="128"/>
    </font>
    <font>
      <sz val="12"/>
      <name val="ＭＳ ゴシック"/>
      <family val="3"/>
      <charset val="128"/>
    </font>
    <font>
      <sz val="12"/>
      <name val="ＭＳ 明朝"/>
      <family val="2"/>
      <charset val="128"/>
    </font>
    <font>
      <sz val="6"/>
      <name val="ＭＳ ゴシック"/>
      <family val="3"/>
      <charset val="128"/>
    </font>
    <font>
      <sz val="12"/>
      <color theme="1"/>
      <name val="ＭＳ 明朝"/>
      <family val="1"/>
      <charset val="128"/>
    </font>
    <font>
      <sz val="8"/>
      <color theme="1"/>
      <name val="ＭＳ ゴシック"/>
      <family val="3"/>
      <charset val="128"/>
    </font>
    <font>
      <sz val="12"/>
      <color theme="0" tint="-0.34998626667073579"/>
      <name val="ＭＳ ゴシック"/>
      <family val="3"/>
      <charset val="128"/>
    </font>
    <font>
      <sz val="11"/>
      <color theme="0" tint="-0.34998626667073579"/>
      <name val="ＭＳ 明朝"/>
      <family val="1"/>
      <charset val="128"/>
    </font>
    <font>
      <b/>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2"/>
      <color rgb="FFFF0000"/>
      <name val="ＭＳ ゴシック"/>
      <family val="3"/>
      <charset val="128"/>
    </font>
    <font>
      <sz val="12"/>
      <color theme="2" tint="-0.499984740745262"/>
      <name val="ＭＳ ゴシック"/>
      <family val="3"/>
      <charset val="128"/>
    </font>
    <font>
      <u/>
      <sz val="12"/>
      <color theme="10"/>
      <name val="ＭＳ 明朝"/>
      <family val="2"/>
      <charset val="128"/>
    </font>
    <font>
      <sz val="11"/>
      <color rgb="FFFF0000"/>
      <name val="ＭＳ ゴシック"/>
      <family val="3"/>
      <charset val="128"/>
    </font>
    <font>
      <sz val="9"/>
      <name val="ＭＳ 明朝"/>
      <family val="1"/>
      <charset val="128"/>
    </font>
    <font>
      <sz val="10.5"/>
      <name val="ＭＳ 明朝"/>
      <family val="1"/>
      <charset val="128"/>
    </font>
    <font>
      <sz val="8"/>
      <name val="ＭＳ 明朝"/>
      <family val="1"/>
      <charset val="128"/>
    </font>
    <font>
      <u/>
      <sz val="12"/>
      <name val="ＭＳ 明朝"/>
      <family val="1"/>
      <charset val="128"/>
    </font>
    <font>
      <sz val="20"/>
      <name val="ＭＳ 明朝"/>
      <family val="1"/>
      <charset val="128"/>
    </font>
    <font>
      <sz val="9"/>
      <color theme="1"/>
      <name val="ＭＳ ゴシック"/>
      <family val="3"/>
      <charset val="128"/>
    </font>
    <font>
      <sz val="14"/>
      <color theme="1"/>
      <name val="ＭＳ Ｐゴシック"/>
      <family val="2"/>
      <charset val="128"/>
      <scheme val="minor"/>
    </font>
    <font>
      <b/>
      <sz val="16"/>
      <color theme="1"/>
      <name val="ＭＳ ゴシック"/>
      <family val="3"/>
      <charset val="128"/>
    </font>
    <font>
      <sz val="16"/>
      <color theme="1"/>
      <name val="ＭＳ Ｐゴシック"/>
      <family val="2"/>
      <charset val="128"/>
      <scheme val="minor"/>
    </font>
    <font>
      <sz val="16"/>
      <color theme="1"/>
      <name val="ＭＳ ゴシック"/>
      <family val="3"/>
      <charset val="128"/>
    </font>
    <font>
      <b/>
      <u/>
      <sz val="11"/>
      <color theme="1"/>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b/>
      <sz val="10"/>
      <color theme="1"/>
      <name val="ＭＳ ゴシック"/>
      <family val="3"/>
      <charset val="128"/>
    </font>
    <font>
      <sz val="10"/>
      <color theme="1"/>
      <name val="ＭＳ Ｐゴシック"/>
      <family val="2"/>
      <charset val="128"/>
      <scheme val="minor"/>
    </font>
    <font>
      <b/>
      <sz val="9"/>
      <color theme="1"/>
      <name val="ＭＳ Ｐゴシック"/>
      <family val="3"/>
      <charset val="128"/>
      <scheme val="minor"/>
    </font>
    <font>
      <sz val="14"/>
      <color theme="1"/>
      <name val="ＭＳ Ｐゴシック"/>
      <family val="2"/>
      <charset val="128"/>
    </font>
    <font>
      <sz val="11"/>
      <color theme="1"/>
      <name val="ＭＳ Ｐゴシック"/>
      <family val="3"/>
      <charset val="128"/>
    </font>
  </fonts>
  <fills count="12">
    <fill>
      <patternFill patternType="none"/>
    </fill>
    <fill>
      <patternFill patternType="gray125"/>
    </fill>
    <fill>
      <patternFill patternType="solid">
        <fgColor rgb="FFFFCCFF"/>
        <bgColor indexed="64"/>
      </patternFill>
    </fill>
    <fill>
      <patternFill patternType="solid">
        <fgColor rgb="FFFFCCFF"/>
        <bgColor rgb="FF000000"/>
      </patternFill>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249977111117893"/>
        <bgColor indexed="64"/>
      </patternFill>
    </fill>
  </fills>
  <borders count="6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thick">
        <color indexed="64"/>
      </left>
      <right style="thick">
        <color indexed="64"/>
      </right>
      <top style="thick">
        <color indexed="64"/>
      </top>
      <bottom style="thin">
        <color auto="1"/>
      </bottom>
      <diagonal/>
    </border>
    <border>
      <left style="thin">
        <color auto="1"/>
      </left>
      <right/>
      <top style="thin">
        <color auto="1"/>
      </top>
      <bottom style="hair">
        <color auto="1"/>
      </bottom>
      <diagonal/>
    </border>
    <border>
      <left style="thick">
        <color indexed="64"/>
      </left>
      <right style="thick">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ck">
        <color indexed="64"/>
      </left>
      <right style="thick">
        <color indexed="64"/>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thick">
        <color indexed="64"/>
      </left>
      <right style="thick">
        <color indexed="64"/>
      </right>
      <top style="hair">
        <color auto="1"/>
      </top>
      <bottom/>
      <diagonal/>
    </border>
    <border>
      <left style="thin">
        <color auto="1"/>
      </left>
      <right style="thick">
        <color indexed="64"/>
      </right>
      <top style="hair">
        <color auto="1"/>
      </top>
      <bottom style="thin">
        <color indexed="64"/>
      </bottom>
      <diagonal/>
    </border>
    <border>
      <left style="thick">
        <color indexed="64"/>
      </left>
      <right style="thick">
        <color indexed="64"/>
      </right>
      <top style="hair">
        <color indexed="64"/>
      </top>
      <bottom style="thick">
        <color indexed="64"/>
      </bottom>
      <diagonal/>
    </border>
    <border>
      <left style="thin">
        <color auto="1"/>
      </left>
      <right style="thick">
        <color indexed="64"/>
      </right>
      <top style="hair">
        <color auto="1"/>
      </top>
      <bottom/>
      <diagonal/>
    </border>
    <border>
      <left style="thin">
        <color auto="1"/>
      </left>
      <right style="thick">
        <color indexed="64"/>
      </right>
      <top style="thin">
        <color auto="1"/>
      </top>
      <bottom style="hair">
        <color indexed="64"/>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auto="1"/>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style="thin">
        <color auto="1"/>
      </left>
      <right style="thick">
        <color indexed="64"/>
      </right>
      <top style="hair">
        <color auto="1"/>
      </top>
      <bottom style="hair">
        <color auto="1"/>
      </bottom>
      <diagonal/>
    </border>
    <border>
      <left/>
      <right style="hair">
        <color auto="1"/>
      </right>
      <top style="thin">
        <color auto="1"/>
      </top>
      <bottom style="hair">
        <color auto="1"/>
      </bottom>
      <diagonal/>
    </border>
    <border>
      <left/>
      <right style="thin">
        <color indexed="64"/>
      </right>
      <top style="hair">
        <color auto="1"/>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xf numFmtId="0" fontId="30" fillId="0" borderId="0">
      <alignment vertical="center"/>
    </xf>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644">
    <xf numFmtId="0" fontId="0" fillId="0" borderId="0" xfId="0">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3" fontId="6" fillId="0" borderId="0" xfId="0" applyNumberFormat="1" applyFont="1" applyFill="1" applyBorder="1" applyAlignment="1">
      <alignment vertical="center" wrapText="1"/>
    </xf>
    <xf numFmtId="0" fontId="6" fillId="0" borderId="0" xfId="4" applyFont="1" applyFill="1" applyAlignment="1">
      <alignment vertical="center"/>
    </xf>
    <xf numFmtId="0" fontId="7" fillId="0" borderId="0" xfId="4" applyFont="1" applyFill="1" applyAlignment="1">
      <alignment vertical="center"/>
    </xf>
    <xf numFmtId="0" fontId="6" fillId="0" borderId="0" xfId="4" applyFont="1" applyFill="1" applyAlignment="1">
      <alignment horizontal="centerContinuous" vertical="center"/>
    </xf>
    <xf numFmtId="0" fontId="6" fillId="0" borderId="0" xfId="4" applyFont="1" applyFill="1" applyAlignment="1">
      <alignment vertical="center" wrapText="1"/>
    </xf>
    <xf numFmtId="0" fontId="6" fillId="0" borderId="0" xfId="4" applyFont="1" applyFill="1" applyBorder="1" applyAlignment="1">
      <alignment horizontal="right" vertical="center"/>
    </xf>
    <xf numFmtId="0" fontId="13" fillId="0" borderId="0" xfId="0" applyFont="1">
      <alignment vertical="center"/>
    </xf>
    <xf numFmtId="0" fontId="16" fillId="0" borderId="0" xfId="0" applyFont="1">
      <alignment vertical="center"/>
    </xf>
    <xf numFmtId="0" fontId="17" fillId="0" borderId="0" xfId="0" applyFont="1">
      <alignment vertical="center"/>
    </xf>
    <xf numFmtId="0" fontId="13" fillId="0" borderId="0" xfId="0" applyFont="1" applyAlignment="1">
      <alignment horizontal="center" vertical="center"/>
    </xf>
    <xf numFmtId="0" fontId="13" fillId="0" borderId="1" xfId="0" applyFont="1" applyBorder="1">
      <alignment vertical="center"/>
    </xf>
    <xf numFmtId="0" fontId="13" fillId="0" borderId="14" xfId="0" applyFont="1" applyBorder="1">
      <alignment vertical="center"/>
    </xf>
    <xf numFmtId="0" fontId="13" fillId="0" borderId="10" xfId="0" applyFont="1" applyBorder="1">
      <alignment vertical="center"/>
    </xf>
    <xf numFmtId="0" fontId="13" fillId="0" borderId="3" xfId="0" applyFont="1" applyBorder="1" applyAlignment="1">
      <alignment horizontal="distributed" vertical="center"/>
    </xf>
    <xf numFmtId="0" fontId="13" fillId="0" borderId="5" xfId="0" applyFont="1" applyBorder="1">
      <alignment vertical="center"/>
    </xf>
    <xf numFmtId="0" fontId="13" fillId="0" borderId="4" xfId="0" applyFont="1" applyBorder="1">
      <alignment vertical="center"/>
    </xf>
    <xf numFmtId="38" fontId="13" fillId="0" borderId="8" xfId="1" applyFont="1" applyFill="1" applyBorder="1" applyAlignment="1">
      <alignment horizontal="right" vertical="center"/>
    </xf>
    <xf numFmtId="0" fontId="13" fillId="0" borderId="8" xfId="0" applyFont="1" applyBorder="1" applyAlignment="1">
      <alignment horizontal="distributed" vertical="center"/>
    </xf>
    <xf numFmtId="38" fontId="13" fillId="0" borderId="2" xfId="1" applyFont="1" applyFill="1" applyBorder="1" applyAlignment="1">
      <alignment horizontal="right" vertical="center"/>
    </xf>
    <xf numFmtId="0" fontId="13" fillId="0" borderId="2" xfId="0" applyFont="1" applyBorder="1" applyAlignment="1">
      <alignment horizontal="distributed" vertical="center"/>
    </xf>
    <xf numFmtId="0" fontId="13" fillId="0" borderId="7" xfId="0" applyFont="1" applyBorder="1">
      <alignment vertical="center"/>
    </xf>
    <xf numFmtId="0" fontId="13" fillId="0" borderId="6" xfId="0" applyFont="1" applyBorder="1">
      <alignment vertical="center"/>
    </xf>
    <xf numFmtId="0" fontId="13" fillId="0" borderId="0" xfId="0" applyFont="1" applyAlignment="1">
      <alignment horizontal="right" vertical="center"/>
    </xf>
    <xf numFmtId="0" fontId="13" fillId="0" borderId="1" xfId="0" applyFont="1" applyBorder="1" applyAlignment="1">
      <alignment horizontal="distributed" vertical="center"/>
    </xf>
    <xf numFmtId="0" fontId="13" fillId="0" borderId="6" xfId="0" applyFont="1" applyBorder="1" applyAlignment="1">
      <alignment horizontal="distributed" vertical="center"/>
    </xf>
    <xf numFmtId="0" fontId="19" fillId="0" borderId="0" xfId="0" applyFont="1">
      <alignment vertical="center"/>
    </xf>
    <xf numFmtId="0" fontId="11" fillId="0" borderId="0" xfId="0" applyFont="1">
      <alignment vertical="center"/>
    </xf>
    <xf numFmtId="0" fontId="13" fillId="0" borderId="1" xfId="0" applyFont="1" applyBorder="1" applyAlignment="1">
      <alignment horizontal="right" vertical="center"/>
    </xf>
    <xf numFmtId="0" fontId="20" fillId="0" borderId="0" xfId="0" applyFont="1" applyAlignment="1">
      <alignment horizontal="center" vertical="center" wrapText="1"/>
    </xf>
    <xf numFmtId="0" fontId="14" fillId="0" borderId="0" xfId="0" applyFont="1" applyAlignment="1">
      <alignment horizontal="left" vertical="center" wrapText="1"/>
    </xf>
    <xf numFmtId="0" fontId="8" fillId="0" borderId="0" xfId="0" applyFont="1" applyFill="1" applyBorder="1" applyAlignment="1">
      <alignment horizontal="center" vertical="center"/>
    </xf>
    <xf numFmtId="0" fontId="13" fillId="0" borderId="0" xfId="0" applyFont="1" applyBorder="1" applyAlignment="1">
      <alignment horizontal="left" vertical="center" indent="1"/>
    </xf>
    <xf numFmtId="0" fontId="13" fillId="0" borderId="0" xfId="0" applyFont="1" applyBorder="1" applyAlignment="1">
      <alignment horizontal="distributed" vertical="center" justifyLastLine="1"/>
    </xf>
    <xf numFmtId="38" fontId="13" fillId="0" borderId="0" xfId="1" applyFont="1" applyFill="1" applyBorder="1" applyAlignment="1">
      <alignment horizontal="right" vertical="center"/>
    </xf>
    <xf numFmtId="0" fontId="6" fillId="0" borderId="7" xfId="4" applyFont="1" applyFill="1" applyBorder="1" applyAlignment="1">
      <alignment vertical="center" wrapText="1" shrinkToFit="1"/>
    </xf>
    <xf numFmtId="0" fontId="7" fillId="0" borderId="0" xfId="4" applyFont="1" applyFill="1" applyAlignment="1">
      <alignment horizontal="right" vertical="center"/>
    </xf>
    <xf numFmtId="0" fontId="6" fillId="0" borderId="10" xfId="4" quotePrefix="1" applyFont="1" applyFill="1" applyBorder="1" applyAlignment="1">
      <alignment horizontal="right" vertical="center"/>
    </xf>
    <xf numFmtId="0" fontId="23" fillId="0" borderId="0" xfId="4" applyFont="1" applyFill="1" applyAlignment="1">
      <alignment horizontal="left" vertical="center" wrapText="1"/>
    </xf>
    <xf numFmtId="0" fontId="6" fillId="0" borderId="6" xfId="4" quotePrefix="1" applyFont="1" applyFill="1" applyBorder="1" applyAlignment="1">
      <alignment horizontal="right" vertical="center" wrapText="1"/>
    </xf>
    <xf numFmtId="0" fontId="13" fillId="0" borderId="1" xfId="0" applyFont="1" applyBorder="1" applyAlignment="1">
      <alignment horizontal="right" vertical="center"/>
    </xf>
    <xf numFmtId="38" fontId="8" fillId="0" borderId="16" xfId="1" applyFont="1" applyFill="1" applyBorder="1" applyAlignment="1">
      <alignment vertical="center"/>
    </xf>
    <xf numFmtId="0" fontId="8" fillId="0" borderId="0" xfId="0" applyFont="1">
      <alignment vertical="center"/>
    </xf>
    <xf numFmtId="0" fontId="8" fillId="0" borderId="0" xfId="0" applyFont="1" applyFill="1" applyBorder="1">
      <alignment vertical="center"/>
    </xf>
    <xf numFmtId="38" fontId="8" fillId="0" borderId="1" xfId="3" applyFont="1" applyFill="1" applyBorder="1">
      <alignment vertical="center"/>
    </xf>
    <xf numFmtId="0" fontId="14" fillId="0" borderId="0" xfId="0" applyFont="1" applyFill="1" applyBorder="1">
      <alignment vertical="center"/>
    </xf>
    <xf numFmtId="38" fontId="8" fillId="0" borderId="3" xfId="3" applyFont="1" applyFill="1" applyBorder="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38" fontId="14" fillId="0" borderId="1" xfId="3" applyFont="1" applyFill="1" applyBorder="1">
      <alignment vertical="center"/>
    </xf>
    <xf numFmtId="0" fontId="14" fillId="0" borderId="1" xfId="0" applyFont="1" applyFill="1" applyBorder="1" applyAlignment="1">
      <alignment horizontal="center" vertical="center" wrapText="1"/>
    </xf>
    <xf numFmtId="38" fontId="8" fillId="0" borderId="11" xfId="0" applyNumberFormat="1" applyFont="1" applyFill="1" applyBorder="1" applyAlignment="1">
      <alignment vertical="center"/>
    </xf>
    <xf numFmtId="38" fontId="8" fillId="0" borderId="3" xfId="0" applyNumberFormat="1" applyFont="1" applyFill="1" applyBorder="1" applyAlignment="1">
      <alignment vertical="center"/>
    </xf>
    <xf numFmtId="0" fontId="8" fillId="0" borderId="2" xfId="0" applyFont="1" applyFill="1" applyBorder="1" applyAlignment="1">
      <alignment horizontal="center" vertical="center"/>
    </xf>
    <xf numFmtId="0" fontId="8" fillId="0" borderId="18" xfId="0" applyFont="1" applyFill="1" applyBorder="1">
      <alignment vertical="center"/>
    </xf>
    <xf numFmtId="38" fontId="8" fillId="0" borderId="17" xfId="1" applyFont="1" applyFill="1" applyBorder="1" applyAlignment="1">
      <alignment vertical="center"/>
    </xf>
    <xf numFmtId="38" fontId="13" fillId="0" borderId="1" xfId="1" applyFont="1" applyFill="1" applyBorder="1" applyAlignment="1">
      <alignment horizontal="right" vertical="center"/>
    </xf>
    <xf numFmtId="0" fontId="13" fillId="0" borderId="1" xfId="0" applyFont="1" applyBorder="1" applyAlignment="1">
      <alignment horizontal="center" vertical="center"/>
    </xf>
    <xf numFmtId="38" fontId="8" fillId="0" borderId="2" xfId="0" applyNumberFormat="1" applyFont="1" applyFill="1" applyBorder="1" applyAlignment="1">
      <alignment vertical="center"/>
    </xf>
    <xf numFmtId="0" fontId="6" fillId="0" borderId="10" xfId="4" applyFont="1" applyFill="1" applyBorder="1" applyAlignment="1">
      <alignment vertical="center" wrapText="1"/>
    </xf>
    <xf numFmtId="0" fontId="6" fillId="0" borderId="14" xfId="4" applyFont="1" applyFill="1" applyBorder="1" applyAlignment="1">
      <alignment horizontal="center" vertical="center" wrapText="1" shrinkToFit="1"/>
    </xf>
    <xf numFmtId="0" fontId="6" fillId="0" borderId="3" xfId="4" applyFont="1" applyFill="1" applyBorder="1" applyAlignment="1">
      <alignment vertical="center" wrapText="1" shrinkToFit="1"/>
    </xf>
    <xf numFmtId="0" fontId="6" fillId="0" borderId="3" xfId="4" applyFont="1" applyFill="1" applyBorder="1" applyAlignment="1">
      <alignment horizontal="right" vertical="center"/>
    </xf>
    <xf numFmtId="3" fontId="7" fillId="0" borderId="14" xfId="0" applyNumberFormat="1" applyFont="1" applyFill="1" applyBorder="1" applyAlignment="1">
      <alignment vertical="center" wrapText="1"/>
    </xf>
    <xf numFmtId="3" fontId="7" fillId="0" borderId="3" xfId="0" applyNumberFormat="1" applyFont="1" applyFill="1" applyBorder="1" applyAlignment="1">
      <alignment vertical="center" wrapText="1"/>
    </xf>
    <xf numFmtId="3" fontId="7" fillId="0" borderId="3" xfId="0" applyNumberFormat="1" applyFont="1" applyFill="1" applyBorder="1" applyAlignment="1">
      <alignment vertical="center"/>
    </xf>
    <xf numFmtId="38" fontId="7" fillId="0" borderId="3" xfId="5" applyFont="1" applyFill="1" applyBorder="1" applyAlignment="1">
      <alignment vertical="center" wrapText="1" shrinkToFit="1"/>
    </xf>
    <xf numFmtId="0" fontId="8" fillId="3" borderId="2" xfId="0" applyFont="1" applyFill="1" applyBorder="1" applyAlignment="1">
      <alignment horizontal="center" vertical="center" wrapText="1"/>
    </xf>
    <xf numFmtId="38" fontId="8" fillId="0" borderId="1" xfId="0" applyNumberFormat="1" applyFont="1" applyFill="1" applyBorder="1" applyAlignment="1">
      <alignment vertical="center"/>
    </xf>
    <xf numFmtId="0" fontId="8" fillId="3" borderId="3" xfId="0" applyFont="1" applyFill="1" applyBorder="1" applyAlignment="1">
      <alignment horizontal="center" vertical="center"/>
    </xf>
    <xf numFmtId="0" fontId="6" fillId="0" borderId="3" xfId="0" applyFont="1" applyFill="1" applyBorder="1" applyAlignment="1">
      <alignment horizontal="right" vertical="center"/>
    </xf>
    <xf numFmtId="0" fontId="6" fillId="0" borderId="3" xfId="0" applyFont="1" applyFill="1" applyBorder="1" applyAlignment="1">
      <alignment horizontal="right" vertical="center" wrapText="1"/>
    </xf>
    <xf numFmtId="0" fontId="6" fillId="0" borderId="8" xfId="0" quotePrefix="1" applyFont="1" applyFill="1" applyBorder="1" applyAlignment="1">
      <alignment horizontal="center" vertical="center" wrapText="1"/>
    </xf>
    <xf numFmtId="0" fontId="6" fillId="0" borderId="3" xfId="4" quotePrefix="1" applyFont="1" applyFill="1" applyBorder="1" applyAlignment="1">
      <alignment horizontal="right"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23" fillId="0" borderId="0" xfId="4" applyFont="1" applyFill="1" applyAlignment="1">
      <alignment horizontal="left" vertical="center" wrapText="1"/>
    </xf>
    <xf numFmtId="0" fontId="6" fillId="0" borderId="8"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27" fillId="0" borderId="8" xfId="4" applyFont="1" applyFill="1" applyBorder="1" applyAlignment="1">
      <alignment horizontal="center" vertical="center" wrapText="1"/>
    </xf>
    <xf numFmtId="0" fontId="6" fillId="0" borderId="7" xfId="4" applyFont="1" applyFill="1" applyBorder="1" applyAlignment="1">
      <alignment horizontal="left" vertical="center" wrapText="1" shrinkToFit="1"/>
    </xf>
    <xf numFmtId="0" fontId="8" fillId="0" borderId="3" xfId="0" applyFont="1" applyFill="1" applyBorder="1" applyAlignment="1">
      <alignment horizontal="center" vertical="center"/>
    </xf>
    <xf numFmtId="0" fontId="13" fillId="0" borderId="0" xfId="0" applyFont="1" applyBorder="1">
      <alignment vertical="center"/>
    </xf>
    <xf numFmtId="0" fontId="28" fillId="0" borderId="0" xfId="0" applyFont="1" applyFill="1" applyBorder="1" applyAlignment="1"/>
    <xf numFmtId="38" fontId="24" fillId="0" borderId="2" xfId="1" applyFont="1" applyFill="1" applyBorder="1" applyAlignment="1">
      <alignment horizontal="right"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textRotation="255"/>
    </xf>
    <xf numFmtId="0" fontId="6" fillId="0" borderId="13" xfId="4" applyFont="1" applyFill="1" applyBorder="1" applyAlignment="1">
      <alignment horizontal="left" vertical="center" wrapText="1" shrinkToFit="1"/>
    </xf>
    <xf numFmtId="176" fontId="7" fillId="0" borderId="2" xfId="4" applyNumberFormat="1" applyFont="1" applyFill="1" applyBorder="1" applyAlignment="1">
      <alignment horizontal="right" vertical="center" wrapText="1" shrinkToFit="1"/>
    </xf>
    <xf numFmtId="0" fontId="6" fillId="0" borderId="9" xfId="4" quotePrefix="1" applyFont="1" applyFill="1" applyBorder="1" applyAlignment="1">
      <alignment horizontal="right" vertical="center" wrapText="1"/>
    </xf>
    <xf numFmtId="0" fontId="0" fillId="0" borderId="0" xfId="0" applyAlignment="1">
      <alignment vertical="center"/>
    </xf>
    <xf numFmtId="0" fontId="8" fillId="0" borderId="15" xfId="0" applyFont="1" applyFill="1" applyBorder="1" applyAlignment="1">
      <alignment horizontal="center" vertical="center"/>
    </xf>
    <xf numFmtId="38" fontId="8" fillId="0" borderId="15" xfId="0" applyNumberFormat="1" applyFont="1" applyFill="1" applyBorder="1" applyAlignment="1">
      <alignment vertical="center"/>
    </xf>
    <xf numFmtId="0" fontId="31" fillId="0" borderId="0" xfId="6" applyFont="1" applyAlignment="1">
      <alignment vertical="center"/>
    </xf>
    <xf numFmtId="0" fontId="31" fillId="0" borderId="0" xfId="6" applyFont="1">
      <alignment vertical="center"/>
    </xf>
    <xf numFmtId="0" fontId="30" fillId="0" borderId="0" xfId="6">
      <alignment vertical="center"/>
    </xf>
    <xf numFmtId="0" fontId="31" fillId="0" borderId="0" xfId="6" applyFont="1" applyFill="1">
      <alignment vertical="center"/>
    </xf>
    <xf numFmtId="0" fontId="32" fillId="0" borderId="0" xfId="6" applyFont="1" applyFill="1">
      <alignment vertical="center"/>
    </xf>
    <xf numFmtId="0" fontId="33" fillId="0" borderId="11" xfId="6" applyFont="1" applyBorder="1" applyAlignment="1">
      <alignment vertical="center"/>
    </xf>
    <xf numFmtId="0" fontId="31" fillId="0" borderId="11" xfId="6" applyFont="1" applyBorder="1" applyAlignment="1">
      <alignment vertical="center"/>
    </xf>
    <xf numFmtId="0" fontId="31" fillId="5" borderId="19" xfId="6" applyFont="1" applyFill="1" applyBorder="1" applyAlignment="1">
      <alignment horizontal="center" vertical="center" wrapText="1"/>
    </xf>
    <xf numFmtId="0" fontId="34" fillId="0" borderId="0" xfId="6" applyFont="1">
      <alignment vertical="center"/>
    </xf>
    <xf numFmtId="0" fontId="32" fillId="6" borderId="6" xfId="6" applyFont="1" applyFill="1" applyBorder="1" applyAlignment="1">
      <alignment horizontal="right" vertical="center"/>
    </xf>
    <xf numFmtId="0" fontId="31" fillId="6" borderId="1" xfId="6" applyFont="1" applyFill="1" applyBorder="1" applyAlignment="1">
      <alignment horizontal="center" vertical="center"/>
    </xf>
    <xf numFmtId="0" fontId="32" fillId="0" borderId="20" xfId="6" applyFont="1" applyBorder="1" applyAlignment="1">
      <alignment horizontal="center" vertical="center" wrapText="1"/>
    </xf>
    <xf numFmtId="0" fontId="32" fillId="0" borderId="20" xfId="6" applyFont="1" applyFill="1" applyBorder="1" applyAlignment="1">
      <alignment horizontal="center" vertical="center" shrinkToFit="1"/>
    </xf>
    <xf numFmtId="0" fontId="32" fillId="0" borderId="23" xfId="6" applyFont="1" applyBorder="1" applyAlignment="1">
      <alignment horizontal="center" vertical="center" wrapText="1"/>
    </xf>
    <xf numFmtId="0" fontId="32" fillId="0" borderId="23" xfId="6" applyFont="1" applyFill="1" applyBorder="1" applyAlignment="1">
      <alignment horizontal="center" vertical="center" shrinkToFit="1"/>
    </xf>
    <xf numFmtId="0" fontId="31" fillId="6" borderId="0" xfId="6" applyFont="1" applyFill="1">
      <alignment vertical="center"/>
    </xf>
    <xf numFmtId="0" fontId="32" fillId="0" borderId="11" xfId="6" applyFont="1" applyBorder="1" applyAlignment="1">
      <alignment vertical="center"/>
    </xf>
    <xf numFmtId="0" fontId="32" fillId="0" borderId="6" xfId="6" applyFont="1" applyBorder="1" applyAlignment="1">
      <alignment horizontal="center" vertical="center" wrapText="1"/>
    </xf>
    <xf numFmtId="0" fontId="31" fillId="0" borderId="0" xfId="6" applyFont="1" applyBorder="1">
      <alignment vertical="center"/>
    </xf>
    <xf numFmtId="0" fontId="36" fillId="0" borderId="0" xfId="2" applyFont="1" applyBorder="1" applyAlignment="1">
      <alignment vertical="center"/>
    </xf>
    <xf numFmtId="0" fontId="34" fillId="0" borderId="0" xfId="2" applyFont="1" applyBorder="1" applyAlignment="1">
      <alignment horizontal="center" vertical="center"/>
    </xf>
    <xf numFmtId="177" fontId="31" fillId="0" borderId="0" xfId="8" applyNumberFormat="1" applyFont="1" applyBorder="1">
      <alignment vertical="center"/>
    </xf>
    <xf numFmtId="0" fontId="30" fillId="0" borderId="0" xfId="6" applyBorder="1">
      <alignment vertical="center"/>
    </xf>
    <xf numFmtId="0" fontId="31" fillId="0" borderId="0" xfId="6" applyFont="1" applyFill="1" applyBorder="1" applyAlignment="1">
      <alignment horizontal="center" vertical="center"/>
    </xf>
    <xf numFmtId="0" fontId="32" fillId="0" borderId="6" xfId="6" applyFont="1" applyFill="1" applyBorder="1" applyAlignment="1">
      <alignment horizontal="center" vertical="center" shrinkToFit="1"/>
    </xf>
    <xf numFmtId="0" fontId="32" fillId="0" borderId="0" xfId="6" applyFont="1" applyFill="1" applyBorder="1" applyAlignment="1">
      <alignment horizontal="center" vertical="center" shrinkToFit="1"/>
    </xf>
    <xf numFmtId="0" fontId="32" fillId="0" borderId="0" xfId="6" applyFont="1" applyFill="1" applyBorder="1" applyAlignment="1">
      <alignment vertical="center"/>
    </xf>
    <xf numFmtId="0" fontId="32" fillId="0" borderId="0" xfId="6" applyFont="1" applyFill="1" applyAlignment="1">
      <alignment vertical="center"/>
    </xf>
    <xf numFmtId="0" fontId="35" fillId="0" borderId="0" xfId="6" applyFont="1">
      <alignment vertical="center"/>
    </xf>
    <xf numFmtId="0" fontId="30" fillId="0" borderId="0" xfId="6" applyBorder="1" applyAlignment="1">
      <alignment vertical="center"/>
    </xf>
    <xf numFmtId="0" fontId="30" fillId="0" borderId="0" xfId="6" applyAlignment="1">
      <alignment vertical="center"/>
    </xf>
    <xf numFmtId="0" fontId="35" fillId="0" borderId="0" xfId="6" applyFont="1" applyBorder="1" applyAlignment="1">
      <alignment horizontal="center" vertical="center" wrapText="1"/>
    </xf>
    <xf numFmtId="0" fontId="31" fillId="8" borderId="34" xfId="6" applyFont="1" applyFill="1" applyBorder="1" applyAlignment="1">
      <alignment horizontal="right" vertical="center"/>
    </xf>
    <xf numFmtId="0" fontId="31" fillId="0" borderId="35" xfId="6" applyFont="1" applyBorder="1" applyAlignment="1">
      <alignment horizontal="center" vertical="center" wrapText="1"/>
    </xf>
    <xf numFmtId="0" fontId="31" fillId="0" borderId="36" xfId="6" applyFont="1" applyBorder="1" applyAlignment="1">
      <alignment horizontal="center" vertical="center" wrapText="1"/>
    </xf>
    <xf numFmtId="0" fontId="31" fillId="8" borderId="39" xfId="6" applyFont="1" applyFill="1" applyBorder="1" applyAlignment="1">
      <alignment horizontal="center" vertical="center"/>
    </xf>
    <xf numFmtId="0" fontId="35" fillId="0" borderId="40" xfId="6" applyFont="1" applyBorder="1" applyAlignment="1">
      <alignment vertical="center" shrinkToFit="1"/>
    </xf>
    <xf numFmtId="0" fontId="35" fillId="0" borderId="41" xfId="6" applyFont="1" applyBorder="1" applyAlignment="1">
      <alignment vertical="center" shrinkToFit="1"/>
    </xf>
    <xf numFmtId="0" fontId="35" fillId="0" borderId="0" xfId="6" applyFont="1" applyFill="1" applyBorder="1" applyAlignment="1">
      <alignment vertical="center" shrinkToFit="1"/>
    </xf>
    <xf numFmtId="0" fontId="31" fillId="0" borderId="32" xfId="6" applyFont="1" applyBorder="1" applyAlignment="1">
      <alignment horizontal="center" vertical="center" shrinkToFit="1"/>
    </xf>
    <xf numFmtId="0" fontId="31" fillId="0" borderId="33" xfId="6" applyFont="1" applyBorder="1" applyAlignment="1">
      <alignment horizontal="center" vertical="center" shrinkToFit="1"/>
    </xf>
    <xf numFmtId="0" fontId="31" fillId="8" borderId="34" xfId="6" applyFont="1" applyFill="1" applyBorder="1" applyAlignment="1">
      <alignment horizontal="center" vertical="center"/>
    </xf>
    <xf numFmtId="0" fontId="31" fillId="0" borderId="35" xfId="6" applyFont="1" applyBorder="1">
      <alignment vertical="center"/>
    </xf>
    <xf numFmtId="0" fontId="31" fillId="0" borderId="36" xfId="6" applyFont="1" applyBorder="1">
      <alignment vertical="center"/>
    </xf>
    <xf numFmtId="0" fontId="32" fillId="0" borderId="34" xfId="6" applyFont="1" applyBorder="1">
      <alignment vertical="center"/>
    </xf>
    <xf numFmtId="0" fontId="30" fillId="0" borderId="35" xfId="6" applyBorder="1">
      <alignment vertical="center"/>
    </xf>
    <xf numFmtId="0" fontId="31" fillId="0" borderId="40" xfId="6" applyFont="1" applyBorder="1">
      <alignment vertical="center"/>
    </xf>
    <xf numFmtId="0" fontId="32" fillId="0" borderId="39" xfId="6" applyFont="1" applyBorder="1">
      <alignment vertical="center"/>
    </xf>
    <xf numFmtId="0" fontId="30" fillId="0" borderId="40" xfId="6" applyBorder="1">
      <alignment vertical="center"/>
    </xf>
    <xf numFmtId="38" fontId="14" fillId="7" borderId="1" xfId="1" applyFont="1" applyFill="1" applyBorder="1" applyAlignment="1" applyProtection="1">
      <alignment horizontal="right" vertical="center"/>
      <protection locked="0"/>
    </xf>
    <xf numFmtId="38" fontId="13" fillId="7" borderId="8" xfId="1" applyFont="1" applyFill="1" applyBorder="1" applyAlignment="1" applyProtection="1">
      <alignment horizontal="right" vertical="center"/>
      <protection locked="0"/>
    </xf>
    <xf numFmtId="38" fontId="13" fillId="7" borderId="3" xfId="1" applyFont="1" applyFill="1" applyBorder="1" applyAlignment="1" applyProtection="1">
      <alignment horizontal="right" vertical="center"/>
      <protection locked="0"/>
    </xf>
    <xf numFmtId="0" fontId="34" fillId="0" borderId="0" xfId="0" applyFont="1" applyFill="1" applyAlignment="1">
      <alignment horizontal="center" vertical="center"/>
    </xf>
    <xf numFmtId="0" fontId="34" fillId="0" borderId="0" xfId="0" applyFont="1" applyFill="1">
      <alignment vertical="center"/>
    </xf>
    <xf numFmtId="0" fontId="34"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left" vertical="center" wrapText="1"/>
    </xf>
    <xf numFmtId="0" fontId="40" fillId="0" borderId="0" xfId="0" applyFont="1" applyFill="1" applyAlignment="1">
      <alignment horizontal="center" vertical="center"/>
    </xf>
    <xf numFmtId="0" fontId="34" fillId="0" borderId="7" xfId="0" applyFont="1" applyBorder="1" applyAlignment="1">
      <alignment vertical="center"/>
    </xf>
    <xf numFmtId="0" fontId="34" fillId="0" borderId="7"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45" fillId="0" borderId="0" xfId="0" applyFont="1" applyFill="1">
      <alignment vertical="center"/>
    </xf>
    <xf numFmtId="0" fontId="31" fillId="8" borderId="31" xfId="6" applyFont="1" applyFill="1" applyBorder="1" applyAlignment="1">
      <alignment horizontal="center" vertical="center"/>
    </xf>
    <xf numFmtId="0" fontId="44" fillId="0" borderId="32" xfId="6" applyFont="1" applyBorder="1" applyAlignment="1">
      <alignment horizontal="center" vertical="center" wrapText="1"/>
    </xf>
    <xf numFmtId="0" fontId="44" fillId="0" borderId="33" xfId="6" applyFont="1" applyBorder="1" applyAlignment="1">
      <alignment horizontal="center" vertical="center" wrapText="1"/>
    </xf>
    <xf numFmtId="0" fontId="30" fillId="0" borderId="41" xfId="6" applyBorder="1" applyAlignment="1">
      <alignment horizontal="center" vertical="center"/>
    </xf>
    <xf numFmtId="0" fontId="46" fillId="0" borderId="0" xfId="0" applyFont="1" applyFill="1" applyBorder="1">
      <alignment vertical="center"/>
    </xf>
    <xf numFmtId="0" fontId="8" fillId="0" borderId="0" xfId="0" applyFont="1" applyProtection="1">
      <alignment vertical="center"/>
    </xf>
    <xf numFmtId="0" fontId="8" fillId="0" borderId="0" xfId="0" applyFont="1" applyFill="1" applyBorder="1" applyProtection="1">
      <alignment vertical="center"/>
    </xf>
    <xf numFmtId="0" fontId="14" fillId="0" borderId="0" xfId="0" applyFont="1" applyFill="1" applyBorder="1" applyProtection="1">
      <alignment vertical="center"/>
    </xf>
    <xf numFmtId="0" fontId="29" fillId="0" borderId="0" xfId="0" applyFont="1" applyFill="1" applyBorder="1" applyAlignment="1" applyProtection="1"/>
    <xf numFmtId="0" fontId="14" fillId="0" borderId="0" xfId="0" applyFont="1" applyFill="1" applyBorder="1" applyAlignment="1" applyProtection="1">
      <alignment vertical="center"/>
    </xf>
    <xf numFmtId="0" fontId="8" fillId="3" borderId="2"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38" fontId="14" fillId="0" borderId="1" xfId="3" applyFont="1" applyFill="1" applyBorder="1" applyProtection="1">
      <alignment vertical="center"/>
    </xf>
    <xf numFmtId="0" fontId="14"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xf>
    <xf numFmtId="38" fontId="8" fillId="0" borderId="1" xfId="3" applyFont="1" applyFill="1" applyBorder="1" applyProtection="1">
      <alignment vertical="center"/>
    </xf>
    <xf numFmtId="0" fontId="8" fillId="0" borderId="0" xfId="0" applyFont="1" applyFill="1" applyBorder="1" applyAlignment="1" applyProtection="1">
      <alignment vertical="center"/>
    </xf>
    <xf numFmtId="0" fontId="8" fillId="0" borderId="3" xfId="0" applyFont="1" applyFill="1" applyBorder="1" applyAlignment="1" applyProtection="1">
      <alignment horizontal="center" vertical="center"/>
    </xf>
    <xf numFmtId="38" fontId="8" fillId="0" borderId="11" xfId="0" applyNumberFormat="1" applyFont="1" applyFill="1" applyBorder="1" applyAlignment="1" applyProtection="1">
      <alignment vertical="center"/>
    </xf>
    <xf numFmtId="38" fontId="8" fillId="0" borderId="3" xfId="0" applyNumberFormat="1" applyFont="1" applyFill="1" applyBorder="1" applyAlignment="1" applyProtection="1">
      <alignment vertical="center"/>
    </xf>
    <xf numFmtId="0" fontId="28" fillId="0" borderId="0" xfId="0" applyFont="1" applyFill="1" applyBorder="1" applyAlignment="1" applyProtection="1"/>
    <xf numFmtId="38" fontId="8" fillId="0" borderId="1" xfId="0" applyNumberFormat="1" applyFont="1" applyFill="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8" fillId="0" borderId="0" xfId="0" applyFont="1" applyFill="1" applyBorder="1" applyAlignment="1" applyProtection="1">
      <alignment horizontal="center" vertical="center"/>
    </xf>
    <xf numFmtId="38" fontId="8" fillId="0" borderId="0" xfId="0" applyNumberFormat="1" applyFont="1" applyFill="1" applyBorder="1" applyProtection="1">
      <alignment vertical="center"/>
    </xf>
    <xf numFmtId="38" fontId="14" fillId="9" borderId="1" xfId="3" applyFont="1" applyFill="1" applyBorder="1" applyProtection="1">
      <alignment vertical="center"/>
    </xf>
    <xf numFmtId="3" fontId="6" fillId="0" borderId="1" xfId="4" applyNumberFormat="1" applyFont="1" applyFill="1" applyBorder="1" applyAlignment="1">
      <alignment vertical="center" wrapText="1"/>
    </xf>
    <xf numFmtId="0" fontId="6" fillId="0" borderId="6" xfId="4" quotePrefix="1" applyFont="1" applyFill="1" applyBorder="1" applyAlignment="1">
      <alignment horizontal="right" vertical="center"/>
    </xf>
    <xf numFmtId="0" fontId="31" fillId="7" borderId="35" xfId="6" applyFont="1" applyFill="1" applyBorder="1" applyProtection="1">
      <alignment vertical="center"/>
      <protection locked="0"/>
    </xf>
    <xf numFmtId="0" fontId="31" fillId="7" borderId="36" xfId="6" applyFont="1" applyFill="1" applyBorder="1" applyProtection="1">
      <alignment vertical="center"/>
      <protection locked="0"/>
    </xf>
    <xf numFmtId="0" fontId="34" fillId="7"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center" vertical="center"/>
    </xf>
    <xf numFmtId="0" fontId="40" fillId="10" borderId="1" xfId="0" applyFont="1" applyFill="1" applyBorder="1" applyAlignment="1" applyProtection="1">
      <alignment horizontal="center" vertical="center" wrapText="1"/>
    </xf>
    <xf numFmtId="0" fontId="40" fillId="10" borderId="1" xfId="0" applyFont="1" applyFill="1" applyBorder="1" applyAlignment="1" applyProtection="1">
      <alignment horizontal="center" vertical="center"/>
    </xf>
    <xf numFmtId="0" fontId="40" fillId="0" borderId="1" xfId="0" applyFont="1" applyFill="1" applyBorder="1" applyAlignment="1" applyProtection="1">
      <alignment horizontal="left" vertical="center" wrapText="1"/>
    </xf>
    <xf numFmtId="0" fontId="48" fillId="0" borderId="1" xfId="6" applyFont="1" applyBorder="1" applyAlignment="1">
      <alignment horizontal="left" vertical="center"/>
    </xf>
    <xf numFmtId="0" fontId="49" fillId="0" borderId="1" xfId="6" applyFont="1" applyBorder="1">
      <alignment vertical="center"/>
    </xf>
    <xf numFmtId="0" fontId="49" fillId="0" borderId="1" xfId="6" applyFont="1" applyBorder="1" applyAlignment="1">
      <alignment vertical="center" wrapText="1"/>
    </xf>
    <xf numFmtId="0" fontId="49" fillId="0" borderId="0" xfId="6" applyFont="1">
      <alignment vertical="center"/>
    </xf>
    <xf numFmtId="38" fontId="36" fillId="0" borderId="21" xfId="7" applyFont="1" applyBorder="1" applyAlignment="1">
      <alignment horizontal="right" vertical="center"/>
    </xf>
    <xf numFmtId="38" fontId="36" fillId="0" borderId="24" xfId="7" applyFont="1" applyBorder="1" applyAlignment="1">
      <alignment horizontal="right" vertical="center"/>
    </xf>
    <xf numFmtId="0" fontId="34" fillId="7" borderId="1" xfId="0" applyFont="1" applyFill="1" applyBorder="1" applyAlignment="1" applyProtection="1">
      <alignment horizontal="center" vertical="center"/>
      <protection locked="0"/>
    </xf>
    <xf numFmtId="179" fontId="34" fillId="7" borderId="1" xfId="0" applyNumberFormat="1" applyFont="1" applyFill="1" applyBorder="1" applyAlignment="1" applyProtection="1">
      <alignment horizontal="center" vertical="center"/>
      <protection locked="0"/>
    </xf>
    <xf numFmtId="0" fontId="34" fillId="0" borderId="4" xfId="0" applyFont="1" applyFill="1" applyBorder="1" applyAlignment="1">
      <alignment vertical="center" wrapText="1"/>
    </xf>
    <xf numFmtId="180" fontId="34" fillId="7" borderId="1" xfId="0" applyNumberFormat="1" applyFont="1" applyFill="1" applyBorder="1" applyAlignment="1" applyProtection="1">
      <alignment horizontal="center" vertical="center"/>
      <protection locked="0"/>
    </xf>
    <xf numFmtId="0" fontId="34" fillId="0" borderId="0" xfId="0" applyFont="1" applyFill="1" applyBorder="1" applyAlignment="1">
      <alignment vertical="center" wrapText="1"/>
    </xf>
    <xf numFmtId="180" fontId="38" fillId="7" borderId="1" xfId="0" applyNumberFormat="1" applyFont="1" applyFill="1" applyBorder="1" applyAlignment="1" applyProtection="1">
      <alignment horizontal="center" vertical="center"/>
      <protection locked="0"/>
    </xf>
    <xf numFmtId="0" fontId="51" fillId="0" borderId="0" xfId="0" applyFont="1" applyFill="1">
      <alignment vertical="center"/>
    </xf>
    <xf numFmtId="0" fontId="40" fillId="0" borderId="1" xfId="0" applyFont="1" applyFill="1" applyBorder="1" applyAlignment="1" applyProtection="1">
      <alignment horizontal="left" vertical="center" wrapText="1"/>
    </xf>
    <xf numFmtId="0" fontId="30" fillId="0" borderId="36" xfId="6" applyBorder="1" applyAlignment="1">
      <alignment horizontal="center" vertical="center"/>
    </xf>
    <xf numFmtId="0" fontId="31" fillId="0" borderId="35" xfId="6" applyFont="1" applyBorder="1" applyAlignment="1">
      <alignment horizontal="center" vertical="center" wrapText="1"/>
    </xf>
    <xf numFmtId="0" fontId="31" fillId="0" borderId="36" xfId="6" applyFont="1" applyBorder="1" applyAlignment="1">
      <alignment horizontal="center" vertical="center" wrapText="1"/>
    </xf>
    <xf numFmtId="0" fontId="31" fillId="0" borderId="35" xfId="6" applyFont="1" applyBorder="1" applyAlignment="1">
      <alignment horizontal="center" vertical="center" wrapText="1"/>
    </xf>
    <xf numFmtId="0" fontId="31" fillId="0" borderId="36" xfId="6" applyFont="1" applyBorder="1" applyAlignment="1">
      <alignment horizontal="center" vertical="center" wrapText="1"/>
    </xf>
    <xf numFmtId="0" fontId="52" fillId="7" borderId="1" xfId="9" applyFill="1" applyBorder="1" applyAlignment="1" applyProtection="1">
      <alignment horizontal="center" vertical="center" wrapText="1"/>
      <protection locked="0"/>
    </xf>
    <xf numFmtId="181" fontId="24" fillId="0" borderId="0" xfId="4" applyNumberFormat="1" applyFont="1"/>
    <xf numFmtId="181" fontId="24" fillId="0" borderId="0" xfId="4" applyNumberFormat="1" applyFont="1" applyAlignment="1">
      <alignment horizontal="left"/>
    </xf>
    <xf numFmtId="181" fontId="24" fillId="0" borderId="0" xfId="4" applyNumberFormat="1" applyFont="1" applyAlignment="1"/>
    <xf numFmtId="181" fontId="54" fillId="0" borderId="0" xfId="4" applyNumberFormat="1" applyFont="1" applyAlignment="1"/>
    <xf numFmtId="181" fontId="24" fillId="0" borderId="0" xfId="4" applyNumberFormat="1" applyFont="1" applyAlignment="1">
      <alignment wrapText="1"/>
    </xf>
    <xf numFmtId="181" fontId="55" fillId="0" borderId="0" xfId="4" applyNumberFormat="1" applyFont="1"/>
    <xf numFmtId="180" fontId="24" fillId="0" borderId="0" xfId="4" applyNumberFormat="1" applyFont="1"/>
    <xf numFmtId="181" fontId="10" fillId="0" borderId="0" xfId="4" applyNumberFormat="1" applyFont="1"/>
    <xf numFmtId="181" fontId="10" fillId="0" borderId="0" xfId="4" applyNumberFormat="1" applyFont="1" applyAlignment="1">
      <alignment horizontal="right"/>
    </xf>
    <xf numFmtId="181" fontId="24" fillId="0" borderId="0" xfId="4" applyNumberFormat="1" applyFont="1" applyBorder="1"/>
    <xf numFmtId="181" fontId="24" fillId="0" borderId="0" xfId="4" applyNumberFormat="1" applyFont="1" applyBorder="1" applyAlignment="1">
      <alignment horizontal="center"/>
    </xf>
    <xf numFmtId="181" fontId="24" fillId="0" borderId="0" xfId="5" applyNumberFormat="1" applyFont="1" applyBorder="1"/>
    <xf numFmtId="181" fontId="24" fillId="0" borderId="14" xfId="4" applyNumberFormat="1" applyFont="1" applyBorder="1"/>
    <xf numFmtId="38" fontId="24" fillId="0" borderId="6" xfId="5" applyFont="1" applyBorder="1"/>
    <xf numFmtId="181" fontId="24" fillId="0" borderId="7" xfId="4" applyNumberFormat="1" applyFont="1" applyBorder="1"/>
    <xf numFmtId="181" fontId="55" fillId="0" borderId="14" xfId="4" applyNumberFormat="1" applyFont="1" applyBorder="1"/>
    <xf numFmtId="38" fontId="55" fillId="0" borderId="11" xfId="5" applyFont="1" applyBorder="1"/>
    <xf numFmtId="181" fontId="54" fillId="0" borderId="8" xfId="4" applyNumberFormat="1" applyFont="1" applyFill="1" applyBorder="1"/>
    <xf numFmtId="181" fontId="54" fillId="0" borderId="3" xfId="4" applyNumberFormat="1" applyFont="1" applyBorder="1"/>
    <xf numFmtId="181" fontId="55" fillId="0" borderId="5" xfId="4" applyNumberFormat="1" applyFont="1" applyBorder="1"/>
    <xf numFmtId="38" fontId="55" fillId="0" borderId="0" xfId="5" applyFont="1" applyBorder="1"/>
    <xf numFmtId="181" fontId="54" fillId="0" borderId="8" xfId="4" applyNumberFormat="1" applyFont="1" applyBorder="1"/>
    <xf numFmtId="38" fontId="55" fillId="0" borderId="0" xfId="5" applyFont="1" applyBorder="1" applyAlignment="1">
      <alignment shrinkToFit="1"/>
    </xf>
    <xf numFmtId="38" fontId="55" fillId="0" borderId="0" xfId="5" applyFont="1" applyBorder="1" applyAlignment="1">
      <alignment horizontal="right" shrinkToFit="1"/>
    </xf>
    <xf numFmtId="181" fontId="6" fillId="0" borderId="8" xfId="4" applyNumberFormat="1" applyFont="1" applyBorder="1"/>
    <xf numFmtId="0" fontId="13" fillId="0" borderId="8" xfId="4" applyFont="1" applyBorder="1" applyAlignment="1">
      <alignment horizontal="left" vertical="center"/>
    </xf>
    <xf numFmtId="0" fontId="13" fillId="0" borderId="8" xfId="4" applyFont="1" applyBorder="1" applyAlignment="1">
      <alignment horizontal="distributed" vertical="center" shrinkToFit="1"/>
    </xf>
    <xf numFmtId="181" fontId="24" fillId="0" borderId="8" xfId="4" applyNumberFormat="1" applyFont="1" applyBorder="1"/>
    <xf numFmtId="3" fontId="31" fillId="4" borderId="35" xfId="6" applyNumberFormat="1" applyFont="1" applyFill="1" applyBorder="1" applyProtection="1">
      <alignment vertical="center"/>
      <protection locked="0"/>
    </xf>
    <xf numFmtId="181" fontId="56" fillId="0" borderId="2" xfId="4" applyNumberFormat="1" applyFont="1" applyBorder="1" applyAlignment="1">
      <alignment wrapText="1" shrinkToFit="1"/>
    </xf>
    <xf numFmtId="181" fontId="55" fillId="0" borderId="13" xfId="4" applyNumberFormat="1" applyFont="1" applyBorder="1"/>
    <xf numFmtId="0" fontId="13" fillId="0" borderId="2" xfId="4" applyFont="1" applyBorder="1" applyAlignment="1">
      <alignment horizontal="distributed" vertical="center" shrinkToFit="1"/>
    </xf>
    <xf numFmtId="181" fontId="24" fillId="0" borderId="2" xfId="4" applyNumberFormat="1" applyFont="1" applyBorder="1" applyAlignment="1">
      <alignment horizontal="center"/>
    </xf>
    <xf numFmtId="181" fontId="57" fillId="0" borderId="0" xfId="4" applyNumberFormat="1" applyFont="1" applyAlignment="1">
      <alignment vertical="top"/>
    </xf>
    <xf numFmtId="3" fontId="31" fillId="7" borderId="35" xfId="6" applyNumberFormat="1" applyFont="1" applyFill="1" applyBorder="1" applyProtection="1">
      <alignment vertical="center"/>
      <protection locked="0"/>
    </xf>
    <xf numFmtId="0" fontId="59" fillId="0" borderId="32" xfId="6" applyFont="1" applyBorder="1" applyAlignment="1">
      <alignment horizontal="center" vertical="center" wrapText="1"/>
    </xf>
    <xf numFmtId="0" fontId="34" fillId="0" borderId="0" xfId="6" applyFont="1" applyAlignment="1">
      <alignment horizontal="left" vertical="center" indent="1"/>
    </xf>
    <xf numFmtId="0" fontId="38" fillId="0" borderId="0" xfId="6" applyFont="1">
      <alignment vertical="center"/>
    </xf>
    <xf numFmtId="0" fontId="60" fillId="0" borderId="0" xfId="6" applyFont="1">
      <alignment vertical="center"/>
    </xf>
    <xf numFmtId="0" fontId="63" fillId="0" borderId="0" xfId="6" applyFont="1">
      <alignment vertical="center"/>
    </xf>
    <xf numFmtId="0" fontId="62" fillId="0" borderId="0" xfId="6" applyFont="1">
      <alignment vertical="center"/>
    </xf>
    <xf numFmtId="0" fontId="63" fillId="0" borderId="0" xfId="6" applyFont="1" applyAlignment="1">
      <alignment vertical="center"/>
    </xf>
    <xf numFmtId="0" fontId="63" fillId="0" borderId="0" xfId="6" applyFont="1" applyFill="1">
      <alignment vertical="center"/>
    </xf>
    <xf numFmtId="0" fontId="61" fillId="0" borderId="0" xfId="6" applyFont="1">
      <alignment vertical="center"/>
    </xf>
    <xf numFmtId="0" fontId="53" fillId="0" borderId="1" xfId="0" applyFont="1" applyFill="1" applyBorder="1" applyAlignment="1" applyProtection="1">
      <alignment horizontal="left" vertical="center" wrapText="1"/>
    </xf>
    <xf numFmtId="0" fontId="40" fillId="0" borderId="1" xfId="0" applyFont="1" applyFill="1" applyBorder="1" applyAlignment="1" applyProtection="1">
      <alignment horizontal="left" vertical="center" wrapText="1"/>
    </xf>
    <xf numFmtId="0" fontId="32" fillId="0" borderId="0" xfId="6" applyFont="1" applyFill="1" applyBorder="1" applyAlignment="1">
      <alignment vertical="center" wrapText="1"/>
    </xf>
    <xf numFmtId="0" fontId="32" fillId="0" borderId="0" xfId="6" applyFont="1" applyBorder="1" applyAlignment="1">
      <alignment horizontal="center" vertical="center" wrapText="1"/>
    </xf>
    <xf numFmtId="38" fontId="36" fillId="0" borderId="0" xfId="7" applyFont="1" applyBorder="1" applyAlignment="1">
      <alignment horizontal="right" vertical="center"/>
    </xf>
    <xf numFmtId="0" fontId="37" fillId="4" borderId="0" xfId="6" applyFont="1" applyFill="1" applyBorder="1" applyAlignment="1">
      <alignment vertical="center" shrinkToFit="1"/>
    </xf>
    <xf numFmtId="0" fontId="32" fillId="0" borderId="26" xfId="6" applyFont="1" applyFill="1" applyBorder="1" applyAlignment="1">
      <alignment horizontal="center" vertical="center" shrinkToFit="1"/>
    </xf>
    <xf numFmtId="0" fontId="31" fillId="0" borderId="0" xfId="6" applyFont="1" applyFill="1" applyBorder="1">
      <alignment vertical="center"/>
    </xf>
    <xf numFmtId="0" fontId="31" fillId="0" borderId="0" xfId="6" applyFont="1" applyFill="1" applyBorder="1" applyAlignment="1">
      <alignment vertical="center" textRotation="255" wrapText="1"/>
    </xf>
    <xf numFmtId="0" fontId="32" fillId="0" borderId="0" xfId="6" applyFont="1" applyFill="1" applyBorder="1" applyAlignment="1">
      <alignment horizontal="left" vertical="center" wrapText="1"/>
    </xf>
    <xf numFmtId="0" fontId="59" fillId="0" borderId="33" xfId="6" applyFont="1" applyBorder="1" applyAlignment="1">
      <alignment horizontal="center" vertical="center" wrapText="1"/>
    </xf>
    <xf numFmtId="38" fontId="36" fillId="0" borderId="45" xfId="7" applyFont="1" applyBorder="1" applyAlignment="1">
      <alignment horizontal="right" vertical="center"/>
    </xf>
    <xf numFmtId="0" fontId="35" fillId="0" borderId="0" xfId="6" applyFont="1" applyBorder="1" applyAlignment="1">
      <alignment vertical="center" wrapText="1"/>
    </xf>
    <xf numFmtId="0" fontId="32" fillId="0" borderId="46" xfId="6" applyFont="1" applyBorder="1" applyAlignment="1">
      <alignment horizontal="center" vertical="center" wrapText="1"/>
    </xf>
    <xf numFmtId="0" fontId="31" fillId="0" borderId="5" xfId="6" applyFont="1" applyBorder="1">
      <alignment vertical="center"/>
    </xf>
    <xf numFmtId="3" fontId="31" fillId="0" borderId="35" xfId="6" applyNumberFormat="1" applyFont="1" applyFill="1" applyBorder="1" applyProtection="1">
      <alignment vertical="center"/>
      <protection locked="0"/>
    </xf>
    <xf numFmtId="0" fontId="31" fillId="7" borderId="40" xfId="6" applyFont="1" applyFill="1" applyBorder="1" applyProtection="1">
      <alignment vertical="center"/>
      <protection locked="0"/>
    </xf>
    <xf numFmtId="0" fontId="31" fillId="0" borderId="41" xfId="6" applyFont="1" applyBorder="1">
      <alignment vertical="center"/>
    </xf>
    <xf numFmtId="38" fontId="14" fillId="0" borderId="1" xfId="3" applyFont="1" applyFill="1" applyBorder="1" applyProtection="1">
      <alignment vertical="center"/>
      <protection locked="0"/>
    </xf>
    <xf numFmtId="38" fontId="8" fillId="0" borderId="1" xfId="3" applyFont="1" applyFill="1" applyBorder="1" applyProtection="1">
      <alignment vertical="center"/>
      <protection locked="0"/>
    </xf>
    <xf numFmtId="38" fontId="8" fillId="0" borderId="3" xfId="3" applyFont="1" applyFill="1" applyBorder="1" applyProtection="1">
      <alignment vertical="center"/>
      <protection locked="0"/>
    </xf>
    <xf numFmtId="0" fontId="31" fillId="0" borderId="0" xfId="6" applyFont="1" applyFill="1" applyBorder="1" applyAlignment="1">
      <alignment horizontal="left" vertical="center" wrapText="1"/>
    </xf>
    <xf numFmtId="0" fontId="30" fillId="0" borderId="36" xfId="6" applyBorder="1" applyAlignment="1">
      <alignment horizontal="center" vertical="center"/>
    </xf>
    <xf numFmtId="0" fontId="30" fillId="7" borderId="1" xfId="6" applyFill="1" applyBorder="1" applyAlignment="1" applyProtection="1">
      <alignment horizontal="center" vertical="center"/>
      <protection locked="0"/>
    </xf>
    <xf numFmtId="0" fontId="34" fillId="11" borderId="1" xfId="6" applyFont="1" applyFill="1" applyBorder="1" applyAlignment="1">
      <alignment horizontal="center" vertical="center"/>
    </xf>
    <xf numFmtId="0" fontId="10" fillId="0" borderId="12" xfId="2" applyFont="1" applyFill="1" applyBorder="1" applyAlignment="1">
      <alignment horizontal="center" vertical="center"/>
    </xf>
    <xf numFmtId="0" fontId="14" fillId="0"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7" xfId="4" applyNumberFormat="1" applyFont="1" applyBorder="1" applyAlignment="1">
      <alignment horizontal="center"/>
    </xf>
    <xf numFmtId="0" fontId="40" fillId="0" borderId="1" xfId="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38" fontId="14" fillId="4" borderId="1" xfId="1" applyFont="1" applyFill="1" applyBorder="1" applyAlignment="1" applyProtection="1">
      <alignment horizontal="right" vertical="center"/>
      <protection locked="0"/>
    </xf>
    <xf numFmtId="0" fontId="7" fillId="0" borderId="1" xfId="0" applyFont="1" applyFill="1" applyBorder="1" applyAlignment="1" applyProtection="1">
      <alignment horizontal="left" vertical="center" wrapText="1"/>
    </xf>
    <xf numFmtId="0" fontId="32" fillId="4" borderId="0" xfId="2" applyFont="1" applyFill="1" applyBorder="1" applyAlignment="1">
      <alignment horizontal="center" vertical="center"/>
    </xf>
    <xf numFmtId="0" fontId="34" fillId="0" borderId="0" xfId="2" applyFont="1" applyBorder="1" applyAlignment="1">
      <alignment horizontal="left" vertical="center" wrapText="1"/>
    </xf>
    <xf numFmtId="0" fontId="32" fillId="0" borderId="25" xfId="6" applyFont="1" applyFill="1" applyBorder="1" applyAlignment="1">
      <alignment horizontal="center" vertical="center" shrinkToFit="1"/>
    </xf>
    <xf numFmtId="38" fontId="36" fillId="0" borderId="47" xfId="7" applyFont="1" applyBorder="1" applyAlignment="1">
      <alignment horizontal="right" vertical="center"/>
    </xf>
    <xf numFmtId="0" fontId="32" fillId="0" borderId="48" xfId="6" applyFont="1" applyBorder="1" applyAlignment="1">
      <alignment horizontal="center" vertical="center" wrapText="1"/>
    </xf>
    <xf numFmtId="0" fontId="32" fillId="0" borderId="49" xfId="6" applyFont="1" applyBorder="1" applyAlignment="1">
      <alignment horizontal="center" vertical="center" wrapText="1"/>
    </xf>
    <xf numFmtId="0" fontId="38" fillId="4" borderId="0" xfId="6" applyFont="1" applyFill="1" applyBorder="1" applyAlignment="1">
      <alignment horizontal="center" vertical="center"/>
    </xf>
    <xf numFmtId="10" fontId="31" fillId="0" borderId="0" xfId="8" applyNumberFormat="1" applyFont="1" applyBorder="1">
      <alignment vertical="center"/>
    </xf>
    <xf numFmtId="0" fontId="34" fillId="4" borderId="0" xfId="2" applyFont="1" applyFill="1" applyBorder="1" applyAlignment="1">
      <alignment horizontal="center" vertical="center"/>
    </xf>
    <xf numFmtId="0" fontId="31" fillId="4" borderId="0" xfId="6" applyFont="1" applyFill="1" applyBorder="1">
      <alignment vertical="center"/>
    </xf>
    <xf numFmtId="10" fontId="31" fillId="4" borderId="0" xfId="8" applyNumberFormat="1" applyFont="1" applyFill="1" applyBorder="1">
      <alignment vertical="center"/>
    </xf>
    <xf numFmtId="0" fontId="31" fillId="0" borderId="35" xfId="6" applyFont="1" applyBorder="1" applyAlignment="1">
      <alignment horizontal="center" vertical="center" wrapText="1"/>
    </xf>
    <xf numFmtId="0" fontId="31" fillId="0" borderId="36" xfId="6" applyFont="1" applyBorder="1" applyAlignment="1">
      <alignment horizontal="center" vertical="center" wrapText="1"/>
    </xf>
    <xf numFmtId="0" fontId="44" fillId="0" borderId="51" xfId="6" applyFont="1" applyBorder="1" applyAlignment="1">
      <alignment horizontal="center" vertical="center" wrapText="1"/>
    </xf>
    <xf numFmtId="0" fontId="31" fillId="7" borderId="50" xfId="6" applyFont="1" applyFill="1" applyBorder="1" applyProtection="1">
      <alignment vertical="center"/>
      <protection locked="0"/>
    </xf>
    <xf numFmtId="0" fontId="32" fillId="0" borderId="54" xfId="6" applyFont="1" applyBorder="1">
      <alignment vertical="center"/>
    </xf>
    <xf numFmtId="0" fontId="30" fillId="0" borderId="50" xfId="6" applyBorder="1">
      <alignment vertical="center"/>
    </xf>
    <xf numFmtId="0" fontId="30" fillId="0" borderId="52" xfId="6" applyBorder="1" applyAlignment="1">
      <alignment horizontal="center" vertical="center"/>
    </xf>
    <xf numFmtId="0" fontId="31" fillId="0" borderId="32" xfId="6" applyFont="1" applyBorder="1" applyAlignment="1">
      <alignment horizontal="center" vertical="center" wrapText="1" shrinkToFit="1"/>
    </xf>
    <xf numFmtId="0" fontId="31" fillId="0" borderId="33" xfId="6" applyFont="1" applyBorder="1" applyAlignment="1">
      <alignment horizontal="center" vertical="center" wrapText="1" shrinkToFit="1"/>
    </xf>
    <xf numFmtId="0" fontId="31" fillId="0" borderId="50" xfId="6" applyFont="1" applyFill="1" applyBorder="1" applyProtection="1">
      <alignment vertical="center"/>
    </xf>
    <xf numFmtId="0" fontId="31" fillId="0" borderId="35" xfId="6" applyFont="1" applyFill="1" applyBorder="1" applyProtection="1">
      <alignment vertical="center"/>
    </xf>
    <xf numFmtId="0" fontId="31" fillId="0" borderId="53" xfId="6" applyFont="1" applyFill="1" applyBorder="1" applyProtection="1">
      <alignment vertical="center"/>
    </xf>
    <xf numFmtId="0" fontId="31" fillId="0" borderId="40" xfId="6" applyFont="1" applyFill="1" applyBorder="1" applyProtection="1">
      <alignment vertical="center"/>
    </xf>
    <xf numFmtId="0" fontId="31" fillId="0" borderId="36" xfId="6" applyFont="1" applyBorder="1" applyAlignment="1">
      <alignment horizontal="center" vertical="center" wrapText="1"/>
    </xf>
    <xf numFmtId="0" fontId="31" fillId="0" borderId="34" xfId="6" applyFont="1" applyBorder="1" applyAlignment="1">
      <alignment horizontal="center" vertical="center" wrapText="1"/>
    </xf>
    <xf numFmtId="0" fontId="35" fillId="0" borderId="39" xfId="6" applyFont="1" applyBorder="1" applyAlignment="1">
      <alignment vertical="center" shrinkToFit="1"/>
    </xf>
    <xf numFmtId="0" fontId="31" fillId="0" borderId="31" xfId="6" applyFont="1" applyBorder="1" applyAlignment="1">
      <alignment horizontal="center" vertical="center" shrinkToFit="1"/>
    </xf>
    <xf numFmtId="0" fontId="31" fillId="7" borderId="34" xfId="6" applyFont="1" applyFill="1" applyBorder="1" applyProtection="1">
      <alignment vertical="center"/>
      <protection locked="0"/>
    </xf>
    <xf numFmtId="0" fontId="71" fillId="0" borderId="0" xfId="6" applyFont="1">
      <alignment vertical="center"/>
    </xf>
    <xf numFmtId="0" fontId="72" fillId="0" borderId="0" xfId="6" applyFont="1">
      <alignment vertical="center"/>
    </xf>
    <xf numFmtId="0" fontId="32" fillId="0" borderId="0" xfId="6" applyFont="1" applyFill="1" applyBorder="1" applyAlignment="1">
      <alignment horizontal="left" vertical="center" wrapText="1"/>
    </xf>
    <xf numFmtId="0" fontId="31" fillId="0" borderId="35" xfId="6" applyFont="1" applyBorder="1" applyAlignment="1">
      <alignment horizontal="center" vertical="center" wrapText="1"/>
    </xf>
    <xf numFmtId="0" fontId="32" fillId="0" borderId="1" xfId="6" applyFont="1" applyFill="1" applyBorder="1" applyAlignment="1">
      <alignment horizontal="center" vertical="center" wrapText="1"/>
    </xf>
    <xf numFmtId="0" fontId="32" fillId="0" borderId="0" xfId="6" applyFont="1" applyFill="1" applyBorder="1" applyAlignment="1">
      <alignment horizontal="left" vertical="center" wrapText="1"/>
    </xf>
    <xf numFmtId="0" fontId="30" fillId="0" borderId="36" xfId="6" applyBorder="1" applyAlignment="1">
      <alignment horizontal="center" vertical="center"/>
    </xf>
    <xf numFmtId="0" fontId="31" fillId="0" borderId="35" xfId="6" applyFont="1" applyBorder="1" applyAlignment="1">
      <alignment horizontal="center" vertical="center" wrapText="1"/>
    </xf>
    <xf numFmtId="0" fontId="31" fillId="0" borderId="36" xfId="6" applyFont="1" applyBorder="1" applyAlignment="1">
      <alignment horizontal="center" vertical="center" wrapText="1"/>
    </xf>
    <xf numFmtId="0" fontId="32" fillId="0" borderId="0" xfId="6" applyFont="1" applyFill="1" applyBorder="1" applyAlignment="1">
      <alignment horizontal="center" vertical="center" wrapText="1"/>
    </xf>
    <xf numFmtId="0" fontId="33" fillId="0" borderId="0" xfId="6" applyFont="1" applyBorder="1" applyAlignment="1">
      <alignment vertical="center"/>
    </xf>
    <xf numFmtId="0" fontId="31" fillId="0" borderId="0" xfId="6" applyFont="1" applyBorder="1" applyAlignment="1">
      <alignment vertical="center"/>
    </xf>
    <xf numFmtId="0" fontId="34" fillId="0" borderId="0" xfId="2" applyFont="1" applyBorder="1" applyAlignment="1">
      <alignment vertical="center"/>
    </xf>
    <xf numFmtId="0" fontId="32" fillId="0" borderId="0" xfId="6" applyFont="1" applyBorder="1" applyAlignment="1">
      <alignment vertical="center"/>
    </xf>
    <xf numFmtId="0" fontId="31" fillId="0" borderId="0" xfId="6" applyFont="1" applyFill="1" applyBorder="1" applyAlignment="1">
      <alignment horizontal="center" vertical="center" wrapText="1"/>
    </xf>
    <xf numFmtId="0" fontId="31" fillId="0" borderId="0" xfId="6" applyFont="1" applyFill="1" applyBorder="1" applyAlignment="1">
      <alignment vertical="center" wrapText="1"/>
    </xf>
    <xf numFmtId="0" fontId="31" fillId="6" borderId="2" xfId="6" applyFont="1" applyFill="1" applyBorder="1" applyAlignment="1">
      <alignment horizontal="center" vertical="center"/>
    </xf>
    <xf numFmtId="0" fontId="37" fillId="4" borderId="53" xfId="6" applyFont="1" applyFill="1" applyBorder="1" applyAlignment="1">
      <alignment vertical="center" shrinkToFit="1"/>
    </xf>
    <xf numFmtId="0" fontId="37" fillId="4" borderId="50" xfId="6" applyFont="1" applyFill="1" applyBorder="1" applyAlignment="1">
      <alignment vertical="center" shrinkToFit="1"/>
    </xf>
    <xf numFmtId="0" fontId="37" fillId="4" borderId="55" xfId="6" applyFont="1" applyFill="1" applyBorder="1" applyAlignment="1">
      <alignment vertical="center" shrinkToFit="1"/>
    </xf>
    <xf numFmtId="0" fontId="37" fillId="4" borderId="35" xfId="6" applyFont="1" applyFill="1" applyBorder="1" applyAlignment="1">
      <alignment vertical="center" shrinkToFit="1"/>
    </xf>
    <xf numFmtId="0" fontId="37" fillId="4" borderId="56" xfId="6" applyFont="1" applyFill="1" applyBorder="1" applyAlignment="1">
      <alignment vertical="center" shrinkToFit="1"/>
    </xf>
    <xf numFmtId="0" fontId="37" fillId="4" borderId="40" xfId="6" applyFont="1" applyFill="1" applyBorder="1" applyAlignment="1">
      <alignment vertical="center" shrinkToFit="1"/>
    </xf>
    <xf numFmtId="0" fontId="37" fillId="4" borderId="52" xfId="6" applyFont="1" applyFill="1" applyBorder="1" applyAlignment="1">
      <alignment vertical="center" shrinkToFit="1"/>
    </xf>
    <xf numFmtId="0" fontId="37" fillId="4" borderId="36" xfId="6" applyFont="1" applyFill="1" applyBorder="1" applyAlignment="1">
      <alignment vertical="center" shrinkToFit="1"/>
    </xf>
    <xf numFmtId="0" fontId="37" fillId="4" borderId="41" xfId="6" applyFont="1" applyFill="1" applyBorder="1" applyAlignment="1">
      <alignment vertical="center" shrinkToFit="1"/>
    </xf>
    <xf numFmtId="0" fontId="32" fillId="0" borderId="22" xfId="6" applyFont="1" applyFill="1" applyBorder="1" applyAlignment="1">
      <alignment horizontal="center" vertical="center" shrinkToFit="1"/>
    </xf>
    <xf numFmtId="0" fontId="37" fillId="4" borderId="32" xfId="6" applyFont="1" applyFill="1" applyBorder="1" applyAlignment="1">
      <alignment vertical="center" shrinkToFit="1"/>
    </xf>
    <xf numFmtId="0" fontId="37" fillId="4" borderId="33" xfId="6" applyFont="1" applyFill="1" applyBorder="1" applyAlignment="1">
      <alignment vertical="center" shrinkToFit="1"/>
    </xf>
    <xf numFmtId="0" fontId="37" fillId="4" borderId="34" xfId="6" applyFont="1" applyFill="1" applyBorder="1" applyAlignment="1">
      <alignment vertical="center" shrinkToFit="1"/>
    </xf>
    <xf numFmtId="0" fontId="37" fillId="4" borderId="39" xfId="6" applyFont="1" applyFill="1" applyBorder="1" applyAlignment="1">
      <alignment vertical="center" shrinkToFit="1"/>
    </xf>
    <xf numFmtId="0" fontId="37" fillId="4" borderId="54" xfId="6" applyFont="1" applyFill="1" applyBorder="1" applyAlignment="1">
      <alignment vertical="center" shrinkToFit="1"/>
    </xf>
    <xf numFmtId="0" fontId="32" fillId="0" borderId="57" xfId="6" applyFont="1" applyBorder="1" applyAlignment="1">
      <alignment horizontal="center" vertical="center" wrapText="1"/>
    </xf>
    <xf numFmtId="0" fontId="33" fillId="0" borderId="0" xfId="6" applyFont="1" applyFill="1" applyBorder="1" applyAlignment="1">
      <alignment vertical="center"/>
    </xf>
    <xf numFmtId="0" fontId="31" fillId="0" borderId="0" xfId="6" applyFont="1" applyFill="1" applyBorder="1" applyAlignment="1">
      <alignment vertical="center"/>
    </xf>
    <xf numFmtId="38" fontId="36" fillId="0" borderId="0" xfId="7" applyFont="1" applyFill="1" applyBorder="1" applyAlignment="1">
      <alignment horizontal="right" vertical="center"/>
    </xf>
    <xf numFmtId="0" fontId="35" fillId="0" borderId="0" xfId="6" applyFont="1" applyFill="1" applyBorder="1" applyAlignment="1">
      <alignment vertical="center" wrapText="1"/>
    </xf>
    <xf numFmtId="0" fontId="32" fillId="6" borderId="1" xfId="6" applyFont="1" applyFill="1" applyBorder="1" applyAlignment="1">
      <alignment horizontal="right" vertical="center"/>
    </xf>
    <xf numFmtId="0" fontId="37" fillId="4" borderId="58" xfId="6" applyFont="1" applyFill="1" applyBorder="1" applyAlignment="1">
      <alignment vertical="center" shrinkToFit="1"/>
    </xf>
    <xf numFmtId="0" fontId="32" fillId="6" borderId="2" xfId="6" applyFont="1" applyFill="1" applyBorder="1" applyAlignment="1">
      <alignment horizontal="right" vertical="center"/>
    </xf>
    <xf numFmtId="0" fontId="6" fillId="7" borderId="2" xfId="4" applyFont="1" applyFill="1" applyBorder="1" applyAlignment="1" applyProtection="1">
      <alignment vertical="center" wrapText="1" shrinkToFit="1"/>
      <protection locked="0"/>
    </xf>
    <xf numFmtId="0" fontId="6" fillId="7" borderId="1" xfId="4" applyFont="1" applyFill="1" applyBorder="1" applyAlignment="1" applyProtection="1">
      <alignment vertical="center" wrapText="1" shrinkToFit="1"/>
      <protection locked="0"/>
    </xf>
    <xf numFmtId="3" fontId="7" fillId="7" borderId="3" xfId="0" applyNumberFormat="1" applyFont="1" applyFill="1" applyBorder="1" applyAlignment="1" applyProtection="1">
      <alignment vertical="center" wrapText="1"/>
      <protection locked="0"/>
    </xf>
    <xf numFmtId="38" fontId="8" fillId="0" borderId="3" xfId="3" applyFont="1" applyFill="1" applyBorder="1" applyProtection="1">
      <alignment vertical="center"/>
    </xf>
    <xf numFmtId="0" fontId="37" fillId="4" borderId="59" xfId="6" applyFont="1" applyFill="1" applyBorder="1" applyAlignment="1">
      <alignment vertical="center" shrinkToFit="1"/>
    </xf>
    <xf numFmtId="0" fontId="32" fillId="6" borderId="9" xfId="6" applyFont="1" applyFill="1" applyBorder="1" applyAlignment="1">
      <alignment horizontal="right" vertical="center"/>
    </xf>
    <xf numFmtId="0" fontId="31" fillId="6" borderId="13" xfId="6" applyFont="1" applyFill="1" applyBorder="1" applyAlignment="1">
      <alignment horizontal="center" vertical="center"/>
    </xf>
    <xf numFmtId="0" fontId="32" fillId="0" borderId="3" xfId="6" applyFont="1" applyFill="1" applyBorder="1" applyAlignment="1">
      <alignment horizontal="center" vertical="center" shrinkToFit="1"/>
    </xf>
    <xf numFmtId="0" fontId="31" fillId="0" borderId="31" xfId="6" applyFont="1" applyBorder="1">
      <alignment vertical="center"/>
    </xf>
    <xf numFmtId="0" fontId="31" fillId="0" borderId="32" xfId="6" applyFont="1" applyBorder="1">
      <alignment vertical="center"/>
    </xf>
    <xf numFmtId="0" fontId="31" fillId="0" borderId="33" xfId="6" applyFont="1" applyBorder="1">
      <alignment vertical="center"/>
    </xf>
    <xf numFmtId="0" fontId="31" fillId="0" borderId="34" xfId="6" applyFont="1" applyBorder="1">
      <alignment vertical="center"/>
    </xf>
    <xf numFmtId="0" fontId="31" fillId="0" borderId="39" xfId="6" applyFont="1" applyBorder="1">
      <alignment vertical="center"/>
    </xf>
    <xf numFmtId="0" fontId="31" fillId="7" borderId="41" xfId="6" applyFont="1" applyFill="1" applyBorder="1" applyProtection="1">
      <alignment vertical="center"/>
      <protection locked="0"/>
    </xf>
    <xf numFmtId="0" fontId="31" fillId="7" borderId="25" xfId="6" applyFont="1" applyFill="1" applyBorder="1" applyProtection="1">
      <alignment vertical="center"/>
      <protection locked="0"/>
    </xf>
    <xf numFmtId="0" fontId="31" fillId="7" borderId="39" xfId="6" applyFont="1" applyFill="1" applyBorder="1" applyProtection="1">
      <alignment vertical="center"/>
      <protection locked="0"/>
    </xf>
    <xf numFmtId="0" fontId="31" fillId="7" borderId="26" xfId="6" applyFont="1" applyFill="1" applyBorder="1" applyProtection="1">
      <alignment vertical="center"/>
      <protection locked="0"/>
    </xf>
    <xf numFmtId="0" fontId="31" fillId="7" borderId="52" xfId="6" applyFont="1" applyFill="1" applyBorder="1" applyProtection="1">
      <alignment vertical="center"/>
      <protection locked="0"/>
    </xf>
    <xf numFmtId="0" fontId="31" fillId="7" borderId="60" xfId="6" applyFont="1" applyFill="1" applyBorder="1" applyProtection="1">
      <alignment vertical="center"/>
      <protection locked="0"/>
    </xf>
    <xf numFmtId="0" fontId="31" fillId="7" borderId="61" xfId="6" applyFont="1" applyFill="1" applyBorder="1" applyProtection="1">
      <alignment vertical="center"/>
      <protection locked="0"/>
    </xf>
    <xf numFmtId="0" fontId="30" fillId="0" borderId="5" xfId="6" applyBorder="1">
      <alignment vertical="center"/>
    </xf>
    <xf numFmtId="0" fontId="37" fillId="4" borderId="31" xfId="6" applyFont="1" applyFill="1" applyBorder="1" applyAlignment="1">
      <alignment vertical="center" shrinkToFit="1"/>
    </xf>
    <xf numFmtId="0" fontId="40" fillId="0" borderId="1" xfId="0" applyFont="1" applyFill="1" applyBorder="1" applyAlignment="1" applyProtection="1">
      <alignment horizontal="left" vertical="center" wrapText="1"/>
    </xf>
    <xf numFmtId="0" fontId="40" fillId="0" borderId="1" xfId="0" applyFont="1" applyFill="1" applyBorder="1" applyAlignment="1" applyProtection="1">
      <alignment vertical="center" wrapText="1"/>
    </xf>
    <xf numFmtId="0" fontId="34" fillId="0" borderId="4" xfId="0" applyFont="1" applyFill="1" applyBorder="1" applyAlignment="1">
      <alignment horizontal="left" vertical="center" wrapText="1"/>
    </xf>
    <xf numFmtId="0" fontId="34" fillId="0" borderId="0" xfId="0" applyFont="1" applyFill="1" applyAlignment="1">
      <alignment horizontal="left" vertical="center" wrapText="1"/>
    </xf>
    <xf numFmtId="0" fontId="34" fillId="0" borderId="6" xfId="0" applyFont="1" applyFill="1" applyBorder="1" applyAlignment="1">
      <alignment horizontal="center" vertical="center" wrapText="1"/>
    </xf>
    <xf numFmtId="0" fontId="0" fillId="0" borderId="7" xfId="0" applyBorder="1" applyAlignment="1">
      <alignment horizontal="center" vertical="center" wrapText="1"/>
    </xf>
    <xf numFmtId="0" fontId="34" fillId="0" borderId="1" xfId="0" applyFont="1" applyFill="1" applyBorder="1" applyAlignment="1">
      <alignment vertical="center" wrapText="1"/>
    </xf>
    <xf numFmtId="0" fontId="34" fillId="0" borderId="1" xfId="0" applyFont="1" applyFill="1" applyBorder="1" applyAlignment="1">
      <alignment wrapText="1"/>
    </xf>
    <xf numFmtId="0" fontId="34" fillId="0" borderId="1" xfId="0" applyFont="1" applyFill="1" applyBorder="1" applyAlignment="1"/>
    <xf numFmtId="0" fontId="34" fillId="0" borderId="1" xfId="0" applyFont="1" applyFill="1" applyBorder="1" applyAlignment="1">
      <alignment horizontal="center" vertical="center" wrapText="1"/>
    </xf>
    <xf numFmtId="0" fontId="50" fillId="0" borderId="4" xfId="0" applyFont="1" applyFill="1" applyBorder="1" applyAlignment="1">
      <alignment horizontal="left" vertical="center" wrapText="1"/>
    </xf>
    <xf numFmtId="0" fontId="50"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1" xfId="0" applyFont="1" applyFill="1" applyBorder="1" applyAlignment="1">
      <alignment horizontal="center" vertical="center"/>
    </xf>
    <xf numFmtId="0" fontId="0" fillId="0" borderId="1" xfId="0" applyBorder="1" applyAlignment="1">
      <alignment vertical="center"/>
    </xf>
    <xf numFmtId="0" fontId="34" fillId="0" borderId="7" xfId="0" applyFont="1" applyFill="1" applyBorder="1" applyAlignment="1">
      <alignment horizontal="center" vertical="center" wrapText="1"/>
    </xf>
    <xf numFmtId="0" fontId="34" fillId="0" borderId="6" xfId="0" applyFont="1" applyFill="1" applyBorder="1" applyAlignment="1">
      <alignment horizontal="center" vertical="center"/>
    </xf>
    <xf numFmtId="0" fontId="34" fillId="0" borderId="7" xfId="0" applyFont="1" applyBorder="1" applyAlignment="1">
      <alignment vertical="center"/>
    </xf>
    <xf numFmtId="0" fontId="34" fillId="0" borderId="2" xfId="0" applyFont="1" applyFill="1" applyBorder="1" applyAlignment="1">
      <alignment horizontal="distributed" vertical="center" wrapText="1"/>
    </xf>
    <xf numFmtId="0" fontId="34" fillId="0" borderId="8" xfId="0" applyFont="1" applyBorder="1" applyAlignment="1">
      <alignment horizontal="distributed" vertical="center"/>
    </xf>
    <xf numFmtId="0" fontId="34" fillId="0" borderId="3" xfId="0" applyFont="1" applyBorder="1" applyAlignment="1">
      <alignment horizontal="distributed" vertical="center"/>
    </xf>
    <xf numFmtId="0" fontId="50" fillId="0" borderId="6" xfId="0" applyFont="1" applyFill="1" applyBorder="1" applyAlignment="1">
      <alignment horizontal="center" vertical="center" shrinkToFit="1"/>
    </xf>
    <xf numFmtId="0" fontId="50" fillId="0" borderId="7" xfId="0" applyFont="1" applyFill="1" applyBorder="1" applyAlignment="1">
      <alignment horizontal="center" vertical="center" shrinkToFit="1"/>
    </xf>
    <xf numFmtId="0" fontId="40" fillId="0" borderId="6" xfId="0" applyFont="1" applyFill="1" applyBorder="1" applyAlignment="1" applyProtection="1">
      <alignment horizontal="left" vertical="center" wrapText="1"/>
    </xf>
    <xf numFmtId="0" fontId="40" fillId="0" borderId="7" xfId="0" applyFont="1" applyFill="1" applyBorder="1" applyAlignment="1" applyProtection="1">
      <alignment horizontal="left" vertical="center" wrapText="1"/>
    </xf>
    <xf numFmtId="0" fontId="40" fillId="0" borderId="15" xfId="0" applyFont="1" applyFill="1" applyBorder="1" applyAlignment="1" applyProtection="1">
      <alignment vertical="top" wrapText="1"/>
    </xf>
    <xf numFmtId="0" fontId="40" fillId="0" borderId="1" xfId="0" applyFont="1" applyFill="1" applyBorder="1" applyAlignment="1" applyProtection="1">
      <alignment horizontal="left" vertical="center" wrapText="1"/>
    </xf>
    <xf numFmtId="0" fontId="34" fillId="0" borderId="6" xfId="0" applyFont="1" applyFill="1" applyBorder="1" applyAlignment="1" applyProtection="1">
      <alignment horizontal="left" vertical="center" wrapText="1"/>
    </xf>
    <xf numFmtId="0" fontId="34" fillId="0" borderId="7" xfId="0" applyFont="1" applyFill="1" applyBorder="1" applyAlignment="1" applyProtection="1">
      <alignment horizontal="left" vertical="center" wrapText="1"/>
    </xf>
    <xf numFmtId="0" fontId="40" fillId="0" borderId="2" xfId="0" applyFont="1" applyFill="1" applyBorder="1" applyAlignment="1" applyProtection="1">
      <alignment horizontal="center" vertical="center" wrapText="1"/>
    </xf>
    <xf numFmtId="0" fontId="40" fillId="0" borderId="8"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xf>
    <xf numFmtId="0" fontId="41" fillId="0" borderId="1" xfId="0" applyFont="1" applyBorder="1" applyAlignment="1" applyProtection="1">
      <alignment vertical="center"/>
    </xf>
    <xf numFmtId="0" fontId="40" fillId="0" borderId="1" xfId="0" applyFont="1" applyFill="1" applyBorder="1" applyAlignment="1" applyProtection="1">
      <alignment horizontal="center" vertical="center" wrapText="1"/>
    </xf>
    <xf numFmtId="178" fontId="40" fillId="0" borderId="1" xfId="0" applyNumberFormat="1" applyFont="1" applyFill="1" applyBorder="1" applyAlignment="1" applyProtection="1">
      <alignment horizontal="center" vertical="center" wrapText="1"/>
    </xf>
    <xf numFmtId="0" fontId="40" fillId="0" borderId="1" xfId="0" applyFont="1" applyFill="1" applyBorder="1" applyAlignment="1" applyProtection="1">
      <alignment vertical="center" wrapText="1"/>
    </xf>
    <xf numFmtId="178" fontId="40" fillId="0" borderId="6" xfId="0" applyNumberFormat="1" applyFont="1" applyFill="1" applyBorder="1" applyAlignment="1" applyProtection="1">
      <alignment horizontal="center" vertical="center" wrapText="1"/>
    </xf>
    <xf numFmtId="178" fontId="40" fillId="0" borderId="7" xfId="0" applyNumberFormat="1" applyFont="1" applyFill="1" applyBorder="1" applyAlignment="1" applyProtection="1">
      <alignment horizontal="center" vertical="center" wrapText="1"/>
    </xf>
    <xf numFmtId="0" fontId="40" fillId="0" borderId="7" xfId="0" applyFont="1" applyFill="1" applyBorder="1" applyAlignment="1" applyProtection="1">
      <alignment wrapText="1"/>
    </xf>
    <xf numFmtId="0" fontId="40" fillId="0" borderId="1" xfId="0" applyFont="1" applyFill="1" applyBorder="1" applyAlignment="1" applyProtection="1"/>
    <xf numFmtId="0" fontId="40" fillId="0" borderId="6" xfId="0" applyFont="1" applyFill="1" applyBorder="1" applyAlignment="1" applyProtection="1"/>
    <xf numFmtId="0" fontId="40" fillId="10" borderId="1" xfId="0" applyFont="1" applyFill="1" applyBorder="1" applyAlignment="1" applyProtection="1">
      <alignment horizontal="center" vertical="center" wrapText="1"/>
    </xf>
    <xf numFmtId="0" fontId="41" fillId="0" borderId="1" xfId="0" applyFont="1" applyBorder="1" applyAlignment="1" applyProtection="1">
      <alignment horizontal="center" vertical="center"/>
    </xf>
    <xf numFmtId="0" fontId="40" fillId="0" borderId="6" xfId="0" applyFont="1" applyFill="1" applyBorder="1" applyAlignment="1" applyProtection="1">
      <alignment vertical="center" wrapText="1"/>
    </xf>
    <xf numFmtId="0" fontId="40" fillId="0" borderId="7" xfId="0" applyFont="1" applyFill="1" applyBorder="1" applyAlignment="1" applyProtection="1">
      <alignment vertical="center" wrapText="1"/>
    </xf>
    <xf numFmtId="0" fontId="0" fillId="4" borderId="0" xfId="0" applyFont="1" applyFill="1" applyAlignment="1" applyProtection="1">
      <alignment vertical="center"/>
      <protection locked="0"/>
    </xf>
    <xf numFmtId="178" fontId="0" fillId="0" borderId="0" xfId="0" applyNumberFormat="1" applyFont="1" applyAlignment="1">
      <alignment horizontal="left" vertical="center" wrapText="1"/>
    </xf>
    <xf numFmtId="178" fontId="0" fillId="0" borderId="0" xfId="0" applyNumberFormat="1" applyFont="1" applyAlignment="1">
      <alignment horizontal="left" vertical="center"/>
    </xf>
    <xf numFmtId="0" fontId="43" fillId="0" borderId="0" xfId="0" applyFont="1" applyAlignment="1">
      <alignment horizontal="left" vertical="center" wrapText="1"/>
    </xf>
    <xf numFmtId="0" fontId="0" fillId="0" borderId="0" xfId="0" applyFont="1" applyAlignment="1">
      <alignment horizontal="left" vertical="center"/>
    </xf>
    <xf numFmtId="0" fontId="34" fillId="0" borderId="0" xfId="0" applyFont="1" applyAlignment="1">
      <alignment vertical="center"/>
    </xf>
    <xf numFmtId="0" fontId="0" fillId="0" borderId="0" xfId="0" applyAlignment="1">
      <alignment vertical="center"/>
    </xf>
    <xf numFmtId="58" fontId="0" fillId="0" borderId="0" xfId="0" applyNumberFormat="1" applyFont="1" applyAlignment="1">
      <alignment horizontal="center" vertical="center"/>
    </xf>
    <xf numFmtId="0" fontId="0" fillId="0" borderId="0" xfId="0" applyFont="1" applyAlignment="1">
      <alignment vertical="center"/>
    </xf>
    <xf numFmtId="0" fontId="43" fillId="0" borderId="0" xfId="0" applyFont="1" applyAlignment="1">
      <alignment horizontal="left" vertical="center"/>
    </xf>
    <xf numFmtId="0" fontId="0" fillId="0" borderId="0" xfId="0" applyFont="1" applyAlignment="1">
      <alignment vertical="center" wrapText="1"/>
    </xf>
    <xf numFmtId="179" fontId="0" fillId="0" borderId="0" xfId="0" applyNumberFormat="1" applyFont="1" applyAlignment="1">
      <alignment horizontal="left" vertical="center"/>
    </xf>
    <xf numFmtId="0" fontId="23" fillId="0" borderId="0" xfId="4" applyFont="1" applyFill="1" applyAlignment="1">
      <alignment horizontal="left" vertical="center" wrapText="1"/>
    </xf>
    <xf numFmtId="0" fontId="6" fillId="4" borderId="0" xfId="4" applyFont="1" applyFill="1" applyBorder="1" applyAlignment="1" applyProtection="1">
      <alignment horizontal="left" vertical="center" shrinkToFit="1"/>
    </xf>
    <xf numFmtId="0" fontId="6" fillId="0" borderId="9"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5" xfId="4" applyFont="1" applyFill="1"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6" fillId="0" borderId="2" xfId="4" applyFont="1" applyFill="1" applyBorder="1" applyAlignment="1">
      <alignment horizontal="center" vertical="center" wrapText="1"/>
    </xf>
    <xf numFmtId="0" fontId="6" fillId="0" borderId="8" xfId="4" applyFont="1" applyFill="1" applyBorder="1" applyAlignment="1">
      <alignment horizontal="center" vertical="center" wrapText="1"/>
    </xf>
    <xf numFmtId="0" fontId="0" fillId="0" borderId="3" xfId="0" applyBorder="1" applyAlignment="1">
      <alignment vertical="center"/>
    </xf>
    <xf numFmtId="0" fontId="6" fillId="0" borderId="10" xfId="4" applyFont="1" applyFill="1" applyBorder="1" applyAlignment="1">
      <alignment horizontal="center" vertical="center" wrapText="1"/>
    </xf>
    <xf numFmtId="0" fontId="6" fillId="0" borderId="14" xfId="4" applyFont="1" applyFill="1" applyBorder="1" applyAlignment="1">
      <alignment horizontal="center" vertical="center" wrapText="1"/>
    </xf>
    <xf numFmtId="0" fontId="7" fillId="0" borderId="0" xfId="0" applyFont="1" applyFill="1" applyBorder="1" applyAlignment="1">
      <alignment vertical="center"/>
    </xf>
    <xf numFmtId="3" fontId="0" fillId="0" borderId="0" xfId="0" applyNumberFormat="1" applyFont="1" applyAlignment="1">
      <alignment vertical="center"/>
    </xf>
    <xf numFmtId="3" fontId="0" fillId="0" borderId="0" xfId="0" applyNumberFormat="1" applyAlignment="1">
      <alignment vertical="center"/>
    </xf>
    <xf numFmtId="0" fontId="13" fillId="0" borderId="6" xfId="0" applyFont="1" applyBorder="1" applyAlignment="1">
      <alignment horizontal="distributed" vertical="center" justifyLastLine="1"/>
    </xf>
    <xf numFmtId="0" fontId="13" fillId="0" borderId="7" xfId="0" applyFont="1" applyBorder="1" applyAlignment="1">
      <alignment horizontal="distributed" vertical="center" justifyLastLine="1"/>
    </xf>
    <xf numFmtId="0" fontId="13" fillId="0" borderId="1" xfId="0" applyFont="1" applyBorder="1" applyAlignment="1">
      <alignment horizontal="distributed" vertical="center" justifyLastLine="1"/>
    </xf>
    <xf numFmtId="0" fontId="20" fillId="0" borderId="0" xfId="0" applyFont="1" applyAlignment="1">
      <alignment horizontal="center" vertical="center" wrapText="1"/>
    </xf>
    <xf numFmtId="0" fontId="13" fillId="4" borderId="9" xfId="0" applyFont="1" applyFill="1" applyBorder="1" applyAlignment="1">
      <alignment horizontal="left" vertical="center" wrapText="1" indent="1"/>
    </xf>
    <xf numFmtId="0" fontId="13" fillId="4" borderId="15" xfId="0" applyFont="1" applyFill="1" applyBorder="1" applyAlignment="1">
      <alignment horizontal="left" vertical="center" wrapText="1" indent="1"/>
    </xf>
    <xf numFmtId="0" fontId="13" fillId="4" borderId="13" xfId="0" applyFont="1" applyFill="1" applyBorder="1" applyAlignment="1">
      <alignment horizontal="left" vertical="center" wrapText="1" indent="1"/>
    </xf>
    <xf numFmtId="0" fontId="13" fillId="4" borderId="6" xfId="0" applyFont="1" applyFill="1" applyBorder="1" applyAlignment="1">
      <alignment horizontal="left" vertical="center" wrapText="1" indent="1"/>
    </xf>
    <xf numFmtId="0" fontId="13" fillId="4" borderId="12" xfId="0" applyFont="1" applyFill="1" applyBorder="1" applyAlignment="1">
      <alignment horizontal="left" vertical="center" wrapText="1" indent="1"/>
    </xf>
    <xf numFmtId="0" fontId="13" fillId="4" borderId="7" xfId="0" applyFont="1" applyFill="1" applyBorder="1" applyAlignment="1">
      <alignment horizontal="left" vertical="center" wrapText="1" indent="1"/>
    </xf>
    <xf numFmtId="0" fontId="13" fillId="0" borderId="1" xfId="0" applyFont="1" applyBorder="1" applyAlignment="1">
      <alignment horizontal="left" vertical="center" wrapText="1" indent="1"/>
    </xf>
    <xf numFmtId="0" fontId="14" fillId="7" borderId="0" xfId="0" applyFont="1" applyFill="1" applyAlignment="1" applyProtection="1">
      <alignment horizontal="left" vertical="top" wrapText="1"/>
      <protection locked="0"/>
    </xf>
    <xf numFmtId="0" fontId="13" fillId="4" borderId="10" xfId="0" applyFont="1" applyFill="1" applyBorder="1" applyAlignment="1">
      <alignment horizontal="left" vertical="center" wrapText="1" indent="1"/>
    </xf>
    <xf numFmtId="0" fontId="0" fillId="4" borderId="11" xfId="0" applyFill="1" applyBorder="1" applyAlignment="1">
      <alignment horizontal="left" vertical="center" wrapText="1" indent="1"/>
    </xf>
    <xf numFmtId="0" fontId="0" fillId="4" borderId="14" xfId="0" applyFill="1" applyBorder="1" applyAlignment="1">
      <alignment horizontal="left" vertical="center" wrapText="1" indent="1"/>
    </xf>
    <xf numFmtId="0" fontId="13" fillId="0" borderId="2" xfId="0" applyFont="1" applyBorder="1" applyAlignment="1">
      <alignment horizontal="distributed" vertical="center"/>
    </xf>
    <xf numFmtId="0" fontId="0" fillId="0" borderId="3" xfId="0" applyBorder="1" applyAlignment="1">
      <alignment horizontal="distributed"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38" fontId="13" fillId="0" borderId="1" xfId="1" applyFont="1" applyFill="1" applyBorder="1" applyAlignment="1">
      <alignmen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38" fontId="13" fillId="0" borderId="1" xfId="1" applyFont="1" applyFill="1" applyBorder="1" applyAlignment="1">
      <alignment vertical="center"/>
    </xf>
    <xf numFmtId="38" fontId="13" fillId="0" borderId="4" xfId="1" applyFont="1" applyFill="1" applyBorder="1" applyAlignment="1">
      <alignment horizontal="right" vertical="center"/>
    </xf>
    <xf numFmtId="38" fontId="13" fillId="0" borderId="5" xfId="1" applyFont="1" applyFill="1" applyBorder="1" applyAlignment="1">
      <alignment horizontal="right" vertical="center"/>
    </xf>
    <xf numFmtId="38" fontId="13" fillId="0" borderId="10" xfId="1" applyFont="1" applyFill="1" applyBorder="1" applyAlignment="1">
      <alignment horizontal="right" vertical="center"/>
    </xf>
    <xf numFmtId="38" fontId="13" fillId="0" borderId="14" xfId="1" applyFont="1" applyFill="1" applyBorder="1" applyAlignment="1">
      <alignment horizontal="right" vertical="center"/>
    </xf>
    <xf numFmtId="38" fontId="13" fillId="0" borderId="1" xfId="1" applyFont="1" applyFill="1" applyBorder="1" applyAlignment="1">
      <alignment horizontal="right" vertical="center"/>
    </xf>
    <xf numFmtId="0" fontId="13" fillId="0" borderId="11" xfId="0" applyFont="1" applyBorder="1" applyAlignment="1">
      <alignment horizontal="right" vertical="center"/>
    </xf>
    <xf numFmtId="0" fontId="13" fillId="0" borderId="1" xfId="0" applyFont="1" applyBorder="1" applyAlignment="1">
      <alignment horizontal="right" vertical="center"/>
    </xf>
    <xf numFmtId="0" fontId="18" fillId="0" borderId="9" xfId="0" applyFont="1" applyBorder="1" applyAlignment="1">
      <alignment horizontal="distributed" vertical="center" wrapText="1"/>
    </xf>
    <xf numFmtId="0" fontId="18" fillId="0" borderId="13" xfId="0" applyFont="1" applyBorder="1" applyAlignment="1">
      <alignment horizontal="distributed" vertical="center" wrapText="1"/>
    </xf>
    <xf numFmtId="38" fontId="13" fillId="0" borderId="9" xfId="1" applyFont="1" applyFill="1" applyBorder="1" applyAlignment="1">
      <alignment horizontal="right" vertical="center"/>
    </xf>
    <xf numFmtId="38" fontId="13" fillId="0" borderId="13" xfId="1" applyFont="1" applyFill="1" applyBorder="1" applyAlignment="1">
      <alignment horizontal="right" vertical="center"/>
    </xf>
    <xf numFmtId="0" fontId="13" fillId="4" borderId="1" xfId="0" applyFont="1" applyFill="1" applyBorder="1" applyAlignment="1">
      <alignment horizontal="left" vertical="center" wrapText="1" indent="1"/>
    </xf>
    <xf numFmtId="0" fontId="25" fillId="0" borderId="0" xfId="0" applyFont="1" applyFill="1" applyBorder="1" applyAlignment="1">
      <alignment vertical="top" wrapText="1"/>
    </xf>
    <xf numFmtId="0" fontId="10" fillId="0" borderId="6" xfId="2" applyFont="1" applyFill="1" applyBorder="1" applyAlignment="1">
      <alignment horizontal="center" vertical="center"/>
    </xf>
    <xf numFmtId="0" fontId="10" fillId="0" borderId="12" xfId="2"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4" xfId="0" applyFont="1" applyFill="1" applyBorder="1" applyAlignment="1">
      <alignment horizontal="center" vertical="center"/>
    </xf>
    <xf numFmtId="0" fontId="25" fillId="0" borderId="0" xfId="0" applyFont="1" applyFill="1" applyBorder="1" applyAlignment="1">
      <alignment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6"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25" fillId="0" borderId="0" xfId="0" applyFont="1" applyFill="1" applyBorder="1" applyAlignment="1" applyProtection="1">
      <alignment vertical="top" wrapText="1"/>
    </xf>
    <xf numFmtId="0" fontId="14" fillId="0" borderId="2"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25" fillId="0" borderId="0" xfId="0" applyFont="1" applyFill="1" applyBorder="1" applyAlignment="1" applyProtection="1">
      <alignment vertical="center" wrapText="1"/>
    </xf>
    <xf numFmtId="0" fontId="14" fillId="2" borderId="1" xfId="2" applyFont="1" applyFill="1" applyBorder="1" applyAlignment="1" applyProtection="1">
      <alignment horizontal="center" vertical="center" wrapText="1"/>
    </xf>
    <xf numFmtId="0" fontId="14" fillId="2" borderId="1" xfId="2"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3" borderId="6" xfId="0" applyFont="1" applyFill="1" applyBorder="1" applyAlignment="1" applyProtection="1">
      <alignment horizontal="center" vertical="center"/>
    </xf>
    <xf numFmtId="0" fontId="14" fillId="3" borderId="7" xfId="0" applyFont="1" applyFill="1" applyBorder="1" applyAlignment="1" applyProtection="1">
      <alignment horizontal="center" vertical="center"/>
    </xf>
    <xf numFmtId="0" fontId="14" fillId="3" borderId="6" xfId="0" applyFont="1" applyFill="1" applyBorder="1" applyAlignment="1" applyProtection="1">
      <alignment horizontal="center" vertical="center" shrinkToFit="1"/>
    </xf>
    <xf numFmtId="0" fontId="14" fillId="3" borderId="7" xfId="0" applyFont="1" applyFill="1" applyBorder="1" applyAlignment="1" applyProtection="1">
      <alignment horizontal="center" vertical="center" shrinkToFit="1"/>
    </xf>
    <xf numFmtId="0" fontId="33" fillId="4" borderId="0" xfId="2" applyFont="1" applyFill="1" applyBorder="1" applyAlignment="1">
      <alignment horizontal="center" vertical="center"/>
    </xf>
    <xf numFmtId="0" fontId="35" fillId="0" borderId="2" xfId="6" applyFont="1" applyBorder="1" applyAlignment="1">
      <alignment horizontal="center" vertical="center" wrapText="1"/>
    </xf>
    <xf numFmtId="0" fontId="35" fillId="0" borderId="8" xfId="6" applyFont="1" applyBorder="1" applyAlignment="1">
      <alignment horizontal="center" vertical="center" wrapText="1"/>
    </xf>
    <xf numFmtId="0" fontId="35" fillId="0" borderId="3" xfId="6" applyFont="1" applyBorder="1" applyAlignment="1">
      <alignment horizontal="center" vertical="center" wrapText="1"/>
    </xf>
    <xf numFmtId="0" fontId="35" fillId="0" borderId="1" xfId="6" applyFont="1" applyBorder="1" applyAlignment="1">
      <alignment horizontal="center" vertical="center" wrapText="1"/>
    </xf>
    <xf numFmtId="0" fontId="32" fillId="0" borderId="1" xfId="6" applyFont="1" applyFill="1" applyBorder="1" applyAlignment="1">
      <alignment horizontal="center" vertical="center" wrapText="1"/>
    </xf>
    <xf numFmtId="0" fontId="32" fillId="0" borderId="2" xfId="6" applyFont="1" applyFill="1" applyBorder="1" applyAlignment="1">
      <alignment horizontal="center" vertical="center" wrapText="1"/>
    </xf>
    <xf numFmtId="0" fontId="32" fillId="0" borderId="8" xfId="6" applyFont="1" applyFill="1" applyBorder="1" applyAlignment="1">
      <alignment horizontal="center" vertical="center" wrapText="1"/>
    </xf>
    <xf numFmtId="0" fontId="32" fillId="0" borderId="3" xfId="6" applyFont="1" applyFill="1" applyBorder="1" applyAlignment="1">
      <alignment horizontal="center" vertical="center" wrapText="1"/>
    </xf>
    <xf numFmtId="0" fontId="31" fillId="0" borderId="1" xfId="6" applyFont="1" applyFill="1" applyBorder="1" applyAlignment="1">
      <alignment horizontal="center" vertical="center" textRotation="255" wrapText="1"/>
    </xf>
    <xf numFmtId="0" fontId="34" fillId="0" borderId="6" xfId="6" applyFont="1" applyFill="1" applyBorder="1" applyAlignment="1">
      <alignment horizontal="center" vertical="center" shrinkToFit="1"/>
    </xf>
    <xf numFmtId="0" fontId="34" fillId="0" borderId="12" xfId="6" applyFont="1" applyFill="1" applyBorder="1" applyAlignment="1">
      <alignment horizontal="center" vertical="center" shrinkToFit="1"/>
    </xf>
    <xf numFmtId="0" fontId="34" fillId="0" borderId="7" xfId="6" applyFont="1" applyFill="1" applyBorder="1" applyAlignment="1">
      <alignment horizontal="center" vertical="center" shrinkToFit="1"/>
    </xf>
    <xf numFmtId="0" fontId="37" fillId="0" borderId="6" xfId="6" applyFont="1" applyFill="1" applyBorder="1" applyAlignment="1">
      <alignment horizontal="center" vertical="center" shrinkToFit="1"/>
    </xf>
    <xf numFmtId="0" fontId="37" fillId="0" borderId="12" xfId="6" applyFont="1" applyFill="1" applyBorder="1" applyAlignment="1">
      <alignment horizontal="center" vertical="center" shrinkToFit="1"/>
    </xf>
    <xf numFmtId="0" fontId="37" fillId="0" borderId="7" xfId="6" applyFont="1" applyFill="1" applyBorder="1" applyAlignment="1">
      <alignment horizontal="center" vertical="center" shrinkToFit="1"/>
    </xf>
    <xf numFmtId="0" fontId="61" fillId="0" borderId="20" xfId="6" applyFont="1" applyBorder="1" applyAlignment="1">
      <alignment horizontal="center" vertical="center" wrapText="1"/>
    </xf>
    <xf numFmtId="0" fontId="61" fillId="0" borderId="29" xfId="6" applyFont="1" applyBorder="1" applyAlignment="1">
      <alignment horizontal="center" vertical="center" wrapText="1"/>
    </xf>
    <xf numFmtId="0" fontId="61" fillId="0" borderId="30" xfId="6" applyFont="1" applyBorder="1" applyAlignment="1">
      <alignment horizontal="center" vertical="center" wrapText="1"/>
    </xf>
    <xf numFmtId="0" fontId="35" fillId="0" borderId="9" xfId="6" applyFont="1" applyBorder="1" applyAlignment="1">
      <alignment horizontal="center" vertical="center" wrapText="1"/>
    </xf>
    <xf numFmtId="0" fontId="30" fillId="0" borderId="15" xfId="6" applyBorder="1" applyAlignment="1">
      <alignment vertical="center"/>
    </xf>
    <xf numFmtId="0" fontId="30" fillId="0" borderId="13" xfId="6" applyBorder="1" applyAlignment="1">
      <alignment vertical="center"/>
    </xf>
    <xf numFmtId="0" fontId="30" fillId="0" borderId="28" xfId="6" applyBorder="1" applyAlignment="1">
      <alignment vertical="center"/>
    </xf>
    <xf numFmtId="0" fontId="30" fillId="0" borderId="37" xfId="6" applyBorder="1" applyAlignment="1">
      <alignment vertical="center"/>
    </xf>
    <xf numFmtId="0" fontId="30" fillId="0" borderId="38" xfId="6" applyBorder="1" applyAlignment="1">
      <alignment vertical="center"/>
    </xf>
    <xf numFmtId="0" fontId="70" fillId="0" borderId="9" xfId="6" applyFont="1" applyBorder="1" applyAlignment="1">
      <alignment horizontal="center" vertical="center" wrapText="1"/>
    </xf>
    <xf numFmtId="0" fontId="70" fillId="0" borderId="13" xfId="6" applyFont="1" applyBorder="1" applyAlignment="1">
      <alignment horizontal="center" vertical="center" wrapText="1"/>
    </xf>
    <xf numFmtId="0" fontId="70" fillId="0" borderId="28" xfId="6" applyFont="1" applyBorder="1" applyAlignment="1">
      <alignment horizontal="center" vertical="center" wrapText="1"/>
    </xf>
    <xf numFmtId="0" fontId="70" fillId="0" borderId="38" xfId="6" applyFont="1" applyBorder="1" applyAlignment="1">
      <alignment horizontal="center" vertical="center" wrapText="1"/>
    </xf>
    <xf numFmtId="0" fontId="30" fillId="0" borderId="31" xfId="6" applyBorder="1" applyAlignment="1">
      <alignment horizontal="center" vertical="center" wrapText="1"/>
    </xf>
    <xf numFmtId="0" fontId="30" fillId="0" borderId="32" xfId="6" applyBorder="1" applyAlignment="1">
      <alignment horizontal="center" vertical="center"/>
    </xf>
    <xf numFmtId="0" fontId="30" fillId="0" borderId="33" xfId="6" applyBorder="1" applyAlignment="1">
      <alignment horizontal="center" vertical="center"/>
    </xf>
    <xf numFmtId="0" fontId="30" fillId="0" borderId="34" xfId="6" applyBorder="1" applyAlignment="1">
      <alignment horizontal="center" vertical="center"/>
    </xf>
    <xf numFmtId="0" fontId="30" fillId="0" borderId="35" xfId="6" applyBorder="1" applyAlignment="1">
      <alignment horizontal="center" vertical="center"/>
    </xf>
    <xf numFmtId="0" fontId="30" fillId="0" borderId="36" xfId="6" applyBorder="1" applyAlignment="1">
      <alignment horizontal="center" vertical="center"/>
    </xf>
    <xf numFmtId="0" fontId="35" fillId="0" borderId="34" xfId="6" applyFont="1" applyBorder="1" applyAlignment="1">
      <alignment horizontal="center" vertical="center" wrapText="1"/>
    </xf>
    <xf numFmtId="0" fontId="30" fillId="0" borderId="35" xfId="6" applyBorder="1" applyAlignment="1">
      <alignment horizontal="center" vertical="center" wrapText="1"/>
    </xf>
    <xf numFmtId="0" fontId="30" fillId="0" borderId="44" xfId="6" applyBorder="1" applyAlignment="1">
      <alignment horizontal="center" vertical="center" wrapText="1"/>
    </xf>
    <xf numFmtId="0" fontId="30" fillId="0" borderId="36" xfId="6" applyBorder="1" applyAlignment="1">
      <alignment horizontal="center" vertical="center" wrapText="1"/>
    </xf>
    <xf numFmtId="0" fontId="31" fillId="0" borderId="34" xfId="6" applyFont="1" applyFill="1" applyBorder="1" applyAlignment="1">
      <alignment horizontal="center" vertical="center" wrapText="1"/>
    </xf>
    <xf numFmtId="0" fontId="30" fillId="0" borderId="34" xfId="6" applyBorder="1" applyAlignment="1">
      <alignment vertical="center"/>
    </xf>
    <xf numFmtId="0" fontId="31" fillId="0" borderId="35" xfId="6" applyFont="1" applyFill="1" applyBorder="1" applyAlignment="1">
      <alignment horizontal="center" vertical="center" wrapText="1"/>
    </xf>
    <xf numFmtId="0" fontId="30" fillId="0" borderId="35" xfId="6" applyBorder="1" applyAlignment="1">
      <alignment vertical="center"/>
    </xf>
    <xf numFmtId="0" fontId="31" fillId="0" borderId="36" xfId="6" applyFont="1" applyFill="1" applyBorder="1" applyAlignment="1">
      <alignment horizontal="center" vertical="center" wrapText="1"/>
    </xf>
    <xf numFmtId="0" fontId="30" fillId="0" borderId="36" xfId="6" applyBorder="1" applyAlignment="1">
      <alignment vertical="center"/>
    </xf>
    <xf numFmtId="0" fontId="31" fillId="0" borderId="35" xfId="6" applyFont="1" applyBorder="1" applyAlignment="1">
      <alignment horizontal="center" vertical="center" wrapText="1"/>
    </xf>
    <xf numFmtId="0" fontId="31" fillId="0" borderId="44" xfId="6" applyFont="1" applyBorder="1" applyAlignment="1">
      <alignment horizontal="center" vertical="center" wrapText="1"/>
    </xf>
    <xf numFmtId="0" fontId="31" fillId="0" borderId="36" xfId="6" applyFont="1" applyBorder="1" applyAlignment="1">
      <alignment horizontal="center" vertical="center" wrapText="1"/>
    </xf>
    <xf numFmtId="0" fontId="35" fillId="0" borderId="20" xfId="6" applyFont="1" applyBorder="1" applyAlignment="1">
      <alignment horizontal="center" vertical="center" wrapText="1"/>
    </xf>
    <xf numFmtId="0" fontId="35" fillId="0" borderId="29" xfId="6" applyFont="1" applyBorder="1" applyAlignment="1">
      <alignment horizontal="center" vertical="center" wrapText="1"/>
    </xf>
    <xf numFmtId="0" fontId="35" fillId="0" borderId="30" xfId="6" applyFont="1" applyBorder="1" applyAlignment="1">
      <alignment horizontal="center" vertical="center" wrapText="1"/>
    </xf>
    <xf numFmtId="0" fontId="35" fillId="0" borderId="23" xfId="6" applyFont="1" applyBorder="1" applyAlignment="1">
      <alignment horizontal="center" vertical="center" wrapText="1"/>
    </xf>
    <xf numFmtId="0" fontId="35" fillId="0" borderId="43" xfId="6" applyFont="1" applyBorder="1" applyAlignment="1">
      <alignment horizontal="center" vertical="center" wrapText="1"/>
    </xf>
    <xf numFmtId="0" fontId="35" fillId="0" borderId="42" xfId="6" applyFont="1" applyBorder="1" applyAlignment="1">
      <alignment horizontal="center" vertical="center" wrapText="1"/>
    </xf>
    <xf numFmtId="0" fontId="31" fillId="0" borderId="43" xfId="6" applyFont="1" applyBorder="1" applyAlignment="1">
      <alignment horizontal="center" vertical="center" wrapText="1"/>
    </xf>
    <xf numFmtId="0" fontId="31" fillId="0" borderId="42" xfId="6" applyFont="1" applyBorder="1" applyAlignment="1">
      <alignment horizontal="center" vertical="center" wrapText="1"/>
    </xf>
    <xf numFmtId="0" fontId="32" fillId="0" borderId="6" xfId="6" applyFont="1" applyFill="1" applyBorder="1" applyAlignment="1">
      <alignment horizontal="center" vertical="center" wrapText="1"/>
    </xf>
    <xf numFmtId="0" fontId="31" fillId="0" borderId="2" xfId="6" applyFont="1" applyFill="1" applyBorder="1" applyAlignment="1">
      <alignment horizontal="center" vertical="center" textRotation="255" wrapText="1"/>
    </xf>
    <xf numFmtId="0" fontId="31" fillId="0" borderId="8" xfId="6" applyFont="1" applyFill="1" applyBorder="1" applyAlignment="1">
      <alignment horizontal="center" vertical="center" textRotation="255" wrapText="1"/>
    </xf>
    <xf numFmtId="0" fontId="31" fillId="0" borderId="3" xfId="6" applyFont="1" applyFill="1" applyBorder="1" applyAlignment="1">
      <alignment horizontal="center" vertical="center" textRotation="255" wrapText="1"/>
    </xf>
    <xf numFmtId="0" fontId="35" fillId="0" borderId="4" xfId="6" applyFont="1" applyBorder="1" applyAlignment="1">
      <alignment horizontal="center" vertical="center" wrapText="1"/>
    </xf>
    <xf numFmtId="0" fontId="35" fillId="0" borderId="10" xfId="6" applyFont="1" applyBorder="1" applyAlignment="1">
      <alignment horizontal="center" vertical="center" wrapText="1"/>
    </xf>
    <xf numFmtId="0" fontId="67" fillId="0" borderId="0" xfId="6" applyFont="1" applyAlignment="1">
      <alignment horizontal="left" vertical="center" wrapText="1"/>
    </xf>
    <xf numFmtId="0" fontId="65" fillId="0" borderId="0" xfId="6" applyFont="1" applyAlignment="1">
      <alignment horizontal="left" vertical="center" wrapText="1"/>
    </xf>
    <xf numFmtId="0" fontId="30" fillId="0" borderId="35" xfId="6" applyFont="1" applyBorder="1" applyAlignment="1">
      <alignment vertical="center"/>
    </xf>
    <xf numFmtId="0" fontId="30" fillId="0" borderId="36" xfId="6" applyFont="1" applyBorder="1" applyAlignment="1">
      <alignment vertical="center"/>
    </xf>
    <xf numFmtId="0" fontId="68" fillId="0" borderId="9" xfId="6" applyFont="1" applyBorder="1" applyAlignment="1">
      <alignment horizontal="center" vertical="center" wrapText="1"/>
    </xf>
    <xf numFmtId="0" fontId="69" fillId="0" borderId="15" xfId="6" applyFont="1" applyBorder="1" applyAlignment="1">
      <alignment vertical="center"/>
    </xf>
    <xf numFmtId="0" fontId="69" fillId="0" borderId="13" xfId="6" applyFont="1" applyBorder="1" applyAlignment="1">
      <alignment vertical="center"/>
    </xf>
    <xf numFmtId="0" fontId="69" fillId="0" borderId="28" xfId="6" applyFont="1" applyBorder="1" applyAlignment="1">
      <alignment vertical="center"/>
    </xf>
    <xf numFmtId="0" fontId="69" fillId="0" borderId="37" xfId="6" applyFont="1" applyBorder="1" applyAlignment="1">
      <alignment vertical="center"/>
    </xf>
    <xf numFmtId="0" fontId="69" fillId="0" borderId="38" xfId="6" applyFont="1" applyBorder="1" applyAlignment="1">
      <alignment vertical="center"/>
    </xf>
    <xf numFmtId="0" fontId="30" fillId="7" borderId="1" xfId="6" applyFill="1" applyBorder="1" applyAlignment="1" applyProtection="1">
      <alignment horizontal="center" vertical="center"/>
      <protection locked="0"/>
    </xf>
    <xf numFmtId="0" fontId="6" fillId="4" borderId="0" xfId="4" applyNumberFormat="1" applyFont="1" applyFill="1" applyBorder="1" applyAlignment="1" applyProtection="1">
      <alignment horizontal="left" vertical="center" shrinkToFit="1"/>
    </xf>
    <xf numFmtId="0" fontId="47" fillId="0" borderId="1" xfId="6" applyFont="1" applyBorder="1" applyAlignment="1">
      <alignment horizontal="center" vertical="center"/>
    </xf>
    <xf numFmtId="0" fontId="47" fillId="0" borderId="6" xfId="6" applyFont="1" applyBorder="1" applyAlignment="1" applyProtection="1">
      <alignment horizontal="center" vertical="center"/>
      <protection locked="0"/>
    </xf>
    <xf numFmtId="0" fontId="47" fillId="0" borderId="12" xfId="6" applyFont="1" applyBorder="1" applyAlignment="1" applyProtection="1">
      <alignment horizontal="center" vertical="center"/>
      <protection locked="0"/>
    </xf>
    <xf numFmtId="0" fontId="47" fillId="0" borderId="7" xfId="6" applyFont="1" applyBorder="1" applyAlignment="1" applyProtection="1">
      <alignment horizontal="center" vertical="center"/>
      <protection locked="0"/>
    </xf>
    <xf numFmtId="178" fontId="30" fillId="0" borderId="1" xfId="6" applyNumberFormat="1" applyBorder="1" applyAlignment="1">
      <alignment horizontal="center" vertical="center"/>
    </xf>
    <xf numFmtId="0" fontId="49" fillId="0" borderId="2" xfId="6" applyFont="1" applyBorder="1" applyAlignment="1">
      <alignment horizontal="left" vertical="center" wrapText="1"/>
    </xf>
    <xf numFmtId="0" fontId="49" fillId="0" borderId="8" xfId="6" applyFont="1" applyBorder="1" applyAlignment="1">
      <alignment horizontal="left" vertical="center"/>
    </xf>
    <xf numFmtId="0" fontId="49" fillId="0" borderId="3" xfId="6" applyFont="1" applyBorder="1" applyAlignment="1">
      <alignment horizontal="left" vertical="center"/>
    </xf>
    <xf numFmtId="0" fontId="30" fillId="0" borderId="6" xfId="6" applyBorder="1" applyAlignment="1">
      <alignment horizontal="left" vertical="center"/>
    </xf>
    <xf numFmtId="0" fontId="30" fillId="0" borderId="7" xfId="6" applyBorder="1" applyAlignment="1">
      <alignment horizontal="left" vertical="center"/>
    </xf>
    <xf numFmtId="0" fontId="30" fillId="7" borderId="1" xfId="6" applyFill="1" applyBorder="1" applyAlignment="1" applyProtection="1">
      <alignment vertical="center" wrapText="1"/>
      <protection locked="0"/>
    </xf>
    <xf numFmtId="0" fontId="49" fillId="0" borderId="1" xfId="6" applyFont="1" applyBorder="1" applyAlignment="1">
      <alignment horizontal="center" vertical="center" wrapText="1"/>
    </xf>
    <xf numFmtId="0" fontId="49" fillId="0" borderId="1" xfId="6" applyFont="1" applyBorder="1" applyAlignment="1">
      <alignment horizontal="left" vertical="center" wrapText="1"/>
    </xf>
    <xf numFmtId="0" fontId="49" fillId="0" borderId="1" xfId="6" applyFont="1" applyBorder="1" applyAlignment="1">
      <alignment horizontal="left" vertical="center"/>
    </xf>
    <xf numFmtId="0" fontId="30" fillId="0" borderId="6" xfId="6" applyBorder="1" applyAlignment="1">
      <alignment horizontal="center" vertical="center"/>
    </xf>
    <xf numFmtId="0" fontId="30" fillId="0" borderId="7" xfId="6" applyBorder="1" applyAlignment="1">
      <alignment horizontal="center" vertical="center"/>
    </xf>
    <xf numFmtId="181" fontId="24" fillId="0" borderId="0" xfId="4" applyNumberFormat="1" applyFont="1" applyAlignment="1">
      <alignment horizontal="left" vertical="center" wrapText="1"/>
    </xf>
    <xf numFmtId="181" fontId="58" fillId="0" borderId="0" xfId="4" applyNumberFormat="1" applyFont="1" applyAlignment="1">
      <alignment horizontal="center"/>
    </xf>
    <xf numFmtId="181" fontId="24" fillId="0" borderId="1" xfId="4" applyNumberFormat="1" applyFont="1" applyBorder="1" applyAlignment="1">
      <alignment horizontal="center"/>
    </xf>
    <xf numFmtId="181" fontId="24" fillId="0" borderId="6" xfId="4" applyNumberFormat="1" applyFont="1" applyBorder="1" applyAlignment="1">
      <alignment horizontal="center"/>
    </xf>
    <xf numFmtId="181" fontId="24" fillId="0" borderId="12" xfId="4" applyNumberFormat="1" applyFont="1" applyBorder="1" applyAlignment="1">
      <alignment horizontal="center"/>
    </xf>
    <xf numFmtId="181" fontId="24" fillId="0" borderId="7" xfId="4" applyNumberFormat="1" applyFont="1" applyBorder="1" applyAlignment="1">
      <alignment horizontal="center"/>
    </xf>
    <xf numFmtId="0" fontId="40" fillId="0" borderId="3" xfId="0" applyFont="1" applyFill="1" applyBorder="1" applyAlignment="1" applyProtection="1">
      <alignment horizontal="center" vertical="center" wrapText="1"/>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38" fontId="25" fillId="0" borderId="0" xfId="0" applyNumberFormat="1" applyFont="1" applyFill="1" applyBorder="1" applyAlignment="1">
      <alignment vertical="center"/>
    </xf>
    <xf numFmtId="0" fontId="32" fillId="0" borderId="27" xfId="6" applyFont="1" applyFill="1" applyBorder="1" applyAlignment="1">
      <alignment horizontal="center" vertical="center" wrapText="1" shrinkToFit="1"/>
    </xf>
  </cellXfs>
  <cellStyles count="10">
    <cellStyle name="パーセント 2" xfId="8"/>
    <cellStyle name="ハイパーリンク" xfId="9" builtinId="8"/>
    <cellStyle name="桁区切り" xfId="1" builtinId="6"/>
    <cellStyle name="桁区切り 2" xfId="3"/>
    <cellStyle name="桁区切り 3" xfId="5"/>
    <cellStyle name="桁区切り 4" xfId="7"/>
    <cellStyle name="標準" xfId="0" builtinId="0"/>
    <cellStyle name="標準 2" xfId="2"/>
    <cellStyle name="標準 3" xfId="4"/>
    <cellStyle name="標準 4" xfId="6"/>
  </cellStyles>
  <dxfs count="0"/>
  <tableStyles count="0" defaultTableStyle="TableStyleMedium2"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320040</xdr:colOff>
      <xdr:row>1</xdr:row>
      <xdr:rowOff>99060</xdr:rowOff>
    </xdr:from>
    <xdr:to>
      <xdr:col>9</xdr:col>
      <xdr:colOff>655320</xdr:colOff>
      <xdr:row>2</xdr:row>
      <xdr:rowOff>358140</xdr:rowOff>
    </xdr:to>
    <xdr:sp macro="" textlink="">
      <xdr:nvSpPr>
        <xdr:cNvPr id="2" name="正方形/長方形 1"/>
        <xdr:cNvSpPr/>
      </xdr:nvSpPr>
      <xdr:spPr>
        <a:xfrm>
          <a:off x="9509760" y="586740"/>
          <a:ext cx="2392680" cy="55626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rgbClr val="FF0000"/>
              </a:solidFill>
            </a:rPr>
            <a:t>このシートは入力シートです。</a:t>
          </a:r>
          <a:endParaRPr kumimoji="1" lang="en-US" altLang="ja-JP" sz="1400">
            <a:solidFill>
              <a:srgbClr val="FF0000"/>
            </a:solidFill>
          </a:endParaRPr>
        </a:p>
        <a:p>
          <a:pPr algn="l"/>
          <a:r>
            <a:rPr kumimoji="1" lang="ja-JP" altLang="en-US" sz="1400">
              <a:solidFill>
                <a:srgbClr val="FF0000"/>
              </a:solidFill>
            </a:rPr>
            <a:t>ご提出の必要はありません。</a:t>
          </a:r>
        </a:p>
      </xdr:txBody>
    </xdr:sp>
    <xdr:clientData/>
  </xdr:twoCellAnchor>
  <xdr:twoCellAnchor>
    <xdr:from>
      <xdr:col>0</xdr:col>
      <xdr:colOff>441960</xdr:colOff>
      <xdr:row>0</xdr:row>
      <xdr:rowOff>83820</xdr:rowOff>
    </xdr:from>
    <xdr:to>
      <xdr:col>4</xdr:col>
      <xdr:colOff>7620</xdr:colOff>
      <xdr:row>0</xdr:row>
      <xdr:rowOff>403860</xdr:rowOff>
    </xdr:to>
    <xdr:sp macro="" textlink="">
      <xdr:nvSpPr>
        <xdr:cNvPr id="3" name="正方形/長方形 2"/>
        <xdr:cNvSpPr/>
      </xdr:nvSpPr>
      <xdr:spPr>
        <a:xfrm>
          <a:off x="441960" y="83820"/>
          <a:ext cx="6019800" cy="32004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400">
              <a:solidFill>
                <a:srgbClr val="FF0000"/>
              </a:solidFill>
            </a:rPr>
            <a:t>基礎情報入力シート → 空床数計算シート → 別紙 の順に入力をしてください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352424</xdr:colOff>
      <xdr:row>1</xdr:row>
      <xdr:rowOff>32384</xdr:rowOff>
    </xdr:from>
    <xdr:to>
      <xdr:col>8</xdr:col>
      <xdr:colOff>655320</xdr:colOff>
      <xdr:row>3</xdr:row>
      <xdr:rowOff>304799</xdr:rowOff>
    </xdr:to>
    <xdr:sp macro="" textlink="">
      <xdr:nvSpPr>
        <xdr:cNvPr id="2" name="正方形/長方形 1"/>
        <xdr:cNvSpPr/>
      </xdr:nvSpPr>
      <xdr:spPr>
        <a:xfrm>
          <a:off x="8444864" y="520064"/>
          <a:ext cx="2360296" cy="8667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rgbClr val="FF0000"/>
              </a:solidFill>
            </a:rPr>
            <a:t>紙で印刷し、チェック欄にチェックの上、申請書に添付してご提出ください。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447261</xdr:colOff>
      <xdr:row>12</xdr:row>
      <xdr:rowOff>87657</xdr:rowOff>
    </xdr:from>
    <xdr:to>
      <xdr:col>8</xdr:col>
      <xdr:colOff>314739</xdr:colOff>
      <xdr:row>21</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3082317"/>
          <a:ext cx="6192078" cy="21571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447261</xdr:colOff>
      <xdr:row>12</xdr:row>
      <xdr:rowOff>87657</xdr:rowOff>
    </xdr:from>
    <xdr:to>
      <xdr:col>8</xdr:col>
      <xdr:colOff>314739</xdr:colOff>
      <xdr:row>21</xdr:row>
      <xdr:rowOff>80680</xdr:rowOff>
    </xdr:to>
    <xdr:sp macro="" textlink="">
      <xdr:nvSpPr>
        <xdr:cNvPr id="2" name="大かっこ 1">
          <a:extLst>
            <a:ext uri="{FF2B5EF4-FFF2-40B4-BE49-F238E27FC236}">
              <a16:creationId xmlns:a16="http://schemas.microsoft.com/office/drawing/2014/main" id="{B977EF04-0DD3-4E17-8379-3051544EA34D}"/>
            </a:ext>
          </a:extLst>
        </xdr:cNvPr>
        <xdr:cNvSpPr/>
      </xdr:nvSpPr>
      <xdr:spPr>
        <a:xfrm>
          <a:off x="447261" y="3090833"/>
          <a:ext cx="6205525" cy="21535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248362</xdr:colOff>
      <xdr:row>0</xdr:row>
      <xdr:rowOff>164814</xdr:rowOff>
    </xdr:from>
    <xdr:to>
      <xdr:col>11</xdr:col>
      <xdr:colOff>198874</xdr:colOff>
      <xdr:row>1</xdr:row>
      <xdr:rowOff>283597</xdr:rowOff>
    </xdr:to>
    <xdr:sp macro="" textlink="">
      <xdr:nvSpPr>
        <xdr:cNvPr id="2" name="正方形/長方形 1"/>
        <xdr:cNvSpPr/>
      </xdr:nvSpPr>
      <xdr:spPr>
        <a:xfrm>
          <a:off x="2373170" y="164814"/>
          <a:ext cx="5518973" cy="53746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院内感染によりクラスターが発生した医療機関に対する病床確保料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286871</xdr:colOff>
      <xdr:row>0</xdr:row>
      <xdr:rowOff>51547</xdr:rowOff>
    </xdr:from>
    <xdr:to>
      <xdr:col>24</xdr:col>
      <xdr:colOff>322730</xdr:colOff>
      <xdr:row>2</xdr:row>
      <xdr:rowOff>118783</xdr:rowOff>
    </xdr:to>
    <xdr:sp macro="" textlink="">
      <xdr:nvSpPr>
        <xdr:cNvPr id="3" name="正方形/長方形 2"/>
        <xdr:cNvSpPr/>
      </xdr:nvSpPr>
      <xdr:spPr>
        <a:xfrm>
          <a:off x="4159624" y="51547"/>
          <a:ext cx="7431741" cy="53340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2" name="正方形/長方形 1"/>
        <xdr:cNvSpPr/>
      </xdr:nvSpPr>
      <xdr:spPr>
        <a:xfrm>
          <a:off x="4207328" y="67236"/>
          <a:ext cx="7662183" cy="54348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130628</xdr:colOff>
      <xdr:row>0</xdr:row>
      <xdr:rowOff>67236</xdr:rowOff>
    </xdr:from>
    <xdr:to>
      <xdr:col>24</xdr:col>
      <xdr:colOff>468086</xdr:colOff>
      <xdr:row>2</xdr:row>
      <xdr:rowOff>134472</xdr:rowOff>
    </xdr:to>
    <xdr:sp macro="" textlink="">
      <xdr:nvSpPr>
        <xdr:cNvPr id="3" name="正方形/長方形 2"/>
        <xdr:cNvSpPr/>
      </xdr:nvSpPr>
      <xdr:spPr>
        <a:xfrm>
          <a:off x="4299857" y="67236"/>
          <a:ext cx="7652658" cy="546207"/>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院内感染によりクラスターが発生した医療機関に対する病床確保料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L22"/>
  <sheetViews>
    <sheetView tabSelected="1" view="pageBreakPreview" zoomScale="115" zoomScaleNormal="100" zoomScaleSheetLayoutView="115" workbookViewId="0">
      <selection activeCell="D12" sqref="D12"/>
    </sheetView>
  </sheetViews>
  <sheetFormatPr defaultColWidth="9" defaultRowHeight="38.450000000000003" customHeight="1"/>
  <cols>
    <col min="1" max="1" width="6" style="152" customWidth="1"/>
    <col min="2" max="2" width="10.625" style="156" customWidth="1"/>
    <col min="3" max="3" width="20.625" style="156" customWidth="1"/>
    <col min="4" max="4" width="47.5" style="157" customWidth="1"/>
    <col min="5" max="5" width="9" style="153"/>
    <col min="6" max="6" width="26.875" style="153" customWidth="1"/>
    <col min="7" max="16384" width="9" style="153"/>
  </cols>
  <sheetData>
    <row r="2" spans="2:12" ht="23.45" customHeight="1">
      <c r="B2" s="407" t="s">
        <v>121</v>
      </c>
      <c r="C2" s="408"/>
      <c r="D2" s="408"/>
    </row>
    <row r="3" spans="2:12" ht="39.950000000000003" customHeight="1">
      <c r="B3" s="410" t="s">
        <v>122</v>
      </c>
      <c r="C3" s="411"/>
      <c r="D3" s="210"/>
      <c r="E3" s="153" t="s">
        <v>369</v>
      </c>
    </row>
    <row r="4" spans="2:12" ht="39.950000000000003" customHeight="1">
      <c r="B4" s="415" t="s">
        <v>293</v>
      </c>
      <c r="C4" s="416"/>
      <c r="D4" s="212"/>
      <c r="E4" s="404" t="s">
        <v>294</v>
      </c>
      <c r="F4" s="405"/>
      <c r="G4" s="405"/>
      <c r="H4" s="405"/>
      <c r="I4" s="405"/>
      <c r="J4" s="405"/>
      <c r="K4" s="405"/>
      <c r="L4" s="405"/>
    </row>
    <row r="5" spans="2:12" ht="39.950000000000003" customHeight="1">
      <c r="B5" s="412" t="s">
        <v>139</v>
      </c>
      <c r="C5" s="159" t="s">
        <v>120</v>
      </c>
      <c r="D5" s="208"/>
      <c r="E5" s="153" t="s">
        <v>286</v>
      </c>
    </row>
    <row r="6" spans="2:12" ht="39.950000000000003" customHeight="1">
      <c r="B6" s="413"/>
      <c r="C6" s="159" t="s">
        <v>119</v>
      </c>
      <c r="D6" s="196"/>
      <c r="E6" s="153" t="s">
        <v>296</v>
      </c>
    </row>
    <row r="7" spans="2:12" ht="45" customHeight="1">
      <c r="B7" s="413"/>
      <c r="C7" s="160" t="s">
        <v>295</v>
      </c>
      <c r="D7" s="207"/>
      <c r="E7" s="396" t="s">
        <v>291</v>
      </c>
      <c r="F7" s="406"/>
      <c r="G7" s="406"/>
      <c r="H7" s="406"/>
      <c r="I7" s="406"/>
      <c r="J7" s="406"/>
    </row>
    <row r="8" spans="2:12" ht="45" customHeight="1">
      <c r="B8" s="414"/>
      <c r="C8" s="160" t="s">
        <v>140</v>
      </c>
      <c r="D8" s="207"/>
      <c r="E8" s="396" t="s">
        <v>329</v>
      </c>
      <c r="F8" s="397"/>
      <c r="G8" s="397"/>
      <c r="H8" s="397"/>
      <c r="I8" s="397"/>
      <c r="J8" s="397"/>
    </row>
    <row r="9" spans="2:12" ht="39.950000000000003" customHeight="1">
      <c r="B9" s="398" t="s">
        <v>109</v>
      </c>
      <c r="C9" s="409"/>
      <c r="D9" s="196"/>
      <c r="E9" s="153" t="s">
        <v>287</v>
      </c>
    </row>
    <row r="10" spans="2:12" ht="39.950000000000003" customHeight="1">
      <c r="B10" s="398" t="s">
        <v>110</v>
      </c>
      <c r="C10" s="409"/>
      <c r="D10" s="196"/>
      <c r="E10" s="153" t="s">
        <v>290</v>
      </c>
    </row>
    <row r="11" spans="2:12" ht="39.950000000000003" customHeight="1">
      <c r="B11" s="398" t="s">
        <v>395</v>
      </c>
      <c r="C11" s="399"/>
      <c r="D11" s="196"/>
      <c r="E11" s="153" t="s">
        <v>289</v>
      </c>
      <c r="G11" s="163"/>
      <c r="H11" s="213"/>
    </row>
    <row r="12" spans="2:12" ht="43.9" customHeight="1">
      <c r="B12" s="403" t="s">
        <v>111</v>
      </c>
      <c r="C12" s="154" t="s">
        <v>112</v>
      </c>
      <c r="D12" s="196"/>
      <c r="E12" s="396"/>
      <c r="F12" s="406"/>
      <c r="G12" s="406"/>
      <c r="H12" s="406"/>
      <c r="I12" s="406"/>
      <c r="J12" s="406"/>
      <c r="K12" s="406"/>
    </row>
    <row r="13" spans="2:12" ht="39.950000000000003" customHeight="1">
      <c r="B13" s="403"/>
      <c r="C13" s="154" t="s">
        <v>113</v>
      </c>
      <c r="D13" s="196"/>
      <c r="E13" s="153" t="s">
        <v>297</v>
      </c>
      <c r="G13" s="163"/>
      <c r="H13" s="163"/>
    </row>
    <row r="14" spans="2:12" ht="39.950000000000003" customHeight="1">
      <c r="B14" s="403"/>
      <c r="C14" s="154" t="s">
        <v>114</v>
      </c>
      <c r="D14" s="196"/>
      <c r="G14" s="163"/>
      <c r="H14" s="163"/>
    </row>
    <row r="15" spans="2:12" ht="39.950000000000003" customHeight="1">
      <c r="B15" s="403"/>
      <c r="C15" s="154" t="s">
        <v>115</v>
      </c>
      <c r="D15" s="196"/>
    </row>
    <row r="16" spans="2:12" ht="45.75">
      <c r="B16" s="403"/>
      <c r="C16" s="155" t="s">
        <v>161</v>
      </c>
      <c r="D16" s="220"/>
      <c r="E16" s="396" t="s">
        <v>292</v>
      </c>
      <c r="F16" s="397"/>
      <c r="G16" s="397"/>
      <c r="H16" s="397"/>
    </row>
    <row r="17" spans="2:4" ht="39.950000000000003" customHeight="1">
      <c r="B17" s="154"/>
      <c r="C17" s="400" t="s">
        <v>162</v>
      </c>
      <c r="D17" s="400"/>
    </row>
    <row r="18" spans="2:4" ht="39.950000000000003" customHeight="1">
      <c r="B18" s="401"/>
      <c r="C18" s="402"/>
      <c r="D18" s="402"/>
    </row>
    <row r="19" spans="2:4" ht="52.5" customHeight="1"/>
    <row r="20" spans="2:4" ht="55.7" customHeight="1">
      <c r="C20" s="163" t="s">
        <v>164</v>
      </c>
    </row>
    <row r="21" spans="2:4" ht="38.450000000000003" customHeight="1">
      <c r="C21" s="163" t="s">
        <v>165</v>
      </c>
    </row>
    <row r="22" spans="2:4" ht="38.450000000000003" customHeight="1">
      <c r="C22" s="163" t="s">
        <v>166</v>
      </c>
    </row>
  </sheetData>
  <sheetProtection algorithmName="SHA-512" hashValue="nrajFFUzyP9smJOCKmX0BWrhvsMAZrfY48TyIJnI7HprOQjfmVoa0OgZ4WFwRFM6FS8I3ZF5OeAgzb5cws8WGA==" saltValue="8u/SmFt9mp7DCHnHBArBbQ==" spinCount="100000" sheet="1" objects="1" scenarios="1"/>
  <mergeCells count="15">
    <mergeCell ref="E4:L4"/>
    <mergeCell ref="E8:J8"/>
    <mergeCell ref="E12:K12"/>
    <mergeCell ref="B2:D2"/>
    <mergeCell ref="B9:C9"/>
    <mergeCell ref="B10:C10"/>
    <mergeCell ref="B3:C3"/>
    <mergeCell ref="B5:B8"/>
    <mergeCell ref="B4:C4"/>
    <mergeCell ref="E7:J7"/>
    <mergeCell ref="E16:H16"/>
    <mergeCell ref="B11:C11"/>
    <mergeCell ref="C17:D17"/>
    <mergeCell ref="B18:D18"/>
    <mergeCell ref="B12:B16"/>
  </mergeCells>
  <phoneticPr fontId="2"/>
  <dataValidations count="3">
    <dataValidation allowBlank="1" showInputMessage="1" sqref="B12 B9 G3:H3 D12:D16 E21:L1048576 D9:D10 G13:H14 E1:H2 F9:H10 F5:J6 F15:H15 I1:L3 B2:B5 K5:K11 I13:K19 F17:H20 B19:D1048576 I9:J11 G11:H11 E3:E20 L5:L19 A1:A1048576 M1:XFD1048576"/>
    <dataValidation type="list" allowBlank="1" showInputMessage="1" showErrorMessage="1" sqref="D4">
      <formula1>"有,無"</formula1>
    </dataValidation>
    <dataValidation type="list" allowBlank="1" showInputMessage="1" sqref="D11">
      <formula1>$C$20:$C$22</formula1>
    </dataValidation>
  </dataValidations>
  <printOptions horizontalCentered="1"/>
  <pageMargins left="0.78740157480314965" right="0.39370078740157483" top="0.39370078740157483" bottom="0.19685039370078741" header="0.31496062992125984" footer="0.31496062992125984"/>
  <pageSetup paperSize="9" orientation="portrait" r:id="rId1"/>
  <headerFooter scaleWithDoc="0" alignWithMargins="0">
    <firstHeader>&amp;L&amp;10&amp;F</first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pageSetUpPr fitToPage="1"/>
  </sheetPr>
  <dimension ref="A1:V31"/>
  <sheetViews>
    <sheetView showZeros="0" view="pageBreakPreview" zoomScale="85" zoomScaleNormal="100" zoomScaleSheetLayoutView="85" workbookViewId="0">
      <selection activeCell="D23" sqref="D23"/>
    </sheetView>
  </sheetViews>
  <sheetFormatPr defaultColWidth="9" defaultRowHeight="25.15" customHeight="1"/>
  <cols>
    <col min="1" max="1" width="29.5" style="46" customWidth="1"/>
    <col min="2" max="2" width="8.625" style="46" bestFit="1" customWidth="1"/>
    <col min="3" max="9" width="17.25" style="46" customWidth="1"/>
    <col min="10" max="10" width="11.75" style="46" customWidth="1"/>
    <col min="11" max="16384" width="9" style="46"/>
  </cols>
  <sheetData>
    <row r="1" spans="1:22" ht="21.6" customHeight="1">
      <c r="A1" s="169" t="s">
        <v>389</v>
      </c>
      <c r="B1" s="169"/>
      <c r="C1" s="170"/>
      <c r="D1" s="170"/>
      <c r="E1" s="170"/>
      <c r="F1" s="170"/>
      <c r="G1" s="170"/>
      <c r="H1" s="170"/>
      <c r="I1" s="170"/>
      <c r="J1" s="170"/>
      <c r="K1" s="170"/>
    </row>
    <row r="2" spans="1:22" ht="25.15" customHeight="1">
      <c r="A2" s="171" t="s">
        <v>74</v>
      </c>
      <c r="B2" s="171"/>
      <c r="C2" s="170"/>
      <c r="D2" s="170"/>
      <c r="E2" s="170"/>
      <c r="F2" s="170"/>
      <c r="G2" s="170"/>
      <c r="H2" s="170"/>
      <c r="I2" s="170"/>
      <c r="J2" s="170"/>
      <c r="K2" s="170"/>
    </row>
    <row r="3" spans="1:22" ht="25.15" customHeight="1">
      <c r="A3" s="172" t="s">
        <v>77</v>
      </c>
      <c r="B3" s="172"/>
      <c r="C3" s="173"/>
      <c r="D3" s="173"/>
      <c r="E3" s="173"/>
      <c r="F3" s="173"/>
      <c r="G3" s="173"/>
      <c r="H3" s="173"/>
      <c r="I3" s="173"/>
      <c r="J3" s="170"/>
      <c r="K3" s="170"/>
    </row>
    <row r="4" spans="1:22" ht="25.15" customHeight="1">
      <c r="A4" s="537" t="s">
        <v>1</v>
      </c>
      <c r="B4" s="537"/>
      <c r="C4" s="537"/>
      <c r="D4" s="537" t="s">
        <v>8</v>
      </c>
      <c r="E4" s="538" t="s">
        <v>0</v>
      </c>
      <c r="F4" s="539"/>
      <c r="G4" s="540" t="s">
        <v>89</v>
      </c>
      <c r="H4" s="541"/>
      <c r="I4" s="174" t="s">
        <v>65</v>
      </c>
      <c r="J4" s="535" t="s">
        <v>67</v>
      </c>
      <c r="K4" s="170"/>
      <c r="L4" s="168" t="s">
        <v>331</v>
      </c>
    </row>
    <row r="5" spans="1:22" ht="25.15" customHeight="1">
      <c r="A5" s="537"/>
      <c r="B5" s="537"/>
      <c r="C5" s="537"/>
      <c r="D5" s="537"/>
      <c r="E5" s="295" t="s">
        <v>66</v>
      </c>
      <c r="F5" s="295" t="s">
        <v>63</v>
      </c>
      <c r="G5" s="295" t="s">
        <v>66</v>
      </c>
      <c r="H5" s="175" t="s">
        <v>64</v>
      </c>
      <c r="I5" s="176" t="s">
        <v>59</v>
      </c>
      <c r="J5" s="536"/>
      <c r="K5" s="170"/>
      <c r="L5" s="168" t="s">
        <v>394</v>
      </c>
    </row>
    <row r="6" spans="1:22" ht="25.15" customHeight="1">
      <c r="A6" s="525" t="s">
        <v>404</v>
      </c>
      <c r="B6" s="527" t="s">
        <v>82</v>
      </c>
      <c r="C6" s="294" t="s">
        <v>18</v>
      </c>
      <c r="D6" s="191">
        <f>IF('基礎情報入力シート（要入力）'!$D$11='別紙４ (２)'!$L$4,'空床数計算シート(集計)'!D5, )</f>
        <v>0</v>
      </c>
      <c r="E6" s="283">
        <v>218000</v>
      </c>
      <c r="F6" s="177">
        <f t="shared" ref="F6:F12" si="0">D6*E6</f>
        <v>0</v>
      </c>
      <c r="G6" s="177">
        <v>218000</v>
      </c>
      <c r="H6" s="177">
        <f t="shared" ref="H6:H12" si="1">D6*G6</f>
        <v>0</v>
      </c>
      <c r="I6" s="177">
        <f>MIN(F6,H6)</f>
        <v>0</v>
      </c>
      <c r="J6" s="149"/>
      <c r="K6" s="170"/>
    </row>
    <row r="7" spans="1:22" ht="25.15" customHeight="1">
      <c r="A7" s="526"/>
      <c r="B7" s="527"/>
      <c r="C7" s="178" t="s">
        <v>19</v>
      </c>
      <c r="D7" s="191">
        <f>IF('基礎情報入力シート（要入力）'!$D$11='別紙４ (２)'!$L$4,'空床数計算シート(集計)'!D6, )</f>
        <v>0</v>
      </c>
      <c r="E7" s="283">
        <v>106000</v>
      </c>
      <c r="F7" s="177">
        <f t="shared" si="0"/>
        <v>0</v>
      </c>
      <c r="G7" s="177">
        <v>106000</v>
      </c>
      <c r="H7" s="177">
        <f t="shared" si="1"/>
        <v>0</v>
      </c>
      <c r="I7" s="177">
        <f t="shared" ref="I7:I12" si="2">MIN(F7,H7)</f>
        <v>0</v>
      </c>
      <c r="J7" s="149"/>
      <c r="K7" s="170"/>
      <c r="L7" s="168"/>
      <c r="M7" s="168"/>
      <c r="N7" s="168"/>
      <c r="O7" s="168"/>
      <c r="P7" s="168"/>
      <c r="Q7" s="168"/>
      <c r="R7" s="168"/>
      <c r="S7" s="168"/>
      <c r="T7" s="168"/>
      <c r="U7" s="168"/>
      <c r="V7" s="168"/>
    </row>
    <row r="8" spans="1:22" ht="25.15" customHeight="1">
      <c r="A8" s="526"/>
      <c r="B8" s="527"/>
      <c r="C8" s="294" t="s">
        <v>2</v>
      </c>
      <c r="D8" s="191">
        <f>IF('基礎情報入力シート（要入力）'!$D$11='別紙４ (２)'!$L$4,'空床数計算シート(集計)'!D7, )</f>
        <v>0</v>
      </c>
      <c r="E8" s="283">
        <v>37000</v>
      </c>
      <c r="F8" s="177">
        <f t="shared" si="0"/>
        <v>0</v>
      </c>
      <c r="G8" s="177">
        <v>37000</v>
      </c>
      <c r="H8" s="177">
        <f>D8*G8</f>
        <v>0</v>
      </c>
      <c r="I8" s="177">
        <f t="shared" si="2"/>
        <v>0</v>
      </c>
      <c r="J8" s="149"/>
      <c r="K8" s="170"/>
      <c r="L8" s="168"/>
      <c r="M8" s="168"/>
      <c r="N8" s="168"/>
      <c r="O8" s="168"/>
      <c r="P8" s="168"/>
      <c r="Q8" s="168"/>
      <c r="R8" s="168"/>
      <c r="S8" s="168"/>
      <c r="T8" s="168"/>
      <c r="U8" s="168"/>
      <c r="V8" s="168"/>
    </row>
    <row r="9" spans="1:22" ht="25.15" customHeight="1">
      <c r="A9" s="528" t="s">
        <v>7</v>
      </c>
      <c r="B9" s="529"/>
      <c r="C9" s="179" t="s">
        <v>18</v>
      </c>
      <c r="D9" s="191">
        <f>IF('基礎情報入力シート（要入力）'!$D$11='別紙４ (２)'!$L$4,'空床数計算シート(集計)'!D19, )</f>
        <v>0</v>
      </c>
      <c r="E9" s="284">
        <v>218000</v>
      </c>
      <c r="F9" s="180">
        <f t="shared" si="0"/>
        <v>0</v>
      </c>
      <c r="G9" s="180">
        <v>218000</v>
      </c>
      <c r="H9" s="177">
        <f t="shared" si="1"/>
        <v>0</v>
      </c>
      <c r="I9" s="180">
        <f t="shared" si="2"/>
        <v>0</v>
      </c>
      <c r="J9" s="149"/>
      <c r="K9" s="170"/>
      <c r="L9" s="168"/>
      <c r="M9" s="168"/>
      <c r="N9" s="168"/>
      <c r="O9" s="168"/>
      <c r="P9" s="168"/>
      <c r="Q9" s="168"/>
      <c r="R9" s="168"/>
      <c r="S9" s="168"/>
      <c r="T9" s="168"/>
      <c r="U9" s="168"/>
      <c r="V9" s="168"/>
    </row>
    <row r="10" spans="1:22" ht="25.15" customHeight="1">
      <c r="A10" s="530"/>
      <c r="B10" s="531"/>
      <c r="C10" s="178" t="s">
        <v>19</v>
      </c>
      <c r="D10" s="191">
        <f>IF('基礎情報入力シート（要入力）'!$D$11='別紙４ (２)'!$L$4,'空床数計算シート(集計)'!D20, )</f>
        <v>0</v>
      </c>
      <c r="E10" s="284">
        <v>106000</v>
      </c>
      <c r="F10" s="180">
        <f t="shared" si="0"/>
        <v>0</v>
      </c>
      <c r="G10" s="180">
        <v>106000</v>
      </c>
      <c r="H10" s="177">
        <f t="shared" si="1"/>
        <v>0</v>
      </c>
      <c r="I10" s="180">
        <f t="shared" si="2"/>
        <v>0</v>
      </c>
      <c r="J10" s="149"/>
      <c r="K10" s="170"/>
      <c r="L10" s="168"/>
      <c r="M10" s="168"/>
      <c r="N10" s="168"/>
      <c r="O10" s="168"/>
      <c r="P10" s="168"/>
      <c r="Q10" s="168"/>
      <c r="R10" s="168"/>
      <c r="S10" s="168"/>
      <c r="T10" s="168"/>
      <c r="U10" s="168"/>
      <c r="V10" s="168"/>
    </row>
    <row r="11" spans="1:22" ht="25.15" customHeight="1">
      <c r="A11" s="530"/>
      <c r="B11" s="531"/>
      <c r="C11" s="178" t="s">
        <v>6</v>
      </c>
      <c r="D11" s="191">
        <f>IF('基礎情報入力シート（要入力）'!$D$11='別紙４ (２)'!$L$4,'空床数計算シート(集計)'!D21, )</f>
        <v>0</v>
      </c>
      <c r="E11" s="284">
        <v>16000</v>
      </c>
      <c r="F11" s="180">
        <f t="shared" si="0"/>
        <v>0</v>
      </c>
      <c r="G11" s="180">
        <v>16000</v>
      </c>
      <c r="H11" s="177">
        <f t="shared" si="1"/>
        <v>0</v>
      </c>
      <c r="I11" s="180">
        <f t="shared" si="2"/>
        <v>0</v>
      </c>
      <c r="J11" s="149"/>
      <c r="K11" s="170"/>
    </row>
    <row r="12" spans="1:22" ht="25.15" customHeight="1">
      <c r="A12" s="532"/>
      <c r="B12" s="533"/>
      <c r="C12" s="179" t="s">
        <v>2</v>
      </c>
      <c r="D12" s="191">
        <f>IF('基礎情報入力シート（要入力）'!$D$11='別紙４ (２)'!$L$4,'空床数計算シート(集計)'!D22, )</f>
        <v>0</v>
      </c>
      <c r="E12" s="284">
        <v>37000</v>
      </c>
      <c r="F12" s="180">
        <f t="shared" si="0"/>
        <v>0</v>
      </c>
      <c r="G12" s="180">
        <v>37000</v>
      </c>
      <c r="H12" s="177">
        <f t="shared" si="1"/>
        <v>0</v>
      </c>
      <c r="I12" s="180">
        <f t="shared" si="2"/>
        <v>0</v>
      </c>
      <c r="J12" s="149"/>
      <c r="K12" s="170"/>
    </row>
    <row r="13" spans="1:22" ht="25.15" customHeight="1">
      <c r="A13" s="170"/>
      <c r="B13" s="181"/>
      <c r="C13" s="181"/>
      <c r="D13" s="170"/>
      <c r="E13" s="170"/>
      <c r="F13" s="170"/>
      <c r="G13" s="182" t="s">
        <v>54</v>
      </c>
      <c r="H13" s="183">
        <f>SUM(H6:H12)</f>
        <v>0</v>
      </c>
      <c r="I13" s="184">
        <f>SUM(I6:I12)</f>
        <v>0</v>
      </c>
      <c r="J13" s="170"/>
      <c r="K13" s="170"/>
    </row>
    <row r="14" spans="1:22" ht="25.15" customHeight="1">
      <c r="A14" s="185" t="s">
        <v>78</v>
      </c>
      <c r="B14" s="185"/>
      <c r="C14" s="173"/>
      <c r="D14" s="173"/>
      <c r="E14" s="173"/>
      <c r="F14" s="173"/>
      <c r="G14" s="173"/>
      <c r="H14" s="173"/>
      <c r="I14" s="173"/>
      <c r="J14" s="170"/>
      <c r="K14" s="170"/>
    </row>
    <row r="15" spans="1:22" ht="25.15" customHeight="1">
      <c r="A15" s="537" t="s">
        <v>1</v>
      </c>
      <c r="B15" s="537"/>
      <c r="C15" s="537"/>
      <c r="D15" s="537" t="s">
        <v>8</v>
      </c>
      <c r="E15" s="538" t="s">
        <v>0</v>
      </c>
      <c r="F15" s="539"/>
      <c r="G15" s="540" t="s">
        <v>89</v>
      </c>
      <c r="H15" s="541"/>
      <c r="I15" s="174" t="s">
        <v>65</v>
      </c>
      <c r="J15" s="535" t="s">
        <v>67</v>
      </c>
      <c r="K15" s="170"/>
    </row>
    <row r="16" spans="1:22" ht="25.15" customHeight="1">
      <c r="A16" s="537"/>
      <c r="B16" s="537"/>
      <c r="C16" s="537"/>
      <c r="D16" s="537"/>
      <c r="E16" s="295" t="s">
        <v>66</v>
      </c>
      <c r="F16" s="295" t="s">
        <v>63</v>
      </c>
      <c r="G16" s="295" t="s">
        <v>66</v>
      </c>
      <c r="H16" s="175" t="s">
        <v>64</v>
      </c>
      <c r="I16" s="176" t="s">
        <v>59</v>
      </c>
      <c r="J16" s="536"/>
      <c r="K16" s="170"/>
    </row>
    <row r="17" spans="1:11" ht="27" customHeight="1">
      <c r="A17" s="525" t="s">
        <v>405</v>
      </c>
      <c r="B17" s="527" t="s">
        <v>82</v>
      </c>
      <c r="C17" s="294" t="s">
        <v>18</v>
      </c>
      <c r="D17" s="191">
        <f>IF('基礎情報入力シート（要入力）'!$D$11='別紙４ (２)'!$L$5,'空床数計算シート(集計)'!D5+'空床数計算シート(クラスター集計)'!D5,IF('基礎情報入力シート（要入力）'!D11='別紙4 (１)'!L10,'空床数計算シート(クラスター集計)'!D5,IF('基礎情報入力シート（要入力）'!D11='別紙４ (２)'!L4,'空床数計算シート(クラスター集計)'!D5,)))</f>
        <v>0</v>
      </c>
      <c r="E17" s="283">
        <v>151000</v>
      </c>
      <c r="F17" s="177">
        <f t="shared" ref="F17:F24" si="3">D17*E17</f>
        <v>0</v>
      </c>
      <c r="G17" s="177">
        <v>151000</v>
      </c>
      <c r="H17" s="177">
        <f t="shared" ref="H17:H24" si="4">D17*G17</f>
        <v>0</v>
      </c>
      <c r="I17" s="180">
        <f t="shared" ref="I17:I24" si="5">MIN(F17,H17)</f>
        <v>0</v>
      </c>
      <c r="J17" s="149"/>
      <c r="K17" s="170"/>
    </row>
    <row r="18" spans="1:11" ht="27" customHeight="1">
      <c r="A18" s="526"/>
      <c r="B18" s="527"/>
      <c r="C18" s="178" t="s">
        <v>19</v>
      </c>
      <c r="D18" s="191">
        <f>IF('基礎情報入力シート（要入力）'!$D$11='別紙４ (２)'!$L$5,'空床数計算シート(集計)'!D6+'空床数計算シート(クラスター集計)'!D6,IF('基礎情報入力シート（要入力）'!D11='別紙4 (１)'!L10,'空床数計算シート(クラスター集計)'!D6,IF('基礎情報入力シート（要入力）'!D11='別紙４ (２)'!L4,'空床数計算シート(クラスター集計)'!D6,)))</f>
        <v>0</v>
      </c>
      <c r="E18" s="283">
        <v>106000</v>
      </c>
      <c r="F18" s="177">
        <f t="shared" si="3"/>
        <v>0</v>
      </c>
      <c r="G18" s="177">
        <v>106000</v>
      </c>
      <c r="H18" s="177">
        <f t="shared" si="4"/>
        <v>0</v>
      </c>
      <c r="I18" s="180">
        <f t="shared" si="5"/>
        <v>0</v>
      </c>
      <c r="J18" s="149"/>
      <c r="K18" s="170"/>
    </row>
    <row r="19" spans="1:11" ht="27" customHeight="1">
      <c r="A19" s="526"/>
      <c r="B19" s="527"/>
      <c r="C19" s="178" t="s">
        <v>6</v>
      </c>
      <c r="D19" s="191">
        <f>IF('基礎情報入力シート（要入力）'!$D$11='別紙４ (２)'!$L$5,'空床数計算シート(クラスター集計)'!D7,IF('基礎情報入力シート（要入力）'!D11='別紙4 (１)'!L10,'空床数計算シート(クラスター集計)'!D7,IF('基礎情報入力シート（要入力）'!D11='別紙４ (２)'!L4,'空床数計算シート(クラスター集計)'!D7,)))</f>
        <v>0</v>
      </c>
      <c r="E19" s="283">
        <v>16000</v>
      </c>
      <c r="F19" s="177">
        <f t="shared" ref="F19" si="6">D19*E19</f>
        <v>0</v>
      </c>
      <c r="G19" s="177">
        <v>16000</v>
      </c>
      <c r="H19" s="177">
        <f t="shared" ref="H19" si="7">D19*G19</f>
        <v>0</v>
      </c>
      <c r="I19" s="180">
        <f t="shared" ref="I19" si="8">MIN(F19,H19)</f>
        <v>0</v>
      </c>
      <c r="J19" s="149"/>
      <c r="K19" s="170"/>
    </row>
    <row r="20" spans="1:11" ht="27" customHeight="1">
      <c r="A20" s="526"/>
      <c r="B20" s="527"/>
      <c r="C20" s="294" t="s">
        <v>2</v>
      </c>
      <c r="D20" s="191">
        <f>IF('基礎情報入力シート（要入力）'!$D$11='別紙４ (２)'!$L$5,'空床数計算シート(集計)'!D7+'空床数計算シート(クラスター集計)'!D8,IF('基礎情報入力シート（要入力）'!D11='別紙4 (１)'!L10,'空床数計算シート(クラスター集計)'!D8,IF('基礎情報入力シート（要入力）'!D11='別紙４ (２)'!L4,'空床数計算シート(クラスター集計)'!D8,)))</f>
        <v>0</v>
      </c>
      <c r="E20" s="283">
        <v>36000</v>
      </c>
      <c r="F20" s="177">
        <f t="shared" si="3"/>
        <v>0</v>
      </c>
      <c r="G20" s="177">
        <v>36000</v>
      </c>
      <c r="H20" s="177">
        <f t="shared" si="4"/>
        <v>0</v>
      </c>
      <c r="I20" s="180">
        <f t="shared" si="5"/>
        <v>0</v>
      </c>
      <c r="J20" s="149"/>
      <c r="K20" s="170"/>
    </row>
    <row r="21" spans="1:11" ht="27" customHeight="1">
      <c r="A21" s="528" t="s">
        <v>7</v>
      </c>
      <c r="B21" s="529"/>
      <c r="C21" s="179" t="s">
        <v>18</v>
      </c>
      <c r="D21" s="191">
        <f>IF('基礎情報入力シート（要入力）'!$D$11='別紙４ (２)'!$L$5,'空床数計算シート(集計)'!D19+'空床数計算シート(クラスター集計)'!D19,IF('基礎情報入力シート（要入力）'!D11='別紙4 (１)'!L10,'空床数計算シート(クラスター集計)'!D19,IF('基礎情報入力シート（要入力）'!D11='別紙４ (２)'!L4,'空床数計算シート(クラスター集計)'!D19,)))</f>
        <v>0</v>
      </c>
      <c r="E21" s="284">
        <v>151000</v>
      </c>
      <c r="F21" s="180">
        <f t="shared" si="3"/>
        <v>0</v>
      </c>
      <c r="G21" s="180">
        <v>151000</v>
      </c>
      <c r="H21" s="177">
        <f t="shared" si="4"/>
        <v>0</v>
      </c>
      <c r="I21" s="180">
        <f t="shared" si="5"/>
        <v>0</v>
      </c>
      <c r="J21" s="149"/>
      <c r="K21" s="170"/>
    </row>
    <row r="22" spans="1:11" ht="27" customHeight="1">
      <c r="A22" s="530"/>
      <c r="B22" s="531"/>
      <c r="C22" s="178" t="s">
        <v>19</v>
      </c>
      <c r="D22" s="191">
        <f>IF('基礎情報入力シート（要入力）'!$D$11='別紙４ (２)'!$L$5,'空床数計算シート(集計)'!D20+'空床数計算シート(クラスター集計)'!D20,IF('基礎情報入力シート（要入力）'!D11='別紙4 (１)'!L10,'空床数計算シート(クラスター集計)'!D20,IF('基礎情報入力シート（要入力）'!D11='別紙４ (２)'!L4,'空床数計算シート(クラスター集計)'!D20,)))</f>
        <v>0</v>
      </c>
      <c r="E22" s="285">
        <v>106000</v>
      </c>
      <c r="F22" s="180">
        <f>D22*E22</f>
        <v>0</v>
      </c>
      <c r="G22" s="375">
        <v>106000</v>
      </c>
      <c r="H22" s="177">
        <f>D22*G22</f>
        <v>0</v>
      </c>
      <c r="I22" s="180">
        <f t="shared" si="5"/>
        <v>0</v>
      </c>
      <c r="J22" s="149"/>
      <c r="K22" s="170"/>
    </row>
    <row r="23" spans="1:11" ht="27" customHeight="1">
      <c r="A23" s="530"/>
      <c r="B23" s="531"/>
      <c r="C23" s="178" t="s">
        <v>6</v>
      </c>
      <c r="D23" s="191">
        <f>IF('基礎情報入力シート（要入力）'!$D$11='別紙４ (２)'!$L$5,'空床数計算シート(集計)'!D21+'空床数計算シート(クラスター集計)'!D21,IF('基礎情報入力シート（要入力）'!D11='別紙4 (１)'!L10,'空床数計算シート(クラスター集計)'!D21,IF('基礎情報入力シート（要入力）'!D11='別紙４ (２)'!L4,'空床数計算シート(クラスター集計)'!D21,)))</f>
        <v>0</v>
      </c>
      <c r="E23" s="285">
        <v>16000</v>
      </c>
      <c r="F23" s="180">
        <f t="shared" si="3"/>
        <v>0</v>
      </c>
      <c r="G23" s="375">
        <v>16000</v>
      </c>
      <c r="H23" s="177">
        <f t="shared" si="4"/>
        <v>0</v>
      </c>
      <c r="I23" s="180">
        <f t="shared" si="5"/>
        <v>0</v>
      </c>
      <c r="J23" s="149"/>
      <c r="K23" s="170"/>
    </row>
    <row r="24" spans="1:11" ht="27" customHeight="1">
      <c r="A24" s="532"/>
      <c r="B24" s="533"/>
      <c r="C24" s="179" t="s">
        <v>2</v>
      </c>
      <c r="D24" s="191">
        <f>IF('基礎情報入力シート（要入力）'!$D$11='別紙４ (２)'!$L$5,'空床数計算シート(集計)'!D22+'空床数計算シート(クラスター集計)'!D22,IF('基礎情報入力シート（要入力）'!D11='別紙4 (１)'!L10,'空床数計算シート(クラスター集計)'!D22,IF('基礎情報入力シート（要入力）'!D11='別紙４ (２)'!L4,'空床数計算シート(クラスター集計)'!D22,)))</f>
        <v>0</v>
      </c>
      <c r="E24" s="285">
        <v>36000</v>
      </c>
      <c r="F24" s="180">
        <f t="shared" si="3"/>
        <v>0</v>
      </c>
      <c r="G24" s="375">
        <v>36000</v>
      </c>
      <c r="H24" s="177">
        <f t="shared" si="4"/>
        <v>0</v>
      </c>
      <c r="I24" s="180">
        <f t="shared" si="5"/>
        <v>0</v>
      </c>
      <c r="J24" s="149"/>
      <c r="K24" s="170"/>
    </row>
    <row r="25" spans="1:11" ht="25.15" customHeight="1">
      <c r="A25" s="170"/>
      <c r="B25" s="181"/>
      <c r="C25" s="181"/>
      <c r="D25" s="170"/>
      <c r="E25" s="170"/>
      <c r="F25" s="170"/>
      <c r="G25" s="179" t="s">
        <v>54</v>
      </c>
      <c r="H25" s="186">
        <f>SUM(H17:H24)</f>
        <v>0</v>
      </c>
      <c r="I25" s="186">
        <f>SUM(I17:I24)</f>
        <v>0</v>
      </c>
      <c r="J25" s="170"/>
      <c r="K25" s="170"/>
    </row>
    <row r="26" spans="1:11" ht="11.45" customHeight="1">
      <c r="A26" s="170"/>
      <c r="B26" s="170"/>
      <c r="C26" s="181"/>
      <c r="D26" s="187"/>
      <c r="E26" s="188"/>
      <c r="F26" s="189"/>
      <c r="G26" s="189"/>
      <c r="H26" s="190"/>
      <c r="I26" s="190"/>
      <c r="J26" s="170"/>
      <c r="K26" s="170"/>
    </row>
    <row r="27" spans="1:11" ht="27" customHeight="1">
      <c r="A27" s="524" t="s">
        <v>403</v>
      </c>
      <c r="B27" s="524"/>
      <c r="C27" s="524"/>
      <c r="D27" s="524"/>
      <c r="E27" s="524"/>
      <c r="F27" s="524"/>
      <c r="G27" s="524"/>
      <c r="H27" s="524"/>
      <c r="I27" s="524"/>
      <c r="J27" s="170"/>
      <c r="K27" s="170"/>
    </row>
    <row r="28" spans="1:11" ht="20.45" customHeight="1">
      <c r="A28" s="534" t="s">
        <v>16</v>
      </c>
      <c r="B28" s="534"/>
      <c r="C28" s="534"/>
      <c r="D28" s="534"/>
      <c r="E28" s="534"/>
      <c r="F28" s="534"/>
      <c r="G28" s="534"/>
      <c r="H28" s="534"/>
      <c r="I28" s="534"/>
      <c r="J28" s="170"/>
      <c r="K28" s="170"/>
    </row>
    <row r="29" spans="1:11" ht="39.950000000000003" customHeight="1">
      <c r="A29" s="524" t="s">
        <v>402</v>
      </c>
      <c r="B29" s="524"/>
      <c r="C29" s="524"/>
      <c r="D29" s="524"/>
      <c r="E29" s="524"/>
      <c r="F29" s="524"/>
      <c r="G29" s="524"/>
      <c r="H29" s="524"/>
      <c r="I29" s="524"/>
      <c r="J29" s="170"/>
      <c r="K29" s="170"/>
    </row>
    <row r="30" spans="1:11" ht="29.45" customHeight="1">
      <c r="A30" s="524"/>
      <c r="B30" s="524"/>
      <c r="C30" s="524"/>
      <c r="D30" s="524"/>
      <c r="E30" s="524"/>
      <c r="F30" s="524"/>
      <c r="G30" s="524"/>
      <c r="H30" s="524"/>
      <c r="I30" s="524"/>
      <c r="J30" s="170"/>
      <c r="K30" s="170"/>
    </row>
    <row r="31" spans="1:11" ht="18" customHeight="1">
      <c r="A31" s="524"/>
      <c r="B31" s="524"/>
      <c r="C31" s="524"/>
      <c r="D31" s="524"/>
      <c r="E31" s="524"/>
      <c r="F31" s="524"/>
      <c r="G31" s="524"/>
      <c r="H31" s="524"/>
      <c r="I31" s="524"/>
      <c r="J31" s="170"/>
      <c r="K31" s="170"/>
    </row>
  </sheetData>
  <sheetProtection algorithmName="SHA-512" hashValue="eTdxrYCk4ZusZXUQ2x8r5Xe/IGQK7YyEQgn5zR8zaF/ohX2BYKdxKnoeD+rVEDi3KKktI4nbKwYPOJH+TWZYOA==" saltValue="UbVtBeLmhy9lZXuUDIqy4Q==" spinCount="100000" sheet="1" objects="1" scenarios="1"/>
  <mergeCells count="21">
    <mergeCell ref="J15:J16"/>
    <mergeCell ref="A4:C5"/>
    <mergeCell ref="D4:D5"/>
    <mergeCell ref="E4:F4"/>
    <mergeCell ref="G4:H4"/>
    <mergeCell ref="J4:J5"/>
    <mergeCell ref="A6:A8"/>
    <mergeCell ref="B6:B8"/>
    <mergeCell ref="A9:B12"/>
    <mergeCell ref="A15:C16"/>
    <mergeCell ref="D15:D16"/>
    <mergeCell ref="E15:F15"/>
    <mergeCell ref="G15:H15"/>
    <mergeCell ref="A30:I30"/>
    <mergeCell ref="A31:I31"/>
    <mergeCell ref="A17:A20"/>
    <mergeCell ref="B17:B20"/>
    <mergeCell ref="A21:B24"/>
    <mergeCell ref="A27:I27"/>
    <mergeCell ref="A28:I28"/>
    <mergeCell ref="A29:I29"/>
  </mergeCells>
  <phoneticPr fontId="2"/>
  <printOptions horizontalCentered="1"/>
  <pageMargins left="0.59055118110236227" right="0.59055118110236227" top="0.78740157480314965" bottom="0.78740157480314965"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A1:M35"/>
  <sheetViews>
    <sheetView view="pageBreakPreview" zoomScaleNormal="100" zoomScaleSheetLayoutView="100" workbookViewId="0">
      <selection activeCell="H8" sqref="H8"/>
    </sheetView>
  </sheetViews>
  <sheetFormatPr defaultColWidth="9" defaultRowHeight="33.6" customHeight="1"/>
  <cols>
    <col min="1" max="1" width="15.125" style="101" customWidth="1"/>
    <col min="2" max="4" width="12.75" style="101" customWidth="1"/>
    <col min="5" max="5" width="4.5" style="102" customWidth="1"/>
    <col min="6" max="6" width="5.25" style="103" bestFit="1" customWidth="1"/>
    <col min="7" max="7" width="8.5" style="104" customWidth="1"/>
    <col min="8" max="8" width="13.375" style="104" bestFit="1" customWidth="1"/>
    <col min="9" max="11" width="5.75" style="103" customWidth="1"/>
    <col min="12" max="12" width="1" style="103" customWidth="1"/>
    <col min="13" max="16384" width="9" style="101"/>
  </cols>
  <sheetData>
    <row r="1" spans="1:13" ht="33.6" customHeight="1">
      <c r="A1" s="100" t="s">
        <v>371</v>
      </c>
    </row>
    <row r="2" spans="1:13" ht="33" customHeight="1">
      <c r="A2" s="100" t="s">
        <v>90</v>
      </c>
    </row>
    <row r="3" spans="1:13" ht="34.9" customHeight="1" thickBot="1">
      <c r="F3" s="105" t="s">
        <v>378</v>
      </c>
    </row>
    <row r="4" spans="1:13" ht="33.6" customHeight="1" thickTop="1">
      <c r="A4" s="105" t="s">
        <v>378</v>
      </c>
      <c r="B4" s="106"/>
      <c r="C4" s="106"/>
      <c r="D4" s="107" t="s">
        <v>91</v>
      </c>
      <c r="E4" s="108"/>
      <c r="F4" s="551" t="s">
        <v>167</v>
      </c>
      <c r="G4" s="109"/>
      <c r="H4" s="109"/>
      <c r="I4" s="110" t="s">
        <v>379</v>
      </c>
      <c r="J4" s="110" t="s">
        <v>380</v>
      </c>
      <c r="K4" s="110" t="s">
        <v>381</v>
      </c>
    </row>
    <row r="5" spans="1:13" ht="33.6" customHeight="1">
      <c r="A5" s="546" t="s">
        <v>322</v>
      </c>
      <c r="B5" s="546" t="s">
        <v>93</v>
      </c>
      <c r="C5" s="111" t="s">
        <v>94</v>
      </c>
      <c r="D5" s="205">
        <f>SUM(I8:K8)</f>
        <v>0</v>
      </c>
      <c r="E5" s="108"/>
      <c r="F5" s="551"/>
      <c r="G5" s="548" t="s">
        <v>94</v>
      </c>
      <c r="H5" s="358" t="s">
        <v>328</v>
      </c>
      <c r="I5" s="349">
        <f>'空床数計算シート(７月) '!$C$7</f>
        <v>0</v>
      </c>
      <c r="J5" s="350">
        <f>'空床数計算シート(８月)'!$C$7</f>
        <v>0</v>
      </c>
      <c r="K5" s="355">
        <f>'空床数計算シート(９月)'!$C$7</f>
        <v>0</v>
      </c>
    </row>
    <row r="6" spans="1:13" ht="33.6" customHeight="1">
      <c r="A6" s="546"/>
      <c r="B6" s="546"/>
      <c r="C6" s="113" t="s">
        <v>96</v>
      </c>
      <c r="D6" s="206">
        <f>SUM(I12:K12)</f>
        <v>0</v>
      </c>
      <c r="E6" s="108"/>
      <c r="F6" s="551"/>
      <c r="G6" s="549"/>
      <c r="H6" s="305" t="s">
        <v>365</v>
      </c>
      <c r="I6" s="351">
        <f>'空床数計算シート(７月) '!$D$7</f>
        <v>0</v>
      </c>
      <c r="J6" s="352">
        <f>'空床数計算シート(８月)'!$D$7</f>
        <v>0</v>
      </c>
      <c r="K6" s="356">
        <f>'空床数計算シート(９月)'!$D$7</f>
        <v>0</v>
      </c>
      <c r="M6" s="115"/>
    </row>
    <row r="7" spans="1:13" ht="33.6" customHeight="1" thickBot="1">
      <c r="A7" s="546"/>
      <c r="B7" s="546"/>
      <c r="C7" s="278" t="s">
        <v>97</v>
      </c>
      <c r="D7" s="306">
        <f>SUM(I16:K16)</f>
        <v>0</v>
      </c>
      <c r="E7" s="108"/>
      <c r="F7" s="551"/>
      <c r="G7" s="549"/>
      <c r="H7" s="643" t="s">
        <v>406</v>
      </c>
      <c r="I7" s="351">
        <f>'空床数計算シート(７月) '!$E$7</f>
        <v>0</v>
      </c>
      <c r="J7" s="352">
        <f>'空床数計算シート(８月)'!$E$7</f>
        <v>0</v>
      </c>
      <c r="K7" s="356">
        <f>'空床数計算シート(９月)'!$E$7</f>
        <v>0</v>
      </c>
    </row>
    <row r="8" spans="1:13" ht="33.6" customHeight="1" thickTop="1">
      <c r="A8" s="343"/>
      <c r="B8" s="343"/>
      <c r="C8" s="343"/>
      <c r="D8" s="343"/>
      <c r="E8" s="108"/>
      <c r="F8" s="551"/>
      <c r="G8" s="550"/>
      <c r="H8" s="271" t="s">
        <v>327</v>
      </c>
      <c r="I8" s="353">
        <f>I5-I6-I7</f>
        <v>0</v>
      </c>
      <c r="J8" s="354">
        <f>J5-J6-J7</f>
        <v>0</v>
      </c>
      <c r="K8" s="357">
        <f>K5-K6-K7</f>
        <v>0</v>
      </c>
    </row>
    <row r="9" spans="1:13" ht="33.6" customHeight="1">
      <c r="A9" s="343"/>
      <c r="B9" s="343"/>
      <c r="C9" s="343"/>
      <c r="D9" s="343"/>
      <c r="E9" s="108"/>
      <c r="F9" s="551"/>
      <c r="G9" s="547" t="s">
        <v>377</v>
      </c>
      <c r="H9" s="358" t="s">
        <v>328</v>
      </c>
      <c r="I9" s="370">
        <f>'空床数計算シート(７月) '!$H$7</f>
        <v>0</v>
      </c>
      <c r="J9" s="359">
        <f>'空床数計算シート(８月)'!$H$7</f>
        <v>0</v>
      </c>
      <c r="K9" s="360">
        <f>'空床数計算シート(９月)'!$H$7</f>
        <v>0</v>
      </c>
    </row>
    <row r="10" spans="1:13" ht="33.6" customHeight="1">
      <c r="A10" s="343"/>
      <c r="B10" s="343"/>
      <c r="C10" s="343"/>
      <c r="D10" s="343"/>
      <c r="E10" s="108"/>
      <c r="F10" s="551"/>
      <c r="G10" s="547"/>
      <c r="H10" s="305" t="s">
        <v>365</v>
      </c>
      <c r="I10" s="351">
        <f>'空床数計算シート(７月) '!$I$7</f>
        <v>0</v>
      </c>
      <c r="J10" s="352">
        <f>'空床数計算シート(８月)'!$I$7</f>
        <v>0</v>
      </c>
      <c r="K10" s="356">
        <f>'空床数計算シート(９月)'!$I$7</f>
        <v>0</v>
      </c>
    </row>
    <row r="11" spans="1:13" ht="33.6" customHeight="1">
      <c r="A11" s="343"/>
      <c r="B11" s="343"/>
      <c r="C11" s="343"/>
      <c r="D11" s="343"/>
      <c r="E11" s="108"/>
      <c r="F11" s="551"/>
      <c r="G11" s="547"/>
      <c r="H11" s="643" t="s">
        <v>406</v>
      </c>
      <c r="I11" s="351">
        <f>'空床数計算シート(７月) '!$J$7</f>
        <v>0</v>
      </c>
      <c r="J11" s="352">
        <f>'空床数計算シート(８月)'!$J$7</f>
        <v>0</v>
      </c>
      <c r="K11" s="356">
        <f>'空床数計算シート(９月)'!$J$7</f>
        <v>0</v>
      </c>
    </row>
    <row r="12" spans="1:13" ht="33.6" customHeight="1">
      <c r="A12" s="342"/>
      <c r="B12" s="343"/>
      <c r="C12" s="345"/>
      <c r="D12" s="346"/>
      <c r="E12" s="108"/>
      <c r="F12" s="551"/>
      <c r="G12" s="547"/>
      <c r="H12" s="379" t="s">
        <v>327</v>
      </c>
      <c r="I12" s="353">
        <f>I9-I10-I11</f>
        <v>0</v>
      </c>
      <c r="J12" s="354">
        <f>J9-J10-J11</f>
        <v>0</v>
      </c>
      <c r="K12" s="357">
        <f>K9-K10-K11</f>
        <v>0</v>
      </c>
    </row>
    <row r="13" spans="1:13" ht="33.6" customHeight="1">
      <c r="A13" s="277"/>
      <c r="B13" s="277"/>
      <c r="C13" s="268"/>
      <c r="D13" s="269"/>
      <c r="E13" s="108"/>
      <c r="F13" s="551"/>
      <c r="G13" s="547" t="s">
        <v>2</v>
      </c>
      <c r="H13" s="112" t="s">
        <v>328</v>
      </c>
      <c r="I13" s="363">
        <f>'空床数計算シート(７月) '!$M$7</f>
        <v>0</v>
      </c>
      <c r="J13" s="350">
        <f>'空床数計算シート(８月)'!$M$7</f>
        <v>0</v>
      </c>
      <c r="K13" s="355">
        <f>'空床数計算シート(９月)'!$M$7</f>
        <v>0</v>
      </c>
    </row>
    <row r="14" spans="1:13" ht="33.6" customHeight="1">
      <c r="A14" s="277"/>
      <c r="B14" s="277"/>
      <c r="C14" s="268"/>
      <c r="D14" s="269"/>
      <c r="E14" s="108"/>
      <c r="F14" s="551"/>
      <c r="G14" s="547"/>
      <c r="H14" s="114" t="s">
        <v>365</v>
      </c>
      <c r="I14" s="361">
        <f>'空床数計算シート(７月) '!$N$7</f>
        <v>0</v>
      </c>
      <c r="J14" s="352">
        <f>'空床数計算シート(８月)'!$N$7</f>
        <v>0</v>
      </c>
      <c r="K14" s="356">
        <f>'空床数計算シート(９月)'!$N$7</f>
        <v>0</v>
      </c>
    </row>
    <row r="15" spans="1:13" ht="33.6" customHeight="1">
      <c r="A15" s="277"/>
      <c r="B15" s="277"/>
      <c r="C15" s="268"/>
      <c r="D15" s="269"/>
      <c r="E15" s="108"/>
      <c r="F15" s="551"/>
      <c r="G15" s="547"/>
      <c r="H15" s="643" t="s">
        <v>406</v>
      </c>
      <c r="I15" s="361">
        <f>'空床数計算シート(７月) '!$O$7</f>
        <v>0</v>
      </c>
      <c r="J15" s="352">
        <f>'空床数計算シート(８月)'!$O$7</f>
        <v>0</v>
      </c>
      <c r="K15" s="356">
        <f>'空床数計算シート(９月)'!$O$7</f>
        <v>0</v>
      </c>
    </row>
    <row r="16" spans="1:13" ht="33.6" customHeight="1">
      <c r="A16" s="277"/>
      <c r="B16" s="277"/>
      <c r="C16" s="268"/>
      <c r="D16" s="269"/>
      <c r="E16" s="108"/>
      <c r="F16" s="551"/>
      <c r="G16" s="547"/>
      <c r="H16" s="271" t="s">
        <v>327</v>
      </c>
      <c r="I16" s="362">
        <f>I13-I14-I15</f>
        <v>0</v>
      </c>
      <c r="J16" s="354">
        <f>J13-J14-J15</f>
        <v>0</v>
      </c>
      <c r="K16" s="357">
        <f>K13-K14-K15</f>
        <v>0</v>
      </c>
    </row>
    <row r="17" spans="1:12" ht="33.6" customHeight="1" thickBot="1">
      <c r="A17" s="131"/>
      <c r="B17" s="131"/>
      <c r="C17" s="268"/>
      <c r="D17" s="269"/>
      <c r="E17" s="108"/>
      <c r="F17" s="105" t="s">
        <v>378</v>
      </c>
      <c r="G17" s="118"/>
      <c r="H17" s="118"/>
      <c r="I17" s="118"/>
      <c r="J17" s="118"/>
      <c r="K17" s="118"/>
      <c r="L17" s="273"/>
    </row>
    <row r="18" spans="1:12" ht="31.5" customHeight="1" thickTop="1">
      <c r="A18" s="105" t="s">
        <v>378</v>
      </c>
      <c r="B18" s="106"/>
      <c r="C18" s="116"/>
      <c r="D18" s="107" t="s">
        <v>98</v>
      </c>
      <c r="E18" s="286"/>
      <c r="F18" s="552" t="s">
        <v>335</v>
      </c>
      <c r="G18" s="553"/>
      <c r="H18" s="554"/>
      <c r="I18" s="289" t="s">
        <v>379</v>
      </c>
      <c r="J18" s="289" t="s">
        <v>380</v>
      </c>
      <c r="K18" s="289" t="s">
        <v>381</v>
      </c>
      <c r="L18" s="347"/>
    </row>
    <row r="19" spans="1:12" ht="31.5" customHeight="1">
      <c r="A19" s="543" t="s">
        <v>99</v>
      </c>
      <c r="B19" s="546" t="s">
        <v>100</v>
      </c>
      <c r="C19" s="308" t="s">
        <v>101</v>
      </c>
      <c r="D19" s="205">
        <f>SUM(I19:K19)</f>
        <v>0</v>
      </c>
      <c r="E19" s="122"/>
      <c r="F19" s="555" t="s">
        <v>336</v>
      </c>
      <c r="G19" s="556"/>
      <c r="H19" s="557"/>
      <c r="I19" s="380">
        <f>'空床数計算シート(７月) '!$S$7</f>
        <v>0</v>
      </c>
      <c r="J19" s="381">
        <f>'空床数計算シート(８月)'!$S$7</f>
        <v>0</v>
      </c>
      <c r="K19" s="382">
        <f>'空床数計算シート(９月)'!$S$7</f>
        <v>0</v>
      </c>
      <c r="L19" s="347"/>
    </row>
    <row r="20" spans="1:12" ht="31.5" customHeight="1">
      <c r="A20" s="544"/>
      <c r="B20" s="546"/>
      <c r="C20" s="364" t="s">
        <v>376</v>
      </c>
      <c r="D20" s="206">
        <f t="shared" ref="D20:D22" si="0">SUM(I20:K20)</f>
        <v>0</v>
      </c>
      <c r="E20" s="122"/>
      <c r="F20" s="555" t="s">
        <v>334</v>
      </c>
      <c r="G20" s="556"/>
      <c r="H20" s="557"/>
      <c r="I20" s="383">
        <f>'空床数計算シート(７月) '!$T$7</f>
        <v>0</v>
      </c>
      <c r="J20" s="142">
        <f>'空床数計算シート(８月)'!$T$7</f>
        <v>0</v>
      </c>
      <c r="K20" s="143">
        <f>'空床数計算シート(９月)'!$T$7</f>
        <v>0</v>
      </c>
      <c r="L20" s="347"/>
    </row>
    <row r="21" spans="1:12" ht="31.5" customHeight="1">
      <c r="A21" s="544"/>
      <c r="B21" s="546"/>
      <c r="C21" s="364" t="s">
        <v>102</v>
      </c>
      <c r="D21" s="206">
        <f t="shared" si="0"/>
        <v>0</v>
      </c>
      <c r="E21" s="304"/>
      <c r="F21" s="555" t="s">
        <v>337</v>
      </c>
      <c r="G21" s="556"/>
      <c r="H21" s="557"/>
      <c r="I21" s="383">
        <f>'空床数計算シート(７月) '!U7+'空床数計算シート(７月) '!X7</f>
        <v>0</v>
      </c>
      <c r="J21" s="142">
        <f>'空床数計算シート(８月)'!U7+'空床数計算シート(８月)'!X7</f>
        <v>0</v>
      </c>
      <c r="K21" s="143">
        <f>'空床数計算シート(９月)'!U7+'空床数計算シート(９月)'!X7</f>
        <v>0</v>
      </c>
      <c r="L21" s="347"/>
    </row>
    <row r="22" spans="1:12" ht="31.5" customHeight="1" thickBot="1">
      <c r="A22" s="545"/>
      <c r="B22" s="546"/>
      <c r="C22" s="278" t="s">
        <v>97</v>
      </c>
      <c r="D22" s="306">
        <f t="shared" si="0"/>
        <v>0</v>
      </c>
      <c r="F22" s="555" t="s">
        <v>338</v>
      </c>
      <c r="G22" s="556"/>
      <c r="H22" s="557"/>
      <c r="I22" s="384">
        <f>'空床数計算シート(７月) '!V7+'空床数計算シート(７月) '!Y7</f>
        <v>0</v>
      </c>
      <c r="J22" s="146">
        <f>'空床数計算シート(８月)'!V7+'空床数計算シート(８月)'!Y7</f>
        <v>0</v>
      </c>
      <c r="K22" s="282">
        <f>'空床数計算シート(９月)'!V7+'空床数計算シート(９月)'!Y7</f>
        <v>0</v>
      </c>
      <c r="L22" s="347"/>
    </row>
    <row r="23" spans="1:12" ht="31.5" customHeight="1" thickTop="1">
      <c r="A23" s="344"/>
      <c r="B23" s="118"/>
      <c r="C23" s="118"/>
      <c r="D23" s="118"/>
      <c r="F23" s="272"/>
      <c r="G23" s="267"/>
      <c r="H23" s="267"/>
      <c r="I23" s="267"/>
      <c r="J23" s="267"/>
      <c r="K23" s="267"/>
      <c r="L23" s="272"/>
    </row>
    <row r="24" spans="1:12" ht="34.15" customHeight="1">
      <c r="A24" s="119"/>
      <c r="B24" s="118"/>
      <c r="C24" s="118"/>
      <c r="D24" s="118"/>
      <c r="G24" s="267"/>
      <c r="H24" s="267"/>
      <c r="I24" s="267"/>
      <c r="J24" s="267"/>
      <c r="K24" s="267"/>
    </row>
    <row r="25" spans="1:12" ht="31.5" customHeight="1">
      <c r="A25" s="542"/>
      <c r="B25" s="309"/>
      <c r="C25" s="309"/>
      <c r="D25" s="309"/>
      <c r="G25" s="127"/>
    </row>
    <row r="26" spans="1:12" ht="31.5" customHeight="1">
      <c r="A26" s="542"/>
      <c r="B26" s="303"/>
      <c r="C26" s="303"/>
      <c r="D26" s="303"/>
      <c r="G26" s="127"/>
    </row>
    <row r="27" spans="1:12" ht="31.5" customHeight="1">
      <c r="A27" s="311"/>
      <c r="B27" s="312"/>
      <c r="C27" s="312"/>
      <c r="D27" s="118"/>
    </row>
    <row r="28" spans="1:12" ht="31.5" customHeight="1">
      <c r="A28" s="311"/>
      <c r="B28" s="312"/>
      <c r="C28" s="312"/>
      <c r="D28" s="272"/>
    </row>
    <row r="29" spans="1:12" ht="31.5" customHeight="1">
      <c r="A29" s="311"/>
      <c r="B29" s="312"/>
      <c r="C29" s="312"/>
      <c r="D29" s="118"/>
    </row>
    <row r="30" spans="1:12" ht="31.5" customHeight="1">
      <c r="A30" s="311"/>
      <c r="B30" s="313"/>
      <c r="C30" s="313"/>
      <c r="D30" s="310"/>
    </row>
    <row r="31" spans="1:12" ht="31.5" customHeight="1">
      <c r="A31" s="304"/>
      <c r="B31" s="304"/>
      <c r="C31" s="304"/>
      <c r="D31" s="304"/>
    </row>
    <row r="32" spans="1:12" ht="31.5" customHeight="1">
      <c r="A32" s="120"/>
      <c r="B32" s="121"/>
      <c r="C32" s="121"/>
      <c r="D32" s="121"/>
    </row>
    <row r="33" spans="1:4" ht="31.5" customHeight="1">
      <c r="A33" s="286"/>
      <c r="B33" s="286"/>
      <c r="C33" s="286"/>
      <c r="D33" s="286"/>
    </row>
    <row r="34" spans="1:4" ht="33.6" customHeight="1">
      <c r="B34" s="274"/>
      <c r="C34" s="274"/>
      <c r="D34" s="274"/>
    </row>
    <row r="35" spans="1:4" ht="33.6" customHeight="1">
      <c r="A35" s="272"/>
      <c r="B35" s="272"/>
      <c r="C35" s="272"/>
      <c r="D35" s="272"/>
    </row>
  </sheetData>
  <sheetProtection algorithmName="SHA-512" hashValue="HpwgnVQvt1iHSMaDNekI4OCIgMlS6V/YTAuYtfeYm0AKP0D1xC3oTJV0LG/DvcX5sRhepBeVHNjoav524c6/IA==" saltValue="E/SU0nzb/D+Tyj6wvumqNw==" spinCount="100000" sheet="1" objects="1" scenarios="1"/>
  <mergeCells count="14">
    <mergeCell ref="A25:A26"/>
    <mergeCell ref="A19:A22"/>
    <mergeCell ref="B19:B22"/>
    <mergeCell ref="B5:B7"/>
    <mergeCell ref="G13:G16"/>
    <mergeCell ref="G9:G12"/>
    <mergeCell ref="G5:G8"/>
    <mergeCell ref="F4:F16"/>
    <mergeCell ref="A5:A7"/>
    <mergeCell ref="F18:H18"/>
    <mergeCell ref="F19:H19"/>
    <mergeCell ref="F20:H20"/>
    <mergeCell ref="F21:H21"/>
    <mergeCell ref="F22:H22"/>
  </mergeCells>
  <phoneticPr fontId="26"/>
  <printOptions horizontalCentered="1"/>
  <pageMargins left="0.39370078740157483" right="0" top="0.19685039370078741" bottom="0.19685039370078741" header="0" footer="0"/>
  <pageSetup paperSize="9" scale="8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45"/>
  <sheetViews>
    <sheetView view="pageBreakPreview" zoomScale="85" zoomScaleNormal="85" zoomScaleSheetLayoutView="85" workbookViewId="0">
      <selection activeCell="V10" sqref="V10:V27"/>
    </sheetView>
  </sheetViews>
  <sheetFormatPr defaultColWidth="9" defaultRowHeight="13.5"/>
  <cols>
    <col min="1" max="16" width="5.625" style="102" customWidth="1"/>
    <col min="17" max="17" width="4.5" style="102" customWidth="1"/>
    <col min="18" max="22" width="6.625" style="102" customWidth="1"/>
    <col min="23" max="23" width="3.75" style="102" customWidth="1"/>
    <col min="24" max="25" width="6.625" style="102" customWidth="1"/>
    <col min="26" max="26" width="3.75" style="102" customWidth="1"/>
    <col min="27" max="27" width="9" style="102" customWidth="1"/>
    <col min="28" max="29" width="9" style="102"/>
    <col min="30" max="30" width="3.75" style="102" customWidth="1"/>
    <col min="31" max="31" width="9" style="102" customWidth="1"/>
    <col min="32" max="33" width="9" style="102"/>
    <col min="34" max="34" width="9" style="102" customWidth="1"/>
    <col min="35" max="16384" width="9" style="102"/>
  </cols>
  <sheetData>
    <row r="1" spans="1:34" ht="18.75" customHeight="1">
      <c r="A1" s="262" t="s">
        <v>371</v>
      </c>
      <c r="B1" s="260"/>
      <c r="C1" s="260"/>
      <c r="D1" s="260"/>
      <c r="E1" s="260"/>
      <c r="F1" s="263"/>
      <c r="G1" s="260"/>
      <c r="H1" s="260"/>
      <c r="I1" s="101"/>
      <c r="J1" s="101"/>
      <c r="K1" s="101"/>
    </row>
    <row r="2" spans="1:34" ht="18.75" customHeight="1">
      <c r="A2" s="262" t="s">
        <v>105</v>
      </c>
      <c r="B2" s="260"/>
      <c r="C2" s="260"/>
      <c r="D2" s="260"/>
      <c r="E2" s="260"/>
      <c r="F2" s="263"/>
      <c r="H2" s="264" t="s">
        <v>372</v>
      </c>
      <c r="I2" s="128"/>
      <c r="J2" s="128"/>
      <c r="K2" s="101"/>
    </row>
    <row r="3" spans="1:34">
      <c r="A3" s="100"/>
      <c r="B3" s="101"/>
      <c r="C3" s="101"/>
      <c r="D3" s="101"/>
      <c r="E3" s="101"/>
      <c r="F3" s="103"/>
      <c r="G3" s="101"/>
      <c r="H3" s="101"/>
      <c r="I3" s="128"/>
      <c r="J3" s="128"/>
      <c r="K3" s="101"/>
    </row>
    <row r="4" spans="1:34" ht="18.75" customHeight="1">
      <c r="A4" s="558" t="s">
        <v>106</v>
      </c>
      <c r="B4" s="559"/>
      <c r="C4" s="559"/>
      <c r="D4" s="559"/>
      <c r="E4" s="559"/>
      <c r="F4" s="559"/>
      <c r="G4" s="559"/>
      <c r="H4" s="559"/>
      <c r="I4" s="559"/>
      <c r="J4" s="559"/>
      <c r="K4" s="559"/>
      <c r="L4" s="559"/>
      <c r="M4" s="559"/>
      <c r="N4" s="559"/>
      <c r="O4" s="559"/>
      <c r="P4" s="560"/>
      <c r="Q4" s="101"/>
      <c r="R4" s="561" t="s">
        <v>107</v>
      </c>
      <c r="S4" s="562"/>
      <c r="T4" s="562"/>
      <c r="U4" s="562"/>
      <c r="V4" s="563"/>
      <c r="W4" s="129"/>
      <c r="X4" s="567" t="s">
        <v>357</v>
      </c>
      <c r="Y4" s="568"/>
      <c r="Z4" s="129"/>
      <c r="AA4" s="571" t="s">
        <v>168</v>
      </c>
      <c r="AB4" s="572"/>
      <c r="AC4" s="573"/>
      <c r="AD4" s="129"/>
      <c r="AE4" s="571" t="s">
        <v>358</v>
      </c>
      <c r="AF4" s="572"/>
      <c r="AG4" s="573"/>
      <c r="AH4" s="130"/>
    </row>
    <row r="5" spans="1:34" ht="18.75" customHeight="1">
      <c r="A5" s="577" t="s">
        <v>93</v>
      </c>
      <c r="B5" s="578"/>
      <c r="C5" s="578"/>
      <c r="D5" s="578"/>
      <c r="E5" s="578"/>
      <c r="F5" s="578"/>
      <c r="G5" s="578"/>
      <c r="H5" s="578"/>
      <c r="I5" s="578"/>
      <c r="J5" s="578"/>
      <c r="K5" s="578"/>
      <c r="L5" s="578"/>
      <c r="M5" s="578"/>
      <c r="N5" s="578"/>
      <c r="O5" s="579"/>
      <c r="P5" s="580"/>
      <c r="Q5" s="101"/>
      <c r="R5" s="564"/>
      <c r="S5" s="565"/>
      <c r="T5" s="565"/>
      <c r="U5" s="565"/>
      <c r="V5" s="566"/>
      <c r="W5" s="131"/>
      <c r="X5" s="569"/>
      <c r="Y5" s="570"/>
      <c r="Z5" s="131"/>
      <c r="AA5" s="574"/>
      <c r="AB5" s="575"/>
      <c r="AC5" s="576"/>
      <c r="AD5" s="131"/>
      <c r="AE5" s="574"/>
      <c r="AF5" s="575"/>
      <c r="AG5" s="576"/>
      <c r="AH5" s="130"/>
    </row>
    <row r="6" spans="1:34" ht="30" customHeight="1">
      <c r="A6" s="132"/>
      <c r="B6" s="587" t="s">
        <v>94</v>
      </c>
      <c r="C6" s="587"/>
      <c r="D6" s="587"/>
      <c r="E6" s="587"/>
      <c r="F6" s="587"/>
      <c r="G6" s="587" t="s">
        <v>96</v>
      </c>
      <c r="H6" s="587"/>
      <c r="I6" s="587"/>
      <c r="J6" s="587"/>
      <c r="K6" s="587"/>
      <c r="L6" s="587" t="s">
        <v>97</v>
      </c>
      <c r="M6" s="587"/>
      <c r="N6" s="587"/>
      <c r="O6" s="588"/>
      <c r="P6" s="589"/>
      <c r="Q6" s="101"/>
      <c r="R6" s="132"/>
      <c r="S6" s="339" t="s">
        <v>101</v>
      </c>
      <c r="T6" s="339" t="s">
        <v>96</v>
      </c>
      <c r="U6" s="339" t="s">
        <v>102</v>
      </c>
      <c r="V6" s="340" t="s">
        <v>97</v>
      </c>
      <c r="X6" s="328" t="s">
        <v>102</v>
      </c>
      <c r="Y6" s="340" t="s">
        <v>97</v>
      </c>
      <c r="AA6" s="581" t="s">
        <v>108</v>
      </c>
      <c r="AB6" s="583" t="s">
        <v>169</v>
      </c>
      <c r="AC6" s="585" t="s">
        <v>170</v>
      </c>
      <c r="AE6" s="581" t="s">
        <v>108</v>
      </c>
      <c r="AF6" s="583" t="s">
        <v>169</v>
      </c>
      <c r="AG6" s="585" t="s">
        <v>170</v>
      </c>
    </row>
    <row r="7" spans="1:34" ht="24.95" customHeight="1">
      <c r="A7" s="135" t="s">
        <v>95</v>
      </c>
      <c r="B7" s="136">
        <f>SUM(B10:B40)</f>
        <v>0</v>
      </c>
      <c r="C7" s="136">
        <f>SUM(C10:C40)</f>
        <v>0</v>
      </c>
      <c r="D7" s="136">
        <f t="shared" ref="D7:P7" si="0">SUM(D10:D40)</f>
        <v>0</v>
      </c>
      <c r="E7" s="136">
        <f t="shared" si="0"/>
        <v>0</v>
      </c>
      <c r="F7" s="136">
        <f t="shared" si="0"/>
        <v>0</v>
      </c>
      <c r="G7" s="136">
        <f t="shared" si="0"/>
        <v>0</v>
      </c>
      <c r="H7" s="136">
        <f t="shared" si="0"/>
        <v>0</v>
      </c>
      <c r="I7" s="136">
        <f t="shared" si="0"/>
        <v>0</v>
      </c>
      <c r="J7" s="136">
        <f t="shared" si="0"/>
        <v>0</v>
      </c>
      <c r="K7" s="136">
        <f t="shared" si="0"/>
        <v>0</v>
      </c>
      <c r="L7" s="136">
        <f t="shared" si="0"/>
        <v>0</v>
      </c>
      <c r="M7" s="136">
        <f t="shared" si="0"/>
        <v>0</v>
      </c>
      <c r="N7" s="136">
        <f t="shared" si="0"/>
        <v>0</v>
      </c>
      <c r="O7" s="136">
        <f t="shared" si="0"/>
        <v>0</v>
      </c>
      <c r="P7" s="137">
        <f t="shared" si="0"/>
        <v>0</v>
      </c>
      <c r="Q7" s="103"/>
      <c r="R7" s="135" t="s">
        <v>95</v>
      </c>
      <c r="S7" s="136">
        <f>SUM(S10:S40)</f>
        <v>0</v>
      </c>
      <c r="T7" s="136">
        <f>SUM(T10:T40)</f>
        <v>0</v>
      </c>
      <c r="U7" s="136">
        <f t="shared" ref="U7:V7" si="1">SUM(U10:U40)</f>
        <v>0</v>
      </c>
      <c r="V7" s="137">
        <f t="shared" si="1"/>
        <v>0</v>
      </c>
      <c r="X7" s="329">
        <f t="shared" ref="X7:Y7" si="2">SUM(X10:X40)</f>
        <v>0</v>
      </c>
      <c r="Y7" s="137">
        <f t="shared" si="2"/>
        <v>0</v>
      </c>
      <c r="AA7" s="582"/>
      <c r="AB7" s="584"/>
      <c r="AC7" s="586"/>
      <c r="AE7" s="582"/>
      <c r="AF7" s="584"/>
      <c r="AG7" s="586"/>
    </row>
    <row r="8" spans="1:34" ht="24.95" customHeight="1">
      <c r="A8" s="123"/>
      <c r="B8" s="138"/>
      <c r="C8" s="138"/>
      <c r="D8" s="138"/>
      <c r="E8" s="138"/>
      <c r="F8" s="138"/>
      <c r="G8" s="138"/>
      <c r="H8" s="138"/>
      <c r="I8" s="138"/>
      <c r="J8" s="138"/>
      <c r="K8" s="138"/>
      <c r="L8" s="138"/>
      <c r="M8" s="138"/>
      <c r="N8" s="138"/>
      <c r="O8" s="138"/>
      <c r="P8" s="138"/>
      <c r="Q8" s="101"/>
      <c r="R8" s="123"/>
      <c r="S8" s="138"/>
      <c r="T8" s="138"/>
      <c r="U8" s="138"/>
      <c r="V8" s="138"/>
      <c r="X8" s="138"/>
      <c r="Y8" s="138"/>
      <c r="AA8" s="582"/>
      <c r="AB8" s="584"/>
      <c r="AC8" s="586"/>
      <c r="AE8" s="582"/>
      <c r="AF8" s="584"/>
      <c r="AG8" s="586"/>
    </row>
    <row r="9" spans="1:34" ht="60" customHeight="1">
      <c r="A9" s="164" t="s">
        <v>171</v>
      </c>
      <c r="B9" s="256" t="s">
        <v>321</v>
      </c>
      <c r="C9" s="256" t="s">
        <v>320</v>
      </c>
      <c r="D9" s="256" t="s">
        <v>366</v>
      </c>
      <c r="E9" s="256" t="s">
        <v>367</v>
      </c>
      <c r="F9" s="256" t="s">
        <v>326</v>
      </c>
      <c r="G9" s="256" t="s">
        <v>321</v>
      </c>
      <c r="H9" s="256" t="s">
        <v>320</v>
      </c>
      <c r="I9" s="256" t="s">
        <v>366</v>
      </c>
      <c r="J9" s="256" t="s">
        <v>367</v>
      </c>
      <c r="K9" s="256" t="s">
        <v>326</v>
      </c>
      <c r="L9" s="256" t="s">
        <v>321</v>
      </c>
      <c r="M9" s="256" t="s">
        <v>320</v>
      </c>
      <c r="N9" s="256" t="s">
        <v>366</v>
      </c>
      <c r="O9" s="256" t="s">
        <v>367</v>
      </c>
      <c r="P9" s="275" t="s">
        <v>326</v>
      </c>
      <c r="Q9" s="101"/>
      <c r="R9" s="164" t="s">
        <v>171</v>
      </c>
      <c r="S9" s="139" t="s">
        <v>104</v>
      </c>
      <c r="T9" s="139" t="s">
        <v>104</v>
      </c>
      <c r="U9" s="139" t="s">
        <v>104</v>
      </c>
      <c r="V9" s="140" t="s">
        <v>104</v>
      </c>
      <c r="X9" s="330" t="s">
        <v>104</v>
      </c>
      <c r="Y9" s="140" t="s">
        <v>104</v>
      </c>
      <c r="AA9" s="582"/>
      <c r="AB9" s="584"/>
      <c r="AC9" s="586"/>
      <c r="AE9" s="582"/>
      <c r="AF9" s="584"/>
      <c r="AG9" s="586"/>
    </row>
    <row r="10" spans="1:34" ht="24.95" customHeight="1">
      <c r="A10" s="141" t="s">
        <v>172</v>
      </c>
      <c r="B10" s="194"/>
      <c r="C10" s="324" t="str">
        <f>IF(B10="","",B10)</f>
        <v/>
      </c>
      <c r="D10" s="194"/>
      <c r="E10" s="324">
        <v>0</v>
      </c>
      <c r="F10" s="142">
        <f>B10-D10</f>
        <v>0</v>
      </c>
      <c r="G10" s="194"/>
      <c r="H10" s="324" t="str">
        <f>IF(G10="","",G10)</f>
        <v/>
      </c>
      <c r="I10" s="194"/>
      <c r="J10" s="324">
        <v>0</v>
      </c>
      <c r="K10" s="142">
        <f>G10-I10</f>
        <v>0</v>
      </c>
      <c r="L10" s="194"/>
      <c r="M10" s="324" t="str">
        <f>IF(L10="","",L10)</f>
        <v/>
      </c>
      <c r="N10" s="194"/>
      <c r="O10" s="324">
        <v>0</v>
      </c>
      <c r="P10" s="143">
        <f>L10-N10</f>
        <v>0</v>
      </c>
      <c r="Q10" s="101"/>
      <c r="R10" s="141" t="s">
        <v>172</v>
      </c>
      <c r="S10" s="194"/>
      <c r="T10" s="194"/>
      <c r="U10" s="194"/>
      <c r="V10" s="195"/>
      <c r="X10" s="331"/>
      <c r="Y10" s="386"/>
      <c r="AA10" s="144">
        <f t="shared" ref="AA10:AA16" si="3">(B10+G10)*2+(L10)*1</f>
        <v>0</v>
      </c>
      <c r="AB10" s="145">
        <f>SUM(S10:V10)</f>
        <v>0</v>
      </c>
      <c r="AC10" s="338" t="str">
        <f>IF(AA10&lt;AB10,"×","○")</f>
        <v>○</v>
      </c>
      <c r="AE10" s="144">
        <f>(B10+G10)*2+(L10)*2</f>
        <v>0</v>
      </c>
      <c r="AF10" s="145">
        <f t="shared" ref="AF10:AF16" si="4">SUM(S10:V10,X10:Y10)</f>
        <v>0</v>
      </c>
      <c r="AG10" s="338" t="str">
        <f t="shared" ref="AG10:AG16" si="5">IF(AE10&lt;AF10,"×","○")</f>
        <v>○</v>
      </c>
    </row>
    <row r="11" spans="1:34" ht="24.95" customHeight="1">
      <c r="A11" s="141" t="s">
        <v>173</v>
      </c>
      <c r="B11" s="194"/>
      <c r="C11" s="324" t="str">
        <f t="shared" ref="C11:C40" si="6">IF(B11="","",B11)</f>
        <v/>
      </c>
      <c r="D11" s="194"/>
      <c r="E11" s="324">
        <v>0</v>
      </c>
      <c r="F11" s="142">
        <f>B11-D11</f>
        <v>0</v>
      </c>
      <c r="G11" s="194"/>
      <c r="H11" s="324" t="str">
        <f t="shared" ref="H11:H40" si="7">IF(G11="","",G11)</f>
        <v/>
      </c>
      <c r="I11" s="194"/>
      <c r="J11" s="324">
        <v>0</v>
      </c>
      <c r="K11" s="142">
        <f>G11-I11</f>
        <v>0</v>
      </c>
      <c r="L11" s="194"/>
      <c r="M11" s="324" t="str">
        <f t="shared" ref="M11:M40" si="8">IF(L11="","",L11)</f>
        <v/>
      </c>
      <c r="N11" s="194"/>
      <c r="O11" s="324">
        <v>0</v>
      </c>
      <c r="P11" s="143">
        <f>L11-N11</f>
        <v>0</v>
      </c>
      <c r="Q11" s="101"/>
      <c r="R11" s="141" t="s">
        <v>173</v>
      </c>
      <c r="S11" s="194"/>
      <c r="T11" s="194"/>
      <c r="U11" s="194"/>
      <c r="V11" s="195"/>
      <c r="X11" s="331"/>
      <c r="Y11" s="386"/>
      <c r="AA11" s="144">
        <f t="shared" si="3"/>
        <v>0</v>
      </c>
      <c r="AB11" s="145">
        <f t="shared" ref="AB11:AB36" si="9">SUM(S11:V11)</f>
        <v>0</v>
      </c>
      <c r="AC11" s="338" t="str">
        <f t="shared" ref="AC11:AC40" si="10">IF(AA11&lt;AB11,"×","○")</f>
        <v>○</v>
      </c>
      <c r="AE11" s="144">
        <f t="shared" ref="AE11:AE16" si="11">(B11+G11)*2+(L11)*2</f>
        <v>0</v>
      </c>
      <c r="AF11" s="145">
        <f t="shared" si="4"/>
        <v>0</v>
      </c>
      <c r="AG11" s="338" t="str">
        <f t="shared" si="5"/>
        <v>○</v>
      </c>
    </row>
    <row r="12" spans="1:34" ht="24.95" customHeight="1">
      <c r="A12" s="141" t="s">
        <v>174</v>
      </c>
      <c r="B12" s="194"/>
      <c r="C12" s="324" t="str">
        <f t="shared" si="6"/>
        <v/>
      </c>
      <c r="D12" s="194"/>
      <c r="E12" s="324">
        <v>0</v>
      </c>
      <c r="F12" s="142">
        <f t="shared" ref="F12:F40" si="12">B12-D12</f>
        <v>0</v>
      </c>
      <c r="G12" s="194"/>
      <c r="H12" s="324" t="str">
        <f t="shared" si="7"/>
        <v/>
      </c>
      <c r="I12" s="194"/>
      <c r="J12" s="324">
        <v>0</v>
      </c>
      <c r="K12" s="142">
        <f t="shared" ref="K12:K40" si="13">G12-I12</f>
        <v>0</v>
      </c>
      <c r="L12" s="194"/>
      <c r="M12" s="324" t="str">
        <f t="shared" si="8"/>
        <v/>
      </c>
      <c r="N12" s="194"/>
      <c r="O12" s="324">
        <v>0</v>
      </c>
      <c r="P12" s="143">
        <f t="shared" ref="P12:P40" si="14">L12-N12</f>
        <v>0</v>
      </c>
      <c r="Q12" s="101"/>
      <c r="R12" s="141" t="s">
        <v>174</v>
      </c>
      <c r="S12" s="194"/>
      <c r="T12" s="194"/>
      <c r="U12" s="194"/>
      <c r="V12" s="195"/>
      <c r="X12" s="331"/>
      <c r="Y12" s="386"/>
      <c r="AA12" s="144">
        <f t="shared" si="3"/>
        <v>0</v>
      </c>
      <c r="AB12" s="145">
        <f t="shared" si="9"/>
        <v>0</v>
      </c>
      <c r="AC12" s="338" t="str">
        <f t="shared" si="10"/>
        <v>○</v>
      </c>
      <c r="AE12" s="144">
        <f t="shared" si="11"/>
        <v>0</v>
      </c>
      <c r="AF12" s="145">
        <f t="shared" si="4"/>
        <v>0</v>
      </c>
      <c r="AG12" s="338" t="str">
        <f t="shared" si="5"/>
        <v>○</v>
      </c>
    </row>
    <row r="13" spans="1:34" ht="24.95" customHeight="1">
      <c r="A13" s="141" t="s">
        <v>175</v>
      </c>
      <c r="B13" s="194"/>
      <c r="C13" s="324" t="str">
        <f t="shared" si="6"/>
        <v/>
      </c>
      <c r="D13" s="194"/>
      <c r="E13" s="324">
        <v>0</v>
      </c>
      <c r="F13" s="142">
        <f t="shared" si="12"/>
        <v>0</v>
      </c>
      <c r="G13" s="194"/>
      <c r="H13" s="324" t="str">
        <f t="shared" si="7"/>
        <v/>
      </c>
      <c r="I13" s="194"/>
      <c r="J13" s="324">
        <v>0</v>
      </c>
      <c r="K13" s="142">
        <f t="shared" si="13"/>
        <v>0</v>
      </c>
      <c r="L13" s="194"/>
      <c r="M13" s="324" t="str">
        <f t="shared" si="8"/>
        <v/>
      </c>
      <c r="N13" s="194"/>
      <c r="O13" s="324">
        <v>0</v>
      </c>
      <c r="P13" s="143">
        <f>L13-N13</f>
        <v>0</v>
      </c>
      <c r="Q13" s="101"/>
      <c r="R13" s="141" t="s">
        <v>175</v>
      </c>
      <c r="S13" s="194"/>
      <c r="T13" s="194"/>
      <c r="U13" s="194"/>
      <c r="V13" s="195"/>
      <c r="X13" s="331"/>
      <c r="Y13" s="386"/>
      <c r="AA13" s="144">
        <f t="shared" si="3"/>
        <v>0</v>
      </c>
      <c r="AB13" s="145">
        <f t="shared" si="9"/>
        <v>0</v>
      </c>
      <c r="AC13" s="338" t="str">
        <f t="shared" si="10"/>
        <v>○</v>
      </c>
      <c r="AE13" s="144">
        <f t="shared" si="11"/>
        <v>0</v>
      </c>
      <c r="AF13" s="145">
        <f t="shared" si="4"/>
        <v>0</v>
      </c>
      <c r="AG13" s="338" t="str">
        <f t="shared" si="5"/>
        <v>○</v>
      </c>
    </row>
    <row r="14" spans="1:34" ht="24.95" customHeight="1">
      <c r="A14" s="141" t="s">
        <v>176</v>
      </c>
      <c r="B14" s="194"/>
      <c r="C14" s="324" t="str">
        <f t="shared" si="6"/>
        <v/>
      </c>
      <c r="D14" s="194"/>
      <c r="E14" s="324">
        <v>0</v>
      </c>
      <c r="F14" s="142">
        <f t="shared" si="12"/>
        <v>0</v>
      </c>
      <c r="G14" s="194"/>
      <c r="H14" s="324" t="str">
        <f t="shared" si="7"/>
        <v/>
      </c>
      <c r="I14" s="194"/>
      <c r="J14" s="324">
        <v>0</v>
      </c>
      <c r="K14" s="142">
        <f t="shared" si="13"/>
        <v>0</v>
      </c>
      <c r="L14" s="194"/>
      <c r="M14" s="324" t="str">
        <f t="shared" si="8"/>
        <v/>
      </c>
      <c r="N14" s="194"/>
      <c r="O14" s="324">
        <v>0</v>
      </c>
      <c r="P14" s="143">
        <f t="shared" si="14"/>
        <v>0</v>
      </c>
      <c r="Q14" s="101"/>
      <c r="R14" s="141" t="s">
        <v>176</v>
      </c>
      <c r="S14" s="194"/>
      <c r="T14" s="194"/>
      <c r="U14" s="194"/>
      <c r="V14" s="195"/>
      <c r="X14" s="331"/>
      <c r="Y14" s="386"/>
      <c r="AA14" s="144">
        <f t="shared" si="3"/>
        <v>0</v>
      </c>
      <c r="AB14" s="145">
        <f t="shared" si="9"/>
        <v>0</v>
      </c>
      <c r="AC14" s="338" t="str">
        <f t="shared" si="10"/>
        <v>○</v>
      </c>
      <c r="AE14" s="144">
        <f t="shared" si="11"/>
        <v>0</v>
      </c>
      <c r="AF14" s="145">
        <f t="shared" si="4"/>
        <v>0</v>
      </c>
      <c r="AG14" s="338" t="str">
        <f t="shared" si="5"/>
        <v>○</v>
      </c>
    </row>
    <row r="15" spans="1:34" ht="24.95" customHeight="1">
      <c r="A15" s="141" t="s">
        <v>177</v>
      </c>
      <c r="B15" s="194"/>
      <c r="C15" s="324" t="str">
        <f t="shared" si="6"/>
        <v/>
      </c>
      <c r="D15" s="194"/>
      <c r="E15" s="324">
        <v>0</v>
      </c>
      <c r="F15" s="142">
        <f t="shared" si="12"/>
        <v>0</v>
      </c>
      <c r="G15" s="194"/>
      <c r="H15" s="324" t="str">
        <f t="shared" si="7"/>
        <v/>
      </c>
      <c r="I15" s="194"/>
      <c r="J15" s="324">
        <v>0</v>
      </c>
      <c r="K15" s="142">
        <f t="shared" si="13"/>
        <v>0</v>
      </c>
      <c r="L15" s="194"/>
      <c r="M15" s="324" t="str">
        <f t="shared" si="8"/>
        <v/>
      </c>
      <c r="N15" s="194"/>
      <c r="O15" s="324">
        <v>0</v>
      </c>
      <c r="P15" s="143">
        <f t="shared" si="14"/>
        <v>0</v>
      </c>
      <c r="Q15" s="101"/>
      <c r="R15" s="141" t="s">
        <v>177</v>
      </c>
      <c r="S15" s="194"/>
      <c r="T15" s="194"/>
      <c r="U15" s="194"/>
      <c r="V15" s="195"/>
      <c r="X15" s="331"/>
      <c r="Y15" s="386"/>
      <c r="AA15" s="144">
        <f t="shared" si="3"/>
        <v>0</v>
      </c>
      <c r="AB15" s="145">
        <f t="shared" si="9"/>
        <v>0</v>
      </c>
      <c r="AC15" s="338" t="str">
        <f t="shared" si="10"/>
        <v>○</v>
      </c>
      <c r="AE15" s="144">
        <f t="shared" si="11"/>
        <v>0</v>
      </c>
      <c r="AF15" s="145">
        <f t="shared" si="4"/>
        <v>0</v>
      </c>
      <c r="AG15" s="338" t="str">
        <f t="shared" si="5"/>
        <v>○</v>
      </c>
    </row>
    <row r="16" spans="1:34" ht="24.95" customHeight="1">
      <c r="A16" s="141" t="s">
        <v>178</v>
      </c>
      <c r="B16" s="194"/>
      <c r="C16" s="324" t="str">
        <f t="shared" si="6"/>
        <v/>
      </c>
      <c r="D16" s="194"/>
      <c r="E16" s="324">
        <v>0</v>
      </c>
      <c r="F16" s="142">
        <f t="shared" si="12"/>
        <v>0</v>
      </c>
      <c r="G16" s="194"/>
      <c r="H16" s="324" t="str">
        <f t="shared" si="7"/>
        <v/>
      </c>
      <c r="I16" s="194"/>
      <c r="J16" s="324">
        <v>0</v>
      </c>
      <c r="K16" s="142">
        <f t="shared" si="13"/>
        <v>0</v>
      </c>
      <c r="L16" s="194"/>
      <c r="M16" s="324" t="str">
        <f t="shared" si="8"/>
        <v/>
      </c>
      <c r="N16" s="194"/>
      <c r="O16" s="324">
        <v>0</v>
      </c>
      <c r="P16" s="143">
        <f t="shared" si="14"/>
        <v>0</v>
      </c>
      <c r="Q16" s="101"/>
      <c r="R16" s="141" t="s">
        <v>178</v>
      </c>
      <c r="S16" s="194"/>
      <c r="T16" s="194"/>
      <c r="U16" s="194"/>
      <c r="V16" s="195"/>
      <c r="X16" s="331"/>
      <c r="Y16" s="386"/>
      <c r="AA16" s="144">
        <f t="shared" si="3"/>
        <v>0</v>
      </c>
      <c r="AB16" s="145">
        <f t="shared" si="9"/>
        <v>0</v>
      </c>
      <c r="AC16" s="338" t="str">
        <f t="shared" si="10"/>
        <v>○</v>
      </c>
      <c r="AE16" s="144">
        <f t="shared" si="11"/>
        <v>0</v>
      </c>
      <c r="AF16" s="145">
        <f t="shared" si="4"/>
        <v>0</v>
      </c>
      <c r="AG16" s="338" t="str">
        <f t="shared" si="5"/>
        <v>○</v>
      </c>
    </row>
    <row r="17" spans="1:33" ht="24.95" customHeight="1">
      <c r="A17" s="141" t="s">
        <v>179</v>
      </c>
      <c r="B17" s="194"/>
      <c r="C17" s="324" t="str">
        <f t="shared" si="6"/>
        <v/>
      </c>
      <c r="D17" s="194"/>
      <c r="E17" s="324">
        <v>0</v>
      </c>
      <c r="F17" s="142">
        <f t="shared" si="12"/>
        <v>0</v>
      </c>
      <c r="G17" s="194"/>
      <c r="H17" s="324" t="str">
        <f t="shared" si="7"/>
        <v/>
      </c>
      <c r="I17" s="194"/>
      <c r="J17" s="324">
        <v>0</v>
      </c>
      <c r="K17" s="142">
        <f t="shared" si="13"/>
        <v>0</v>
      </c>
      <c r="L17" s="194"/>
      <c r="M17" s="324" t="str">
        <f t="shared" si="8"/>
        <v/>
      </c>
      <c r="N17" s="194"/>
      <c r="O17" s="324">
        <v>0</v>
      </c>
      <c r="P17" s="143">
        <f t="shared" si="14"/>
        <v>0</v>
      </c>
      <c r="Q17" s="101"/>
      <c r="R17" s="141" t="s">
        <v>179</v>
      </c>
      <c r="S17" s="194"/>
      <c r="T17" s="194"/>
      <c r="U17" s="194"/>
      <c r="V17" s="195"/>
      <c r="X17" s="331"/>
      <c r="Y17" s="386"/>
      <c r="AA17" s="144">
        <f>(B17+G17)*2+(L17)*1</f>
        <v>0</v>
      </c>
      <c r="AB17" s="145">
        <f t="shared" si="9"/>
        <v>0</v>
      </c>
      <c r="AC17" s="338" t="str">
        <f t="shared" si="10"/>
        <v>○</v>
      </c>
      <c r="AE17" s="144">
        <f>(B17+G17)*2+(L17)*2</f>
        <v>0</v>
      </c>
      <c r="AF17" s="145">
        <f>SUM(S17:V17,X17:Y17)</f>
        <v>0</v>
      </c>
      <c r="AG17" s="338" t="str">
        <f t="shared" ref="AG17:AG40" si="15">IF(AE17&lt;AF17,"×","○")</f>
        <v>○</v>
      </c>
    </row>
    <row r="18" spans="1:33" ht="24.95" customHeight="1">
      <c r="A18" s="141" t="s">
        <v>180</v>
      </c>
      <c r="B18" s="194"/>
      <c r="C18" s="324" t="str">
        <f t="shared" si="6"/>
        <v/>
      </c>
      <c r="D18" s="194"/>
      <c r="E18" s="324">
        <v>0</v>
      </c>
      <c r="F18" s="142">
        <f t="shared" si="12"/>
        <v>0</v>
      </c>
      <c r="G18" s="194"/>
      <c r="H18" s="324" t="str">
        <f t="shared" si="7"/>
        <v/>
      </c>
      <c r="I18" s="194"/>
      <c r="J18" s="324">
        <v>0</v>
      </c>
      <c r="K18" s="142">
        <f t="shared" si="13"/>
        <v>0</v>
      </c>
      <c r="L18" s="194"/>
      <c r="M18" s="324" t="str">
        <f t="shared" si="8"/>
        <v/>
      </c>
      <c r="N18" s="194"/>
      <c r="O18" s="324">
        <v>0</v>
      </c>
      <c r="P18" s="143">
        <f t="shared" si="14"/>
        <v>0</v>
      </c>
      <c r="Q18" s="101"/>
      <c r="R18" s="141" t="s">
        <v>180</v>
      </c>
      <c r="S18" s="194"/>
      <c r="T18" s="194"/>
      <c r="U18" s="194"/>
      <c r="V18" s="195"/>
      <c r="X18" s="331"/>
      <c r="Y18" s="386"/>
      <c r="AA18" s="144">
        <f t="shared" ref="AA18:AA40" si="16">(B18+G18)*2+(L18)*1</f>
        <v>0</v>
      </c>
      <c r="AB18" s="145">
        <f t="shared" si="9"/>
        <v>0</v>
      </c>
      <c r="AC18" s="338" t="str">
        <f t="shared" si="10"/>
        <v>○</v>
      </c>
      <c r="AE18" s="144">
        <f t="shared" ref="AE18:AE40" si="17">(B18+G18)*2+(L18)*2</f>
        <v>0</v>
      </c>
      <c r="AF18" s="145">
        <f t="shared" ref="AF18:AF40" si="18">SUM(S18:V18,X18:Y18)</f>
        <v>0</v>
      </c>
      <c r="AG18" s="338" t="str">
        <f t="shared" si="15"/>
        <v>○</v>
      </c>
    </row>
    <row r="19" spans="1:33" ht="24.95" customHeight="1">
      <c r="A19" s="141" t="s">
        <v>181</v>
      </c>
      <c r="B19" s="194"/>
      <c r="C19" s="324" t="str">
        <f t="shared" si="6"/>
        <v/>
      </c>
      <c r="D19" s="194"/>
      <c r="E19" s="324">
        <v>0</v>
      </c>
      <c r="F19" s="142">
        <f t="shared" si="12"/>
        <v>0</v>
      </c>
      <c r="G19" s="194"/>
      <c r="H19" s="324" t="str">
        <f t="shared" si="7"/>
        <v/>
      </c>
      <c r="I19" s="194"/>
      <c r="J19" s="324">
        <v>0</v>
      </c>
      <c r="K19" s="142">
        <f t="shared" si="13"/>
        <v>0</v>
      </c>
      <c r="L19" s="194"/>
      <c r="M19" s="324" t="str">
        <f t="shared" si="8"/>
        <v/>
      </c>
      <c r="N19" s="194"/>
      <c r="O19" s="324">
        <v>0</v>
      </c>
      <c r="P19" s="143">
        <f t="shared" si="14"/>
        <v>0</v>
      </c>
      <c r="Q19" s="101"/>
      <c r="R19" s="141" t="s">
        <v>181</v>
      </c>
      <c r="S19" s="194"/>
      <c r="T19" s="194"/>
      <c r="U19" s="194"/>
      <c r="V19" s="195"/>
      <c r="X19" s="331"/>
      <c r="Y19" s="386"/>
      <c r="AA19" s="144">
        <f t="shared" si="16"/>
        <v>0</v>
      </c>
      <c r="AB19" s="145">
        <f t="shared" si="9"/>
        <v>0</v>
      </c>
      <c r="AC19" s="338" t="str">
        <f t="shared" si="10"/>
        <v>○</v>
      </c>
      <c r="AE19" s="144">
        <f t="shared" si="17"/>
        <v>0</v>
      </c>
      <c r="AF19" s="145">
        <f t="shared" si="18"/>
        <v>0</v>
      </c>
      <c r="AG19" s="338" t="str">
        <f t="shared" si="15"/>
        <v>○</v>
      </c>
    </row>
    <row r="20" spans="1:33" ht="24.95" customHeight="1">
      <c r="A20" s="141" t="s">
        <v>182</v>
      </c>
      <c r="B20" s="194"/>
      <c r="C20" s="324" t="str">
        <f t="shared" si="6"/>
        <v/>
      </c>
      <c r="D20" s="194"/>
      <c r="E20" s="324">
        <v>0</v>
      </c>
      <c r="F20" s="142">
        <f t="shared" si="12"/>
        <v>0</v>
      </c>
      <c r="G20" s="194"/>
      <c r="H20" s="324" t="str">
        <f t="shared" si="7"/>
        <v/>
      </c>
      <c r="I20" s="194"/>
      <c r="J20" s="324">
        <v>0</v>
      </c>
      <c r="K20" s="142">
        <f t="shared" si="13"/>
        <v>0</v>
      </c>
      <c r="L20" s="194"/>
      <c r="M20" s="324" t="str">
        <f t="shared" si="8"/>
        <v/>
      </c>
      <c r="N20" s="194"/>
      <c r="O20" s="324">
        <v>0</v>
      </c>
      <c r="P20" s="143">
        <f t="shared" si="14"/>
        <v>0</v>
      </c>
      <c r="Q20" s="101"/>
      <c r="R20" s="141" t="s">
        <v>182</v>
      </c>
      <c r="S20" s="194"/>
      <c r="T20" s="194"/>
      <c r="U20" s="194"/>
      <c r="V20" s="195"/>
      <c r="X20" s="331"/>
      <c r="Y20" s="386"/>
      <c r="AA20" s="144">
        <f t="shared" si="16"/>
        <v>0</v>
      </c>
      <c r="AB20" s="145">
        <f t="shared" si="9"/>
        <v>0</v>
      </c>
      <c r="AC20" s="338" t="str">
        <f t="shared" si="10"/>
        <v>○</v>
      </c>
      <c r="AE20" s="144">
        <f t="shared" si="17"/>
        <v>0</v>
      </c>
      <c r="AF20" s="145">
        <f t="shared" si="18"/>
        <v>0</v>
      </c>
      <c r="AG20" s="338" t="str">
        <f t="shared" si="15"/>
        <v>○</v>
      </c>
    </row>
    <row r="21" spans="1:33" ht="24.95" customHeight="1">
      <c r="A21" s="141" t="s">
        <v>183</v>
      </c>
      <c r="B21" s="194"/>
      <c r="C21" s="324" t="str">
        <f t="shared" si="6"/>
        <v/>
      </c>
      <c r="D21" s="194"/>
      <c r="E21" s="324">
        <v>0</v>
      </c>
      <c r="F21" s="142">
        <f t="shared" si="12"/>
        <v>0</v>
      </c>
      <c r="G21" s="194"/>
      <c r="H21" s="324" t="str">
        <f t="shared" si="7"/>
        <v/>
      </c>
      <c r="I21" s="194"/>
      <c r="J21" s="324">
        <v>0</v>
      </c>
      <c r="K21" s="142">
        <f t="shared" si="13"/>
        <v>0</v>
      </c>
      <c r="L21" s="194"/>
      <c r="M21" s="324" t="str">
        <f>IF(L21="","",L21)</f>
        <v/>
      </c>
      <c r="N21" s="194"/>
      <c r="O21" s="324">
        <v>0</v>
      </c>
      <c r="P21" s="143">
        <f t="shared" si="14"/>
        <v>0</v>
      </c>
      <c r="Q21" s="101"/>
      <c r="R21" s="141" t="s">
        <v>183</v>
      </c>
      <c r="S21" s="194"/>
      <c r="T21" s="194"/>
      <c r="U21" s="194"/>
      <c r="V21" s="195"/>
      <c r="X21" s="331"/>
      <c r="Y21" s="386"/>
      <c r="AA21" s="144">
        <f t="shared" si="16"/>
        <v>0</v>
      </c>
      <c r="AB21" s="145">
        <f t="shared" si="9"/>
        <v>0</v>
      </c>
      <c r="AC21" s="338" t="str">
        <f t="shared" si="10"/>
        <v>○</v>
      </c>
      <c r="AE21" s="144">
        <f t="shared" si="17"/>
        <v>0</v>
      </c>
      <c r="AF21" s="145">
        <f t="shared" si="18"/>
        <v>0</v>
      </c>
      <c r="AG21" s="338" t="str">
        <f t="shared" si="15"/>
        <v>○</v>
      </c>
    </row>
    <row r="22" spans="1:33" ht="24.95" customHeight="1">
      <c r="A22" s="141" t="s">
        <v>184</v>
      </c>
      <c r="B22" s="194"/>
      <c r="C22" s="324" t="str">
        <f t="shared" si="6"/>
        <v/>
      </c>
      <c r="D22" s="194"/>
      <c r="E22" s="324">
        <v>0</v>
      </c>
      <c r="F22" s="142">
        <f t="shared" si="12"/>
        <v>0</v>
      </c>
      <c r="G22" s="194"/>
      <c r="H22" s="324" t="str">
        <f t="shared" si="7"/>
        <v/>
      </c>
      <c r="I22" s="194"/>
      <c r="J22" s="324">
        <v>0</v>
      </c>
      <c r="K22" s="142">
        <f t="shared" si="13"/>
        <v>0</v>
      </c>
      <c r="L22" s="194"/>
      <c r="M22" s="324" t="str">
        <f>IF(L22="","",L22)</f>
        <v/>
      </c>
      <c r="N22" s="194"/>
      <c r="O22" s="324">
        <v>0</v>
      </c>
      <c r="P22" s="143">
        <f t="shared" si="14"/>
        <v>0</v>
      </c>
      <c r="Q22" s="101"/>
      <c r="R22" s="141" t="s">
        <v>184</v>
      </c>
      <c r="S22" s="194"/>
      <c r="T22" s="194"/>
      <c r="U22" s="194"/>
      <c r="V22" s="195"/>
      <c r="X22" s="331"/>
      <c r="Y22" s="386"/>
      <c r="AA22" s="144">
        <f t="shared" si="16"/>
        <v>0</v>
      </c>
      <c r="AB22" s="145">
        <f t="shared" si="9"/>
        <v>0</v>
      </c>
      <c r="AC22" s="338" t="str">
        <f t="shared" si="10"/>
        <v>○</v>
      </c>
      <c r="AE22" s="144">
        <f t="shared" si="17"/>
        <v>0</v>
      </c>
      <c r="AF22" s="145">
        <f t="shared" si="18"/>
        <v>0</v>
      </c>
      <c r="AG22" s="338" t="str">
        <f t="shared" si="15"/>
        <v>○</v>
      </c>
    </row>
    <row r="23" spans="1:33" ht="24.95" customHeight="1">
      <c r="A23" s="141" t="s">
        <v>185</v>
      </c>
      <c r="B23" s="194"/>
      <c r="C23" s="324" t="str">
        <f t="shared" si="6"/>
        <v/>
      </c>
      <c r="D23" s="194"/>
      <c r="E23" s="324">
        <v>0</v>
      </c>
      <c r="F23" s="142">
        <f t="shared" si="12"/>
        <v>0</v>
      </c>
      <c r="G23" s="194"/>
      <c r="H23" s="324" t="str">
        <f t="shared" si="7"/>
        <v/>
      </c>
      <c r="I23" s="194"/>
      <c r="J23" s="324">
        <v>0</v>
      </c>
      <c r="K23" s="142">
        <f t="shared" si="13"/>
        <v>0</v>
      </c>
      <c r="L23" s="194"/>
      <c r="M23" s="324" t="str">
        <f t="shared" si="8"/>
        <v/>
      </c>
      <c r="N23" s="194"/>
      <c r="O23" s="324">
        <v>0</v>
      </c>
      <c r="P23" s="143">
        <f t="shared" si="14"/>
        <v>0</v>
      </c>
      <c r="Q23" s="101"/>
      <c r="R23" s="141" t="s">
        <v>185</v>
      </c>
      <c r="S23" s="194"/>
      <c r="T23" s="194"/>
      <c r="U23" s="194"/>
      <c r="V23" s="195"/>
      <c r="X23" s="331"/>
      <c r="Y23" s="386"/>
      <c r="AA23" s="144">
        <f t="shared" si="16"/>
        <v>0</v>
      </c>
      <c r="AB23" s="145">
        <f t="shared" si="9"/>
        <v>0</v>
      </c>
      <c r="AC23" s="338" t="str">
        <f t="shared" si="10"/>
        <v>○</v>
      </c>
      <c r="AE23" s="144">
        <f t="shared" si="17"/>
        <v>0</v>
      </c>
      <c r="AF23" s="145">
        <f t="shared" si="18"/>
        <v>0</v>
      </c>
      <c r="AG23" s="338" t="str">
        <f t="shared" si="15"/>
        <v>○</v>
      </c>
    </row>
    <row r="24" spans="1:33" ht="24.95" customHeight="1">
      <c r="A24" s="141" t="s">
        <v>186</v>
      </c>
      <c r="B24" s="194"/>
      <c r="C24" s="324" t="str">
        <f t="shared" si="6"/>
        <v/>
      </c>
      <c r="D24" s="194"/>
      <c r="E24" s="324">
        <v>0</v>
      </c>
      <c r="F24" s="142">
        <f t="shared" si="12"/>
        <v>0</v>
      </c>
      <c r="G24" s="194"/>
      <c r="H24" s="324" t="str">
        <f t="shared" si="7"/>
        <v/>
      </c>
      <c r="I24" s="194"/>
      <c r="J24" s="324">
        <v>0</v>
      </c>
      <c r="K24" s="142">
        <f t="shared" si="13"/>
        <v>0</v>
      </c>
      <c r="L24" s="194"/>
      <c r="M24" s="324" t="str">
        <f t="shared" si="8"/>
        <v/>
      </c>
      <c r="N24" s="194"/>
      <c r="O24" s="324">
        <v>0</v>
      </c>
      <c r="P24" s="143">
        <f t="shared" si="14"/>
        <v>0</v>
      </c>
      <c r="Q24" s="101"/>
      <c r="R24" s="141" t="s">
        <v>186</v>
      </c>
      <c r="S24" s="194"/>
      <c r="T24" s="194"/>
      <c r="U24" s="194"/>
      <c r="V24" s="195"/>
      <c r="X24" s="331"/>
      <c r="Y24" s="386"/>
      <c r="AA24" s="144">
        <f t="shared" si="16"/>
        <v>0</v>
      </c>
      <c r="AB24" s="145">
        <f t="shared" si="9"/>
        <v>0</v>
      </c>
      <c r="AC24" s="338" t="str">
        <f t="shared" si="10"/>
        <v>○</v>
      </c>
      <c r="AE24" s="144">
        <f t="shared" si="17"/>
        <v>0</v>
      </c>
      <c r="AF24" s="145">
        <f t="shared" si="18"/>
        <v>0</v>
      </c>
      <c r="AG24" s="338" t="str">
        <f t="shared" si="15"/>
        <v>○</v>
      </c>
    </row>
    <row r="25" spans="1:33" ht="24.95" customHeight="1">
      <c r="A25" s="141" t="s">
        <v>187</v>
      </c>
      <c r="B25" s="194"/>
      <c r="C25" s="324" t="str">
        <f t="shared" si="6"/>
        <v/>
      </c>
      <c r="D25" s="194"/>
      <c r="E25" s="324">
        <v>0</v>
      </c>
      <c r="F25" s="142">
        <f t="shared" si="12"/>
        <v>0</v>
      </c>
      <c r="G25" s="194"/>
      <c r="H25" s="324" t="str">
        <f t="shared" si="7"/>
        <v/>
      </c>
      <c r="I25" s="194"/>
      <c r="J25" s="324">
        <v>0</v>
      </c>
      <c r="K25" s="142">
        <f t="shared" si="13"/>
        <v>0</v>
      </c>
      <c r="L25" s="194"/>
      <c r="M25" s="324" t="str">
        <f t="shared" si="8"/>
        <v/>
      </c>
      <c r="N25" s="194"/>
      <c r="O25" s="324">
        <v>0</v>
      </c>
      <c r="P25" s="143">
        <f t="shared" si="14"/>
        <v>0</v>
      </c>
      <c r="Q25" s="101"/>
      <c r="R25" s="141" t="s">
        <v>187</v>
      </c>
      <c r="S25" s="194"/>
      <c r="T25" s="194"/>
      <c r="U25" s="194"/>
      <c r="V25" s="195"/>
      <c r="X25" s="331"/>
      <c r="Y25" s="386"/>
      <c r="AA25" s="144">
        <f t="shared" si="16"/>
        <v>0</v>
      </c>
      <c r="AB25" s="145">
        <f t="shared" si="9"/>
        <v>0</v>
      </c>
      <c r="AC25" s="338" t="str">
        <f t="shared" si="10"/>
        <v>○</v>
      </c>
      <c r="AE25" s="144">
        <f t="shared" si="17"/>
        <v>0</v>
      </c>
      <c r="AF25" s="145">
        <f t="shared" si="18"/>
        <v>0</v>
      </c>
      <c r="AG25" s="338" t="str">
        <f t="shared" si="15"/>
        <v>○</v>
      </c>
    </row>
    <row r="26" spans="1:33" ht="24.95" customHeight="1">
      <c r="A26" s="141" t="s">
        <v>188</v>
      </c>
      <c r="B26" s="194"/>
      <c r="C26" s="324" t="str">
        <f t="shared" si="6"/>
        <v/>
      </c>
      <c r="D26" s="194"/>
      <c r="E26" s="324">
        <v>0</v>
      </c>
      <c r="F26" s="142">
        <f t="shared" si="12"/>
        <v>0</v>
      </c>
      <c r="G26" s="194"/>
      <c r="H26" s="324" t="str">
        <f t="shared" si="7"/>
        <v/>
      </c>
      <c r="I26" s="194"/>
      <c r="J26" s="324">
        <v>0</v>
      </c>
      <c r="K26" s="142">
        <f t="shared" si="13"/>
        <v>0</v>
      </c>
      <c r="L26" s="194"/>
      <c r="M26" s="324" t="str">
        <f t="shared" si="8"/>
        <v/>
      </c>
      <c r="N26" s="194"/>
      <c r="O26" s="324">
        <v>0</v>
      </c>
      <c r="P26" s="143">
        <f t="shared" si="14"/>
        <v>0</v>
      </c>
      <c r="Q26" s="101"/>
      <c r="R26" s="141" t="s">
        <v>188</v>
      </c>
      <c r="S26" s="194"/>
      <c r="T26" s="194"/>
      <c r="U26" s="194"/>
      <c r="V26" s="195"/>
      <c r="X26" s="331"/>
      <c r="Y26" s="386"/>
      <c r="AA26" s="144">
        <f t="shared" si="16"/>
        <v>0</v>
      </c>
      <c r="AB26" s="145">
        <f t="shared" si="9"/>
        <v>0</v>
      </c>
      <c r="AC26" s="338" t="str">
        <f t="shared" si="10"/>
        <v>○</v>
      </c>
      <c r="AE26" s="144">
        <f t="shared" si="17"/>
        <v>0</v>
      </c>
      <c r="AF26" s="145">
        <f t="shared" si="18"/>
        <v>0</v>
      </c>
      <c r="AG26" s="338" t="str">
        <f t="shared" si="15"/>
        <v>○</v>
      </c>
    </row>
    <row r="27" spans="1:33" ht="24.95" customHeight="1">
      <c r="A27" s="141" t="s">
        <v>189</v>
      </c>
      <c r="B27" s="194"/>
      <c r="C27" s="324" t="str">
        <f t="shared" si="6"/>
        <v/>
      </c>
      <c r="D27" s="194"/>
      <c r="E27" s="324">
        <v>0</v>
      </c>
      <c r="F27" s="142">
        <f t="shared" si="12"/>
        <v>0</v>
      </c>
      <c r="G27" s="194"/>
      <c r="H27" s="324" t="str">
        <f t="shared" si="7"/>
        <v/>
      </c>
      <c r="I27" s="194"/>
      <c r="J27" s="324">
        <v>0</v>
      </c>
      <c r="K27" s="142">
        <f t="shared" si="13"/>
        <v>0</v>
      </c>
      <c r="L27" s="194"/>
      <c r="M27" s="324" t="str">
        <f t="shared" si="8"/>
        <v/>
      </c>
      <c r="N27" s="194"/>
      <c r="O27" s="324">
        <v>0</v>
      </c>
      <c r="P27" s="143">
        <f t="shared" si="14"/>
        <v>0</v>
      </c>
      <c r="Q27" s="101"/>
      <c r="R27" s="141" t="s">
        <v>189</v>
      </c>
      <c r="S27" s="194"/>
      <c r="T27" s="194"/>
      <c r="U27" s="194"/>
      <c r="V27" s="195"/>
      <c r="X27" s="331"/>
      <c r="Y27" s="386"/>
      <c r="AA27" s="144">
        <f t="shared" si="16"/>
        <v>0</v>
      </c>
      <c r="AB27" s="145">
        <f t="shared" si="9"/>
        <v>0</v>
      </c>
      <c r="AC27" s="338" t="str">
        <f t="shared" si="10"/>
        <v>○</v>
      </c>
      <c r="AE27" s="144">
        <f t="shared" si="17"/>
        <v>0</v>
      </c>
      <c r="AF27" s="145">
        <f t="shared" si="18"/>
        <v>0</v>
      </c>
      <c r="AG27" s="338" t="str">
        <f t="shared" si="15"/>
        <v>○</v>
      </c>
    </row>
    <row r="28" spans="1:33" ht="24.95" customHeight="1">
      <c r="A28" s="141" t="s">
        <v>190</v>
      </c>
      <c r="B28" s="194"/>
      <c r="C28" s="324" t="str">
        <f t="shared" si="6"/>
        <v/>
      </c>
      <c r="D28" s="194"/>
      <c r="E28" s="324">
        <v>0</v>
      </c>
      <c r="F28" s="142">
        <f t="shared" si="12"/>
        <v>0</v>
      </c>
      <c r="G28" s="194"/>
      <c r="H28" s="324" t="str">
        <f t="shared" si="7"/>
        <v/>
      </c>
      <c r="I28" s="194"/>
      <c r="J28" s="324">
        <v>0</v>
      </c>
      <c r="K28" s="142">
        <f t="shared" si="13"/>
        <v>0</v>
      </c>
      <c r="L28" s="194"/>
      <c r="M28" s="324" t="str">
        <f t="shared" si="8"/>
        <v/>
      </c>
      <c r="N28" s="194"/>
      <c r="O28" s="324">
        <v>0</v>
      </c>
      <c r="P28" s="143">
        <f t="shared" si="14"/>
        <v>0</v>
      </c>
      <c r="Q28" s="101"/>
      <c r="R28" s="141" t="s">
        <v>190</v>
      </c>
      <c r="S28" s="194"/>
      <c r="T28" s="194"/>
      <c r="U28" s="194"/>
      <c r="V28" s="195"/>
      <c r="X28" s="331"/>
      <c r="Y28" s="386"/>
      <c r="AA28" s="144">
        <f t="shared" si="16"/>
        <v>0</v>
      </c>
      <c r="AB28" s="145">
        <f t="shared" si="9"/>
        <v>0</v>
      </c>
      <c r="AC28" s="338" t="str">
        <f t="shared" si="10"/>
        <v>○</v>
      </c>
      <c r="AE28" s="144">
        <f t="shared" si="17"/>
        <v>0</v>
      </c>
      <c r="AF28" s="145">
        <f t="shared" si="18"/>
        <v>0</v>
      </c>
      <c r="AG28" s="338" t="str">
        <f t="shared" si="15"/>
        <v>○</v>
      </c>
    </row>
    <row r="29" spans="1:33" ht="24.95" customHeight="1">
      <c r="A29" s="141" t="s">
        <v>191</v>
      </c>
      <c r="B29" s="194"/>
      <c r="C29" s="324" t="str">
        <f t="shared" si="6"/>
        <v/>
      </c>
      <c r="D29" s="194"/>
      <c r="E29" s="324">
        <v>0</v>
      </c>
      <c r="F29" s="142">
        <f t="shared" si="12"/>
        <v>0</v>
      </c>
      <c r="G29" s="194"/>
      <c r="H29" s="324" t="str">
        <f t="shared" si="7"/>
        <v/>
      </c>
      <c r="I29" s="194"/>
      <c r="J29" s="324">
        <v>0</v>
      </c>
      <c r="K29" s="142">
        <f t="shared" si="13"/>
        <v>0</v>
      </c>
      <c r="L29" s="194"/>
      <c r="M29" s="324" t="str">
        <f t="shared" si="8"/>
        <v/>
      </c>
      <c r="N29" s="194"/>
      <c r="O29" s="324">
        <v>0</v>
      </c>
      <c r="P29" s="143">
        <f t="shared" si="14"/>
        <v>0</v>
      </c>
      <c r="Q29" s="101"/>
      <c r="R29" s="141" t="s">
        <v>191</v>
      </c>
      <c r="S29" s="194"/>
      <c r="T29" s="194"/>
      <c r="U29" s="194"/>
      <c r="V29" s="195"/>
      <c r="X29" s="331"/>
      <c r="Y29" s="386"/>
      <c r="AA29" s="144">
        <f t="shared" si="16"/>
        <v>0</v>
      </c>
      <c r="AB29" s="145">
        <f t="shared" si="9"/>
        <v>0</v>
      </c>
      <c r="AC29" s="338" t="str">
        <f t="shared" si="10"/>
        <v>○</v>
      </c>
      <c r="AE29" s="144">
        <f t="shared" si="17"/>
        <v>0</v>
      </c>
      <c r="AF29" s="145">
        <f t="shared" si="18"/>
        <v>0</v>
      </c>
      <c r="AG29" s="338" t="str">
        <f t="shared" si="15"/>
        <v>○</v>
      </c>
    </row>
    <row r="30" spans="1:33" ht="24.95" customHeight="1">
      <c r="A30" s="141" t="s">
        <v>192</v>
      </c>
      <c r="B30" s="194"/>
      <c r="C30" s="324" t="str">
        <f t="shared" si="6"/>
        <v/>
      </c>
      <c r="D30" s="194"/>
      <c r="E30" s="324">
        <v>0</v>
      </c>
      <c r="F30" s="142">
        <f t="shared" si="12"/>
        <v>0</v>
      </c>
      <c r="G30" s="194"/>
      <c r="H30" s="324" t="str">
        <f t="shared" si="7"/>
        <v/>
      </c>
      <c r="I30" s="194"/>
      <c r="J30" s="324">
        <v>0</v>
      </c>
      <c r="K30" s="142">
        <f t="shared" si="13"/>
        <v>0</v>
      </c>
      <c r="L30" s="194"/>
      <c r="M30" s="324" t="str">
        <f t="shared" si="8"/>
        <v/>
      </c>
      <c r="N30" s="194"/>
      <c r="O30" s="324">
        <v>0</v>
      </c>
      <c r="P30" s="143">
        <f t="shared" si="14"/>
        <v>0</v>
      </c>
      <c r="Q30" s="101"/>
      <c r="R30" s="141" t="s">
        <v>192</v>
      </c>
      <c r="S30" s="194"/>
      <c r="T30" s="194"/>
      <c r="U30" s="194"/>
      <c r="V30" s="195"/>
      <c r="X30" s="331"/>
      <c r="Y30" s="386"/>
      <c r="AA30" s="144">
        <f t="shared" si="16"/>
        <v>0</v>
      </c>
      <c r="AB30" s="145">
        <f t="shared" si="9"/>
        <v>0</v>
      </c>
      <c r="AC30" s="338" t="str">
        <f t="shared" si="10"/>
        <v>○</v>
      </c>
      <c r="AE30" s="144">
        <f t="shared" si="17"/>
        <v>0</v>
      </c>
      <c r="AF30" s="145">
        <f t="shared" si="18"/>
        <v>0</v>
      </c>
      <c r="AG30" s="338" t="str">
        <f t="shared" si="15"/>
        <v>○</v>
      </c>
    </row>
    <row r="31" spans="1:33" ht="24.95" customHeight="1">
      <c r="A31" s="141" t="s">
        <v>193</v>
      </c>
      <c r="B31" s="194"/>
      <c r="C31" s="324" t="str">
        <f t="shared" si="6"/>
        <v/>
      </c>
      <c r="D31" s="194"/>
      <c r="E31" s="324">
        <v>0</v>
      </c>
      <c r="F31" s="142">
        <f t="shared" si="12"/>
        <v>0</v>
      </c>
      <c r="G31" s="194"/>
      <c r="H31" s="324" t="str">
        <f t="shared" si="7"/>
        <v/>
      </c>
      <c r="I31" s="194"/>
      <c r="J31" s="324">
        <v>0</v>
      </c>
      <c r="K31" s="142">
        <f t="shared" si="13"/>
        <v>0</v>
      </c>
      <c r="L31" s="194"/>
      <c r="M31" s="324" t="str">
        <f t="shared" si="8"/>
        <v/>
      </c>
      <c r="N31" s="194"/>
      <c r="O31" s="324">
        <v>0</v>
      </c>
      <c r="P31" s="143">
        <f t="shared" si="14"/>
        <v>0</v>
      </c>
      <c r="Q31" s="101"/>
      <c r="R31" s="141" t="s">
        <v>193</v>
      </c>
      <c r="S31" s="194"/>
      <c r="T31" s="194"/>
      <c r="U31" s="194"/>
      <c r="V31" s="195"/>
      <c r="X31" s="331"/>
      <c r="Y31" s="386"/>
      <c r="AA31" s="144">
        <f t="shared" si="16"/>
        <v>0</v>
      </c>
      <c r="AB31" s="145">
        <f t="shared" si="9"/>
        <v>0</v>
      </c>
      <c r="AC31" s="338" t="str">
        <f t="shared" si="10"/>
        <v>○</v>
      </c>
      <c r="AE31" s="144">
        <f t="shared" si="17"/>
        <v>0</v>
      </c>
      <c r="AF31" s="145">
        <f t="shared" si="18"/>
        <v>0</v>
      </c>
      <c r="AG31" s="338" t="str">
        <f t="shared" si="15"/>
        <v>○</v>
      </c>
    </row>
    <row r="32" spans="1:33" ht="24.95" customHeight="1">
      <c r="A32" s="141" t="s">
        <v>194</v>
      </c>
      <c r="B32" s="194"/>
      <c r="C32" s="324" t="str">
        <f t="shared" si="6"/>
        <v/>
      </c>
      <c r="D32" s="194"/>
      <c r="E32" s="324">
        <v>0</v>
      </c>
      <c r="F32" s="142">
        <f t="shared" si="12"/>
        <v>0</v>
      </c>
      <c r="G32" s="194"/>
      <c r="H32" s="324" t="str">
        <f t="shared" si="7"/>
        <v/>
      </c>
      <c r="I32" s="194"/>
      <c r="J32" s="324">
        <v>0</v>
      </c>
      <c r="K32" s="142">
        <f t="shared" si="13"/>
        <v>0</v>
      </c>
      <c r="L32" s="194"/>
      <c r="M32" s="324" t="str">
        <f t="shared" si="8"/>
        <v/>
      </c>
      <c r="N32" s="194"/>
      <c r="O32" s="324">
        <v>0</v>
      </c>
      <c r="P32" s="143">
        <f t="shared" si="14"/>
        <v>0</v>
      </c>
      <c r="Q32" s="101"/>
      <c r="R32" s="141" t="s">
        <v>194</v>
      </c>
      <c r="S32" s="194"/>
      <c r="T32" s="194"/>
      <c r="U32" s="194"/>
      <c r="V32" s="195"/>
      <c r="X32" s="331"/>
      <c r="Y32" s="386"/>
      <c r="AA32" s="144">
        <f t="shared" si="16"/>
        <v>0</v>
      </c>
      <c r="AB32" s="145">
        <f t="shared" si="9"/>
        <v>0</v>
      </c>
      <c r="AC32" s="338" t="str">
        <f t="shared" si="10"/>
        <v>○</v>
      </c>
      <c r="AE32" s="144">
        <f t="shared" si="17"/>
        <v>0</v>
      </c>
      <c r="AF32" s="145">
        <f t="shared" si="18"/>
        <v>0</v>
      </c>
      <c r="AG32" s="338" t="str">
        <f t="shared" si="15"/>
        <v>○</v>
      </c>
    </row>
    <row r="33" spans="1:34" ht="24.95" customHeight="1">
      <c r="A33" s="141" t="s">
        <v>195</v>
      </c>
      <c r="B33" s="194"/>
      <c r="C33" s="324" t="str">
        <f t="shared" si="6"/>
        <v/>
      </c>
      <c r="D33" s="194"/>
      <c r="E33" s="324">
        <v>0</v>
      </c>
      <c r="F33" s="142">
        <f t="shared" si="12"/>
        <v>0</v>
      </c>
      <c r="G33" s="194"/>
      <c r="H33" s="324" t="str">
        <f t="shared" si="7"/>
        <v/>
      </c>
      <c r="I33" s="194"/>
      <c r="J33" s="324">
        <v>0</v>
      </c>
      <c r="K33" s="142">
        <f t="shared" si="13"/>
        <v>0</v>
      </c>
      <c r="L33" s="194"/>
      <c r="M33" s="324" t="str">
        <f t="shared" si="8"/>
        <v/>
      </c>
      <c r="N33" s="194"/>
      <c r="O33" s="324">
        <v>0</v>
      </c>
      <c r="P33" s="143">
        <f t="shared" si="14"/>
        <v>0</v>
      </c>
      <c r="Q33" s="101"/>
      <c r="R33" s="141" t="s">
        <v>195</v>
      </c>
      <c r="S33" s="194"/>
      <c r="T33" s="194"/>
      <c r="U33" s="194"/>
      <c r="V33" s="195"/>
      <c r="X33" s="331"/>
      <c r="Y33" s="386"/>
      <c r="AA33" s="144">
        <f t="shared" si="16"/>
        <v>0</v>
      </c>
      <c r="AB33" s="145">
        <f t="shared" si="9"/>
        <v>0</v>
      </c>
      <c r="AC33" s="338" t="str">
        <f t="shared" si="10"/>
        <v>○</v>
      </c>
      <c r="AE33" s="144">
        <f t="shared" si="17"/>
        <v>0</v>
      </c>
      <c r="AF33" s="145">
        <f t="shared" si="18"/>
        <v>0</v>
      </c>
      <c r="AG33" s="338" t="str">
        <f t="shared" si="15"/>
        <v>○</v>
      </c>
    </row>
    <row r="34" spans="1:34" ht="24.95" customHeight="1">
      <c r="A34" s="141" t="s">
        <v>196</v>
      </c>
      <c r="B34" s="194"/>
      <c r="C34" s="324" t="str">
        <f t="shared" si="6"/>
        <v/>
      </c>
      <c r="D34" s="194"/>
      <c r="E34" s="324">
        <v>0</v>
      </c>
      <c r="F34" s="142">
        <f t="shared" si="12"/>
        <v>0</v>
      </c>
      <c r="G34" s="194"/>
      <c r="H34" s="324" t="str">
        <f t="shared" si="7"/>
        <v/>
      </c>
      <c r="I34" s="194"/>
      <c r="J34" s="324">
        <v>0</v>
      </c>
      <c r="K34" s="142">
        <f t="shared" si="13"/>
        <v>0</v>
      </c>
      <c r="L34" s="194"/>
      <c r="M34" s="324" t="str">
        <f t="shared" si="8"/>
        <v/>
      </c>
      <c r="N34" s="194"/>
      <c r="O34" s="324">
        <v>0</v>
      </c>
      <c r="P34" s="143">
        <f t="shared" si="14"/>
        <v>0</v>
      </c>
      <c r="Q34" s="101"/>
      <c r="R34" s="141" t="s">
        <v>196</v>
      </c>
      <c r="S34" s="194"/>
      <c r="T34" s="194"/>
      <c r="U34" s="194"/>
      <c r="V34" s="195"/>
      <c r="X34" s="331"/>
      <c r="Y34" s="386"/>
      <c r="AA34" s="144">
        <f t="shared" si="16"/>
        <v>0</v>
      </c>
      <c r="AB34" s="145">
        <f t="shared" si="9"/>
        <v>0</v>
      </c>
      <c r="AC34" s="338" t="str">
        <f t="shared" si="10"/>
        <v>○</v>
      </c>
      <c r="AE34" s="144">
        <f t="shared" si="17"/>
        <v>0</v>
      </c>
      <c r="AF34" s="145">
        <f t="shared" si="18"/>
        <v>0</v>
      </c>
      <c r="AG34" s="338" t="str">
        <f t="shared" si="15"/>
        <v>○</v>
      </c>
    </row>
    <row r="35" spans="1:34" ht="24.95" customHeight="1">
      <c r="A35" s="141" t="s">
        <v>197</v>
      </c>
      <c r="B35" s="194"/>
      <c r="C35" s="324" t="str">
        <f t="shared" si="6"/>
        <v/>
      </c>
      <c r="D35" s="194"/>
      <c r="E35" s="324">
        <v>0</v>
      </c>
      <c r="F35" s="142">
        <f t="shared" si="12"/>
        <v>0</v>
      </c>
      <c r="G35" s="194"/>
      <c r="H35" s="324" t="str">
        <f t="shared" si="7"/>
        <v/>
      </c>
      <c r="I35" s="194"/>
      <c r="J35" s="324">
        <v>0</v>
      </c>
      <c r="K35" s="142">
        <f t="shared" si="13"/>
        <v>0</v>
      </c>
      <c r="L35" s="194"/>
      <c r="M35" s="324" t="str">
        <f t="shared" si="8"/>
        <v/>
      </c>
      <c r="N35" s="194"/>
      <c r="O35" s="324">
        <v>0</v>
      </c>
      <c r="P35" s="143">
        <f t="shared" si="14"/>
        <v>0</v>
      </c>
      <c r="Q35" s="101"/>
      <c r="R35" s="141" t="s">
        <v>197</v>
      </c>
      <c r="S35" s="194"/>
      <c r="T35" s="194"/>
      <c r="U35" s="194"/>
      <c r="V35" s="195"/>
      <c r="X35" s="331"/>
      <c r="Y35" s="386"/>
      <c r="AA35" s="144">
        <f t="shared" si="16"/>
        <v>0</v>
      </c>
      <c r="AB35" s="145">
        <f t="shared" si="9"/>
        <v>0</v>
      </c>
      <c r="AC35" s="338" t="str">
        <f t="shared" si="10"/>
        <v>○</v>
      </c>
      <c r="AE35" s="144">
        <f t="shared" si="17"/>
        <v>0</v>
      </c>
      <c r="AF35" s="145">
        <f t="shared" si="18"/>
        <v>0</v>
      </c>
      <c r="AG35" s="338" t="str">
        <f t="shared" si="15"/>
        <v>○</v>
      </c>
    </row>
    <row r="36" spans="1:34" ht="24.95" customHeight="1">
      <c r="A36" s="141" t="s">
        <v>198</v>
      </c>
      <c r="B36" s="194"/>
      <c r="C36" s="324" t="str">
        <f t="shared" si="6"/>
        <v/>
      </c>
      <c r="D36" s="194"/>
      <c r="E36" s="324">
        <v>0</v>
      </c>
      <c r="F36" s="142">
        <f t="shared" si="12"/>
        <v>0</v>
      </c>
      <c r="G36" s="194"/>
      <c r="H36" s="324" t="str">
        <f t="shared" si="7"/>
        <v/>
      </c>
      <c r="I36" s="194"/>
      <c r="J36" s="324">
        <v>0</v>
      </c>
      <c r="K36" s="142">
        <f t="shared" si="13"/>
        <v>0</v>
      </c>
      <c r="L36" s="194"/>
      <c r="M36" s="324" t="str">
        <f t="shared" si="8"/>
        <v/>
      </c>
      <c r="N36" s="194"/>
      <c r="O36" s="324">
        <v>0</v>
      </c>
      <c r="P36" s="143">
        <f t="shared" si="14"/>
        <v>0</v>
      </c>
      <c r="Q36" s="101"/>
      <c r="R36" s="141" t="s">
        <v>198</v>
      </c>
      <c r="S36" s="194"/>
      <c r="T36" s="194"/>
      <c r="U36" s="194"/>
      <c r="V36" s="195"/>
      <c r="X36" s="331"/>
      <c r="Y36" s="386"/>
      <c r="AA36" s="144">
        <f t="shared" si="16"/>
        <v>0</v>
      </c>
      <c r="AB36" s="145">
        <f t="shared" si="9"/>
        <v>0</v>
      </c>
      <c r="AC36" s="338" t="str">
        <f t="shared" si="10"/>
        <v>○</v>
      </c>
      <c r="AE36" s="144">
        <f t="shared" si="17"/>
        <v>0</v>
      </c>
      <c r="AF36" s="145">
        <f t="shared" si="18"/>
        <v>0</v>
      </c>
      <c r="AG36" s="338" t="str">
        <f t="shared" si="15"/>
        <v>○</v>
      </c>
    </row>
    <row r="37" spans="1:34" ht="24.95" customHeight="1">
      <c r="A37" s="141" t="s">
        <v>199</v>
      </c>
      <c r="B37" s="194"/>
      <c r="C37" s="324" t="str">
        <f t="shared" si="6"/>
        <v/>
      </c>
      <c r="D37" s="194"/>
      <c r="E37" s="324">
        <v>0</v>
      </c>
      <c r="F37" s="142">
        <f t="shared" si="12"/>
        <v>0</v>
      </c>
      <c r="G37" s="194"/>
      <c r="H37" s="324" t="str">
        <f t="shared" si="7"/>
        <v/>
      </c>
      <c r="I37" s="194"/>
      <c r="J37" s="324">
        <v>0</v>
      </c>
      <c r="K37" s="142">
        <f t="shared" si="13"/>
        <v>0</v>
      </c>
      <c r="L37" s="194"/>
      <c r="M37" s="324" t="str">
        <f t="shared" si="8"/>
        <v/>
      </c>
      <c r="N37" s="194"/>
      <c r="O37" s="324">
        <v>0</v>
      </c>
      <c r="P37" s="143">
        <f t="shared" si="14"/>
        <v>0</v>
      </c>
      <c r="Q37" s="101"/>
      <c r="R37" s="141" t="s">
        <v>199</v>
      </c>
      <c r="S37" s="194"/>
      <c r="T37" s="194"/>
      <c r="U37" s="194"/>
      <c r="V37" s="195"/>
      <c r="X37" s="331"/>
      <c r="Y37" s="386"/>
      <c r="AA37" s="144">
        <f t="shared" si="16"/>
        <v>0</v>
      </c>
      <c r="AB37" s="145">
        <f t="shared" ref="AB37:AB38" si="19">SUM(S37:V37)</f>
        <v>0</v>
      </c>
      <c r="AC37" s="338" t="str">
        <f t="shared" si="10"/>
        <v>○</v>
      </c>
      <c r="AE37" s="144">
        <f t="shared" si="17"/>
        <v>0</v>
      </c>
      <c r="AF37" s="145">
        <f t="shared" si="18"/>
        <v>0</v>
      </c>
      <c r="AG37" s="338" t="str">
        <f t="shared" si="15"/>
        <v>○</v>
      </c>
    </row>
    <row r="38" spans="1:34" ht="24.95" customHeight="1">
      <c r="A38" s="141" t="s">
        <v>200</v>
      </c>
      <c r="B38" s="194"/>
      <c r="C38" s="324" t="str">
        <f t="shared" si="6"/>
        <v/>
      </c>
      <c r="D38" s="194"/>
      <c r="E38" s="324">
        <v>0</v>
      </c>
      <c r="F38" s="142">
        <f t="shared" si="12"/>
        <v>0</v>
      </c>
      <c r="G38" s="194"/>
      <c r="H38" s="324" t="str">
        <f t="shared" si="7"/>
        <v/>
      </c>
      <c r="I38" s="194"/>
      <c r="J38" s="324">
        <v>0</v>
      </c>
      <c r="K38" s="142">
        <f t="shared" si="13"/>
        <v>0</v>
      </c>
      <c r="L38" s="194"/>
      <c r="M38" s="324" t="str">
        <f t="shared" si="8"/>
        <v/>
      </c>
      <c r="N38" s="194"/>
      <c r="O38" s="324">
        <v>0</v>
      </c>
      <c r="P38" s="143">
        <f t="shared" si="14"/>
        <v>0</v>
      </c>
      <c r="Q38" s="101"/>
      <c r="R38" s="141" t="s">
        <v>200</v>
      </c>
      <c r="S38" s="194"/>
      <c r="T38" s="194"/>
      <c r="U38" s="194"/>
      <c r="V38" s="195"/>
      <c r="X38" s="331"/>
      <c r="Y38" s="386"/>
      <c r="AA38" s="144">
        <f t="shared" si="16"/>
        <v>0</v>
      </c>
      <c r="AB38" s="145">
        <f t="shared" si="19"/>
        <v>0</v>
      </c>
      <c r="AC38" s="338" t="str">
        <f t="shared" si="10"/>
        <v>○</v>
      </c>
      <c r="AE38" s="144">
        <f t="shared" si="17"/>
        <v>0</v>
      </c>
      <c r="AF38" s="145">
        <f t="shared" si="18"/>
        <v>0</v>
      </c>
      <c r="AG38" s="338" t="str">
        <f t="shared" si="15"/>
        <v>○</v>
      </c>
    </row>
    <row r="39" spans="1:34" ht="24.95" customHeight="1">
      <c r="A39" s="141" t="s">
        <v>201</v>
      </c>
      <c r="B39" s="194"/>
      <c r="C39" s="324" t="str">
        <f t="shared" si="6"/>
        <v/>
      </c>
      <c r="D39" s="194"/>
      <c r="E39" s="324">
        <v>0</v>
      </c>
      <c r="F39" s="142">
        <f t="shared" si="12"/>
        <v>0</v>
      </c>
      <c r="G39" s="194"/>
      <c r="H39" s="324" t="str">
        <f t="shared" si="7"/>
        <v/>
      </c>
      <c r="I39" s="194"/>
      <c r="J39" s="324">
        <v>0</v>
      </c>
      <c r="K39" s="142">
        <f t="shared" si="13"/>
        <v>0</v>
      </c>
      <c r="L39" s="194"/>
      <c r="M39" s="324" t="str">
        <f t="shared" si="8"/>
        <v/>
      </c>
      <c r="N39" s="194"/>
      <c r="O39" s="324">
        <v>0</v>
      </c>
      <c r="P39" s="143">
        <f t="shared" si="14"/>
        <v>0</v>
      </c>
      <c r="Q39" s="101"/>
      <c r="R39" s="141" t="s">
        <v>201</v>
      </c>
      <c r="S39" s="194"/>
      <c r="T39" s="194"/>
      <c r="U39" s="194"/>
      <c r="V39" s="195"/>
      <c r="X39" s="331"/>
      <c r="Y39" s="386"/>
      <c r="AA39" s="144">
        <f>(B39+G39)*2+(L39)*1</f>
        <v>0</v>
      </c>
      <c r="AB39" s="145">
        <f t="shared" ref="AB39:AB40" si="20">SUM(S39:V39)</f>
        <v>0</v>
      </c>
      <c r="AC39" s="338" t="str">
        <f t="shared" si="10"/>
        <v>○</v>
      </c>
      <c r="AE39" s="144">
        <f t="shared" si="17"/>
        <v>0</v>
      </c>
      <c r="AF39" s="145">
        <f t="shared" si="18"/>
        <v>0</v>
      </c>
      <c r="AG39" s="338" t="str">
        <f t="shared" si="15"/>
        <v>○</v>
      </c>
    </row>
    <row r="40" spans="1:34" ht="24.95" customHeight="1">
      <c r="A40" s="135" t="s">
        <v>203</v>
      </c>
      <c r="B40" s="281"/>
      <c r="C40" s="326" t="str">
        <f t="shared" si="6"/>
        <v/>
      </c>
      <c r="D40" s="281"/>
      <c r="E40" s="326">
        <v>0</v>
      </c>
      <c r="F40" s="146">
        <f t="shared" si="12"/>
        <v>0</v>
      </c>
      <c r="G40" s="281"/>
      <c r="H40" s="326" t="str">
        <f t="shared" si="7"/>
        <v/>
      </c>
      <c r="I40" s="281"/>
      <c r="J40" s="326">
        <v>0</v>
      </c>
      <c r="K40" s="146">
        <f t="shared" si="13"/>
        <v>0</v>
      </c>
      <c r="L40" s="281"/>
      <c r="M40" s="326" t="str">
        <f t="shared" si="8"/>
        <v/>
      </c>
      <c r="N40" s="281"/>
      <c r="O40" s="326">
        <v>0</v>
      </c>
      <c r="P40" s="282">
        <f t="shared" si="14"/>
        <v>0</v>
      </c>
      <c r="Q40" s="101"/>
      <c r="R40" s="135" t="s">
        <v>203</v>
      </c>
      <c r="S40" s="281"/>
      <c r="T40" s="281"/>
      <c r="U40" s="281"/>
      <c r="V40" s="385"/>
      <c r="X40" s="387"/>
      <c r="Y40" s="388"/>
      <c r="AA40" s="147">
        <f t="shared" si="16"/>
        <v>0</v>
      </c>
      <c r="AB40" s="148">
        <f t="shared" si="20"/>
        <v>0</v>
      </c>
      <c r="AC40" s="167" t="str">
        <f t="shared" si="10"/>
        <v>○</v>
      </c>
      <c r="AE40" s="147">
        <f t="shared" si="17"/>
        <v>0</v>
      </c>
      <c r="AF40" s="148">
        <f t="shared" si="18"/>
        <v>0</v>
      </c>
      <c r="AG40" s="167" t="str">
        <f t="shared" si="15"/>
        <v>○</v>
      </c>
    </row>
    <row r="42" spans="1:34" ht="18.75">
      <c r="A42" s="258" t="s">
        <v>332</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61"/>
      <c r="AB42" s="261"/>
      <c r="AC42" s="261"/>
      <c r="AD42" s="259"/>
      <c r="AE42" s="261"/>
      <c r="AF42" s="261"/>
      <c r="AG42" s="261"/>
      <c r="AH42" s="261"/>
    </row>
    <row r="43" spans="1:34" ht="18.75">
      <c r="A43" s="258"/>
      <c r="B43" s="259" t="s">
        <v>333</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61"/>
      <c r="AB43" s="261"/>
      <c r="AC43" s="261"/>
      <c r="AD43" s="259"/>
      <c r="AE43" s="261"/>
      <c r="AF43" s="261"/>
      <c r="AG43" s="261"/>
      <c r="AH43" s="261"/>
    </row>
    <row r="44" spans="1:34" ht="18.75">
      <c r="A44" s="258" t="s">
        <v>339</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61"/>
      <c r="AB44" s="261"/>
      <c r="AC44" s="261"/>
      <c r="AD44" s="259"/>
      <c r="AE44" s="261"/>
      <c r="AF44" s="261"/>
      <c r="AG44" s="261"/>
      <c r="AH44" s="261"/>
    </row>
    <row r="45" spans="1:34" s="333" customFormat="1" ht="19.899999999999999" customHeight="1">
      <c r="A45" s="332" t="s">
        <v>373</v>
      </c>
    </row>
  </sheetData>
  <sheetProtection algorithmName="SHA-512" hashValue="DtGJf8BTdEQtH6WVL1iHiLQ+qLureeyp7D3rjeVkFGZ1o8rAEgYm1eU4tPRNFektOQrkYwn1FVFgE+GF9aA9lg==" saltValue="Zlr/nOvd+sRVwj4s7F0VnA==" spinCount="100000" sheet="1" objects="1" scenarios="1"/>
  <mergeCells count="15">
    <mergeCell ref="AE6:AE9"/>
    <mergeCell ref="AF6:AF9"/>
    <mergeCell ref="AG6:AG9"/>
    <mergeCell ref="B6:F6"/>
    <mergeCell ref="G6:K6"/>
    <mergeCell ref="L6:P6"/>
    <mergeCell ref="AA6:AA9"/>
    <mergeCell ref="AB6:AB9"/>
    <mergeCell ref="AC6:AC9"/>
    <mergeCell ref="A4:P4"/>
    <mergeCell ref="R4:V5"/>
    <mergeCell ref="X4:Y5"/>
    <mergeCell ref="AA4:AC5"/>
    <mergeCell ref="AE4:AG5"/>
    <mergeCell ref="A5:P5"/>
  </mergeCells>
  <phoneticPr fontId="2"/>
  <dataValidations count="4">
    <dataValidation type="custom" allowBlank="1" showInputMessage="1" showErrorMessage="1" error="休止病床数の上限を上回っています" sqref="X10:Y40">
      <formula1>SUM(V10:Y10)&lt;=AH10</formula1>
    </dataValidation>
    <dataValidation type="whole" operator="greaterThanOrEqual" allowBlank="1" showInputMessage="1" showErrorMessage="1" error="空床数がマイナスになっています" sqref="G10:G40 B10:B40 L10:L40">
      <formula1>D10</formula1>
    </dataValidation>
    <dataValidation type="custom" allowBlank="1" showInputMessage="1" showErrorMessage="1" error="休止病床数の上限を上回っています" sqref="S10:V40">
      <formula1>SUM(S10:V10)&lt;=AA10</formula1>
    </dataValidation>
    <dataValidation type="whole" operator="lessThanOrEqual" showInputMessage="1" showErrorMessage="1" error="空床数がマイナスになっています" sqref="D10:D40 I10:I40 N10:N40">
      <formula1>B10</formula1>
    </dataValidation>
  </dataValidations>
  <pageMargins left="0.7" right="0.7" top="0.75" bottom="0.75" header="0.3" footer="0.3"/>
  <pageSetup paperSize="9" scale="4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AH45"/>
  <sheetViews>
    <sheetView view="pageBreakPreview" zoomScale="85" zoomScaleNormal="85" zoomScaleSheetLayoutView="85" workbookViewId="0">
      <selection activeCell="Z18" sqref="Z18"/>
    </sheetView>
  </sheetViews>
  <sheetFormatPr defaultColWidth="9" defaultRowHeight="13.5"/>
  <cols>
    <col min="1" max="16" width="5.625" style="102" customWidth="1"/>
    <col min="17" max="17" width="4.5" style="102" customWidth="1"/>
    <col min="18" max="22" width="6.625" style="102" customWidth="1"/>
    <col min="23" max="23" width="3.75" style="102" customWidth="1"/>
    <col min="24" max="25" width="6.625" style="102" customWidth="1"/>
    <col min="26" max="26" width="3.75" style="102" customWidth="1"/>
    <col min="27" max="27" width="9" style="102" customWidth="1"/>
    <col min="28" max="29" width="9" style="102"/>
    <col min="30" max="30" width="3.75" style="102" customWidth="1"/>
    <col min="31" max="31" width="9" style="102" customWidth="1"/>
    <col min="32" max="33" width="9" style="102"/>
    <col min="34" max="34" width="9" style="102" customWidth="1"/>
    <col min="35" max="16384" width="9" style="102"/>
  </cols>
  <sheetData>
    <row r="1" spans="1:34" ht="18.75" customHeight="1">
      <c r="A1" s="262" t="s">
        <v>371</v>
      </c>
      <c r="B1" s="260"/>
      <c r="C1" s="260"/>
      <c r="D1" s="260"/>
      <c r="E1" s="260"/>
      <c r="F1" s="263"/>
      <c r="G1" s="260"/>
      <c r="H1" s="260"/>
      <c r="I1" s="101"/>
      <c r="J1" s="101"/>
      <c r="K1" s="101"/>
    </row>
    <row r="2" spans="1:34" ht="18.75" customHeight="1">
      <c r="A2" s="262" t="s">
        <v>105</v>
      </c>
      <c r="B2" s="260"/>
      <c r="C2" s="260"/>
      <c r="D2" s="260"/>
      <c r="E2" s="260"/>
      <c r="F2" s="263"/>
      <c r="H2" s="264" t="s">
        <v>374</v>
      </c>
      <c r="I2" s="128"/>
      <c r="J2" s="128"/>
      <c r="K2" s="101"/>
    </row>
    <row r="3" spans="1:34">
      <c r="A3" s="100"/>
      <c r="B3" s="101"/>
      <c r="C3" s="101"/>
      <c r="D3" s="101"/>
      <c r="E3" s="101"/>
      <c r="F3" s="103"/>
      <c r="G3" s="101"/>
      <c r="H3" s="101"/>
      <c r="I3" s="128"/>
      <c r="J3" s="128"/>
      <c r="K3" s="101"/>
    </row>
    <row r="4" spans="1:34" ht="18.75" customHeight="1">
      <c r="A4" s="558" t="s">
        <v>106</v>
      </c>
      <c r="B4" s="559"/>
      <c r="C4" s="559"/>
      <c r="D4" s="559"/>
      <c r="E4" s="559"/>
      <c r="F4" s="559"/>
      <c r="G4" s="559"/>
      <c r="H4" s="559"/>
      <c r="I4" s="559"/>
      <c r="J4" s="559"/>
      <c r="K4" s="559"/>
      <c r="L4" s="559"/>
      <c r="M4" s="559"/>
      <c r="N4" s="559"/>
      <c r="O4" s="559"/>
      <c r="P4" s="560"/>
      <c r="Q4" s="101"/>
      <c r="R4" s="561" t="s">
        <v>107</v>
      </c>
      <c r="S4" s="562"/>
      <c r="T4" s="562"/>
      <c r="U4" s="562"/>
      <c r="V4" s="563"/>
      <c r="W4" s="129"/>
      <c r="X4" s="567" t="s">
        <v>357</v>
      </c>
      <c r="Y4" s="568"/>
      <c r="Z4" s="129"/>
      <c r="AA4" s="571" t="s">
        <v>168</v>
      </c>
      <c r="AB4" s="572"/>
      <c r="AC4" s="573"/>
      <c r="AD4" s="129"/>
      <c r="AE4" s="571" t="s">
        <v>358</v>
      </c>
      <c r="AF4" s="572"/>
      <c r="AG4" s="573"/>
      <c r="AH4" s="130"/>
    </row>
    <row r="5" spans="1:34" ht="17.25" customHeight="1">
      <c r="A5" s="577" t="s">
        <v>93</v>
      </c>
      <c r="B5" s="578"/>
      <c r="C5" s="578"/>
      <c r="D5" s="578"/>
      <c r="E5" s="578"/>
      <c r="F5" s="578"/>
      <c r="G5" s="578"/>
      <c r="H5" s="578"/>
      <c r="I5" s="578"/>
      <c r="J5" s="578"/>
      <c r="K5" s="578"/>
      <c r="L5" s="578"/>
      <c r="M5" s="578"/>
      <c r="N5" s="578"/>
      <c r="O5" s="579"/>
      <c r="P5" s="580"/>
      <c r="Q5" s="101"/>
      <c r="R5" s="564"/>
      <c r="S5" s="565"/>
      <c r="T5" s="565"/>
      <c r="U5" s="565"/>
      <c r="V5" s="566"/>
      <c r="W5" s="131"/>
      <c r="X5" s="569"/>
      <c r="Y5" s="570"/>
      <c r="Z5" s="131"/>
      <c r="AA5" s="574"/>
      <c r="AB5" s="575"/>
      <c r="AC5" s="576"/>
      <c r="AD5" s="131"/>
      <c r="AE5" s="574"/>
      <c r="AF5" s="575"/>
      <c r="AG5" s="576"/>
      <c r="AH5" s="130"/>
    </row>
    <row r="6" spans="1:34" ht="30" customHeight="1">
      <c r="A6" s="132"/>
      <c r="B6" s="587" t="s">
        <v>94</v>
      </c>
      <c r="C6" s="587"/>
      <c r="D6" s="587"/>
      <c r="E6" s="587"/>
      <c r="F6" s="587"/>
      <c r="G6" s="587" t="s">
        <v>96</v>
      </c>
      <c r="H6" s="587"/>
      <c r="I6" s="587"/>
      <c r="J6" s="587"/>
      <c r="K6" s="587"/>
      <c r="L6" s="587" t="s">
        <v>97</v>
      </c>
      <c r="M6" s="587"/>
      <c r="N6" s="587"/>
      <c r="O6" s="588"/>
      <c r="P6" s="589"/>
      <c r="Q6" s="101"/>
      <c r="R6" s="132"/>
      <c r="S6" s="218" t="s">
        <v>101</v>
      </c>
      <c r="T6" s="218" t="s">
        <v>96</v>
      </c>
      <c r="U6" s="218" t="s">
        <v>102</v>
      </c>
      <c r="V6" s="219" t="s">
        <v>97</v>
      </c>
      <c r="X6" s="328" t="s">
        <v>102</v>
      </c>
      <c r="Y6" s="327" t="s">
        <v>97</v>
      </c>
      <c r="AA6" s="581" t="s">
        <v>108</v>
      </c>
      <c r="AB6" s="583" t="s">
        <v>169</v>
      </c>
      <c r="AC6" s="585" t="s">
        <v>170</v>
      </c>
      <c r="AE6" s="581" t="s">
        <v>108</v>
      </c>
      <c r="AF6" s="583" t="s">
        <v>169</v>
      </c>
      <c r="AG6" s="585" t="s">
        <v>170</v>
      </c>
    </row>
    <row r="7" spans="1:34" ht="24.95" customHeight="1">
      <c r="A7" s="135" t="s">
        <v>95</v>
      </c>
      <c r="B7" s="136">
        <f>SUM(B10:B40)</f>
        <v>0</v>
      </c>
      <c r="C7" s="136">
        <f>SUM(C10:C40)</f>
        <v>0</v>
      </c>
      <c r="D7" s="136">
        <f>SUM(D10:D40)</f>
        <v>0</v>
      </c>
      <c r="E7" s="136">
        <f>SUM(E10:E40)</f>
        <v>0</v>
      </c>
      <c r="F7" s="136">
        <f t="shared" ref="F7:P7" si="0">SUM(F10:F40)</f>
        <v>0</v>
      </c>
      <c r="G7" s="136">
        <f t="shared" si="0"/>
        <v>0</v>
      </c>
      <c r="H7" s="136">
        <f t="shared" si="0"/>
        <v>0</v>
      </c>
      <c r="I7" s="136">
        <f t="shared" si="0"/>
        <v>0</v>
      </c>
      <c r="J7" s="136">
        <f t="shared" si="0"/>
        <v>0</v>
      </c>
      <c r="K7" s="136">
        <f t="shared" si="0"/>
        <v>0</v>
      </c>
      <c r="L7" s="136">
        <f t="shared" si="0"/>
        <v>0</v>
      </c>
      <c r="M7" s="136">
        <f t="shared" si="0"/>
        <v>0</v>
      </c>
      <c r="N7" s="136">
        <f t="shared" si="0"/>
        <v>0</v>
      </c>
      <c r="O7" s="136">
        <f t="shared" si="0"/>
        <v>0</v>
      </c>
      <c r="P7" s="137">
        <f t="shared" si="0"/>
        <v>0</v>
      </c>
      <c r="Q7" s="103"/>
      <c r="R7" s="135" t="s">
        <v>95</v>
      </c>
      <c r="S7" s="136">
        <f>SUM(S10:S40)</f>
        <v>0</v>
      </c>
      <c r="T7" s="136">
        <f t="shared" ref="T7:U7" si="1">SUM(T10:T40)</f>
        <v>0</v>
      </c>
      <c r="U7" s="136">
        <f t="shared" si="1"/>
        <v>0</v>
      </c>
      <c r="V7" s="137">
        <f>SUM(V10:V40)</f>
        <v>0</v>
      </c>
      <c r="X7" s="329">
        <f t="shared" ref="X7:Y7" si="2">SUM(X10:X40)</f>
        <v>0</v>
      </c>
      <c r="Y7" s="137">
        <f t="shared" si="2"/>
        <v>0</v>
      </c>
      <c r="AA7" s="582"/>
      <c r="AB7" s="584"/>
      <c r="AC7" s="586"/>
      <c r="AE7" s="582"/>
      <c r="AF7" s="584"/>
      <c r="AG7" s="586"/>
    </row>
    <row r="8" spans="1:34" ht="24.95" customHeight="1">
      <c r="A8" s="123"/>
      <c r="B8" s="138"/>
      <c r="C8" s="138"/>
      <c r="D8" s="138"/>
      <c r="E8" s="138"/>
      <c r="F8" s="138"/>
      <c r="G8" s="138"/>
      <c r="H8" s="138"/>
      <c r="I8" s="138"/>
      <c r="J8" s="138"/>
      <c r="K8" s="138"/>
      <c r="L8" s="138"/>
      <c r="M8" s="138"/>
      <c r="N8" s="138"/>
      <c r="O8" s="138"/>
      <c r="P8" s="138"/>
      <c r="Q8" s="101"/>
      <c r="R8" s="123"/>
      <c r="S8" s="138"/>
      <c r="T8" s="138"/>
      <c r="U8" s="138"/>
      <c r="V8" s="138"/>
      <c r="X8" s="138"/>
      <c r="Y8" s="138"/>
      <c r="AA8" s="582"/>
      <c r="AB8" s="584"/>
      <c r="AC8" s="586"/>
      <c r="AE8" s="582"/>
      <c r="AF8" s="584"/>
      <c r="AG8" s="586"/>
    </row>
    <row r="9" spans="1:34" ht="60" customHeight="1">
      <c r="A9" s="164" t="s">
        <v>396</v>
      </c>
      <c r="B9" s="256" t="s">
        <v>321</v>
      </c>
      <c r="C9" s="256" t="s">
        <v>320</v>
      </c>
      <c r="D9" s="256" t="s">
        <v>366</v>
      </c>
      <c r="E9" s="256" t="s">
        <v>367</v>
      </c>
      <c r="F9" s="256" t="s">
        <v>326</v>
      </c>
      <c r="G9" s="256" t="s">
        <v>321</v>
      </c>
      <c r="H9" s="256" t="s">
        <v>320</v>
      </c>
      <c r="I9" s="256" t="s">
        <v>366</v>
      </c>
      <c r="J9" s="256" t="s">
        <v>367</v>
      </c>
      <c r="K9" s="256" t="s">
        <v>326</v>
      </c>
      <c r="L9" s="256" t="s">
        <v>321</v>
      </c>
      <c r="M9" s="256" t="s">
        <v>320</v>
      </c>
      <c r="N9" s="256" t="s">
        <v>366</v>
      </c>
      <c r="O9" s="256" t="s">
        <v>367</v>
      </c>
      <c r="P9" s="275" t="s">
        <v>326</v>
      </c>
      <c r="Q9" s="101"/>
      <c r="R9" s="164" t="s">
        <v>171</v>
      </c>
      <c r="S9" s="139" t="s">
        <v>104</v>
      </c>
      <c r="T9" s="139" t="s">
        <v>104</v>
      </c>
      <c r="U9" s="139" t="s">
        <v>104</v>
      </c>
      <c r="V9" s="140" t="s">
        <v>104</v>
      </c>
      <c r="X9" s="330" t="s">
        <v>104</v>
      </c>
      <c r="Y9" s="140" t="s">
        <v>104</v>
      </c>
      <c r="AA9" s="582"/>
      <c r="AB9" s="584"/>
      <c r="AC9" s="586"/>
      <c r="AE9" s="582"/>
      <c r="AF9" s="584"/>
      <c r="AG9" s="586"/>
    </row>
    <row r="10" spans="1:34" ht="24.95" customHeight="1">
      <c r="A10" s="141" t="s">
        <v>172</v>
      </c>
      <c r="B10" s="194"/>
      <c r="C10" s="324" t="str">
        <f>IF(B10="","",B10)</f>
        <v/>
      </c>
      <c r="D10" s="194"/>
      <c r="E10" s="324">
        <v>0</v>
      </c>
      <c r="F10" s="142">
        <f>B10-D10</f>
        <v>0</v>
      </c>
      <c r="G10" s="194"/>
      <c r="H10" s="324" t="str">
        <f>IF(G10="","",G10)</f>
        <v/>
      </c>
      <c r="I10" s="194"/>
      <c r="J10" s="324">
        <v>0</v>
      </c>
      <c r="K10" s="142">
        <f>G10-I10</f>
        <v>0</v>
      </c>
      <c r="L10" s="194"/>
      <c r="M10" s="324" t="str">
        <f>IF(L10="","",L10)</f>
        <v/>
      </c>
      <c r="N10" s="194"/>
      <c r="O10" s="324">
        <v>0</v>
      </c>
      <c r="P10" s="143">
        <f>L10-N10</f>
        <v>0</v>
      </c>
      <c r="Q10" s="101"/>
      <c r="R10" s="141" t="s">
        <v>172</v>
      </c>
      <c r="S10" s="194"/>
      <c r="T10" s="194"/>
      <c r="U10" s="194"/>
      <c r="V10" s="195"/>
      <c r="X10" s="331"/>
      <c r="Y10" s="386"/>
      <c r="AA10" s="144">
        <f>(B10+G10)*2+(L10)*1</f>
        <v>0</v>
      </c>
      <c r="AB10" s="145">
        <f>SUM(S10:V10)</f>
        <v>0</v>
      </c>
      <c r="AC10" s="338" t="str">
        <f>IF(AA10&lt;AB10,"×","○")</f>
        <v>○</v>
      </c>
      <c r="AE10" s="144">
        <f>(B10+G10)*2+(L10)*2</f>
        <v>0</v>
      </c>
      <c r="AF10" s="145">
        <f>SUM(S10:V10,X10:Y10)</f>
        <v>0</v>
      </c>
      <c r="AG10" s="338" t="str">
        <f t="shared" ref="AG10" si="3">IF(AE10&lt;AF10,"×","○")</f>
        <v>○</v>
      </c>
    </row>
    <row r="11" spans="1:34" ht="24.95" customHeight="1">
      <c r="A11" s="141" t="s">
        <v>173</v>
      </c>
      <c r="B11" s="194"/>
      <c r="C11" s="324" t="str">
        <f t="shared" ref="C11:C40" si="4">IF(B11="","",B11)</f>
        <v/>
      </c>
      <c r="D11" s="194"/>
      <c r="E11" s="324">
        <v>0</v>
      </c>
      <c r="F11" s="142">
        <f t="shared" ref="F11:F12" si="5">B11-D11</f>
        <v>0</v>
      </c>
      <c r="G11" s="194"/>
      <c r="H11" s="324" t="str">
        <f t="shared" ref="H11:H40" si="6">IF(G11="","",G11)</f>
        <v/>
      </c>
      <c r="I11" s="194"/>
      <c r="J11" s="324">
        <v>0</v>
      </c>
      <c r="K11" s="142">
        <f t="shared" ref="K11:K12" si="7">G11-I11</f>
        <v>0</v>
      </c>
      <c r="L11" s="194"/>
      <c r="M11" s="324" t="str">
        <f t="shared" ref="M11:M40" si="8">IF(L11="","",L11)</f>
        <v/>
      </c>
      <c r="N11" s="194"/>
      <c r="O11" s="324">
        <v>0</v>
      </c>
      <c r="P11" s="143">
        <f>L11-N11</f>
        <v>0</v>
      </c>
      <c r="Q11" s="101"/>
      <c r="R11" s="141" t="s">
        <v>173</v>
      </c>
      <c r="S11" s="194"/>
      <c r="T11" s="194"/>
      <c r="U11" s="194"/>
      <c r="V11" s="195"/>
      <c r="X11" s="331"/>
      <c r="Y11" s="386"/>
      <c r="AA11" s="144">
        <f>(B11+G11)*2+(L11)*1</f>
        <v>0</v>
      </c>
      <c r="AB11" s="145">
        <f t="shared" ref="AB11:AB39" si="9">SUM(S11:V11)</f>
        <v>0</v>
      </c>
      <c r="AC11" s="338" t="str">
        <f t="shared" ref="AC11:AC39" si="10">IF(AA11&lt;AB11,"×","○")</f>
        <v>○</v>
      </c>
      <c r="AE11" s="144">
        <f t="shared" ref="AE11:AE38" si="11">(B11+G11)*2+(L11)*2</f>
        <v>0</v>
      </c>
      <c r="AF11" s="145">
        <f t="shared" ref="AF11:AF39" si="12">SUM(S11:V11,X11:Y11)</f>
        <v>0</v>
      </c>
      <c r="AG11" s="338" t="str">
        <f t="shared" ref="AG11:AG39" si="13">IF(AE11&lt;AF11,"×","○")</f>
        <v>○</v>
      </c>
    </row>
    <row r="12" spans="1:34" ht="24.95" customHeight="1">
      <c r="A12" s="141" t="s">
        <v>174</v>
      </c>
      <c r="B12" s="194"/>
      <c r="C12" s="324" t="str">
        <f t="shared" si="4"/>
        <v/>
      </c>
      <c r="D12" s="194"/>
      <c r="E12" s="324">
        <v>0</v>
      </c>
      <c r="F12" s="142">
        <f t="shared" si="5"/>
        <v>0</v>
      </c>
      <c r="G12" s="194"/>
      <c r="H12" s="324" t="str">
        <f t="shared" si="6"/>
        <v/>
      </c>
      <c r="I12" s="194"/>
      <c r="J12" s="324">
        <v>0</v>
      </c>
      <c r="K12" s="142">
        <f t="shared" si="7"/>
        <v>0</v>
      </c>
      <c r="L12" s="194"/>
      <c r="M12" s="324" t="str">
        <f t="shared" si="8"/>
        <v/>
      </c>
      <c r="N12" s="194"/>
      <c r="O12" s="324">
        <v>0</v>
      </c>
      <c r="P12" s="143">
        <f t="shared" ref="P12:P40" si="14">L12-N12</f>
        <v>0</v>
      </c>
      <c r="Q12" s="101"/>
      <c r="R12" s="141" t="s">
        <v>174</v>
      </c>
      <c r="S12" s="194"/>
      <c r="T12" s="194"/>
      <c r="U12" s="194"/>
      <c r="V12" s="195"/>
      <c r="X12" s="331"/>
      <c r="Y12" s="386"/>
      <c r="AA12" s="144">
        <f t="shared" ref="AA12:AA40" si="15">(B12+G12)*2+(L12)*1</f>
        <v>0</v>
      </c>
      <c r="AB12" s="145">
        <f t="shared" si="9"/>
        <v>0</v>
      </c>
      <c r="AC12" s="338" t="str">
        <f t="shared" si="10"/>
        <v>○</v>
      </c>
      <c r="AE12" s="144">
        <f t="shared" si="11"/>
        <v>0</v>
      </c>
      <c r="AF12" s="145">
        <f t="shared" si="12"/>
        <v>0</v>
      </c>
      <c r="AG12" s="338" t="str">
        <f t="shared" si="13"/>
        <v>○</v>
      </c>
    </row>
    <row r="13" spans="1:34" ht="24.95" customHeight="1">
      <c r="A13" s="141" t="s">
        <v>175</v>
      </c>
      <c r="B13" s="194"/>
      <c r="C13" s="324" t="str">
        <f t="shared" si="4"/>
        <v/>
      </c>
      <c r="D13" s="194"/>
      <c r="E13" s="324">
        <v>0</v>
      </c>
      <c r="F13" s="142">
        <f t="shared" ref="F13:F40" si="16">B13-D13</f>
        <v>0</v>
      </c>
      <c r="G13" s="194"/>
      <c r="H13" s="324" t="str">
        <f t="shared" si="6"/>
        <v/>
      </c>
      <c r="I13" s="194"/>
      <c r="J13" s="324">
        <v>0</v>
      </c>
      <c r="K13" s="142">
        <f t="shared" ref="K13:K40" si="17">G13-I13</f>
        <v>0</v>
      </c>
      <c r="L13" s="194"/>
      <c r="M13" s="324" t="str">
        <f t="shared" si="8"/>
        <v/>
      </c>
      <c r="N13" s="194"/>
      <c r="O13" s="324">
        <v>0</v>
      </c>
      <c r="P13" s="143">
        <f t="shared" si="14"/>
        <v>0</v>
      </c>
      <c r="Q13" s="101"/>
      <c r="R13" s="141" t="s">
        <v>175</v>
      </c>
      <c r="S13" s="194"/>
      <c r="T13" s="194"/>
      <c r="U13" s="194"/>
      <c r="V13" s="195"/>
      <c r="X13" s="331"/>
      <c r="Y13" s="386"/>
      <c r="AA13" s="144">
        <f>(B13+G13)*2+(L13)*1</f>
        <v>0</v>
      </c>
      <c r="AB13" s="145">
        <f t="shared" si="9"/>
        <v>0</v>
      </c>
      <c r="AC13" s="338" t="str">
        <f t="shared" si="10"/>
        <v>○</v>
      </c>
      <c r="AE13" s="144">
        <f t="shared" si="11"/>
        <v>0</v>
      </c>
      <c r="AF13" s="145">
        <f t="shared" si="12"/>
        <v>0</v>
      </c>
      <c r="AG13" s="338" t="str">
        <f t="shared" si="13"/>
        <v>○</v>
      </c>
    </row>
    <row r="14" spans="1:34" ht="24.95" customHeight="1">
      <c r="A14" s="141" t="s">
        <v>176</v>
      </c>
      <c r="B14" s="194"/>
      <c r="C14" s="324" t="str">
        <f t="shared" si="4"/>
        <v/>
      </c>
      <c r="D14" s="194"/>
      <c r="E14" s="324">
        <v>0</v>
      </c>
      <c r="F14" s="142">
        <f t="shared" si="16"/>
        <v>0</v>
      </c>
      <c r="G14" s="194"/>
      <c r="H14" s="324" t="str">
        <f t="shared" si="6"/>
        <v/>
      </c>
      <c r="I14" s="194"/>
      <c r="J14" s="324">
        <v>0</v>
      </c>
      <c r="K14" s="142">
        <f t="shared" si="17"/>
        <v>0</v>
      </c>
      <c r="L14" s="194"/>
      <c r="M14" s="324" t="str">
        <f t="shared" si="8"/>
        <v/>
      </c>
      <c r="N14" s="194"/>
      <c r="O14" s="324">
        <v>0</v>
      </c>
      <c r="P14" s="143">
        <f t="shared" si="14"/>
        <v>0</v>
      </c>
      <c r="Q14" s="101"/>
      <c r="R14" s="141" t="s">
        <v>176</v>
      </c>
      <c r="S14" s="194"/>
      <c r="T14" s="194"/>
      <c r="U14" s="194"/>
      <c r="V14" s="195"/>
      <c r="X14" s="331"/>
      <c r="Y14" s="386"/>
      <c r="AA14" s="144">
        <f t="shared" si="15"/>
        <v>0</v>
      </c>
      <c r="AB14" s="145">
        <f t="shared" si="9"/>
        <v>0</v>
      </c>
      <c r="AC14" s="338" t="str">
        <f t="shared" si="10"/>
        <v>○</v>
      </c>
      <c r="AE14" s="144">
        <f t="shared" si="11"/>
        <v>0</v>
      </c>
      <c r="AF14" s="145">
        <f t="shared" si="12"/>
        <v>0</v>
      </c>
      <c r="AG14" s="338" t="str">
        <f t="shared" si="13"/>
        <v>○</v>
      </c>
    </row>
    <row r="15" spans="1:34" ht="24.95" customHeight="1">
      <c r="A15" s="141" t="s">
        <v>177</v>
      </c>
      <c r="B15" s="194"/>
      <c r="C15" s="324" t="str">
        <f t="shared" si="4"/>
        <v/>
      </c>
      <c r="D15" s="194"/>
      <c r="E15" s="324">
        <v>0</v>
      </c>
      <c r="F15" s="142">
        <f t="shared" si="16"/>
        <v>0</v>
      </c>
      <c r="G15" s="194"/>
      <c r="H15" s="324" t="str">
        <f t="shared" si="6"/>
        <v/>
      </c>
      <c r="I15" s="194"/>
      <c r="J15" s="324">
        <v>0</v>
      </c>
      <c r="K15" s="142">
        <f t="shared" si="17"/>
        <v>0</v>
      </c>
      <c r="L15" s="194"/>
      <c r="M15" s="324" t="str">
        <f t="shared" si="8"/>
        <v/>
      </c>
      <c r="N15" s="194"/>
      <c r="O15" s="324">
        <v>0</v>
      </c>
      <c r="P15" s="143">
        <f t="shared" si="14"/>
        <v>0</v>
      </c>
      <c r="Q15" s="101"/>
      <c r="R15" s="141" t="s">
        <v>177</v>
      </c>
      <c r="S15" s="194"/>
      <c r="T15" s="194"/>
      <c r="U15" s="194"/>
      <c r="V15" s="195"/>
      <c r="X15" s="331"/>
      <c r="Y15" s="386"/>
      <c r="AA15" s="144">
        <f t="shared" si="15"/>
        <v>0</v>
      </c>
      <c r="AB15" s="145">
        <f t="shared" si="9"/>
        <v>0</v>
      </c>
      <c r="AC15" s="338" t="str">
        <f t="shared" si="10"/>
        <v>○</v>
      </c>
      <c r="AE15" s="144">
        <f t="shared" si="11"/>
        <v>0</v>
      </c>
      <c r="AF15" s="145">
        <f t="shared" si="12"/>
        <v>0</v>
      </c>
      <c r="AG15" s="338" t="str">
        <f t="shared" si="13"/>
        <v>○</v>
      </c>
    </row>
    <row r="16" spans="1:34" ht="24.95" customHeight="1">
      <c r="A16" s="141" t="s">
        <v>178</v>
      </c>
      <c r="B16" s="194"/>
      <c r="C16" s="324" t="str">
        <f t="shared" si="4"/>
        <v/>
      </c>
      <c r="D16" s="194"/>
      <c r="E16" s="324">
        <v>0</v>
      </c>
      <c r="F16" s="142">
        <f t="shared" si="16"/>
        <v>0</v>
      </c>
      <c r="G16" s="194"/>
      <c r="H16" s="324" t="str">
        <f t="shared" si="6"/>
        <v/>
      </c>
      <c r="I16" s="194"/>
      <c r="J16" s="324">
        <v>0</v>
      </c>
      <c r="K16" s="142">
        <f t="shared" si="17"/>
        <v>0</v>
      </c>
      <c r="L16" s="194"/>
      <c r="M16" s="324" t="str">
        <f t="shared" si="8"/>
        <v/>
      </c>
      <c r="N16" s="194"/>
      <c r="O16" s="324">
        <v>0</v>
      </c>
      <c r="P16" s="143">
        <f t="shared" si="14"/>
        <v>0</v>
      </c>
      <c r="Q16" s="101"/>
      <c r="R16" s="141" t="s">
        <v>178</v>
      </c>
      <c r="S16" s="194"/>
      <c r="T16" s="194"/>
      <c r="U16" s="194"/>
      <c r="V16" s="195"/>
      <c r="X16" s="331"/>
      <c r="Y16" s="386"/>
      <c r="AA16" s="144">
        <f t="shared" si="15"/>
        <v>0</v>
      </c>
      <c r="AB16" s="145">
        <f t="shared" si="9"/>
        <v>0</v>
      </c>
      <c r="AC16" s="338" t="str">
        <f t="shared" si="10"/>
        <v>○</v>
      </c>
      <c r="AE16" s="144">
        <f t="shared" si="11"/>
        <v>0</v>
      </c>
      <c r="AF16" s="145">
        <f t="shared" si="12"/>
        <v>0</v>
      </c>
      <c r="AG16" s="338" t="str">
        <f t="shared" si="13"/>
        <v>○</v>
      </c>
    </row>
    <row r="17" spans="1:33" ht="24.95" customHeight="1">
      <c r="A17" s="141" t="s">
        <v>179</v>
      </c>
      <c r="B17" s="194"/>
      <c r="C17" s="324" t="str">
        <f t="shared" si="4"/>
        <v/>
      </c>
      <c r="D17" s="194"/>
      <c r="E17" s="324">
        <v>0</v>
      </c>
      <c r="F17" s="142">
        <f t="shared" si="16"/>
        <v>0</v>
      </c>
      <c r="G17" s="194"/>
      <c r="H17" s="324" t="str">
        <f t="shared" si="6"/>
        <v/>
      </c>
      <c r="I17" s="194"/>
      <c r="J17" s="324">
        <v>0</v>
      </c>
      <c r="K17" s="142">
        <f t="shared" si="17"/>
        <v>0</v>
      </c>
      <c r="L17" s="194"/>
      <c r="M17" s="324" t="str">
        <f t="shared" si="8"/>
        <v/>
      </c>
      <c r="N17" s="194"/>
      <c r="O17" s="324">
        <v>0</v>
      </c>
      <c r="P17" s="143">
        <f t="shared" si="14"/>
        <v>0</v>
      </c>
      <c r="Q17" s="101"/>
      <c r="R17" s="141" t="s">
        <v>179</v>
      </c>
      <c r="S17" s="194"/>
      <c r="T17" s="194"/>
      <c r="U17" s="194"/>
      <c r="V17" s="195"/>
      <c r="X17" s="331"/>
      <c r="Y17" s="386"/>
      <c r="AA17" s="144">
        <f t="shared" si="15"/>
        <v>0</v>
      </c>
      <c r="AB17" s="145">
        <f t="shared" si="9"/>
        <v>0</v>
      </c>
      <c r="AC17" s="338" t="str">
        <f t="shared" si="10"/>
        <v>○</v>
      </c>
      <c r="AE17" s="144">
        <f t="shared" si="11"/>
        <v>0</v>
      </c>
      <c r="AF17" s="145">
        <f t="shared" si="12"/>
        <v>0</v>
      </c>
      <c r="AG17" s="338" t="str">
        <f t="shared" si="13"/>
        <v>○</v>
      </c>
    </row>
    <row r="18" spans="1:33" ht="24.95" customHeight="1">
      <c r="A18" s="141" t="s">
        <v>180</v>
      </c>
      <c r="B18" s="194"/>
      <c r="C18" s="324" t="str">
        <f t="shared" si="4"/>
        <v/>
      </c>
      <c r="D18" s="194"/>
      <c r="E18" s="324">
        <v>0</v>
      </c>
      <c r="F18" s="142">
        <f t="shared" si="16"/>
        <v>0</v>
      </c>
      <c r="G18" s="194"/>
      <c r="H18" s="324" t="str">
        <f t="shared" si="6"/>
        <v/>
      </c>
      <c r="I18" s="194"/>
      <c r="J18" s="324">
        <v>0</v>
      </c>
      <c r="K18" s="142">
        <f t="shared" si="17"/>
        <v>0</v>
      </c>
      <c r="L18" s="194"/>
      <c r="M18" s="324" t="str">
        <f t="shared" si="8"/>
        <v/>
      </c>
      <c r="N18" s="194"/>
      <c r="O18" s="324">
        <v>0</v>
      </c>
      <c r="P18" s="143">
        <f t="shared" si="14"/>
        <v>0</v>
      </c>
      <c r="Q18" s="101"/>
      <c r="R18" s="141" t="s">
        <v>180</v>
      </c>
      <c r="S18" s="194"/>
      <c r="T18" s="194"/>
      <c r="U18" s="194"/>
      <c r="V18" s="195"/>
      <c r="X18" s="331"/>
      <c r="Y18" s="386"/>
      <c r="AA18" s="144">
        <f t="shared" si="15"/>
        <v>0</v>
      </c>
      <c r="AB18" s="145">
        <f t="shared" si="9"/>
        <v>0</v>
      </c>
      <c r="AC18" s="338" t="str">
        <f t="shared" si="10"/>
        <v>○</v>
      </c>
      <c r="AE18" s="144">
        <f t="shared" si="11"/>
        <v>0</v>
      </c>
      <c r="AF18" s="145">
        <f t="shared" si="12"/>
        <v>0</v>
      </c>
      <c r="AG18" s="338" t="str">
        <f t="shared" si="13"/>
        <v>○</v>
      </c>
    </row>
    <row r="19" spans="1:33" ht="24.95" customHeight="1">
      <c r="A19" s="141" t="s">
        <v>181</v>
      </c>
      <c r="B19" s="194"/>
      <c r="C19" s="324" t="str">
        <f t="shared" si="4"/>
        <v/>
      </c>
      <c r="D19" s="194"/>
      <c r="E19" s="324">
        <v>0</v>
      </c>
      <c r="F19" s="142">
        <f t="shared" si="16"/>
        <v>0</v>
      </c>
      <c r="G19" s="194"/>
      <c r="H19" s="324" t="str">
        <f t="shared" si="6"/>
        <v/>
      </c>
      <c r="I19" s="194"/>
      <c r="J19" s="324">
        <v>0</v>
      </c>
      <c r="K19" s="142">
        <f t="shared" si="17"/>
        <v>0</v>
      </c>
      <c r="L19" s="194"/>
      <c r="M19" s="324" t="str">
        <f t="shared" si="8"/>
        <v/>
      </c>
      <c r="N19" s="194"/>
      <c r="O19" s="324">
        <v>0</v>
      </c>
      <c r="P19" s="143">
        <f t="shared" si="14"/>
        <v>0</v>
      </c>
      <c r="Q19" s="101"/>
      <c r="R19" s="141" t="s">
        <v>181</v>
      </c>
      <c r="S19" s="194"/>
      <c r="T19" s="194"/>
      <c r="U19" s="194"/>
      <c r="V19" s="195"/>
      <c r="X19" s="331"/>
      <c r="Y19" s="386"/>
      <c r="AA19" s="144">
        <f t="shared" si="15"/>
        <v>0</v>
      </c>
      <c r="AB19" s="145">
        <f t="shared" si="9"/>
        <v>0</v>
      </c>
      <c r="AC19" s="338" t="str">
        <f t="shared" si="10"/>
        <v>○</v>
      </c>
      <c r="AE19" s="144">
        <f t="shared" si="11"/>
        <v>0</v>
      </c>
      <c r="AF19" s="145">
        <f t="shared" si="12"/>
        <v>0</v>
      </c>
      <c r="AG19" s="338" t="str">
        <f t="shared" si="13"/>
        <v>○</v>
      </c>
    </row>
    <row r="20" spans="1:33" ht="24.95" customHeight="1">
      <c r="A20" s="141" t="s">
        <v>182</v>
      </c>
      <c r="B20" s="194"/>
      <c r="C20" s="324" t="str">
        <f t="shared" si="4"/>
        <v/>
      </c>
      <c r="D20" s="194"/>
      <c r="E20" s="324">
        <v>0</v>
      </c>
      <c r="F20" s="142">
        <f t="shared" si="16"/>
        <v>0</v>
      </c>
      <c r="G20" s="194"/>
      <c r="H20" s="324" t="str">
        <f t="shared" si="6"/>
        <v/>
      </c>
      <c r="I20" s="194"/>
      <c r="J20" s="324">
        <v>0</v>
      </c>
      <c r="K20" s="142">
        <f t="shared" si="17"/>
        <v>0</v>
      </c>
      <c r="L20" s="194"/>
      <c r="M20" s="324" t="str">
        <f t="shared" si="8"/>
        <v/>
      </c>
      <c r="N20" s="194"/>
      <c r="O20" s="324">
        <v>0</v>
      </c>
      <c r="P20" s="143">
        <f t="shared" si="14"/>
        <v>0</v>
      </c>
      <c r="Q20" s="101"/>
      <c r="R20" s="141" t="s">
        <v>182</v>
      </c>
      <c r="S20" s="194"/>
      <c r="T20" s="194"/>
      <c r="U20" s="194"/>
      <c r="V20" s="195"/>
      <c r="X20" s="331"/>
      <c r="Y20" s="386"/>
      <c r="AA20" s="144">
        <f t="shared" si="15"/>
        <v>0</v>
      </c>
      <c r="AB20" s="145">
        <f t="shared" si="9"/>
        <v>0</v>
      </c>
      <c r="AC20" s="338" t="str">
        <f t="shared" si="10"/>
        <v>○</v>
      </c>
      <c r="AE20" s="144">
        <f t="shared" si="11"/>
        <v>0</v>
      </c>
      <c r="AF20" s="145">
        <f t="shared" si="12"/>
        <v>0</v>
      </c>
      <c r="AG20" s="338" t="str">
        <f t="shared" si="13"/>
        <v>○</v>
      </c>
    </row>
    <row r="21" spans="1:33" ht="24.95" customHeight="1">
      <c r="A21" s="141" t="s">
        <v>183</v>
      </c>
      <c r="B21" s="194"/>
      <c r="C21" s="324" t="str">
        <f t="shared" si="4"/>
        <v/>
      </c>
      <c r="D21" s="194"/>
      <c r="E21" s="324">
        <v>0</v>
      </c>
      <c r="F21" s="142">
        <f t="shared" si="16"/>
        <v>0</v>
      </c>
      <c r="G21" s="194"/>
      <c r="H21" s="324" t="str">
        <f t="shared" si="6"/>
        <v/>
      </c>
      <c r="I21" s="194"/>
      <c r="J21" s="324">
        <v>0</v>
      </c>
      <c r="K21" s="142">
        <f t="shared" si="17"/>
        <v>0</v>
      </c>
      <c r="L21" s="194"/>
      <c r="M21" s="324" t="str">
        <f t="shared" si="8"/>
        <v/>
      </c>
      <c r="N21" s="194"/>
      <c r="O21" s="324">
        <v>0</v>
      </c>
      <c r="P21" s="143">
        <f t="shared" si="14"/>
        <v>0</v>
      </c>
      <c r="Q21" s="101"/>
      <c r="R21" s="141" t="s">
        <v>183</v>
      </c>
      <c r="S21" s="194"/>
      <c r="T21" s="194"/>
      <c r="U21" s="194"/>
      <c r="V21" s="195"/>
      <c r="X21" s="331"/>
      <c r="Y21" s="386"/>
      <c r="AA21" s="144">
        <f t="shared" si="15"/>
        <v>0</v>
      </c>
      <c r="AB21" s="145">
        <f t="shared" si="9"/>
        <v>0</v>
      </c>
      <c r="AC21" s="338" t="str">
        <f t="shared" si="10"/>
        <v>○</v>
      </c>
      <c r="AE21" s="144">
        <f t="shared" si="11"/>
        <v>0</v>
      </c>
      <c r="AF21" s="145">
        <f t="shared" si="12"/>
        <v>0</v>
      </c>
      <c r="AG21" s="338" t="str">
        <f t="shared" si="13"/>
        <v>○</v>
      </c>
    </row>
    <row r="22" spans="1:33" ht="24.95" customHeight="1">
      <c r="A22" s="141" t="s">
        <v>184</v>
      </c>
      <c r="B22" s="194"/>
      <c r="C22" s="324" t="str">
        <f t="shared" si="4"/>
        <v/>
      </c>
      <c r="D22" s="194"/>
      <c r="E22" s="324">
        <v>0</v>
      </c>
      <c r="F22" s="142">
        <f t="shared" si="16"/>
        <v>0</v>
      </c>
      <c r="G22" s="194"/>
      <c r="H22" s="324" t="str">
        <f t="shared" si="6"/>
        <v/>
      </c>
      <c r="I22" s="194"/>
      <c r="J22" s="324">
        <v>0</v>
      </c>
      <c r="K22" s="142">
        <f t="shared" si="17"/>
        <v>0</v>
      </c>
      <c r="L22" s="194"/>
      <c r="M22" s="324" t="str">
        <f t="shared" si="8"/>
        <v/>
      </c>
      <c r="N22" s="194"/>
      <c r="O22" s="324">
        <v>0</v>
      </c>
      <c r="P22" s="143">
        <f t="shared" si="14"/>
        <v>0</v>
      </c>
      <c r="Q22" s="101"/>
      <c r="R22" s="141" t="s">
        <v>184</v>
      </c>
      <c r="S22" s="194"/>
      <c r="T22" s="194"/>
      <c r="U22" s="194"/>
      <c r="V22" s="195"/>
      <c r="X22" s="331"/>
      <c r="Y22" s="386"/>
      <c r="AA22" s="144">
        <f t="shared" si="15"/>
        <v>0</v>
      </c>
      <c r="AB22" s="145">
        <f t="shared" si="9"/>
        <v>0</v>
      </c>
      <c r="AC22" s="338" t="str">
        <f t="shared" si="10"/>
        <v>○</v>
      </c>
      <c r="AE22" s="144">
        <f t="shared" si="11"/>
        <v>0</v>
      </c>
      <c r="AF22" s="145">
        <f t="shared" si="12"/>
        <v>0</v>
      </c>
      <c r="AG22" s="338" t="str">
        <f t="shared" si="13"/>
        <v>○</v>
      </c>
    </row>
    <row r="23" spans="1:33" ht="24.95" customHeight="1">
      <c r="A23" s="141" t="s">
        <v>185</v>
      </c>
      <c r="B23" s="194"/>
      <c r="C23" s="324" t="str">
        <f t="shared" si="4"/>
        <v/>
      </c>
      <c r="D23" s="194"/>
      <c r="E23" s="324">
        <v>0</v>
      </c>
      <c r="F23" s="142">
        <f t="shared" si="16"/>
        <v>0</v>
      </c>
      <c r="G23" s="194"/>
      <c r="H23" s="324" t="str">
        <f t="shared" si="6"/>
        <v/>
      </c>
      <c r="I23" s="194"/>
      <c r="J23" s="324">
        <v>0</v>
      </c>
      <c r="K23" s="142">
        <f t="shared" si="17"/>
        <v>0</v>
      </c>
      <c r="L23" s="194"/>
      <c r="M23" s="324" t="str">
        <f t="shared" si="8"/>
        <v/>
      </c>
      <c r="N23" s="194"/>
      <c r="O23" s="324">
        <v>0</v>
      </c>
      <c r="P23" s="143">
        <f t="shared" si="14"/>
        <v>0</v>
      </c>
      <c r="Q23" s="101"/>
      <c r="R23" s="141" t="s">
        <v>185</v>
      </c>
      <c r="S23" s="194"/>
      <c r="T23" s="194"/>
      <c r="U23" s="194"/>
      <c r="V23" s="195"/>
      <c r="X23" s="331"/>
      <c r="Y23" s="386"/>
      <c r="AA23" s="144">
        <f t="shared" si="15"/>
        <v>0</v>
      </c>
      <c r="AB23" s="145">
        <f t="shared" si="9"/>
        <v>0</v>
      </c>
      <c r="AC23" s="338" t="str">
        <f t="shared" si="10"/>
        <v>○</v>
      </c>
      <c r="AE23" s="144">
        <f t="shared" si="11"/>
        <v>0</v>
      </c>
      <c r="AF23" s="145">
        <f t="shared" si="12"/>
        <v>0</v>
      </c>
      <c r="AG23" s="338" t="str">
        <f t="shared" si="13"/>
        <v>○</v>
      </c>
    </row>
    <row r="24" spans="1:33" ht="24.95" customHeight="1">
      <c r="A24" s="141" t="s">
        <v>186</v>
      </c>
      <c r="B24" s="194"/>
      <c r="C24" s="324" t="str">
        <f t="shared" si="4"/>
        <v/>
      </c>
      <c r="D24" s="194"/>
      <c r="E24" s="324">
        <v>0</v>
      </c>
      <c r="F24" s="142">
        <f t="shared" si="16"/>
        <v>0</v>
      </c>
      <c r="G24" s="194"/>
      <c r="H24" s="324" t="str">
        <f t="shared" si="6"/>
        <v/>
      </c>
      <c r="I24" s="194"/>
      <c r="J24" s="324">
        <v>0</v>
      </c>
      <c r="K24" s="142">
        <f t="shared" si="17"/>
        <v>0</v>
      </c>
      <c r="L24" s="194"/>
      <c r="M24" s="324" t="str">
        <f t="shared" si="8"/>
        <v/>
      </c>
      <c r="N24" s="194"/>
      <c r="O24" s="324">
        <v>0</v>
      </c>
      <c r="P24" s="143">
        <f t="shared" si="14"/>
        <v>0</v>
      </c>
      <c r="Q24" s="101"/>
      <c r="R24" s="141" t="s">
        <v>186</v>
      </c>
      <c r="S24" s="194"/>
      <c r="T24" s="194"/>
      <c r="U24" s="194"/>
      <c r="V24" s="195"/>
      <c r="X24" s="331"/>
      <c r="Y24" s="386"/>
      <c r="AA24" s="144">
        <f t="shared" si="15"/>
        <v>0</v>
      </c>
      <c r="AB24" s="145">
        <f t="shared" si="9"/>
        <v>0</v>
      </c>
      <c r="AC24" s="338" t="str">
        <f t="shared" si="10"/>
        <v>○</v>
      </c>
      <c r="AE24" s="144">
        <f t="shared" si="11"/>
        <v>0</v>
      </c>
      <c r="AF24" s="145">
        <f t="shared" si="12"/>
        <v>0</v>
      </c>
      <c r="AG24" s="338" t="str">
        <f t="shared" si="13"/>
        <v>○</v>
      </c>
    </row>
    <row r="25" spans="1:33" ht="24.95" customHeight="1">
      <c r="A25" s="141" t="s">
        <v>187</v>
      </c>
      <c r="B25" s="194"/>
      <c r="C25" s="324" t="str">
        <f t="shared" si="4"/>
        <v/>
      </c>
      <c r="D25" s="194"/>
      <c r="E25" s="324">
        <v>0</v>
      </c>
      <c r="F25" s="142">
        <f t="shared" si="16"/>
        <v>0</v>
      </c>
      <c r="G25" s="194"/>
      <c r="H25" s="324" t="str">
        <f t="shared" si="6"/>
        <v/>
      </c>
      <c r="I25" s="194"/>
      <c r="J25" s="324">
        <v>0</v>
      </c>
      <c r="K25" s="142">
        <f t="shared" si="17"/>
        <v>0</v>
      </c>
      <c r="L25" s="194"/>
      <c r="M25" s="324" t="str">
        <f t="shared" si="8"/>
        <v/>
      </c>
      <c r="N25" s="194"/>
      <c r="O25" s="324">
        <v>0</v>
      </c>
      <c r="P25" s="143">
        <f t="shared" si="14"/>
        <v>0</v>
      </c>
      <c r="Q25" s="101"/>
      <c r="R25" s="141" t="s">
        <v>187</v>
      </c>
      <c r="S25" s="194"/>
      <c r="T25" s="194"/>
      <c r="U25" s="194"/>
      <c r="V25" s="195"/>
      <c r="X25" s="331"/>
      <c r="Y25" s="386"/>
      <c r="AA25" s="144">
        <f t="shared" si="15"/>
        <v>0</v>
      </c>
      <c r="AB25" s="145">
        <f t="shared" si="9"/>
        <v>0</v>
      </c>
      <c r="AC25" s="338" t="str">
        <f t="shared" si="10"/>
        <v>○</v>
      </c>
      <c r="AE25" s="144">
        <f t="shared" si="11"/>
        <v>0</v>
      </c>
      <c r="AF25" s="145">
        <f t="shared" si="12"/>
        <v>0</v>
      </c>
      <c r="AG25" s="338" t="str">
        <f t="shared" si="13"/>
        <v>○</v>
      </c>
    </row>
    <row r="26" spans="1:33" ht="24.95" customHeight="1">
      <c r="A26" s="141" t="s">
        <v>188</v>
      </c>
      <c r="B26" s="194"/>
      <c r="C26" s="324" t="str">
        <f t="shared" si="4"/>
        <v/>
      </c>
      <c r="D26" s="194"/>
      <c r="E26" s="324">
        <v>0</v>
      </c>
      <c r="F26" s="142">
        <f t="shared" si="16"/>
        <v>0</v>
      </c>
      <c r="G26" s="194"/>
      <c r="H26" s="324" t="str">
        <f t="shared" si="6"/>
        <v/>
      </c>
      <c r="I26" s="194"/>
      <c r="J26" s="324">
        <v>0</v>
      </c>
      <c r="K26" s="142">
        <f t="shared" si="17"/>
        <v>0</v>
      </c>
      <c r="L26" s="194"/>
      <c r="M26" s="324" t="str">
        <f t="shared" si="8"/>
        <v/>
      </c>
      <c r="N26" s="194"/>
      <c r="O26" s="324">
        <v>0</v>
      </c>
      <c r="P26" s="143">
        <f t="shared" si="14"/>
        <v>0</v>
      </c>
      <c r="Q26" s="101"/>
      <c r="R26" s="141" t="s">
        <v>188</v>
      </c>
      <c r="S26" s="194"/>
      <c r="T26" s="194"/>
      <c r="U26" s="194"/>
      <c r="V26" s="195"/>
      <c r="X26" s="331"/>
      <c r="Y26" s="386"/>
      <c r="AA26" s="144">
        <f t="shared" si="15"/>
        <v>0</v>
      </c>
      <c r="AB26" s="145">
        <f t="shared" si="9"/>
        <v>0</v>
      </c>
      <c r="AC26" s="338" t="str">
        <f t="shared" si="10"/>
        <v>○</v>
      </c>
      <c r="AE26" s="144">
        <f t="shared" si="11"/>
        <v>0</v>
      </c>
      <c r="AF26" s="145">
        <f t="shared" si="12"/>
        <v>0</v>
      </c>
      <c r="AG26" s="338" t="str">
        <f t="shared" si="13"/>
        <v>○</v>
      </c>
    </row>
    <row r="27" spans="1:33" ht="24.95" customHeight="1">
      <c r="A27" s="141" t="s">
        <v>189</v>
      </c>
      <c r="B27" s="194"/>
      <c r="C27" s="324" t="str">
        <f t="shared" si="4"/>
        <v/>
      </c>
      <c r="D27" s="194"/>
      <c r="E27" s="324">
        <v>0</v>
      </c>
      <c r="F27" s="142">
        <f t="shared" si="16"/>
        <v>0</v>
      </c>
      <c r="G27" s="194"/>
      <c r="H27" s="324" t="str">
        <f t="shared" si="6"/>
        <v/>
      </c>
      <c r="I27" s="194"/>
      <c r="J27" s="324">
        <v>0</v>
      </c>
      <c r="K27" s="142">
        <f t="shared" si="17"/>
        <v>0</v>
      </c>
      <c r="L27" s="194"/>
      <c r="M27" s="324" t="str">
        <f t="shared" si="8"/>
        <v/>
      </c>
      <c r="N27" s="194"/>
      <c r="O27" s="324">
        <v>0</v>
      </c>
      <c r="P27" s="143">
        <f t="shared" si="14"/>
        <v>0</v>
      </c>
      <c r="Q27" s="101"/>
      <c r="R27" s="141" t="s">
        <v>189</v>
      </c>
      <c r="S27" s="194"/>
      <c r="T27" s="194"/>
      <c r="U27" s="194"/>
      <c r="V27" s="195"/>
      <c r="X27" s="331"/>
      <c r="Y27" s="386"/>
      <c r="AA27" s="144">
        <f t="shared" si="15"/>
        <v>0</v>
      </c>
      <c r="AB27" s="145">
        <f t="shared" si="9"/>
        <v>0</v>
      </c>
      <c r="AC27" s="338" t="str">
        <f t="shared" si="10"/>
        <v>○</v>
      </c>
      <c r="AE27" s="144">
        <f t="shared" si="11"/>
        <v>0</v>
      </c>
      <c r="AF27" s="145">
        <f t="shared" si="12"/>
        <v>0</v>
      </c>
      <c r="AG27" s="338" t="str">
        <f t="shared" si="13"/>
        <v>○</v>
      </c>
    </row>
    <row r="28" spans="1:33" ht="24.95" customHeight="1">
      <c r="A28" s="141" t="s">
        <v>190</v>
      </c>
      <c r="B28" s="194"/>
      <c r="C28" s="324" t="str">
        <f t="shared" si="4"/>
        <v/>
      </c>
      <c r="D28" s="194"/>
      <c r="E28" s="324">
        <v>0</v>
      </c>
      <c r="F28" s="142">
        <f t="shared" si="16"/>
        <v>0</v>
      </c>
      <c r="G28" s="194"/>
      <c r="H28" s="324" t="str">
        <f t="shared" si="6"/>
        <v/>
      </c>
      <c r="I28" s="194"/>
      <c r="J28" s="324">
        <v>0</v>
      </c>
      <c r="K28" s="142">
        <f t="shared" si="17"/>
        <v>0</v>
      </c>
      <c r="L28" s="194"/>
      <c r="M28" s="324" t="str">
        <f t="shared" si="8"/>
        <v/>
      </c>
      <c r="N28" s="194"/>
      <c r="O28" s="324">
        <v>0</v>
      </c>
      <c r="P28" s="143">
        <f t="shared" si="14"/>
        <v>0</v>
      </c>
      <c r="Q28" s="101"/>
      <c r="R28" s="141" t="s">
        <v>190</v>
      </c>
      <c r="S28" s="194"/>
      <c r="T28" s="194"/>
      <c r="U28" s="194"/>
      <c r="V28" s="195"/>
      <c r="X28" s="331"/>
      <c r="Y28" s="386"/>
      <c r="AA28" s="144">
        <f t="shared" si="15"/>
        <v>0</v>
      </c>
      <c r="AB28" s="145">
        <f t="shared" si="9"/>
        <v>0</v>
      </c>
      <c r="AC28" s="338" t="str">
        <f t="shared" si="10"/>
        <v>○</v>
      </c>
      <c r="AE28" s="144">
        <f t="shared" si="11"/>
        <v>0</v>
      </c>
      <c r="AF28" s="145">
        <f t="shared" si="12"/>
        <v>0</v>
      </c>
      <c r="AG28" s="338" t="str">
        <f t="shared" si="13"/>
        <v>○</v>
      </c>
    </row>
    <row r="29" spans="1:33" ht="24.95" customHeight="1">
      <c r="A29" s="141" t="s">
        <v>191</v>
      </c>
      <c r="B29" s="194"/>
      <c r="C29" s="324" t="str">
        <f t="shared" si="4"/>
        <v/>
      </c>
      <c r="D29" s="194"/>
      <c r="E29" s="324">
        <v>0</v>
      </c>
      <c r="F29" s="142">
        <f t="shared" si="16"/>
        <v>0</v>
      </c>
      <c r="G29" s="194"/>
      <c r="H29" s="324" t="str">
        <f t="shared" si="6"/>
        <v/>
      </c>
      <c r="I29" s="194"/>
      <c r="J29" s="324">
        <v>0</v>
      </c>
      <c r="K29" s="142">
        <f t="shared" si="17"/>
        <v>0</v>
      </c>
      <c r="L29" s="194"/>
      <c r="M29" s="324" t="str">
        <f t="shared" si="8"/>
        <v/>
      </c>
      <c r="N29" s="194"/>
      <c r="O29" s="324">
        <v>0</v>
      </c>
      <c r="P29" s="143">
        <f t="shared" si="14"/>
        <v>0</v>
      </c>
      <c r="Q29" s="101"/>
      <c r="R29" s="141" t="s">
        <v>191</v>
      </c>
      <c r="S29" s="194"/>
      <c r="T29" s="194"/>
      <c r="U29" s="194"/>
      <c r="V29" s="195"/>
      <c r="X29" s="331"/>
      <c r="Y29" s="386"/>
      <c r="AA29" s="144">
        <f t="shared" si="15"/>
        <v>0</v>
      </c>
      <c r="AB29" s="145">
        <f t="shared" si="9"/>
        <v>0</v>
      </c>
      <c r="AC29" s="338" t="str">
        <f t="shared" si="10"/>
        <v>○</v>
      </c>
      <c r="AE29" s="144">
        <f t="shared" si="11"/>
        <v>0</v>
      </c>
      <c r="AF29" s="145">
        <f t="shared" si="12"/>
        <v>0</v>
      </c>
      <c r="AG29" s="338" t="str">
        <f t="shared" si="13"/>
        <v>○</v>
      </c>
    </row>
    <row r="30" spans="1:33" ht="24.95" customHeight="1">
      <c r="A30" s="141" t="s">
        <v>192</v>
      </c>
      <c r="B30" s="194"/>
      <c r="C30" s="324" t="str">
        <f t="shared" si="4"/>
        <v/>
      </c>
      <c r="D30" s="194"/>
      <c r="E30" s="324">
        <v>0</v>
      </c>
      <c r="F30" s="142">
        <f t="shared" si="16"/>
        <v>0</v>
      </c>
      <c r="G30" s="194"/>
      <c r="H30" s="324" t="str">
        <f t="shared" si="6"/>
        <v/>
      </c>
      <c r="I30" s="194"/>
      <c r="J30" s="324">
        <v>0</v>
      </c>
      <c r="K30" s="142">
        <f t="shared" si="17"/>
        <v>0</v>
      </c>
      <c r="L30" s="194"/>
      <c r="M30" s="324" t="str">
        <f t="shared" si="8"/>
        <v/>
      </c>
      <c r="N30" s="194"/>
      <c r="O30" s="324">
        <v>0</v>
      </c>
      <c r="P30" s="143">
        <f t="shared" si="14"/>
        <v>0</v>
      </c>
      <c r="Q30" s="101"/>
      <c r="R30" s="141" t="s">
        <v>192</v>
      </c>
      <c r="S30" s="194"/>
      <c r="T30" s="194"/>
      <c r="U30" s="194"/>
      <c r="V30" s="195"/>
      <c r="X30" s="331"/>
      <c r="Y30" s="386"/>
      <c r="AA30" s="144">
        <f t="shared" si="15"/>
        <v>0</v>
      </c>
      <c r="AB30" s="145">
        <f t="shared" si="9"/>
        <v>0</v>
      </c>
      <c r="AC30" s="338" t="str">
        <f t="shared" si="10"/>
        <v>○</v>
      </c>
      <c r="AE30" s="144">
        <f t="shared" si="11"/>
        <v>0</v>
      </c>
      <c r="AF30" s="145">
        <f t="shared" si="12"/>
        <v>0</v>
      </c>
      <c r="AG30" s="338" t="str">
        <f t="shared" si="13"/>
        <v>○</v>
      </c>
    </row>
    <row r="31" spans="1:33" ht="24.95" customHeight="1">
      <c r="A31" s="141" t="s">
        <v>193</v>
      </c>
      <c r="B31" s="194"/>
      <c r="C31" s="324" t="str">
        <f t="shared" si="4"/>
        <v/>
      </c>
      <c r="D31" s="194"/>
      <c r="E31" s="324">
        <v>0</v>
      </c>
      <c r="F31" s="142">
        <f t="shared" si="16"/>
        <v>0</v>
      </c>
      <c r="G31" s="194"/>
      <c r="H31" s="324" t="str">
        <f t="shared" si="6"/>
        <v/>
      </c>
      <c r="I31" s="194"/>
      <c r="J31" s="324">
        <v>0</v>
      </c>
      <c r="K31" s="142">
        <f t="shared" si="17"/>
        <v>0</v>
      </c>
      <c r="L31" s="194"/>
      <c r="M31" s="324" t="str">
        <f t="shared" si="8"/>
        <v/>
      </c>
      <c r="N31" s="194"/>
      <c r="O31" s="324">
        <v>0</v>
      </c>
      <c r="P31" s="143">
        <f t="shared" si="14"/>
        <v>0</v>
      </c>
      <c r="Q31" s="101"/>
      <c r="R31" s="141" t="s">
        <v>193</v>
      </c>
      <c r="S31" s="194"/>
      <c r="T31" s="194"/>
      <c r="U31" s="194"/>
      <c r="V31" s="195"/>
      <c r="X31" s="331"/>
      <c r="Y31" s="386"/>
      <c r="AA31" s="144">
        <f t="shared" si="15"/>
        <v>0</v>
      </c>
      <c r="AB31" s="145">
        <f t="shared" si="9"/>
        <v>0</v>
      </c>
      <c r="AC31" s="338" t="str">
        <f t="shared" si="10"/>
        <v>○</v>
      </c>
      <c r="AE31" s="144">
        <f t="shared" si="11"/>
        <v>0</v>
      </c>
      <c r="AF31" s="145">
        <f t="shared" si="12"/>
        <v>0</v>
      </c>
      <c r="AG31" s="338" t="str">
        <f t="shared" si="13"/>
        <v>○</v>
      </c>
    </row>
    <row r="32" spans="1:33" ht="24.95" customHeight="1">
      <c r="A32" s="141" t="s">
        <v>194</v>
      </c>
      <c r="B32" s="194"/>
      <c r="C32" s="324" t="str">
        <f t="shared" si="4"/>
        <v/>
      </c>
      <c r="D32" s="194"/>
      <c r="E32" s="324">
        <v>0</v>
      </c>
      <c r="F32" s="142">
        <f t="shared" si="16"/>
        <v>0</v>
      </c>
      <c r="G32" s="194"/>
      <c r="H32" s="324" t="str">
        <f t="shared" si="6"/>
        <v/>
      </c>
      <c r="I32" s="194"/>
      <c r="J32" s="324">
        <v>0</v>
      </c>
      <c r="K32" s="142">
        <f t="shared" si="17"/>
        <v>0</v>
      </c>
      <c r="L32" s="194"/>
      <c r="M32" s="324" t="str">
        <f t="shared" si="8"/>
        <v/>
      </c>
      <c r="N32" s="194"/>
      <c r="O32" s="324">
        <v>0</v>
      </c>
      <c r="P32" s="143">
        <f t="shared" si="14"/>
        <v>0</v>
      </c>
      <c r="Q32" s="101"/>
      <c r="R32" s="141" t="s">
        <v>194</v>
      </c>
      <c r="S32" s="194"/>
      <c r="T32" s="194"/>
      <c r="U32" s="194"/>
      <c r="V32" s="195"/>
      <c r="X32" s="331"/>
      <c r="Y32" s="386"/>
      <c r="AA32" s="144">
        <f t="shared" si="15"/>
        <v>0</v>
      </c>
      <c r="AB32" s="145">
        <f t="shared" si="9"/>
        <v>0</v>
      </c>
      <c r="AC32" s="338" t="str">
        <f t="shared" si="10"/>
        <v>○</v>
      </c>
      <c r="AE32" s="144">
        <f t="shared" si="11"/>
        <v>0</v>
      </c>
      <c r="AF32" s="145">
        <f t="shared" si="12"/>
        <v>0</v>
      </c>
      <c r="AG32" s="338" t="str">
        <f t="shared" si="13"/>
        <v>○</v>
      </c>
    </row>
    <row r="33" spans="1:34" ht="24.95" customHeight="1">
      <c r="A33" s="141" t="s">
        <v>195</v>
      </c>
      <c r="B33" s="194"/>
      <c r="C33" s="324" t="str">
        <f t="shared" si="4"/>
        <v/>
      </c>
      <c r="D33" s="194"/>
      <c r="E33" s="324">
        <v>0</v>
      </c>
      <c r="F33" s="142">
        <f t="shared" si="16"/>
        <v>0</v>
      </c>
      <c r="G33" s="194"/>
      <c r="H33" s="324" t="str">
        <f t="shared" si="6"/>
        <v/>
      </c>
      <c r="I33" s="194"/>
      <c r="J33" s="324">
        <v>0</v>
      </c>
      <c r="K33" s="142">
        <f t="shared" si="17"/>
        <v>0</v>
      </c>
      <c r="L33" s="194"/>
      <c r="M33" s="324" t="str">
        <f t="shared" si="8"/>
        <v/>
      </c>
      <c r="N33" s="194"/>
      <c r="O33" s="324">
        <v>0</v>
      </c>
      <c r="P33" s="143">
        <f t="shared" si="14"/>
        <v>0</v>
      </c>
      <c r="Q33" s="101"/>
      <c r="R33" s="141" t="s">
        <v>195</v>
      </c>
      <c r="S33" s="194"/>
      <c r="T33" s="194"/>
      <c r="U33" s="194"/>
      <c r="V33" s="195"/>
      <c r="X33" s="331"/>
      <c r="Y33" s="386"/>
      <c r="AA33" s="144">
        <f t="shared" si="15"/>
        <v>0</v>
      </c>
      <c r="AB33" s="145">
        <f t="shared" si="9"/>
        <v>0</v>
      </c>
      <c r="AC33" s="338" t="str">
        <f t="shared" si="10"/>
        <v>○</v>
      </c>
      <c r="AE33" s="144">
        <f t="shared" si="11"/>
        <v>0</v>
      </c>
      <c r="AF33" s="145">
        <f t="shared" si="12"/>
        <v>0</v>
      </c>
      <c r="AG33" s="338" t="str">
        <f t="shared" si="13"/>
        <v>○</v>
      </c>
    </row>
    <row r="34" spans="1:34" ht="24.95" customHeight="1">
      <c r="A34" s="141" t="s">
        <v>196</v>
      </c>
      <c r="B34" s="194"/>
      <c r="C34" s="324" t="str">
        <f t="shared" si="4"/>
        <v/>
      </c>
      <c r="D34" s="194"/>
      <c r="E34" s="324">
        <v>0</v>
      </c>
      <c r="F34" s="142">
        <f t="shared" si="16"/>
        <v>0</v>
      </c>
      <c r="G34" s="194"/>
      <c r="H34" s="324" t="str">
        <f t="shared" si="6"/>
        <v/>
      </c>
      <c r="I34" s="194"/>
      <c r="J34" s="324">
        <v>0</v>
      </c>
      <c r="K34" s="142">
        <f t="shared" si="17"/>
        <v>0</v>
      </c>
      <c r="L34" s="194"/>
      <c r="M34" s="324" t="str">
        <f t="shared" si="8"/>
        <v/>
      </c>
      <c r="N34" s="194"/>
      <c r="O34" s="324">
        <v>0</v>
      </c>
      <c r="P34" s="143">
        <f t="shared" si="14"/>
        <v>0</v>
      </c>
      <c r="Q34" s="101"/>
      <c r="R34" s="141" t="s">
        <v>196</v>
      </c>
      <c r="S34" s="194"/>
      <c r="T34" s="194"/>
      <c r="U34" s="194"/>
      <c r="V34" s="195"/>
      <c r="X34" s="331"/>
      <c r="Y34" s="386"/>
      <c r="AA34" s="144">
        <f t="shared" si="15"/>
        <v>0</v>
      </c>
      <c r="AB34" s="145">
        <f t="shared" si="9"/>
        <v>0</v>
      </c>
      <c r="AC34" s="338" t="str">
        <f t="shared" si="10"/>
        <v>○</v>
      </c>
      <c r="AE34" s="144">
        <f t="shared" si="11"/>
        <v>0</v>
      </c>
      <c r="AF34" s="145">
        <f t="shared" si="12"/>
        <v>0</v>
      </c>
      <c r="AG34" s="338" t="str">
        <f t="shared" si="13"/>
        <v>○</v>
      </c>
    </row>
    <row r="35" spans="1:34" ht="24.95" customHeight="1">
      <c r="A35" s="141" t="s">
        <v>197</v>
      </c>
      <c r="B35" s="194"/>
      <c r="C35" s="324" t="str">
        <f t="shared" si="4"/>
        <v/>
      </c>
      <c r="D35" s="194"/>
      <c r="E35" s="324">
        <v>0</v>
      </c>
      <c r="F35" s="142">
        <f t="shared" si="16"/>
        <v>0</v>
      </c>
      <c r="G35" s="194"/>
      <c r="H35" s="324" t="str">
        <f t="shared" si="6"/>
        <v/>
      </c>
      <c r="I35" s="194"/>
      <c r="J35" s="324">
        <v>0</v>
      </c>
      <c r="K35" s="142">
        <f t="shared" si="17"/>
        <v>0</v>
      </c>
      <c r="L35" s="194"/>
      <c r="M35" s="324" t="str">
        <f t="shared" si="8"/>
        <v/>
      </c>
      <c r="N35" s="194"/>
      <c r="O35" s="324">
        <v>0</v>
      </c>
      <c r="P35" s="143">
        <f t="shared" si="14"/>
        <v>0</v>
      </c>
      <c r="Q35" s="101"/>
      <c r="R35" s="141" t="s">
        <v>197</v>
      </c>
      <c r="S35" s="194"/>
      <c r="T35" s="194"/>
      <c r="U35" s="194"/>
      <c r="V35" s="195"/>
      <c r="X35" s="331"/>
      <c r="Y35" s="386"/>
      <c r="AA35" s="144">
        <f t="shared" si="15"/>
        <v>0</v>
      </c>
      <c r="AB35" s="145">
        <f t="shared" si="9"/>
        <v>0</v>
      </c>
      <c r="AC35" s="338" t="str">
        <f t="shared" si="10"/>
        <v>○</v>
      </c>
      <c r="AE35" s="144">
        <f t="shared" si="11"/>
        <v>0</v>
      </c>
      <c r="AF35" s="145">
        <f t="shared" si="12"/>
        <v>0</v>
      </c>
      <c r="AG35" s="338" t="str">
        <f t="shared" si="13"/>
        <v>○</v>
      </c>
    </row>
    <row r="36" spans="1:34" ht="24.95" customHeight="1">
      <c r="A36" s="141" t="s">
        <v>198</v>
      </c>
      <c r="B36" s="194"/>
      <c r="C36" s="324" t="str">
        <f t="shared" si="4"/>
        <v/>
      </c>
      <c r="D36" s="194"/>
      <c r="E36" s="324">
        <v>0</v>
      </c>
      <c r="F36" s="142">
        <f t="shared" si="16"/>
        <v>0</v>
      </c>
      <c r="G36" s="194"/>
      <c r="H36" s="324" t="str">
        <f t="shared" si="6"/>
        <v/>
      </c>
      <c r="I36" s="194"/>
      <c r="J36" s="324">
        <v>0</v>
      </c>
      <c r="K36" s="142">
        <f t="shared" si="17"/>
        <v>0</v>
      </c>
      <c r="L36" s="194"/>
      <c r="M36" s="324" t="str">
        <f t="shared" si="8"/>
        <v/>
      </c>
      <c r="N36" s="194"/>
      <c r="O36" s="324">
        <v>0</v>
      </c>
      <c r="P36" s="143">
        <f t="shared" si="14"/>
        <v>0</v>
      </c>
      <c r="Q36" s="101"/>
      <c r="R36" s="141" t="s">
        <v>198</v>
      </c>
      <c r="S36" s="194"/>
      <c r="T36" s="194"/>
      <c r="U36" s="194"/>
      <c r="V36" s="195"/>
      <c r="X36" s="331"/>
      <c r="Y36" s="386"/>
      <c r="AA36" s="144">
        <f t="shared" si="15"/>
        <v>0</v>
      </c>
      <c r="AB36" s="145">
        <f t="shared" si="9"/>
        <v>0</v>
      </c>
      <c r="AC36" s="338" t="str">
        <f t="shared" si="10"/>
        <v>○</v>
      </c>
      <c r="AE36" s="144">
        <f t="shared" si="11"/>
        <v>0</v>
      </c>
      <c r="AF36" s="145">
        <f t="shared" si="12"/>
        <v>0</v>
      </c>
      <c r="AG36" s="338" t="str">
        <f t="shared" si="13"/>
        <v>○</v>
      </c>
    </row>
    <row r="37" spans="1:34" ht="24.95" customHeight="1">
      <c r="A37" s="141" t="s">
        <v>199</v>
      </c>
      <c r="B37" s="194"/>
      <c r="C37" s="324" t="str">
        <f t="shared" si="4"/>
        <v/>
      </c>
      <c r="D37" s="194"/>
      <c r="E37" s="324">
        <v>0</v>
      </c>
      <c r="F37" s="142">
        <f t="shared" si="16"/>
        <v>0</v>
      </c>
      <c r="G37" s="194"/>
      <c r="H37" s="324" t="str">
        <f t="shared" si="6"/>
        <v/>
      </c>
      <c r="I37" s="194"/>
      <c r="J37" s="324">
        <v>0</v>
      </c>
      <c r="K37" s="142">
        <f t="shared" si="17"/>
        <v>0</v>
      </c>
      <c r="L37" s="194"/>
      <c r="M37" s="324" t="str">
        <f t="shared" si="8"/>
        <v/>
      </c>
      <c r="N37" s="194"/>
      <c r="O37" s="324">
        <v>0</v>
      </c>
      <c r="P37" s="143">
        <f t="shared" si="14"/>
        <v>0</v>
      </c>
      <c r="Q37" s="101"/>
      <c r="R37" s="141" t="s">
        <v>199</v>
      </c>
      <c r="S37" s="194"/>
      <c r="T37" s="194"/>
      <c r="U37" s="194"/>
      <c r="V37" s="195"/>
      <c r="X37" s="331"/>
      <c r="Y37" s="386"/>
      <c r="AA37" s="144">
        <f t="shared" si="15"/>
        <v>0</v>
      </c>
      <c r="AB37" s="145">
        <f t="shared" si="9"/>
        <v>0</v>
      </c>
      <c r="AC37" s="338" t="str">
        <f t="shared" si="10"/>
        <v>○</v>
      </c>
      <c r="AE37" s="144">
        <f t="shared" si="11"/>
        <v>0</v>
      </c>
      <c r="AF37" s="145">
        <f t="shared" si="12"/>
        <v>0</v>
      </c>
      <c r="AG37" s="338" t="str">
        <f t="shared" si="13"/>
        <v>○</v>
      </c>
    </row>
    <row r="38" spans="1:34" ht="24.95" customHeight="1">
      <c r="A38" s="141" t="s">
        <v>200</v>
      </c>
      <c r="B38" s="194"/>
      <c r="C38" s="324" t="str">
        <f t="shared" si="4"/>
        <v/>
      </c>
      <c r="D38" s="194"/>
      <c r="E38" s="324">
        <v>0</v>
      </c>
      <c r="F38" s="142">
        <f t="shared" si="16"/>
        <v>0</v>
      </c>
      <c r="G38" s="194"/>
      <c r="H38" s="324" t="str">
        <f t="shared" si="6"/>
        <v/>
      </c>
      <c r="I38" s="194"/>
      <c r="J38" s="324">
        <v>0</v>
      </c>
      <c r="K38" s="142">
        <f t="shared" si="17"/>
        <v>0</v>
      </c>
      <c r="L38" s="194"/>
      <c r="M38" s="324" t="str">
        <f t="shared" si="8"/>
        <v/>
      </c>
      <c r="N38" s="194"/>
      <c r="O38" s="324">
        <v>0</v>
      </c>
      <c r="P38" s="143">
        <f t="shared" si="14"/>
        <v>0</v>
      </c>
      <c r="Q38" s="101"/>
      <c r="R38" s="141" t="s">
        <v>200</v>
      </c>
      <c r="S38" s="194"/>
      <c r="T38" s="194"/>
      <c r="U38" s="194"/>
      <c r="V38" s="195"/>
      <c r="X38" s="331"/>
      <c r="Y38" s="386"/>
      <c r="AA38" s="144">
        <f t="shared" si="15"/>
        <v>0</v>
      </c>
      <c r="AB38" s="145">
        <f t="shared" si="9"/>
        <v>0</v>
      </c>
      <c r="AC38" s="338" t="str">
        <f t="shared" si="10"/>
        <v>○</v>
      </c>
      <c r="AE38" s="144">
        <f t="shared" si="11"/>
        <v>0</v>
      </c>
      <c r="AF38" s="145">
        <f t="shared" si="12"/>
        <v>0</v>
      </c>
      <c r="AG38" s="338" t="str">
        <f t="shared" si="13"/>
        <v>○</v>
      </c>
    </row>
    <row r="39" spans="1:34" ht="24.95" customHeight="1">
      <c r="A39" s="141" t="s">
        <v>201</v>
      </c>
      <c r="B39" s="194"/>
      <c r="C39" s="324" t="str">
        <f t="shared" si="4"/>
        <v/>
      </c>
      <c r="D39" s="194"/>
      <c r="E39" s="324">
        <v>0</v>
      </c>
      <c r="F39" s="142">
        <f t="shared" si="16"/>
        <v>0</v>
      </c>
      <c r="G39" s="194"/>
      <c r="H39" s="324" t="str">
        <f t="shared" si="6"/>
        <v/>
      </c>
      <c r="I39" s="194"/>
      <c r="J39" s="324">
        <v>0</v>
      </c>
      <c r="K39" s="142">
        <f t="shared" si="17"/>
        <v>0</v>
      </c>
      <c r="L39" s="194"/>
      <c r="M39" s="324" t="str">
        <f t="shared" si="8"/>
        <v/>
      </c>
      <c r="N39" s="194"/>
      <c r="O39" s="324">
        <v>0</v>
      </c>
      <c r="P39" s="143">
        <f t="shared" si="14"/>
        <v>0</v>
      </c>
      <c r="Q39" s="101"/>
      <c r="R39" s="141" t="s">
        <v>201</v>
      </c>
      <c r="S39" s="194"/>
      <c r="T39" s="194"/>
      <c r="U39" s="194"/>
      <c r="V39" s="195"/>
      <c r="X39" s="331"/>
      <c r="Y39" s="386"/>
      <c r="AA39" s="144">
        <f t="shared" si="15"/>
        <v>0</v>
      </c>
      <c r="AB39" s="145">
        <f t="shared" si="9"/>
        <v>0</v>
      </c>
      <c r="AC39" s="338" t="str">
        <f t="shared" si="10"/>
        <v>○</v>
      </c>
      <c r="AE39" s="144">
        <f>(B39+G39)*2+(L39)*2</f>
        <v>0</v>
      </c>
      <c r="AF39" s="145">
        <f t="shared" si="12"/>
        <v>0</v>
      </c>
      <c r="AG39" s="338" t="str">
        <f t="shared" si="13"/>
        <v>○</v>
      </c>
    </row>
    <row r="40" spans="1:34" ht="24.95" customHeight="1">
      <c r="A40" s="135" t="s">
        <v>203</v>
      </c>
      <c r="B40" s="281"/>
      <c r="C40" s="326" t="str">
        <f t="shared" si="4"/>
        <v/>
      </c>
      <c r="D40" s="281"/>
      <c r="E40" s="326">
        <v>0</v>
      </c>
      <c r="F40" s="146">
        <f t="shared" si="16"/>
        <v>0</v>
      </c>
      <c r="G40" s="281"/>
      <c r="H40" s="326" t="str">
        <f t="shared" si="6"/>
        <v/>
      </c>
      <c r="I40" s="281"/>
      <c r="J40" s="326">
        <v>0</v>
      </c>
      <c r="K40" s="146">
        <f t="shared" si="17"/>
        <v>0</v>
      </c>
      <c r="L40" s="281"/>
      <c r="M40" s="326" t="str">
        <f t="shared" si="8"/>
        <v/>
      </c>
      <c r="N40" s="281"/>
      <c r="O40" s="326">
        <v>0</v>
      </c>
      <c r="P40" s="282">
        <f t="shared" si="14"/>
        <v>0</v>
      </c>
      <c r="Q40" s="101"/>
      <c r="R40" s="135" t="s">
        <v>203</v>
      </c>
      <c r="S40" s="281"/>
      <c r="T40" s="281"/>
      <c r="U40" s="281"/>
      <c r="V40" s="385"/>
      <c r="X40" s="387"/>
      <c r="Y40" s="388"/>
      <c r="AA40" s="147">
        <f t="shared" si="15"/>
        <v>0</v>
      </c>
      <c r="AB40" s="148">
        <f t="shared" ref="AB40" si="18">SUM(S40:V40)</f>
        <v>0</v>
      </c>
      <c r="AC40" s="167" t="str">
        <f t="shared" ref="AC40" si="19">IF(AA40&lt;AB40,"×","○")</f>
        <v>○</v>
      </c>
      <c r="AE40" s="147">
        <f>(B40+G40)*2+(L40)*2</f>
        <v>0</v>
      </c>
      <c r="AF40" s="148">
        <f t="shared" ref="AF40" si="20">SUM(S40:V40,X40:Y40)</f>
        <v>0</v>
      </c>
      <c r="AG40" s="167" t="str">
        <f t="shared" ref="AG40" si="21">IF(AE40&lt;AF40,"×","○")</f>
        <v>○</v>
      </c>
    </row>
    <row r="42" spans="1:34" ht="18.75">
      <c r="A42" s="258" t="s">
        <v>332</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61"/>
      <c r="AB42" s="261"/>
      <c r="AC42" s="261"/>
      <c r="AD42" s="259"/>
      <c r="AE42" s="261"/>
      <c r="AF42" s="261"/>
      <c r="AG42" s="261"/>
      <c r="AH42" s="261"/>
    </row>
    <row r="43" spans="1:34" ht="18.75">
      <c r="A43" s="258"/>
      <c r="B43" s="259" t="s">
        <v>333</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61"/>
      <c r="AB43" s="261"/>
      <c r="AC43" s="261"/>
      <c r="AD43" s="259"/>
      <c r="AE43" s="261"/>
      <c r="AF43" s="261"/>
      <c r="AG43" s="261"/>
      <c r="AH43" s="261"/>
    </row>
    <row r="44" spans="1:34" ht="18.75">
      <c r="A44" s="258" t="s">
        <v>339</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61"/>
      <c r="AB44" s="261"/>
      <c r="AC44" s="261"/>
      <c r="AD44" s="259"/>
      <c r="AE44" s="261"/>
      <c r="AF44" s="261"/>
      <c r="AG44" s="261"/>
      <c r="AH44" s="261"/>
    </row>
    <row r="45" spans="1:34" ht="18.75">
      <c r="A45" s="332" t="s">
        <v>373</v>
      </c>
      <c r="B45" s="333"/>
      <c r="C45" s="333"/>
      <c r="D45" s="333"/>
      <c r="E45" s="333"/>
      <c r="F45" s="259"/>
      <c r="G45" s="259"/>
      <c r="H45" s="259"/>
      <c r="I45" s="259"/>
      <c r="J45" s="259"/>
      <c r="K45" s="259"/>
      <c r="L45" s="259"/>
      <c r="M45" s="259"/>
      <c r="N45" s="259"/>
      <c r="O45" s="259"/>
      <c r="P45" s="259"/>
      <c r="Q45" s="259"/>
      <c r="R45" s="259"/>
      <c r="S45" s="259"/>
      <c r="T45" s="259"/>
      <c r="U45" s="259"/>
      <c r="V45" s="259"/>
      <c r="W45" s="259"/>
      <c r="X45" s="259"/>
      <c r="Y45" s="259"/>
      <c r="Z45" s="259"/>
      <c r="AA45" s="261"/>
      <c r="AB45" s="261"/>
      <c r="AC45" s="261"/>
      <c r="AD45" s="259"/>
      <c r="AE45" s="261"/>
      <c r="AF45" s="261"/>
      <c r="AG45" s="261"/>
      <c r="AH45" s="261"/>
    </row>
  </sheetData>
  <sheetProtection algorithmName="SHA-512" hashValue="YVA91ledh30bcZTbcsqdpPvL/IFdD66C+RQFOzzYRDyGQMrgwBHN4Uee877M+aG2NF/+q7Cl7jPa3JlgM6YoEA==" saltValue="k+3gPL5hPTC6tKsm2J9hGg==" spinCount="100000" sheet="1" objects="1" scenarios="1"/>
  <mergeCells count="15">
    <mergeCell ref="R4:V5"/>
    <mergeCell ref="AA4:AC5"/>
    <mergeCell ref="X4:Y5"/>
    <mergeCell ref="A5:P5"/>
    <mergeCell ref="B6:F6"/>
    <mergeCell ref="G6:K6"/>
    <mergeCell ref="L6:P6"/>
    <mergeCell ref="A4:P4"/>
    <mergeCell ref="AE4:AG5"/>
    <mergeCell ref="AE6:AE9"/>
    <mergeCell ref="AF6:AF9"/>
    <mergeCell ref="AG6:AG9"/>
    <mergeCell ref="AA6:AA9"/>
    <mergeCell ref="AB6:AB9"/>
    <mergeCell ref="AC6:AC9"/>
  </mergeCells>
  <phoneticPr fontId="2"/>
  <dataValidations count="10">
    <dataValidation type="custom" allowBlank="1" showInputMessage="1" showErrorMessage="1" error="休止病床数の上限を上回っています" sqref="S10:S40">
      <formula1>SUM(S10:V10)&lt;=AA10</formula1>
    </dataValidation>
    <dataValidation type="custom" allowBlank="1" showInputMessage="1" showErrorMessage="1" error="休止病床数の上限を上回っています" sqref="T10:T40">
      <formula1>SUM(S10:V10)&lt;=AA10</formula1>
    </dataValidation>
    <dataValidation type="custom" allowBlank="1" showInputMessage="1" showErrorMessage="1" error="休止病床数の上限を上回っています" sqref="U10:U40">
      <formula1>SUM(S10:V10)&lt;=AA10</formula1>
    </dataValidation>
    <dataValidation type="custom" allowBlank="1" showInputMessage="1" showErrorMessage="1" error="休止病床数の上限を上回っています" sqref="V10:V40">
      <formula1>SUM(S10:V10)&lt;=AA10</formula1>
    </dataValidation>
    <dataValidation type="whole" operator="greaterThanOrEqual" allowBlank="1" showInputMessage="1" showErrorMessage="1" error="空床数がマイナスになっています" sqref="G10:G40 B10:B40 L10:L40">
      <formula1>D10</formula1>
    </dataValidation>
    <dataValidation type="custom" allowBlank="1" showInputMessage="1" showErrorMessage="1" error="休止病床数の上限を上回っています" sqref="X40">
      <formula1>SUM(X40:Y40,U40:V40)&lt;=L40*2</formula1>
    </dataValidation>
    <dataValidation type="custom" allowBlank="1" showInputMessage="1" showErrorMessage="1" error="休止病床数の上限を上回っています" sqref="Y40">
      <formula1>SUM(X40:Y40,U40:V40)&lt;=L40*2</formula1>
    </dataValidation>
    <dataValidation type="custom" allowBlank="1" showInputMessage="1" showErrorMessage="1" error="休止病床数の上限を上回っています" sqref="X10:X39">
      <formula1>SUM(V10:Y10)&lt;=AH10</formula1>
    </dataValidation>
    <dataValidation type="custom" allowBlank="1" showInputMessage="1" showErrorMessage="1" error="休止病床数の上限を上回っています" sqref="Y10:Y39">
      <formula1>SUM(V10:Y10)&lt;=AH10</formula1>
    </dataValidation>
    <dataValidation type="whole" operator="lessThanOrEqual" showInputMessage="1" showErrorMessage="1" error="空床数がマイナスになっています" sqref="I10:I40 D10:D40 N10:N40">
      <formula1>B10</formula1>
    </dataValidation>
  </dataValidations>
  <pageMargins left="0.7" right="0.7" top="0.75" bottom="0.75" header="0.3" footer="0.3"/>
  <pageSetup paperSize="9" scale="4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AP43"/>
  <sheetViews>
    <sheetView view="pageBreakPreview" zoomScale="85" zoomScaleNormal="85" zoomScaleSheetLayoutView="85" workbookViewId="0">
      <selection activeCell="V10" sqref="V10"/>
    </sheetView>
  </sheetViews>
  <sheetFormatPr defaultColWidth="9" defaultRowHeight="13.5"/>
  <cols>
    <col min="1" max="16" width="5.625" style="102" customWidth="1"/>
    <col min="17" max="17" width="4.625" style="102" customWidth="1"/>
    <col min="18" max="22" width="6.625" style="102" customWidth="1"/>
    <col min="23" max="23" width="3.75" style="102" customWidth="1"/>
    <col min="24" max="25" width="6.625" style="102" customWidth="1"/>
    <col min="26" max="26" width="3.75" style="102" customWidth="1"/>
    <col min="27" max="29" width="9" style="102"/>
    <col min="30" max="30" width="3.75" style="102" customWidth="1"/>
    <col min="31" max="16384" width="9" style="102"/>
  </cols>
  <sheetData>
    <row r="1" spans="1:34" ht="18.75" customHeight="1">
      <c r="A1" s="262" t="s">
        <v>371</v>
      </c>
      <c r="B1" s="260"/>
      <c r="C1" s="260"/>
      <c r="D1" s="260"/>
      <c r="E1" s="260"/>
      <c r="F1" s="263"/>
      <c r="G1" s="260"/>
      <c r="H1" s="260"/>
      <c r="I1" s="101"/>
      <c r="J1" s="263"/>
      <c r="K1" s="260"/>
      <c r="L1" s="101"/>
      <c r="M1" s="101"/>
      <c r="N1" s="101"/>
      <c r="O1" s="101"/>
    </row>
    <row r="2" spans="1:34" ht="18.75" customHeight="1">
      <c r="A2" s="262" t="s">
        <v>105</v>
      </c>
      <c r="B2" s="260"/>
      <c r="C2" s="260"/>
      <c r="D2" s="260"/>
      <c r="E2" s="260"/>
      <c r="F2" s="263"/>
      <c r="H2" s="264" t="s">
        <v>375</v>
      </c>
      <c r="I2" s="128"/>
      <c r="J2" s="263"/>
      <c r="K2" s="260"/>
      <c r="L2" s="128"/>
      <c r="M2" s="128"/>
      <c r="N2" s="101"/>
      <c r="O2" s="101"/>
    </row>
    <row r="3" spans="1:34">
      <c r="A3" s="100"/>
      <c r="B3" s="101"/>
      <c r="C3" s="101"/>
      <c r="D3" s="101"/>
      <c r="E3" s="101"/>
      <c r="F3" s="103"/>
      <c r="G3" s="101"/>
      <c r="H3" s="101"/>
      <c r="I3" s="101"/>
      <c r="J3" s="101"/>
      <c r="K3" s="101"/>
    </row>
    <row r="4" spans="1:34" ht="18.75" customHeight="1">
      <c r="A4" s="590" t="s">
        <v>106</v>
      </c>
      <c r="B4" s="591"/>
      <c r="C4" s="591"/>
      <c r="D4" s="591"/>
      <c r="E4" s="591"/>
      <c r="F4" s="591"/>
      <c r="G4" s="591"/>
      <c r="H4" s="591"/>
      <c r="I4" s="591"/>
      <c r="J4" s="591"/>
      <c r="K4" s="591"/>
      <c r="L4" s="591"/>
      <c r="M4" s="591"/>
      <c r="N4" s="591"/>
      <c r="O4" s="591"/>
      <c r="P4" s="592"/>
      <c r="Q4" s="101"/>
      <c r="R4" s="561" t="s">
        <v>107</v>
      </c>
      <c r="S4" s="562"/>
      <c r="T4" s="562"/>
      <c r="U4" s="562"/>
      <c r="V4" s="563"/>
      <c r="W4" s="129"/>
      <c r="X4" s="567" t="s">
        <v>357</v>
      </c>
      <c r="Y4" s="568"/>
      <c r="Z4" s="129"/>
      <c r="AA4" s="571" t="s">
        <v>202</v>
      </c>
      <c r="AB4" s="572"/>
      <c r="AC4" s="573"/>
      <c r="AD4" s="129"/>
      <c r="AE4" s="571" t="s">
        <v>358</v>
      </c>
      <c r="AF4" s="572"/>
      <c r="AG4" s="573"/>
      <c r="AH4" s="130"/>
    </row>
    <row r="5" spans="1:34" ht="18.75" customHeight="1">
      <c r="A5" s="593" t="s">
        <v>93</v>
      </c>
      <c r="B5" s="594"/>
      <c r="C5" s="594"/>
      <c r="D5" s="594"/>
      <c r="E5" s="594"/>
      <c r="F5" s="594"/>
      <c r="G5" s="594"/>
      <c r="H5" s="594"/>
      <c r="I5" s="594"/>
      <c r="J5" s="594"/>
      <c r="K5" s="594"/>
      <c r="L5" s="594"/>
      <c r="M5" s="594"/>
      <c r="N5" s="594"/>
      <c r="O5" s="594"/>
      <c r="P5" s="595"/>
      <c r="Q5" s="101"/>
      <c r="R5" s="564"/>
      <c r="S5" s="565"/>
      <c r="T5" s="565"/>
      <c r="U5" s="565"/>
      <c r="V5" s="566"/>
      <c r="W5" s="131"/>
      <c r="X5" s="569"/>
      <c r="Y5" s="570"/>
      <c r="Z5" s="131"/>
      <c r="AA5" s="574"/>
      <c r="AB5" s="575"/>
      <c r="AC5" s="576"/>
      <c r="AD5" s="131"/>
      <c r="AE5" s="574"/>
      <c r="AF5" s="575"/>
      <c r="AG5" s="576"/>
      <c r="AH5" s="130"/>
    </row>
    <row r="6" spans="1:34" ht="30" customHeight="1">
      <c r="A6" s="132"/>
      <c r="B6" s="587" t="s">
        <v>94</v>
      </c>
      <c r="C6" s="587"/>
      <c r="D6" s="587"/>
      <c r="E6" s="587"/>
      <c r="F6" s="587"/>
      <c r="G6" s="587" t="s">
        <v>204</v>
      </c>
      <c r="H6" s="587"/>
      <c r="I6" s="587"/>
      <c r="J6" s="587"/>
      <c r="K6" s="587"/>
      <c r="L6" s="588" t="s">
        <v>97</v>
      </c>
      <c r="M6" s="596"/>
      <c r="N6" s="596"/>
      <c r="O6" s="596"/>
      <c r="P6" s="597"/>
      <c r="Q6" s="101"/>
      <c r="R6" s="132"/>
      <c r="S6" s="133" t="s">
        <v>101</v>
      </c>
      <c r="T6" s="133" t="s">
        <v>205</v>
      </c>
      <c r="U6" s="133" t="s">
        <v>102</v>
      </c>
      <c r="V6" s="134" t="s">
        <v>97</v>
      </c>
      <c r="X6" s="328" t="s">
        <v>102</v>
      </c>
      <c r="Y6" s="327" t="s">
        <v>97</v>
      </c>
      <c r="AA6" s="581" t="s">
        <v>206</v>
      </c>
      <c r="AB6" s="583" t="s">
        <v>207</v>
      </c>
      <c r="AC6" s="585" t="s">
        <v>208</v>
      </c>
      <c r="AE6" s="581" t="s">
        <v>108</v>
      </c>
      <c r="AF6" s="583" t="s">
        <v>169</v>
      </c>
      <c r="AG6" s="585" t="s">
        <v>170</v>
      </c>
    </row>
    <row r="7" spans="1:34" ht="24.95" customHeight="1">
      <c r="A7" s="135" t="s">
        <v>95</v>
      </c>
      <c r="B7" s="136">
        <f t="shared" ref="B7:N7" si="0">SUM(B10:B39)</f>
        <v>0</v>
      </c>
      <c r="C7" s="136">
        <f t="shared" si="0"/>
        <v>0</v>
      </c>
      <c r="D7" s="136">
        <f t="shared" si="0"/>
        <v>0</v>
      </c>
      <c r="E7" s="136">
        <f t="shared" si="0"/>
        <v>0</v>
      </c>
      <c r="F7" s="136">
        <f t="shared" si="0"/>
        <v>0</v>
      </c>
      <c r="G7" s="136">
        <f t="shared" si="0"/>
        <v>0</v>
      </c>
      <c r="H7" s="136">
        <f t="shared" si="0"/>
        <v>0</v>
      </c>
      <c r="I7" s="136">
        <f t="shared" si="0"/>
        <v>0</v>
      </c>
      <c r="J7" s="136">
        <f t="shared" si="0"/>
        <v>0</v>
      </c>
      <c r="K7" s="136">
        <f t="shared" si="0"/>
        <v>0</v>
      </c>
      <c r="L7" s="136">
        <f t="shared" si="0"/>
        <v>0</v>
      </c>
      <c r="M7" s="136">
        <f t="shared" si="0"/>
        <v>0</v>
      </c>
      <c r="N7" s="136">
        <f t="shared" si="0"/>
        <v>0</v>
      </c>
      <c r="O7" s="136">
        <f>SUM(O10:O39)</f>
        <v>0</v>
      </c>
      <c r="P7" s="137">
        <f>SUM(P10:P39)</f>
        <v>0</v>
      </c>
      <c r="Q7" s="103"/>
      <c r="R7" s="135" t="s">
        <v>95</v>
      </c>
      <c r="S7" s="136">
        <f>SUM(S10:S39)</f>
        <v>0</v>
      </c>
      <c r="T7" s="136">
        <f>SUM(T10:T39)</f>
        <v>0</v>
      </c>
      <c r="U7" s="136">
        <f>SUM(U10:U39)</f>
        <v>0</v>
      </c>
      <c r="V7" s="137">
        <f>SUM(V10:V39)</f>
        <v>0</v>
      </c>
      <c r="X7" s="329">
        <f>SUM(X10:X39)</f>
        <v>0</v>
      </c>
      <c r="Y7" s="137">
        <f>SUM(Y10:Y39)</f>
        <v>0</v>
      </c>
      <c r="AA7" s="582"/>
      <c r="AB7" s="584"/>
      <c r="AC7" s="586"/>
      <c r="AE7" s="582"/>
      <c r="AF7" s="584"/>
      <c r="AG7" s="586"/>
    </row>
    <row r="8" spans="1:34" ht="24.95" customHeight="1">
      <c r="A8" s="123"/>
      <c r="B8" s="138"/>
      <c r="C8" s="138"/>
      <c r="D8" s="138"/>
      <c r="E8" s="138"/>
      <c r="F8" s="138"/>
      <c r="G8" s="138"/>
      <c r="H8" s="138"/>
      <c r="I8" s="138"/>
      <c r="J8" s="138"/>
      <c r="K8" s="138"/>
      <c r="L8" s="138"/>
      <c r="M8" s="138"/>
      <c r="N8" s="138"/>
      <c r="O8" s="138"/>
      <c r="P8" s="138"/>
      <c r="Q8" s="101"/>
      <c r="R8" s="123"/>
      <c r="S8" s="138"/>
      <c r="T8" s="138"/>
      <c r="U8" s="138"/>
      <c r="V8" s="138"/>
      <c r="X8" s="138"/>
      <c r="Y8" s="138"/>
      <c r="AA8" s="582"/>
      <c r="AB8" s="584"/>
      <c r="AC8" s="586"/>
      <c r="AE8" s="582"/>
      <c r="AF8" s="584"/>
      <c r="AG8" s="586"/>
    </row>
    <row r="9" spans="1:34" ht="57.75" customHeight="1">
      <c r="A9" s="164" t="s">
        <v>171</v>
      </c>
      <c r="B9" s="256" t="s">
        <v>321</v>
      </c>
      <c r="C9" s="256" t="s">
        <v>320</v>
      </c>
      <c r="D9" s="256" t="s">
        <v>366</v>
      </c>
      <c r="E9" s="256" t="s">
        <v>368</v>
      </c>
      <c r="F9" s="256" t="s">
        <v>326</v>
      </c>
      <c r="G9" s="256" t="s">
        <v>321</v>
      </c>
      <c r="H9" s="256" t="s">
        <v>320</v>
      </c>
      <c r="I9" s="256" t="s">
        <v>366</v>
      </c>
      <c r="J9" s="256" t="s">
        <v>368</v>
      </c>
      <c r="K9" s="256" t="s">
        <v>326</v>
      </c>
      <c r="L9" s="256" t="s">
        <v>321</v>
      </c>
      <c r="M9" s="256" t="s">
        <v>320</v>
      </c>
      <c r="N9" s="256" t="s">
        <v>366</v>
      </c>
      <c r="O9" s="256" t="s">
        <v>368</v>
      </c>
      <c r="P9" s="275" t="s">
        <v>326</v>
      </c>
      <c r="Q9" s="101"/>
      <c r="R9" s="164" t="s">
        <v>171</v>
      </c>
      <c r="S9" s="139" t="s">
        <v>104</v>
      </c>
      <c r="T9" s="139" t="s">
        <v>104</v>
      </c>
      <c r="U9" s="139" t="s">
        <v>104</v>
      </c>
      <c r="V9" s="140" t="s">
        <v>104</v>
      </c>
      <c r="X9" s="330" t="s">
        <v>104</v>
      </c>
      <c r="Y9" s="140" t="s">
        <v>104</v>
      </c>
      <c r="AA9" s="582"/>
      <c r="AB9" s="584"/>
      <c r="AC9" s="586"/>
      <c r="AE9" s="582"/>
      <c r="AF9" s="584"/>
      <c r="AG9" s="586"/>
    </row>
    <row r="10" spans="1:34" ht="24.95" customHeight="1">
      <c r="A10" s="141" t="s">
        <v>172</v>
      </c>
      <c r="B10" s="194"/>
      <c r="C10" s="324" t="str">
        <f>IF(B10="","",B10)</f>
        <v/>
      </c>
      <c r="D10" s="194"/>
      <c r="E10" s="324">
        <v>0</v>
      </c>
      <c r="F10" s="142">
        <f>B10-D10</f>
        <v>0</v>
      </c>
      <c r="G10" s="194"/>
      <c r="H10" s="324" t="str">
        <f>IF(G10="","",G10)</f>
        <v/>
      </c>
      <c r="I10" s="194"/>
      <c r="J10" s="324">
        <v>0</v>
      </c>
      <c r="K10" s="142">
        <f>G10-I10</f>
        <v>0</v>
      </c>
      <c r="L10" s="194"/>
      <c r="M10" s="324" t="str">
        <f>IF(L10="","",L10)</f>
        <v/>
      </c>
      <c r="N10" s="194"/>
      <c r="O10" s="324">
        <v>0</v>
      </c>
      <c r="P10" s="143">
        <f t="shared" ref="P10:P39" si="1">L10-N10</f>
        <v>0</v>
      </c>
      <c r="Q10" s="101"/>
      <c r="R10" s="141" t="s">
        <v>172</v>
      </c>
      <c r="S10" s="194"/>
      <c r="T10" s="194"/>
      <c r="U10" s="194"/>
      <c r="V10" s="195"/>
      <c r="X10" s="331"/>
      <c r="Y10" s="195"/>
      <c r="AA10" s="144">
        <f>(B10+G10)*2+(L10)*1</f>
        <v>0</v>
      </c>
      <c r="AB10" s="145">
        <f>SUM(S10:V10)</f>
        <v>0</v>
      </c>
      <c r="AC10" s="338" t="str">
        <f>IF(AA10&lt;AB10,"×","○")</f>
        <v>○</v>
      </c>
      <c r="AE10" s="144">
        <f>(B10+G10)*2+(L10)*2</f>
        <v>0</v>
      </c>
      <c r="AF10" s="145">
        <f>SUM(S10:V10,X10:Y10)</f>
        <v>0</v>
      </c>
      <c r="AG10" s="338" t="str">
        <f t="shared" ref="AG10:AG39" si="2">IF(AE10&lt;AF10,"×","○")</f>
        <v>○</v>
      </c>
    </row>
    <row r="11" spans="1:34" ht="24.95" customHeight="1">
      <c r="A11" s="141" t="s">
        <v>173</v>
      </c>
      <c r="B11" s="194"/>
      <c r="C11" s="324" t="str">
        <f t="shared" ref="C11:C39" si="3">IF(B11="","",B11)</f>
        <v/>
      </c>
      <c r="D11" s="194"/>
      <c r="E11" s="324">
        <v>0</v>
      </c>
      <c r="F11" s="142">
        <f t="shared" ref="F11:F39" si="4">B11-D11</f>
        <v>0</v>
      </c>
      <c r="G11" s="194"/>
      <c r="H11" s="324" t="str">
        <f t="shared" ref="H11:H39" si="5">IF(G11="","",G11)</f>
        <v/>
      </c>
      <c r="I11" s="194"/>
      <c r="J11" s="324">
        <v>0</v>
      </c>
      <c r="K11" s="142">
        <f t="shared" ref="K11:K39" si="6">G11-I11</f>
        <v>0</v>
      </c>
      <c r="L11" s="194"/>
      <c r="M11" s="324" t="str">
        <f t="shared" ref="M11:M39" si="7">IF(L11="","",L11)</f>
        <v/>
      </c>
      <c r="N11" s="194"/>
      <c r="O11" s="324">
        <v>0</v>
      </c>
      <c r="P11" s="143">
        <f t="shared" si="1"/>
        <v>0</v>
      </c>
      <c r="Q11" s="101"/>
      <c r="R11" s="141" t="s">
        <v>173</v>
      </c>
      <c r="S11" s="194"/>
      <c r="T11" s="194"/>
      <c r="U11" s="194"/>
      <c r="V11" s="195"/>
      <c r="X11" s="331"/>
      <c r="Y11" s="195"/>
      <c r="AA11" s="144">
        <f t="shared" ref="AA11:AA39" si="8">(B11+G11)*2+(L11)*1</f>
        <v>0</v>
      </c>
      <c r="AB11" s="145">
        <f t="shared" ref="AB11:AB39" si="9">SUM(S11:V11)</f>
        <v>0</v>
      </c>
      <c r="AC11" s="338" t="str">
        <f t="shared" ref="AC11:AC39" si="10">IF(AA11&lt;AB11,"×","○")</f>
        <v>○</v>
      </c>
      <c r="AE11" s="144">
        <f t="shared" ref="AE11:AE38" si="11">(B11+G11)*2+(L11)*2</f>
        <v>0</v>
      </c>
      <c r="AF11" s="145">
        <f t="shared" ref="AF11:AF39" si="12">SUM(S11:V11,X11:Y11)</f>
        <v>0</v>
      </c>
      <c r="AG11" s="338" t="str">
        <f t="shared" si="2"/>
        <v>○</v>
      </c>
    </row>
    <row r="12" spans="1:34" ht="24.95" customHeight="1">
      <c r="A12" s="141" t="s">
        <v>174</v>
      </c>
      <c r="B12" s="194"/>
      <c r="C12" s="324" t="str">
        <f t="shared" si="3"/>
        <v/>
      </c>
      <c r="D12" s="194"/>
      <c r="E12" s="324">
        <v>0</v>
      </c>
      <c r="F12" s="142">
        <f t="shared" si="4"/>
        <v>0</v>
      </c>
      <c r="G12" s="194"/>
      <c r="H12" s="324" t="str">
        <f t="shared" si="5"/>
        <v/>
      </c>
      <c r="I12" s="194"/>
      <c r="J12" s="324">
        <v>0</v>
      </c>
      <c r="K12" s="142">
        <f t="shared" si="6"/>
        <v>0</v>
      </c>
      <c r="L12" s="194"/>
      <c r="M12" s="324" t="str">
        <f t="shared" si="7"/>
        <v/>
      </c>
      <c r="N12" s="194"/>
      <c r="O12" s="324">
        <v>0</v>
      </c>
      <c r="P12" s="143">
        <f t="shared" si="1"/>
        <v>0</v>
      </c>
      <c r="Q12" s="101"/>
      <c r="R12" s="141" t="s">
        <v>174</v>
      </c>
      <c r="S12" s="194"/>
      <c r="T12" s="194"/>
      <c r="U12" s="194"/>
      <c r="V12" s="195"/>
      <c r="X12" s="331"/>
      <c r="Y12" s="195"/>
      <c r="AA12" s="144">
        <f t="shared" si="8"/>
        <v>0</v>
      </c>
      <c r="AB12" s="145">
        <f t="shared" si="9"/>
        <v>0</v>
      </c>
      <c r="AC12" s="338" t="str">
        <f t="shared" si="10"/>
        <v>○</v>
      </c>
      <c r="AE12" s="144">
        <f t="shared" si="11"/>
        <v>0</v>
      </c>
      <c r="AF12" s="145">
        <f t="shared" si="12"/>
        <v>0</v>
      </c>
      <c r="AG12" s="338" t="str">
        <f t="shared" si="2"/>
        <v>○</v>
      </c>
    </row>
    <row r="13" spans="1:34" ht="24.95" customHeight="1">
      <c r="A13" s="141" t="s">
        <v>175</v>
      </c>
      <c r="B13" s="194"/>
      <c r="C13" s="324" t="str">
        <f t="shared" si="3"/>
        <v/>
      </c>
      <c r="D13" s="194"/>
      <c r="E13" s="324">
        <v>0</v>
      </c>
      <c r="F13" s="142">
        <f t="shared" si="4"/>
        <v>0</v>
      </c>
      <c r="G13" s="194"/>
      <c r="H13" s="324" t="str">
        <f t="shared" si="5"/>
        <v/>
      </c>
      <c r="I13" s="194"/>
      <c r="J13" s="324">
        <v>0</v>
      </c>
      <c r="K13" s="142">
        <f t="shared" si="6"/>
        <v>0</v>
      </c>
      <c r="L13" s="194"/>
      <c r="M13" s="324" t="str">
        <f t="shared" si="7"/>
        <v/>
      </c>
      <c r="N13" s="194"/>
      <c r="O13" s="324">
        <v>0</v>
      </c>
      <c r="P13" s="143">
        <f t="shared" si="1"/>
        <v>0</v>
      </c>
      <c r="Q13" s="101"/>
      <c r="R13" s="141" t="s">
        <v>175</v>
      </c>
      <c r="S13" s="194"/>
      <c r="T13" s="194"/>
      <c r="U13" s="194"/>
      <c r="V13" s="195"/>
      <c r="X13" s="331"/>
      <c r="Y13" s="195"/>
      <c r="AA13" s="144">
        <f t="shared" si="8"/>
        <v>0</v>
      </c>
      <c r="AB13" s="145">
        <f t="shared" si="9"/>
        <v>0</v>
      </c>
      <c r="AC13" s="338" t="str">
        <f t="shared" si="10"/>
        <v>○</v>
      </c>
      <c r="AE13" s="144">
        <f t="shared" si="11"/>
        <v>0</v>
      </c>
      <c r="AF13" s="145">
        <f t="shared" si="12"/>
        <v>0</v>
      </c>
      <c r="AG13" s="338" t="str">
        <f t="shared" si="2"/>
        <v>○</v>
      </c>
    </row>
    <row r="14" spans="1:34" ht="24.95" customHeight="1">
      <c r="A14" s="141" t="s">
        <v>176</v>
      </c>
      <c r="B14" s="194"/>
      <c r="C14" s="324" t="str">
        <f t="shared" si="3"/>
        <v/>
      </c>
      <c r="D14" s="194"/>
      <c r="E14" s="324">
        <v>0</v>
      </c>
      <c r="F14" s="142">
        <f t="shared" si="4"/>
        <v>0</v>
      </c>
      <c r="G14" s="194"/>
      <c r="H14" s="324" t="str">
        <f t="shared" si="5"/>
        <v/>
      </c>
      <c r="I14" s="194"/>
      <c r="J14" s="324">
        <v>0</v>
      </c>
      <c r="K14" s="142">
        <f t="shared" si="6"/>
        <v>0</v>
      </c>
      <c r="L14" s="194"/>
      <c r="M14" s="324" t="str">
        <f t="shared" si="7"/>
        <v/>
      </c>
      <c r="N14" s="194"/>
      <c r="O14" s="324">
        <v>0</v>
      </c>
      <c r="P14" s="143">
        <f t="shared" si="1"/>
        <v>0</v>
      </c>
      <c r="Q14" s="101"/>
      <c r="R14" s="141" t="s">
        <v>176</v>
      </c>
      <c r="S14" s="194"/>
      <c r="T14" s="194"/>
      <c r="U14" s="194"/>
      <c r="V14" s="195"/>
      <c r="X14" s="331"/>
      <c r="Y14" s="195"/>
      <c r="AA14" s="144">
        <f t="shared" si="8"/>
        <v>0</v>
      </c>
      <c r="AB14" s="145">
        <f t="shared" si="9"/>
        <v>0</v>
      </c>
      <c r="AC14" s="338" t="str">
        <f t="shared" si="10"/>
        <v>○</v>
      </c>
      <c r="AE14" s="144">
        <f t="shared" si="11"/>
        <v>0</v>
      </c>
      <c r="AF14" s="145">
        <f t="shared" si="12"/>
        <v>0</v>
      </c>
      <c r="AG14" s="338" t="str">
        <f t="shared" si="2"/>
        <v>○</v>
      </c>
    </row>
    <row r="15" spans="1:34" ht="24.95" customHeight="1">
      <c r="A15" s="141" t="s">
        <v>177</v>
      </c>
      <c r="B15" s="194"/>
      <c r="C15" s="324" t="str">
        <f t="shared" si="3"/>
        <v/>
      </c>
      <c r="D15" s="194"/>
      <c r="E15" s="324">
        <v>0</v>
      </c>
      <c r="F15" s="142">
        <f t="shared" si="4"/>
        <v>0</v>
      </c>
      <c r="G15" s="194"/>
      <c r="H15" s="324" t="str">
        <f t="shared" si="5"/>
        <v/>
      </c>
      <c r="I15" s="194"/>
      <c r="J15" s="324">
        <v>0</v>
      </c>
      <c r="K15" s="142">
        <f t="shared" si="6"/>
        <v>0</v>
      </c>
      <c r="L15" s="194"/>
      <c r="M15" s="324" t="str">
        <f t="shared" si="7"/>
        <v/>
      </c>
      <c r="N15" s="194"/>
      <c r="O15" s="324">
        <v>0</v>
      </c>
      <c r="P15" s="143">
        <f t="shared" si="1"/>
        <v>0</v>
      </c>
      <c r="Q15" s="101"/>
      <c r="R15" s="141" t="s">
        <v>177</v>
      </c>
      <c r="S15" s="194"/>
      <c r="T15" s="194"/>
      <c r="U15" s="194"/>
      <c r="V15" s="195"/>
      <c r="X15" s="331"/>
      <c r="Y15" s="195"/>
      <c r="AA15" s="144">
        <f t="shared" si="8"/>
        <v>0</v>
      </c>
      <c r="AB15" s="145">
        <f t="shared" si="9"/>
        <v>0</v>
      </c>
      <c r="AC15" s="338" t="str">
        <f t="shared" si="10"/>
        <v>○</v>
      </c>
      <c r="AE15" s="144">
        <f t="shared" si="11"/>
        <v>0</v>
      </c>
      <c r="AF15" s="145">
        <f t="shared" si="12"/>
        <v>0</v>
      </c>
      <c r="AG15" s="338" t="str">
        <f t="shared" si="2"/>
        <v>○</v>
      </c>
    </row>
    <row r="16" spans="1:34" ht="24.95" customHeight="1">
      <c r="A16" s="141" t="s">
        <v>178</v>
      </c>
      <c r="B16" s="194"/>
      <c r="C16" s="324" t="str">
        <f t="shared" si="3"/>
        <v/>
      </c>
      <c r="D16" s="194"/>
      <c r="E16" s="324">
        <v>0</v>
      </c>
      <c r="F16" s="142">
        <f t="shared" si="4"/>
        <v>0</v>
      </c>
      <c r="G16" s="194"/>
      <c r="H16" s="324" t="str">
        <f t="shared" si="5"/>
        <v/>
      </c>
      <c r="I16" s="194"/>
      <c r="J16" s="324">
        <v>0</v>
      </c>
      <c r="K16" s="142">
        <f t="shared" si="6"/>
        <v>0</v>
      </c>
      <c r="L16" s="194"/>
      <c r="M16" s="324" t="str">
        <f t="shared" si="7"/>
        <v/>
      </c>
      <c r="N16" s="194"/>
      <c r="O16" s="324">
        <v>0</v>
      </c>
      <c r="P16" s="143">
        <f t="shared" si="1"/>
        <v>0</v>
      </c>
      <c r="Q16" s="101"/>
      <c r="R16" s="141" t="s">
        <v>178</v>
      </c>
      <c r="S16" s="194"/>
      <c r="T16" s="194"/>
      <c r="U16" s="194"/>
      <c r="V16" s="195"/>
      <c r="X16" s="331"/>
      <c r="Y16" s="195"/>
      <c r="AA16" s="144">
        <f t="shared" si="8"/>
        <v>0</v>
      </c>
      <c r="AB16" s="145">
        <f t="shared" si="9"/>
        <v>0</v>
      </c>
      <c r="AC16" s="338" t="str">
        <f t="shared" si="10"/>
        <v>○</v>
      </c>
      <c r="AE16" s="144">
        <f t="shared" si="11"/>
        <v>0</v>
      </c>
      <c r="AF16" s="145">
        <f t="shared" si="12"/>
        <v>0</v>
      </c>
      <c r="AG16" s="338" t="str">
        <f t="shared" si="2"/>
        <v>○</v>
      </c>
    </row>
    <row r="17" spans="1:33" ht="24.95" customHeight="1">
      <c r="A17" s="141" t="s">
        <v>179</v>
      </c>
      <c r="B17" s="194"/>
      <c r="C17" s="324" t="str">
        <f t="shared" si="3"/>
        <v/>
      </c>
      <c r="D17" s="194"/>
      <c r="E17" s="324">
        <v>0</v>
      </c>
      <c r="F17" s="142">
        <f t="shared" si="4"/>
        <v>0</v>
      </c>
      <c r="G17" s="194"/>
      <c r="H17" s="324" t="str">
        <f t="shared" si="5"/>
        <v/>
      </c>
      <c r="I17" s="194"/>
      <c r="J17" s="324">
        <v>0</v>
      </c>
      <c r="K17" s="142">
        <f t="shared" si="6"/>
        <v>0</v>
      </c>
      <c r="L17" s="194"/>
      <c r="M17" s="324" t="str">
        <f t="shared" si="7"/>
        <v/>
      </c>
      <c r="N17" s="194"/>
      <c r="O17" s="324">
        <v>0</v>
      </c>
      <c r="P17" s="143">
        <f t="shared" si="1"/>
        <v>0</v>
      </c>
      <c r="Q17" s="101"/>
      <c r="R17" s="141" t="s">
        <v>179</v>
      </c>
      <c r="S17" s="194"/>
      <c r="T17" s="194"/>
      <c r="U17" s="194"/>
      <c r="V17" s="195"/>
      <c r="X17" s="331"/>
      <c r="Y17" s="195"/>
      <c r="AA17" s="144">
        <f t="shared" si="8"/>
        <v>0</v>
      </c>
      <c r="AB17" s="145">
        <f t="shared" si="9"/>
        <v>0</v>
      </c>
      <c r="AC17" s="338" t="str">
        <f t="shared" si="10"/>
        <v>○</v>
      </c>
      <c r="AE17" s="144">
        <f t="shared" si="11"/>
        <v>0</v>
      </c>
      <c r="AF17" s="145">
        <f t="shared" si="12"/>
        <v>0</v>
      </c>
      <c r="AG17" s="338" t="str">
        <f t="shared" si="2"/>
        <v>○</v>
      </c>
    </row>
    <row r="18" spans="1:33" ht="24.95" customHeight="1">
      <c r="A18" s="141" t="s">
        <v>180</v>
      </c>
      <c r="B18" s="194"/>
      <c r="C18" s="324" t="str">
        <f t="shared" si="3"/>
        <v/>
      </c>
      <c r="D18" s="194"/>
      <c r="E18" s="324">
        <v>0</v>
      </c>
      <c r="F18" s="142">
        <f t="shared" si="4"/>
        <v>0</v>
      </c>
      <c r="G18" s="194"/>
      <c r="H18" s="324" t="str">
        <f t="shared" si="5"/>
        <v/>
      </c>
      <c r="I18" s="194"/>
      <c r="J18" s="324">
        <v>0</v>
      </c>
      <c r="K18" s="142">
        <f t="shared" si="6"/>
        <v>0</v>
      </c>
      <c r="L18" s="194"/>
      <c r="M18" s="324" t="str">
        <f t="shared" si="7"/>
        <v/>
      </c>
      <c r="N18" s="194"/>
      <c r="O18" s="324">
        <v>0</v>
      </c>
      <c r="P18" s="143">
        <f t="shared" si="1"/>
        <v>0</v>
      </c>
      <c r="Q18" s="101"/>
      <c r="R18" s="141" t="s">
        <v>180</v>
      </c>
      <c r="S18" s="194"/>
      <c r="T18" s="194"/>
      <c r="U18" s="194"/>
      <c r="V18" s="195"/>
      <c r="X18" s="331"/>
      <c r="Y18" s="195"/>
      <c r="AA18" s="144">
        <f t="shared" si="8"/>
        <v>0</v>
      </c>
      <c r="AB18" s="145">
        <f t="shared" si="9"/>
        <v>0</v>
      </c>
      <c r="AC18" s="338" t="str">
        <f t="shared" si="10"/>
        <v>○</v>
      </c>
      <c r="AE18" s="144">
        <f t="shared" si="11"/>
        <v>0</v>
      </c>
      <c r="AF18" s="145">
        <f t="shared" si="12"/>
        <v>0</v>
      </c>
      <c r="AG18" s="338" t="str">
        <f t="shared" si="2"/>
        <v>○</v>
      </c>
    </row>
    <row r="19" spans="1:33" ht="24.95" customHeight="1">
      <c r="A19" s="141" t="s">
        <v>181</v>
      </c>
      <c r="B19" s="194"/>
      <c r="C19" s="324" t="str">
        <f t="shared" si="3"/>
        <v/>
      </c>
      <c r="D19" s="194"/>
      <c r="E19" s="324">
        <v>0</v>
      </c>
      <c r="F19" s="142">
        <f t="shared" si="4"/>
        <v>0</v>
      </c>
      <c r="G19" s="194"/>
      <c r="H19" s="324" t="str">
        <f t="shared" si="5"/>
        <v/>
      </c>
      <c r="I19" s="194"/>
      <c r="J19" s="324">
        <v>0</v>
      </c>
      <c r="K19" s="142">
        <f t="shared" si="6"/>
        <v>0</v>
      </c>
      <c r="L19" s="194"/>
      <c r="M19" s="324" t="str">
        <f t="shared" si="7"/>
        <v/>
      </c>
      <c r="N19" s="194"/>
      <c r="O19" s="324">
        <v>0</v>
      </c>
      <c r="P19" s="143">
        <f t="shared" si="1"/>
        <v>0</v>
      </c>
      <c r="Q19" s="101"/>
      <c r="R19" s="141" t="s">
        <v>181</v>
      </c>
      <c r="S19" s="194"/>
      <c r="T19" s="194"/>
      <c r="U19" s="194"/>
      <c r="V19" s="195"/>
      <c r="X19" s="331"/>
      <c r="Y19" s="195"/>
      <c r="AA19" s="144">
        <f t="shared" si="8"/>
        <v>0</v>
      </c>
      <c r="AB19" s="145">
        <f t="shared" si="9"/>
        <v>0</v>
      </c>
      <c r="AC19" s="338" t="str">
        <f t="shared" si="10"/>
        <v>○</v>
      </c>
      <c r="AE19" s="144">
        <f t="shared" si="11"/>
        <v>0</v>
      </c>
      <c r="AF19" s="145">
        <f t="shared" si="12"/>
        <v>0</v>
      </c>
      <c r="AG19" s="338" t="str">
        <f t="shared" si="2"/>
        <v>○</v>
      </c>
    </row>
    <row r="20" spans="1:33" ht="24.95" customHeight="1">
      <c r="A20" s="141" t="s">
        <v>182</v>
      </c>
      <c r="B20" s="194"/>
      <c r="C20" s="324" t="str">
        <f t="shared" si="3"/>
        <v/>
      </c>
      <c r="D20" s="194"/>
      <c r="E20" s="324">
        <v>0</v>
      </c>
      <c r="F20" s="142">
        <f t="shared" si="4"/>
        <v>0</v>
      </c>
      <c r="G20" s="194"/>
      <c r="H20" s="324" t="str">
        <f t="shared" si="5"/>
        <v/>
      </c>
      <c r="I20" s="194"/>
      <c r="J20" s="324">
        <v>0</v>
      </c>
      <c r="K20" s="142">
        <f t="shared" si="6"/>
        <v>0</v>
      </c>
      <c r="L20" s="194"/>
      <c r="M20" s="324" t="str">
        <f t="shared" si="7"/>
        <v/>
      </c>
      <c r="N20" s="194"/>
      <c r="O20" s="324">
        <v>0</v>
      </c>
      <c r="P20" s="143">
        <f t="shared" si="1"/>
        <v>0</v>
      </c>
      <c r="Q20" s="101"/>
      <c r="R20" s="141" t="s">
        <v>182</v>
      </c>
      <c r="S20" s="194"/>
      <c r="T20" s="194"/>
      <c r="U20" s="194"/>
      <c r="V20" s="195"/>
      <c r="X20" s="331"/>
      <c r="Y20" s="195"/>
      <c r="AA20" s="144">
        <f t="shared" si="8"/>
        <v>0</v>
      </c>
      <c r="AB20" s="145">
        <f t="shared" si="9"/>
        <v>0</v>
      </c>
      <c r="AC20" s="338" t="str">
        <f t="shared" si="10"/>
        <v>○</v>
      </c>
      <c r="AE20" s="144">
        <f t="shared" si="11"/>
        <v>0</v>
      </c>
      <c r="AF20" s="145">
        <f t="shared" si="12"/>
        <v>0</v>
      </c>
      <c r="AG20" s="338" t="str">
        <f t="shared" si="2"/>
        <v>○</v>
      </c>
    </row>
    <row r="21" spans="1:33" ht="24.95" customHeight="1">
      <c r="A21" s="141" t="s">
        <v>183</v>
      </c>
      <c r="B21" s="194"/>
      <c r="C21" s="324" t="str">
        <f t="shared" si="3"/>
        <v/>
      </c>
      <c r="D21" s="194"/>
      <c r="E21" s="324">
        <v>0</v>
      </c>
      <c r="F21" s="142">
        <f t="shared" si="4"/>
        <v>0</v>
      </c>
      <c r="G21" s="194"/>
      <c r="H21" s="324" t="str">
        <f t="shared" si="5"/>
        <v/>
      </c>
      <c r="I21" s="194"/>
      <c r="J21" s="324">
        <v>0</v>
      </c>
      <c r="K21" s="142">
        <f t="shared" si="6"/>
        <v>0</v>
      </c>
      <c r="L21" s="194"/>
      <c r="M21" s="324" t="str">
        <f t="shared" si="7"/>
        <v/>
      </c>
      <c r="N21" s="194"/>
      <c r="O21" s="324">
        <v>0</v>
      </c>
      <c r="P21" s="143">
        <f t="shared" si="1"/>
        <v>0</v>
      </c>
      <c r="Q21" s="101"/>
      <c r="R21" s="141" t="s">
        <v>183</v>
      </c>
      <c r="S21" s="194"/>
      <c r="T21" s="194"/>
      <c r="U21" s="194"/>
      <c r="V21" s="195"/>
      <c r="X21" s="331"/>
      <c r="Y21" s="195"/>
      <c r="AA21" s="144">
        <f t="shared" si="8"/>
        <v>0</v>
      </c>
      <c r="AB21" s="145">
        <f t="shared" si="9"/>
        <v>0</v>
      </c>
      <c r="AC21" s="338" t="str">
        <f t="shared" si="10"/>
        <v>○</v>
      </c>
      <c r="AE21" s="144">
        <f t="shared" si="11"/>
        <v>0</v>
      </c>
      <c r="AF21" s="145">
        <f t="shared" si="12"/>
        <v>0</v>
      </c>
      <c r="AG21" s="338" t="str">
        <f t="shared" si="2"/>
        <v>○</v>
      </c>
    </row>
    <row r="22" spans="1:33" ht="24.95" customHeight="1">
      <c r="A22" s="141" t="s">
        <v>184</v>
      </c>
      <c r="B22" s="194"/>
      <c r="C22" s="324" t="str">
        <f t="shared" si="3"/>
        <v/>
      </c>
      <c r="D22" s="194"/>
      <c r="E22" s="324">
        <v>0</v>
      </c>
      <c r="F22" s="142">
        <f t="shared" si="4"/>
        <v>0</v>
      </c>
      <c r="G22" s="194"/>
      <c r="H22" s="324" t="str">
        <f t="shared" si="5"/>
        <v/>
      </c>
      <c r="I22" s="194"/>
      <c r="J22" s="324">
        <v>0</v>
      </c>
      <c r="K22" s="142">
        <f t="shared" si="6"/>
        <v>0</v>
      </c>
      <c r="L22" s="194"/>
      <c r="M22" s="324" t="str">
        <f t="shared" si="7"/>
        <v/>
      </c>
      <c r="N22" s="194"/>
      <c r="O22" s="324">
        <v>0</v>
      </c>
      <c r="P22" s="143">
        <f t="shared" si="1"/>
        <v>0</v>
      </c>
      <c r="Q22" s="101"/>
      <c r="R22" s="141" t="s">
        <v>184</v>
      </c>
      <c r="S22" s="194"/>
      <c r="T22" s="194"/>
      <c r="U22" s="194"/>
      <c r="V22" s="195"/>
      <c r="X22" s="331"/>
      <c r="Y22" s="195"/>
      <c r="AA22" s="144">
        <f t="shared" si="8"/>
        <v>0</v>
      </c>
      <c r="AB22" s="145">
        <f t="shared" si="9"/>
        <v>0</v>
      </c>
      <c r="AC22" s="338" t="str">
        <f t="shared" si="10"/>
        <v>○</v>
      </c>
      <c r="AE22" s="144">
        <f t="shared" si="11"/>
        <v>0</v>
      </c>
      <c r="AF22" s="145">
        <f t="shared" si="12"/>
        <v>0</v>
      </c>
      <c r="AG22" s="338" t="str">
        <f t="shared" si="2"/>
        <v>○</v>
      </c>
    </row>
    <row r="23" spans="1:33" ht="24.95" customHeight="1">
      <c r="A23" s="141" t="s">
        <v>185</v>
      </c>
      <c r="B23" s="194"/>
      <c r="C23" s="324" t="str">
        <f t="shared" si="3"/>
        <v/>
      </c>
      <c r="D23" s="194"/>
      <c r="E23" s="324">
        <v>0</v>
      </c>
      <c r="F23" s="142">
        <f t="shared" si="4"/>
        <v>0</v>
      </c>
      <c r="G23" s="194"/>
      <c r="H23" s="324" t="str">
        <f t="shared" si="5"/>
        <v/>
      </c>
      <c r="I23" s="194"/>
      <c r="J23" s="324">
        <v>0</v>
      </c>
      <c r="K23" s="142">
        <f t="shared" si="6"/>
        <v>0</v>
      </c>
      <c r="L23" s="194"/>
      <c r="M23" s="324" t="str">
        <f t="shared" si="7"/>
        <v/>
      </c>
      <c r="N23" s="194"/>
      <c r="O23" s="324">
        <v>0</v>
      </c>
      <c r="P23" s="143">
        <f t="shared" si="1"/>
        <v>0</v>
      </c>
      <c r="Q23" s="101"/>
      <c r="R23" s="141" t="s">
        <v>185</v>
      </c>
      <c r="S23" s="194"/>
      <c r="T23" s="194"/>
      <c r="U23" s="194"/>
      <c r="V23" s="195"/>
      <c r="X23" s="331"/>
      <c r="Y23" s="195"/>
      <c r="AA23" s="144">
        <f t="shared" si="8"/>
        <v>0</v>
      </c>
      <c r="AB23" s="145">
        <f t="shared" si="9"/>
        <v>0</v>
      </c>
      <c r="AC23" s="338" t="str">
        <f t="shared" si="10"/>
        <v>○</v>
      </c>
      <c r="AE23" s="144">
        <f t="shared" si="11"/>
        <v>0</v>
      </c>
      <c r="AF23" s="145">
        <f t="shared" si="12"/>
        <v>0</v>
      </c>
      <c r="AG23" s="338" t="str">
        <f t="shared" si="2"/>
        <v>○</v>
      </c>
    </row>
    <row r="24" spans="1:33" ht="24.95" customHeight="1">
      <c r="A24" s="141" t="s">
        <v>186</v>
      </c>
      <c r="B24" s="194"/>
      <c r="C24" s="324" t="str">
        <f t="shared" si="3"/>
        <v/>
      </c>
      <c r="D24" s="194"/>
      <c r="E24" s="324">
        <v>0</v>
      </c>
      <c r="F24" s="142">
        <f t="shared" si="4"/>
        <v>0</v>
      </c>
      <c r="G24" s="194"/>
      <c r="H24" s="324" t="str">
        <f t="shared" si="5"/>
        <v/>
      </c>
      <c r="I24" s="194"/>
      <c r="J24" s="324">
        <v>0</v>
      </c>
      <c r="K24" s="142">
        <f t="shared" si="6"/>
        <v>0</v>
      </c>
      <c r="L24" s="194"/>
      <c r="M24" s="324" t="str">
        <f t="shared" si="7"/>
        <v/>
      </c>
      <c r="N24" s="194"/>
      <c r="O24" s="324">
        <v>0</v>
      </c>
      <c r="P24" s="143">
        <f t="shared" si="1"/>
        <v>0</v>
      </c>
      <c r="Q24" s="101"/>
      <c r="R24" s="141" t="s">
        <v>186</v>
      </c>
      <c r="S24" s="194"/>
      <c r="T24" s="194"/>
      <c r="U24" s="194"/>
      <c r="V24" s="195"/>
      <c r="X24" s="331"/>
      <c r="Y24" s="195"/>
      <c r="AA24" s="144">
        <f t="shared" si="8"/>
        <v>0</v>
      </c>
      <c r="AB24" s="145">
        <f t="shared" si="9"/>
        <v>0</v>
      </c>
      <c r="AC24" s="338" t="str">
        <f t="shared" si="10"/>
        <v>○</v>
      </c>
      <c r="AE24" s="144">
        <f t="shared" si="11"/>
        <v>0</v>
      </c>
      <c r="AF24" s="145">
        <f t="shared" si="12"/>
        <v>0</v>
      </c>
      <c r="AG24" s="338" t="str">
        <f t="shared" si="2"/>
        <v>○</v>
      </c>
    </row>
    <row r="25" spans="1:33" ht="24.95" customHeight="1">
      <c r="A25" s="141" t="s">
        <v>187</v>
      </c>
      <c r="B25" s="194"/>
      <c r="C25" s="324" t="str">
        <f t="shared" si="3"/>
        <v/>
      </c>
      <c r="D25" s="194"/>
      <c r="E25" s="324">
        <v>0</v>
      </c>
      <c r="F25" s="142">
        <f t="shared" si="4"/>
        <v>0</v>
      </c>
      <c r="G25" s="194"/>
      <c r="H25" s="324" t="str">
        <f t="shared" si="5"/>
        <v/>
      </c>
      <c r="I25" s="194"/>
      <c r="J25" s="324">
        <v>0</v>
      </c>
      <c r="K25" s="142">
        <f t="shared" si="6"/>
        <v>0</v>
      </c>
      <c r="L25" s="194"/>
      <c r="M25" s="324" t="str">
        <f t="shared" si="7"/>
        <v/>
      </c>
      <c r="N25" s="194"/>
      <c r="O25" s="324">
        <v>0</v>
      </c>
      <c r="P25" s="143">
        <f t="shared" si="1"/>
        <v>0</v>
      </c>
      <c r="Q25" s="101"/>
      <c r="R25" s="141" t="s">
        <v>187</v>
      </c>
      <c r="S25" s="194"/>
      <c r="T25" s="194"/>
      <c r="U25" s="194"/>
      <c r="V25" s="195"/>
      <c r="X25" s="331"/>
      <c r="Y25" s="195"/>
      <c r="AA25" s="144">
        <f t="shared" si="8"/>
        <v>0</v>
      </c>
      <c r="AB25" s="145">
        <f t="shared" si="9"/>
        <v>0</v>
      </c>
      <c r="AC25" s="338" t="str">
        <f t="shared" si="10"/>
        <v>○</v>
      </c>
      <c r="AE25" s="144">
        <f t="shared" si="11"/>
        <v>0</v>
      </c>
      <c r="AF25" s="145">
        <f t="shared" si="12"/>
        <v>0</v>
      </c>
      <c r="AG25" s="338" t="str">
        <f t="shared" si="2"/>
        <v>○</v>
      </c>
    </row>
    <row r="26" spans="1:33" ht="24.95" customHeight="1">
      <c r="A26" s="141" t="s">
        <v>188</v>
      </c>
      <c r="B26" s="194"/>
      <c r="C26" s="324" t="str">
        <f t="shared" si="3"/>
        <v/>
      </c>
      <c r="D26" s="194"/>
      <c r="E26" s="324">
        <v>0</v>
      </c>
      <c r="F26" s="142">
        <f t="shared" si="4"/>
        <v>0</v>
      </c>
      <c r="G26" s="194"/>
      <c r="H26" s="324" t="str">
        <f t="shared" si="5"/>
        <v/>
      </c>
      <c r="I26" s="194"/>
      <c r="J26" s="324">
        <v>0</v>
      </c>
      <c r="K26" s="142">
        <f t="shared" si="6"/>
        <v>0</v>
      </c>
      <c r="L26" s="194"/>
      <c r="M26" s="324" t="str">
        <f t="shared" si="7"/>
        <v/>
      </c>
      <c r="N26" s="194"/>
      <c r="O26" s="324">
        <v>0</v>
      </c>
      <c r="P26" s="143">
        <f t="shared" si="1"/>
        <v>0</v>
      </c>
      <c r="Q26" s="101"/>
      <c r="R26" s="141" t="s">
        <v>188</v>
      </c>
      <c r="S26" s="194"/>
      <c r="T26" s="194"/>
      <c r="U26" s="194"/>
      <c r="V26" s="195"/>
      <c r="X26" s="331"/>
      <c r="Y26" s="195"/>
      <c r="AA26" s="144">
        <f t="shared" si="8"/>
        <v>0</v>
      </c>
      <c r="AB26" s="145">
        <f t="shared" si="9"/>
        <v>0</v>
      </c>
      <c r="AC26" s="338" t="str">
        <f t="shared" si="10"/>
        <v>○</v>
      </c>
      <c r="AE26" s="144">
        <f t="shared" si="11"/>
        <v>0</v>
      </c>
      <c r="AF26" s="145">
        <f t="shared" si="12"/>
        <v>0</v>
      </c>
      <c r="AG26" s="338" t="str">
        <f t="shared" si="2"/>
        <v>○</v>
      </c>
    </row>
    <row r="27" spans="1:33" ht="24.95" customHeight="1">
      <c r="A27" s="141" t="s">
        <v>189</v>
      </c>
      <c r="B27" s="194"/>
      <c r="C27" s="324" t="str">
        <f t="shared" si="3"/>
        <v/>
      </c>
      <c r="D27" s="194"/>
      <c r="E27" s="324">
        <v>0</v>
      </c>
      <c r="F27" s="142">
        <f t="shared" si="4"/>
        <v>0</v>
      </c>
      <c r="G27" s="194"/>
      <c r="H27" s="324" t="str">
        <f t="shared" si="5"/>
        <v/>
      </c>
      <c r="I27" s="194"/>
      <c r="J27" s="324">
        <v>0</v>
      </c>
      <c r="K27" s="142">
        <f t="shared" si="6"/>
        <v>0</v>
      </c>
      <c r="L27" s="194"/>
      <c r="M27" s="324" t="str">
        <f t="shared" si="7"/>
        <v/>
      </c>
      <c r="N27" s="194"/>
      <c r="O27" s="324">
        <v>0</v>
      </c>
      <c r="P27" s="143">
        <f t="shared" si="1"/>
        <v>0</v>
      </c>
      <c r="Q27" s="101"/>
      <c r="R27" s="141" t="s">
        <v>189</v>
      </c>
      <c r="S27" s="194"/>
      <c r="T27" s="194"/>
      <c r="U27" s="194"/>
      <c r="V27" s="195"/>
      <c r="X27" s="331"/>
      <c r="Y27" s="195"/>
      <c r="AA27" s="144">
        <f t="shared" si="8"/>
        <v>0</v>
      </c>
      <c r="AB27" s="145">
        <f t="shared" si="9"/>
        <v>0</v>
      </c>
      <c r="AC27" s="338" t="str">
        <f t="shared" si="10"/>
        <v>○</v>
      </c>
      <c r="AE27" s="144">
        <f t="shared" si="11"/>
        <v>0</v>
      </c>
      <c r="AF27" s="145">
        <f t="shared" si="12"/>
        <v>0</v>
      </c>
      <c r="AG27" s="338" t="str">
        <f t="shared" si="2"/>
        <v>○</v>
      </c>
    </row>
    <row r="28" spans="1:33" ht="24.95" customHeight="1">
      <c r="A28" s="141" t="s">
        <v>190</v>
      </c>
      <c r="B28" s="194"/>
      <c r="C28" s="324" t="str">
        <f t="shared" si="3"/>
        <v/>
      </c>
      <c r="D28" s="194"/>
      <c r="E28" s="324">
        <v>0</v>
      </c>
      <c r="F28" s="142">
        <f t="shared" si="4"/>
        <v>0</v>
      </c>
      <c r="G28" s="194"/>
      <c r="H28" s="324" t="str">
        <f t="shared" si="5"/>
        <v/>
      </c>
      <c r="I28" s="194"/>
      <c r="J28" s="324">
        <v>0</v>
      </c>
      <c r="K28" s="142">
        <f t="shared" si="6"/>
        <v>0</v>
      </c>
      <c r="L28" s="194"/>
      <c r="M28" s="324" t="str">
        <f t="shared" si="7"/>
        <v/>
      </c>
      <c r="N28" s="194"/>
      <c r="O28" s="324">
        <v>0</v>
      </c>
      <c r="P28" s="143">
        <f t="shared" si="1"/>
        <v>0</v>
      </c>
      <c r="Q28" s="101"/>
      <c r="R28" s="141" t="s">
        <v>190</v>
      </c>
      <c r="S28" s="194"/>
      <c r="T28" s="194"/>
      <c r="U28" s="194"/>
      <c r="V28" s="195"/>
      <c r="X28" s="331"/>
      <c r="Y28" s="195"/>
      <c r="AA28" s="144">
        <f t="shared" si="8"/>
        <v>0</v>
      </c>
      <c r="AB28" s="145">
        <f t="shared" si="9"/>
        <v>0</v>
      </c>
      <c r="AC28" s="338" t="str">
        <f t="shared" si="10"/>
        <v>○</v>
      </c>
      <c r="AE28" s="144">
        <f t="shared" si="11"/>
        <v>0</v>
      </c>
      <c r="AF28" s="145">
        <f t="shared" si="12"/>
        <v>0</v>
      </c>
      <c r="AG28" s="338" t="str">
        <f t="shared" si="2"/>
        <v>○</v>
      </c>
    </row>
    <row r="29" spans="1:33" ht="24.95" customHeight="1">
      <c r="A29" s="141" t="s">
        <v>191</v>
      </c>
      <c r="B29" s="194"/>
      <c r="C29" s="324" t="str">
        <f t="shared" si="3"/>
        <v/>
      </c>
      <c r="D29" s="194"/>
      <c r="E29" s="324">
        <v>0</v>
      </c>
      <c r="F29" s="142">
        <f t="shared" si="4"/>
        <v>0</v>
      </c>
      <c r="G29" s="194"/>
      <c r="H29" s="324" t="str">
        <f t="shared" si="5"/>
        <v/>
      </c>
      <c r="I29" s="194"/>
      <c r="J29" s="324">
        <v>0</v>
      </c>
      <c r="K29" s="142">
        <f t="shared" si="6"/>
        <v>0</v>
      </c>
      <c r="L29" s="194"/>
      <c r="M29" s="324" t="str">
        <f t="shared" si="7"/>
        <v/>
      </c>
      <c r="N29" s="194"/>
      <c r="O29" s="324">
        <v>0</v>
      </c>
      <c r="P29" s="143">
        <f t="shared" si="1"/>
        <v>0</v>
      </c>
      <c r="Q29" s="101"/>
      <c r="R29" s="141" t="s">
        <v>191</v>
      </c>
      <c r="S29" s="194"/>
      <c r="T29" s="194"/>
      <c r="U29" s="194"/>
      <c r="V29" s="195"/>
      <c r="X29" s="331"/>
      <c r="Y29" s="195"/>
      <c r="AA29" s="144">
        <f t="shared" si="8"/>
        <v>0</v>
      </c>
      <c r="AB29" s="145">
        <f t="shared" si="9"/>
        <v>0</v>
      </c>
      <c r="AC29" s="338" t="str">
        <f t="shared" si="10"/>
        <v>○</v>
      </c>
      <c r="AE29" s="144">
        <f t="shared" si="11"/>
        <v>0</v>
      </c>
      <c r="AF29" s="145">
        <f t="shared" si="12"/>
        <v>0</v>
      </c>
      <c r="AG29" s="338" t="str">
        <f t="shared" si="2"/>
        <v>○</v>
      </c>
    </row>
    <row r="30" spans="1:33" ht="24.95" customHeight="1">
      <c r="A30" s="141" t="s">
        <v>192</v>
      </c>
      <c r="B30" s="194"/>
      <c r="C30" s="324" t="str">
        <f t="shared" si="3"/>
        <v/>
      </c>
      <c r="D30" s="194"/>
      <c r="E30" s="324">
        <v>0</v>
      </c>
      <c r="F30" s="142">
        <f t="shared" si="4"/>
        <v>0</v>
      </c>
      <c r="G30" s="194"/>
      <c r="H30" s="324" t="str">
        <f t="shared" si="5"/>
        <v/>
      </c>
      <c r="I30" s="194"/>
      <c r="J30" s="324">
        <v>0</v>
      </c>
      <c r="K30" s="142">
        <f t="shared" si="6"/>
        <v>0</v>
      </c>
      <c r="L30" s="194"/>
      <c r="M30" s="324" t="str">
        <f t="shared" si="7"/>
        <v/>
      </c>
      <c r="N30" s="194"/>
      <c r="O30" s="324">
        <v>0</v>
      </c>
      <c r="P30" s="143">
        <f t="shared" si="1"/>
        <v>0</v>
      </c>
      <c r="Q30" s="101"/>
      <c r="R30" s="141" t="s">
        <v>192</v>
      </c>
      <c r="S30" s="194"/>
      <c r="T30" s="194"/>
      <c r="U30" s="194"/>
      <c r="V30" s="195"/>
      <c r="X30" s="331"/>
      <c r="Y30" s="195"/>
      <c r="AA30" s="144">
        <f t="shared" si="8"/>
        <v>0</v>
      </c>
      <c r="AB30" s="145">
        <f t="shared" si="9"/>
        <v>0</v>
      </c>
      <c r="AC30" s="338" t="str">
        <f t="shared" si="10"/>
        <v>○</v>
      </c>
      <c r="AE30" s="144">
        <f t="shared" si="11"/>
        <v>0</v>
      </c>
      <c r="AF30" s="145">
        <f t="shared" si="12"/>
        <v>0</v>
      </c>
      <c r="AG30" s="338" t="str">
        <f t="shared" si="2"/>
        <v>○</v>
      </c>
    </row>
    <row r="31" spans="1:33" ht="24.95" customHeight="1">
      <c r="A31" s="141" t="s">
        <v>193</v>
      </c>
      <c r="B31" s="194"/>
      <c r="C31" s="324" t="str">
        <f t="shared" si="3"/>
        <v/>
      </c>
      <c r="D31" s="194"/>
      <c r="E31" s="324">
        <v>0</v>
      </c>
      <c r="F31" s="142">
        <f t="shared" si="4"/>
        <v>0</v>
      </c>
      <c r="G31" s="194"/>
      <c r="H31" s="324" t="str">
        <f t="shared" si="5"/>
        <v/>
      </c>
      <c r="I31" s="194"/>
      <c r="J31" s="324">
        <v>0</v>
      </c>
      <c r="K31" s="142">
        <f t="shared" si="6"/>
        <v>0</v>
      </c>
      <c r="L31" s="194"/>
      <c r="M31" s="324" t="str">
        <f t="shared" si="7"/>
        <v/>
      </c>
      <c r="N31" s="194"/>
      <c r="O31" s="324">
        <v>0</v>
      </c>
      <c r="P31" s="143">
        <f t="shared" si="1"/>
        <v>0</v>
      </c>
      <c r="Q31" s="101"/>
      <c r="R31" s="141" t="s">
        <v>193</v>
      </c>
      <c r="S31" s="194"/>
      <c r="T31" s="194"/>
      <c r="U31" s="194"/>
      <c r="V31" s="195"/>
      <c r="X31" s="331"/>
      <c r="Y31" s="195"/>
      <c r="AA31" s="144">
        <f t="shared" si="8"/>
        <v>0</v>
      </c>
      <c r="AB31" s="145">
        <f t="shared" si="9"/>
        <v>0</v>
      </c>
      <c r="AC31" s="338" t="str">
        <f t="shared" si="10"/>
        <v>○</v>
      </c>
      <c r="AE31" s="144">
        <f t="shared" si="11"/>
        <v>0</v>
      </c>
      <c r="AF31" s="145">
        <f t="shared" si="12"/>
        <v>0</v>
      </c>
      <c r="AG31" s="338" t="str">
        <f t="shared" si="2"/>
        <v>○</v>
      </c>
    </row>
    <row r="32" spans="1:33" ht="24.95" customHeight="1">
      <c r="A32" s="141" t="s">
        <v>194</v>
      </c>
      <c r="B32" s="194"/>
      <c r="C32" s="324" t="str">
        <f t="shared" si="3"/>
        <v/>
      </c>
      <c r="D32" s="194"/>
      <c r="E32" s="324">
        <v>0</v>
      </c>
      <c r="F32" s="142">
        <f t="shared" si="4"/>
        <v>0</v>
      </c>
      <c r="G32" s="194"/>
      <c r="H32" s="324" t="str">
        <f t="shared" si="5"/>
        <v/>
      </c>
      <c r="I32" s="194"/>
      <c r="J32" s="324">
        <v>0</v>
      </c>
      <c r="K32" s="142">
        <f t="shared" si="6"/>
        <v>0</v>
      </c>
      <c r="L32" s="194"/>
      <c r="M32" s="324" t="str">
        <f t="shared" si="7"/>
        <v/>
      </c>
      <c r="N32" s="194"/>
      <c r="O32" s="324">
        <v>0</v>
      </c>
      <c r="P32" s="143">
        <f t="shared" si="1"/>
        <v>0</v>
      </c>
      <c r="Q32" s="101"/>
      <c r="R32" s="141" t="s">
        <v>194</v>
      </c>
      <c r="S32" s="194"/>
      <c r="T32" s="194"/>
      <c r="U32" s="194"/>
      <c r="V32" s="195"/>
      <c r="X32" s="331"/>
      <c r="Y32" s="195"/>
      <c r="AA32" s="144">
        <f t="shared" si="8"/>
        <v>0</v>
      </c>
      <c r="AB32" s="145">
        <f t="shared" si="9"/>
        <v>0</v>
      </c>
      <c r="AC32" s="338" t="str">
        <f t="shared" si="10"/>
        <v>○</v>
      </c>
      <c r="AE32" s="144">
        <f t="shared" si="11"/>
        <v>0</v>
      </c>
      <c r="AF32" s="145">
        <f t="shared" si="12"/>
        <v>0</v>
      </c>
      <c r="AG32" s="338" t="str">
        <f t="shared" si="2"/>
        <v>○</v>
      </c>
    </row>
    <row r="33" spans="1:42" ht="24.95" customHeight="1">
      <c r="A33" s="141" t="s">
        <v>195</v>
      </c>
      <c r="B33" s="194"/>
      <c r="C33" s="324" t="str">
        <f t="shared" si="3"/>
        <v/>
      </c>
      <c r="D33" s="194"/>
      <c r="E33" s="324">
        <v>0</v>
      </c>
      <c r="F33" s="142">
        <f t="shared" si="4"/>
        <v>0</v>
      </c>
      <c r="G33" s="194"/>
      <c r="H33" s="324" t="str">
        <f t="shared" si="5"/>
        <v/>
      </c>
      <c r="I33" s="194"/>
      <c r="J33" s="324">
        <v>0</v>
      </c>
      <c r="K33" s="142">
        <f t="shared" si="6"/>
        <v>0</v>
      </c>
      <c r="L33" s="194"/>
      <c r="M33" s="324" t="str">
        <f t="shared" si="7"/>
        <v/>
      </c>
      <c r="N33" s="194"/>
      <c r="O33" s="324">
        <v>0</v>
      </c>
      <c r="P33" s="143">
        <f t="shared" si="1"/>
        <v>0</v>
      </c>
      <c r="Q33" s="101"/>
      <c r="R33" s="141" t="s">
        <v>195</v>
      </c>
      <c r="S33" s="194"/>
      <c r="T33" s="194"/>
      <c r="U33" s="194"/>
      <c r="V33" s="195"/>
      <c r="X33" s="331"/>
      <c r="Y33" s="195"/>
      <c r="AA33" s="144">
        <f t="shared" si="8"/>
        <v>0</v>
      </c>
      <c r="AB33" s="145">
        <f t="shared" si="9"/>
        <v>0</v>
      </c>
      <c r="AC33" s="338" t="str">
        <f t="shared" si="10"/>
        <v>○</v>
      </c>
      <c r="AE33" s="144">
        <f t="shared" si="11"/>
        <v>0</v>
      </c>
      <c r="AF33" s="145">
        <f t="shared" si="12"/>
        <v>0</v>
      </c>
      <c r="AG33" s="338" t="str">
        <f t="shared" si="2"/>
        <v>○</v>
      </c>
    </row>
    <row r="34" spans="1:42" ht="24.95" customHeight="1">
      <c r="A34" s="141" t="s">
        <v>196</v>
      </c>
      <c r="B34" s="194"/>
      <c r="C34" s="324" t="str">
        <f t="shared" si="3"/>
        <v/>
      </c>
      <c r="D34" s="194"/>
      <c r="E34" s="324">
        <v>0</v>
      </c>
      <c r="F34" s="142">
        <f t="shared" si="4"/>
        <v>0</v>
      </c>
      <c r="G34" s="194"/>
      <c r="H34" s="324" t="str">
        <f t="shared" si="5"/>
        <v/>
      </c>
      <c r="I34" s="194"/>
      <c r="J34" s="324">
        <v>0</v>
      </c>
      <c r="K34" s="142">
        <f t="shared" si="6"/>
        <v>0</v>
      </c>
      <c r="L34" s="194"/>
      <c r="M34" s="324" t="str">
        <f t="shared" si="7"/>
        <v/>
      </c>
      <c r="N34" s="194"/>
      <c r="O34" s="324">
        <v>0</v>
      </c>
      <c r="P34" s="143">
        <f t="shared" si="1"/>
        <v>0</v>
      </c>
      <c r="Q34" s="101"/>
      <c r="R34" s="141" t="s">
        <v>196</v>
      </c>
      <c r="S34" s="194"/>
      <c r="T34" s="194"/>
      <c r="U34" s="194"/>
      <c r="V34" s="195"/>
      <c r="X34" s="331"/>
      <c r="Y34" s="195"/>
      <c r="AA34" s="144">
        <f t="shared" si="8"/>
        <v>0</v>
      </c>
      <c r="AB34" s="145">
        <f t="shared" si="9"/>
        <v>0</v>
      </c>
      <c r="AC34" s="338" t="str">
        <f t="shared" si="10"/>
        <v>○</v>
      </c>
      <c r="AE34" s="144">
        <f t="shared" si="11"/>
        <v>0</v>
      </c>
      <c r="AF34" s="145">
        <f t="shared" si="12"/>
        <v>0</v>
      </c>
      <c r="AG34" s="338" t="str">
        <f t="shared" si="2"/>
        <v>○</v>
      </c>
    </row>
    <row r="35" spans="1:42" ht="24.95" customHeight="1">
      <c r="A35" s="141" t="s">
        <v>197</v>
      </c>
      <c r="B35" s="194"/>
      <c r="C35" s="324" t="str">
        <f t="shared" si="3"/>
        <v/>
      </c>
      <c r="D35" s="194"/>
      <c r="E35" s="324">
        <v>0</v>
      </c>
      <c r="F35" s="142">
        <f t="shared" si="4"/>
        <v>0</v>
      </c>
      <c r="G35" s="194"/>
      <c r="H35" s="324" t="str">
        <f t="shared" si="5"/>
        <v/>
      </c>
      <c r="I35" s="194"/>
      <c r="J35" s="324">
        <v>0</v>
      </c>
      <c r="K35" s="142">
        <f t="shared" si="6"/>
        <v>0</v>
      </c>
      <c r="L35" s="194"/>
      <c r="M35" s="324" t="str">
        <f t="shared" si="7"/>
        <v/>
      </c>
      <c r="N35" s="194"/>
      <c r="O35" s="324">
        <v>0</v>
      </c>
      <c r="P35" s="143">
        <f t="shared" si="1"/>
        <v>0</v>
      </c>
      <c r="Q35" s="101"/>
      <c r="R35" s="141" t="s">
        <v>197</v>
      </c>
      <c r="S35" s="194"/>
      <c r="T35" s="194"/>
      <c r="U35" s="194"/>
      <c r="V35" s="195"/>
      <c r="X35" s="331"/>
      <c r="Y35" s="195"/>
      <c r="AA35" s="144">
        <f t="shared" si="8"/>
        <v>0</v>
      </c>
      <c r="AB35" s="145">
        <f t="shared" si="9"/>
        <v>0</v>
      </c>
      <c r="AC35" s="338" t="str">
        <f t="shared" si="10"/>
        <v>○</v>
      </c>
      <c r="AE35" s="144">
        <f t="shared" si="11"/>
        <v>0</v>
      </c>
      <c r="AF35" s="145">
        <f t="shared" si="12"/>
        <v>0</v>
      </c>
      <c r="AG35" s="338" t="str">
        <f t="shared" si="2"/>
        <v>○</v>
      </c>
    </row>
    <row r="36" spans="1:42" ht="24.95" customHeight="1">
      <c r="A36" s="141" t="s">
        <v>198</v>
      </c>
      <c r="B36" s="194"/>
      <c r="C36" s="324" t="str">
        <f t="shared" si="3"/>
        <v/>
      </c>
      <c r="D36" s="194"/>
      <c r="E36" s="324">
        <v>0</v>
      </c>
      <c r="F36" s="142">
        <f t="shared" si="4"/>
        <v>0</v>
      </c>
      <c r="G36" s="194"/>
      <c r="H36" s="324" t="str">
        <f t="shared" si="5"/>
        <v/>
      </c>
      <c r="I36" s="194"/>
      <c r="J36" s="324">
        <v>0</v>
      </c>
      <c r="K36" s="142">
        <f t="shared" si="6"/>
        <v>0</v>
      </c>
      <c r="L36" s="194"/>
      <c r="M36" s="324" t="str">
        <f t="shared" si="7"/>
        <v/>
      </c>
      <c r="N36" s="194"/>
      <c r="O36" s="324">
        <v>0</v>
      </c>
      <c r="P36" s="143">
        <f t="shared" si="1"/>
        <v>0</v>
      </c>
      <c r="Q36" s="101"/>
      <c r="R36" s="141" t="s">
        <v>198</v>
      </c>
      <c r="S36" s="194"/>
      <c r="T36" s="194"/>
      <c r="U36" s="194"/>
      <c r="V36" s="195"/>
      <c r="X36" s="331"/>
      <c r="Y36" s="195"/>
      <c r="AA36" s="144">
        <f t="shared" si="8"/>
        <v>0</v>
      </c>
      <c r="AB36" s="145">
        <f t="shared" si="9"/>
        <v>0</v>
      </c>
      <c r="AC36" s="338" t="str">
        <f t="shared" si="10"/>
        <v>○</v>
      </c>
      <c r="AE36" s="144">
        <f t="shared" si="11"/>
        <v>0</v>
      </c>
      <c r="AF36" s="145">
        <f t="shared" si="12"/>
        <v>0</v>
      </c>
      <c r="AG36" s="338" t="str">
        <f t="shared" si="2"/>
        <v>○</v>
      </c>
    </row>
    <row r="37" spans="1:42" ht="24.95" customHeight="1">
      <c r="A37" s="141" t="s">
        <v>199</v>
      </c>
      <c r="B37" s="194"/>
      <c r="C37" s="324" t="str">
        <f t="shared" si="3"/>
        <v/>
      </c>
      <c r="D37" s="194"/>
      <c r="E37" s="324">
        <v>0</v>
      </c>
      <c r="F37" s="142">
        <f t="shared" si="4"/>
        <v>0</v>
      </c>
      <c r="G37" s="194"/>
      <c r="H37" s="324" t="str">
        <f t="shared" si="5"/>
        <v/>
      </c>
      <c r="I37" s="194"/>
      <c r="J37" s="324">
        <v>0</v>
      </c>
      <c r="K37" s="142">
        <f t="shared" si="6"/>
        <v>0</v>
      </c>
      <c r="L37" s="194"/>
      <c r="M37" s="324" t="str">
        <f t="shared" si="7"/>
        <v/>
      </c>
      <c r="N37" s="194"/>
      <c r="O37" s="324">
        <v>0</v>
      </c>
      <c r="P37" s="143">
        <f t="shared" si="1"/>
        <v>0</v>
      </c>
      <c r="Q37" s="101"/>
      <c r="R37" s="141" t="s">
        <v>199</v>
      </c>
      <c r="S37" s="194"/>
      <c r="T37" s="194"/>
      <c r="U37" s="194"/>
      <c r="V37" s="195"/>
      <c r="X37" s="331"/>
      <c r="Y37" s="195"/>
      <c r="AA37" s="144">
        <f t="shared" si="8"/>
        <v>0</v>
      </c>
      <c r="AB37" s="145">
        <f t="shared" si="9"/>
        <v>0</v>
      </c>
      <c r="AC37" s="338" t="str">
        <f t="shared" si="10"/>
        <v>○</v>
      </c>
      <c r="AE37" s="144">
        <f t="shared" si="11"/>
        <v>0</v>
      </c>
      <c r="AF37" s="145">
        <f t="shared" si="12"/>
        <v>0</v>
      </c>
      <c r="AG37" s="338" t="str">
        <f t="shared" si="2"/>
        <v>○</v>
      </c>
    </row>
    <row r="38" spans="1:42" ht="24.95" customHeight="1">
      <c r="A38" s="141" t="s">
        <v>200</v>
      </c>
      <c r="B38" s="194"/>
      <c r="C38" s="324" t="str">
        <f t="shared" si="3"/>
        <v/>
      </c>
      <c r="D38" s="194"/>
      <c r="E38" s="324">
        <v>0</v>
      </c>
      <c r="F38" s="142">
        <f t="shared" si="4"/>
        <v>0</v>
      </c>
      <c r="G38" s="194"/>
      <c r="H38" s="324" t="str">
        <f t="shared" si="5"/>
        <v/>
      </c>
      <c r="I38" s="194"/>
      <c r="J38" s="324">
        <v>0</v>
      </c>
      <c r="K38" s="142">
        <f t="shared" si="6"/>
        <v>0</v>
      </c>
      <c r="L38" s="194"/>
      <c r="M38" s="324" t="str">
        <f t="shared" si="7"/>
        <v/>
      </c>
      <c r="N38" s="194"/>
      <c r="O38" s="324">
        <v>0</v>
      </c>
      <c r="P38" s="143">
        <f>L38-N38</f>
        <v>0</v>
      </c>
      <c r="Q38" s="101"/>
      <c r="R38" s="141" t="s">
        <v>200</v>
      </c>
      <c r="S38" s="194"/>
      <c r="T38" s="194"/>
      <c r="U38" s="194"/>
      <c r="V38" s="195"/>
      <c r="X38" s="331"/>
      <c r="Y38" s="195"/>
      <c r="AA38" s="144">
        <f t="shared" si="8"/>
        <v>0</v>
      </c>
      <c r="AB38" s="145">
        <f t="shared" si="9"/>
        <v>0</v>
      </c>
      <c r="AC38" s="338" t="str">
        <f t="shared" si="10"/>
        <v>○</v>
      </c>
      <c r="AE38" s="144">
        <f t="shared" si="11"/>
        <v>0</v>
      </c>
      <c r="AF38" s="145">
        <f t="shared" si="12"/>
        <v>0</v>
      </c>
      <c r="AG38" s="338" t="str">
        <f t="shared" si="2"/>
        <v>○</v>
      </c>
    </row>
    <row r="39" spans="1:42" ht="24.95" customHeight="1">
      <c r="A39" s="135" t="s">
        <v>201</v>
      </c>
      <c r="B39" s="281"/>
      <c r="C39" s="326" t="str">
        <f t="shared" si="3"/>
        <v/>
      </c>
      <c r="D39" s="281"/>
      <c r="E39" s="326">
        <v>0</v>
      </c>
      <c r="F39" s="146">
        <f t="shared" si="4"/>
        <v>0</v>
      </c>
      <c r="G39" s="281"/>
      <c r="H39" s="326" t="str">
        <f t="shared" si="5"/>
        <v/>
      </c>
      <c r="I39" s="281"/>
      <c r="J39" s="326">
        <v>0</v>
      </c>
      <c r="K39" s="146">
        <f t="shared" si="6"/>
        <v>0</v>
      </c>
      <c r="L39" s="281"/>
      <c r="M39" s="326" t="str">
        <f t="shared" si="7"/>
        <v/>
      </c>
      <c r="N39" s="281"/>
      <c r="O39" s="326">
        <v>0</v>
      </c>
      <c r="P39" s="282">
        <f t="shared" si="1"/>
        <v>0</v>
      </c>
      <c r="Q39" s="101"/>
      <c r="R39" s="135" t="s">
        <v>201</v>
      </c>
      <c r="S39" s="281"/>
      <c r="T39" s="281"/>
      <c r="U39" s="281"/>
      <c r="V39" s="385"/>
      <c r="X39" s="387"/>
      <c r="Y39" s="385"/>
      <c r="AA39" s="147">
        <f t="shared" si="8"/>
        <v>0</v>
      </c>
      <c r="AB39" s="148">
        <f t="shared" si="9"/>
        <v>0</v>
      </c>
      <c r="AC39" s="167" t="str">
        <f t="shared" si="10"/>
        <v>○</v>
      </c>
      <c r="AE39" s="147">
        <f>(B39+G39)*2+(L39)*2</f>
        <v>0</v>
      </c>
      <c r="AF39" s="148">
        <f t="shared" si="12"/>
        <v>0</v>
      </c>
      <c r="AG39" s="167" t="str">
        <f t="shared" si="2"/>
        <v>○</v>
      </c>
    </row>
    <row r="40" spans="1:42" ht="17.25">
      <c r="A40" s="258" t="s">
        <v>332</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row>
    <row r="41" spans="1:42" ht="17.25">
      <c r="A41" s="258"/>
      <c r="B41" s="259" t="s">
        <v>333</v>
      </c>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row>
    <row r="42" spans="1:42" ht="17.25">
      <c r="A42" s="258" t="s">
        <v>339</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row>
    <row r="43" spans="1:42" ht="17.25">
      <c r="A43" s="332" t="s">
        <v>373</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row>
  </sheetData>
  <sheetProtection algorithmName="SHA-512" hashValue="n20FeWSb5UzZ6//wJdFLp3TB3XN/c5l0aBM6md96MoRquYmzE3mgugLyEWeS+ZHAu3XMQfXCcIt6KkpnAn9hNQ==" saltValue="HE0c0sHatGMSG6uhCLMrrg==" spinCount="100000" sheet="1" objects="1" scenarios="1"/>
  <mergeCells count="15">
    <mergeCell ref="A4:P4"/>
    <mergeCell ref="A5:P5"/>
    <mergeCell ref="AC6:AC9"/>
    <mergeCell ref="B6:F6"/>
    <mergeCell ref="G6:K6"/>
    <mergeCell ref="AA6:AA9"/>
    <mergeCell ref="AB6:AB9"/>
    <mergeCell ref="L6:P6"/>
    <mergeCell ref="X4:Y5"/>
    <mergeCell ref="AE4:AG5"/>
    <mergeCell ref="AE6:AE9"/>
    <mergeCell ref="AF6:AF9"/>
    <mergeCell ref="AG6:AG9"/>
    <mergeCell ref="R4:V5"/>
    <mergeCell ref="AA4:AC5"/>
  </mergeCells>
  <phoneticPr fontId="2"/>
  <dataValidations count="5">
    <dataValidation type="whole" operator="greaterThanOrEqual" allowBlank="1" showInputMessage="1" showErrorMessage="1" error="空床数がマイナスになっています" sqref="B10:B39 G10:G39 L10:L39">
      <formula1>D10</formula1>
    </dataValidation>
    <dataValidation type="whole" operator="lessThanOrEqual" showInputMessage="1" showErrorMessage="1" error="空床数がマイナスになっています" sqref="D10:D39 I10:I39 N10:N39">
      <formula1>B10</formula1>
    </dataValidation>
    <dataValidation type="custom" allowBlank="1" showInputMessage="1" showErrorMessage="1" error="休止病床数の上限を上回っています" sqref="Y10:Y39">
      <formula1>SUM(V10:Y10)&lt;=AH10</formula1>
    </dataValidation>
    <dataValidation type="custom" allowBlank="1" showInputMessage="1" showErrorMessage="1" error="休止病床数の上限を上回っています" sqref="X10:X39">
      <formula1>SUM(V10:Y10)&lt;=AH10</formula1>
    </dataValidation>
    <dataValidation type="custom" allowBlank="1" showInputMessage="1" showErrorMessage="1" error="休止病床数の上限を上回っています" sqref="S10:V39">
      <formula1>SUM(S10:V10)&lt;=AA10</formula1>
    </dataValidation>
  </dataValidations>
  <pageMargins left="0.7" right="0.7" top="0.75" bottom="0.75" header="0.3" footer="0.3"/>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R39"/>
  <sheetViews>
    <sheetView view="pageBreakPreview" zoomScale="85" zoomScaleNormal="100" zoomScaleSheetLayoutView="85" workbookViewId="0">
      <selection activeCell="K15" sqref="K15"/>
    </sheetView>
  </sheetViews>
  <sheetFormatPr defaultColWidth="9" defaultRowHeight="33.6" customHeight="1"/>
  <cols>
    <col min="1" max="1" width="15.125" style="101" customWidth="1"/>
    <col min="2" max="4" width="12.75" style="101" customWidth="1"/>
    <col min="5" max="6" width="4.5" style="102" customWidth="1"/>
    <col min="7" max="7" width="5.25" style="103" bestFit="1" customWidth="1"/>
    <col min="8" max="8" width="8.5" style="104" customWidth="1"/>
    <col min="9" max="9" width="13.25" style="104" bestFit="1" customWidth="1"/>
    <col min="10" max="12" width="5.75" style="103" customWidth="1"/>
    <col min="13" max="16384" width="9" style="101"/>
  </cols>
  <sheetData>
    <row r="1" spans="1:12" ht="33.6" customHeight="1">
      <c r="A1" s="100" t="s">
        <v>382</v>
      </c>
    </row>
    <row r="2" spans="1:12" ht="33.6" customHeight="1">
      <c r="A2" s="100" t="s">
        <v>90</v>
      </c>
    </row>
    <row r="3" spans="1:12" ht="33.6" customHeight="1" thickBot="1">
      <c r="G3" s="105" t="s">
        <v>383</v>
      </c>
    </row>
    <row r="4" spans="1:12" ht="33.6" customHeight="1" thickTop="1">
      <c r="A4" s="105" t="s">
        <v>383</v>
      </c>
      <c r="B4" s="106"/>
      <c r="C4" s="106"/>
      <c r="D4" s="107" t="s">
        <v>91</v>
      </c>
      <c r="E4" s="108"/>
      <c r="F4" s="108"/>
      <c r="G4" s="551" t="s">
        <v>167</v>
      </c>
      <c r="H4" s="377"/>
      <c r="I4" s="371"/>
      <c r="J4" s="378" t="s">
        <v>379</v>
      </c>
      <c r="K4" s="348" t="s">
        <v>380</v>
      </c>
      <c r="L4" s="348" t="s">
        <v>381</v>
      </c>
    </row>
    <row r="5" spans="1:12" ht="33.6" customHeight="1">
      <c r="A5" s="561" t="s">
        <v>92</v>
      </c>
      <c r="B5" s="543" t="s">
        <v>93</v>
      </c>
      <c r="C5" s="308" t="s">
        <v>94</v>
      </c>
      <c r="D5" s="205">
        <f>SUM(J7:L7)</f>
        <v>0</v>
      </c>
      <c r="E5" s="108"/>
      <c r="F5" s="108"/>
      <c r="G5" s="551"/>
      <c r="H5" s="598" t="s">
        <v>94</v>
      </c>
      <c r="I5" s="358" t="s">
        <v>359</v>
      </c>
      <c r="J5" s="370">
        <f>'空床数計算シート(クラスター７月)'!$B$7</f>
        <v>0</v>
      </c>
      <c r="K5" s="359">
        <f>'空床数計算シート(クラスター８月)  '!$B$7</f>
        <v>0</v>
      </c>
      <c r="L5" s="360">
        <f>'空床数計算シート(クラスター９月) '!$B$7</f>
        <v>0</v>
      </c>
    </row>
    <row r="6" spans="1:12" ht="33.6" customHeight="1">
      <c r="A6" s="602"/>
      <c r="B6" s="544"/>
      <c r="C6" s="364" t="s">
        <v>376</v>
      </c>
      <c r="D6" s="276">
        <f>SUM(J10:L10)</f>
        <v>0</v>
      </c>
      <c r="E6" s="108"/>
      <c r="F6" s="108"/>
      <c r="G6" s="551"/>
      <c r="H6" s="598"/>
      <c r="I6" s="305" t="s">
        <v>300</v>
      </c>
      <c r="J6" s="351">
        <f>'空床数計算シート(クラスター７月)'!C$7</f>
        <v>0</v>
      </c>
      <c r="K6" s="352">
        <f>'空床数計算シート(クラスター８月)  '!$C$7</f>
        <v>0</v>
      </c>
      <c r="L6" s="356">
        <f>'空床数計算シート(クラスター９月) '!$C$7</f>
        <v>0</v>
      </c>
    </row>
    <row r="7" spans="1:12" ht="33.6" customHeight="1">
      <c r="A7" s="602"/>
      <c r="B7" s="544"/>
      <c r="C7" s="307" t="s">
        <v>102</v>
      </c>
      <c r="D7" s="276">
        <f>SUM(J13:L13)</f>
        <v>0</v>
      </c>
      <c r="E7" s="108"/>
      <c r="F7" s="108"/>
      <c r="G7" s="551"/>
      <c r="H7" s="598"/>
      <c r="I7" s="271" t="s">
        <v>354</v>
      </c>
      <c r="J7" s="353">
        <f>'空床数計算シート(クラスター７月)'!L7</f>
        <v>0</v>
      </c>
      <c r="K7" s="353">
        <f>'空床数計算シート(クラスター８月)  '!L7</f>
        <v>0</v>
      </c>
      <c r="L7" s="376">
        <f>'空床数計算シート(クラスター９月) '!L7</f>
        <v>0</v>
      </c>
    </row>
    <row r="8" spans="1:12" ht="33.6" customHeight="1" thickBot="1">
      <c r="A8" s="603"/>
      <c r="B8" s="545"/>
      <c r="C8" s="278" t="s">
        <v>97</v>
      </c>
      <c r="D8" s="306">
        <f>SUM(J16:L16)</f>
        <v>0</v>
      </c>
      <c r="E8" s="108"/>
      <c r="F8" s="108"/>
      <c r="G8" s="551"/>
      <c r="H8" s="598" t="s">
        <v>376</v>
      </c>
      <c r="I8" s="358" t="s">
        <v>359</v>
      </c>
      <c r="J8" s="370">
        <f>'空床数計算シート(クラスター７月)'!D$7</f>
        <v>0</v>
      </c>
      <c r="K8" s="359">
        <f>'空床数計算シート(クラスター８月)  '!$D$7</f>
        <v>0</v>
      </c>
      <c r="L8" s="360">
        <f>'空床数計算シート(クラスター９月) '!$D$7</f>
        <v>0</v>
      </c>
    </row>
    <row r="9" spans="1:12" ht="33.6" customHeight="1" thickTop="1">
      <c r="A9" s="342"/>
      <c r="B9" s="343"/>
      <c r="C9" s="343"/>
      <c r="D9" s="346"/>
      <c r="E9" s="108"/>
      <c r="F9" s="108"/>
      <c r="G9" s="551"/>
      <c r="H9" s="598"/>
      <c r="I9" s="305" t="s">
        <v>300</v>
      </c>
      <c r="J9" s="351">
        <f>'空床数計算シート(クラスター７月)'!E$7</f>
        <v>0</v>
      </c>
      <c r="K9" s="352">
        <f>'空床数計算シート(クラスター８月)  '!$E$7</f>
        <v>0</v>
      </c>
      <c r="L9" s="356">
        <f>'空床数計算シート(クラスター９月) '!$E$7</f>
        <v>0</v>
      </c>
    </row>
    <row r="10" spans="1:12" ht="33.6" customHeight="1">
      <c r="A10" s="277"/>
      <c r="B10" s="277"/>
      <c r="C10" s="268"/>
      <c r="D10" s="269"/>
      <c r="E10" s="108"/>
      <c r="F10" s="108"/>
      <c r="G10" s="551"/>
      <c r="H10" s="598"/>
      <c r="I10" s="271" t="s">
        <v>354</v>
      </c>
      <c r="J10" s="353">
        <f>'空床数計算シート(クラスター７月)'!M7</f>
        <v>0</v>
      </c>
      <c r="K10" s="353">
        <f>'空床数計算シート(クラスター８月)  '!M7</f>
        <v>0</v>
      </c>
      <c r="L10" s="376">
        <f>'空床数計算シート(クラスター９月) '!M7</f>
        <v>0</v>
      </c>
    </row>
    <row r="11" spans="1:12" ht="33.6" customHeight="1">
      <c r="A11" s="277"/>
      <c r="B11" s="277"/>
      <c r="C11" s="268"/>
      <c r="D11" s="269"/>
      <c r="E11" s="108"/>
      <c r="F11" s="108"/>
      <c r="G11" s="551"/>
      <c r="H11" s="598" t="s">
        <v>370</v>
      </c>
      <c r="I11" s="358" t="s">
        <v>359</v>
      </c>
      <c r="J11" s="370">
        <f>'空床数計算シート(クラスター７月)'!F7</f>
        <v>0</v>
      </c>
      <c r="K11" s="359">
        <f>'空床数計算シート(クラスター８月)  '!$F$7</f>
        <v>0</v>
      </c>
      <c r="L11" s="360">
        <f>'空床数計算シート(クラスター９月) '!$F$7</f>
        <v>0</v>
      </c>
    </row>
    <row r="12" spans="1:12" ht="33.6" customHeight="1">
      <c r="A12" s="277"/>
      <c r="B12" s="277"/>
      <c r="C12" s="268"/>
      <c r="D12" s="269"/>
      <c r="E12" s="108"/>
      <c r="F12" s="108"/>
      <c r="G12" s="551"/>
      <c r="H12" s="598"/>
      <c r="I12" s="305" t="s">
        <v>300</v>
      </c>
      <c r="J12" s="351">
        <f>'空床数計算シート(クラスター７月)'!G7</f>
        <v>0</v>
      </c>
      <c r="K12" s="352">
        <f>'空床数計算シート(クラスター８月)  '!$G$7</f>
        <v>0</v>
      </c>
      <c r="L12" s="356">
        <f>'空床数計算シート(クラスター９月) '!$G$7</f>
        <v>0</v>
      </c>
    </row>
    <row r="13" spans="1:12" ht="33.6" customHeight="1">
      <c r="A13" s="277"/>
      <c r="B13" s="277"/>
      <c r="C13" s="268"/>
      <c r="D13" s="269"/>
      <c r="E13" s="108"/>
      <c r="F13" s="108"/>
      <c r="G13" s="551"/>
      <c r="H13" s="598"/>
      <c r="I13" s="271" t="s">
        <v>354</v>
      </c>
      <c r="J13" s="353">
        <f>'空床数計算シート(クラスター７月)'!N7</f>
        <v>0</v>
      </c>
      <c r="K13" s="353">
        <f>'空床数計算シート(クラスター８月)  '!N7</f>
        <v>0</v>
      </c>
      <c r="L13" s="376">
        <f>'空床数計算シート(クラスター９月) '!N7</f>
        <v>0</v>
      </c>
    </row>
    <row r="14" spans="1:12" ht="33.6" customHeight="1">
      <c r="D14" s="118"/>
      <c r="E14" s="108"/>
      <c r="F14" s="108"/>
      <c r="G14" s="551"/>
      <c r="H14" s="598" t="s">
        <v>97</v>
      </c>
      <c r="I14" s="358" t="s">
        <v>359</v>
      </c>
      <c r="J14" s="370">
        <f>SUM('空床数計算シート(クラスター７月)'!H$7)</f>
        <v>0</v>
      </c>
      <c r="K14" s="359">
        <f>'空床数計算シート(クラスター８月)  '!H7</f>
        <v>0</v>
      </c>
      <c r="L14" s="360">
        <f>'空床数計算シート(クラスター９月) '!$H$7</f>
        <v>0</v>
      </c>
    </row>
    <row r="15" spans="1:12" ht="33.6" customHeight="1">
      <c r="A15" s="365"/>
      <c r="B15" s="366"/>
      <c r="C15" s="126"/>
      <c r="D15" s="346"/>
      <c r="E15" s="108"/>
      <c r="F15" s="108"/>
      <c r="G15" s="551"/>
      <c r="H15" s="598"/>
      <c r="I15" s="305" t="s">
        <v>300</v>
      </c>
      <c r="J15" s="351">
        <f>SUM('空床数計算シート(クラスター７月)'!I$7)</f>
        <v>0</v>
      </c>
      <c r="K15" s="352">
        <f>'空床数計算シート(クラスター８月)  '!$I$7</f>
        <v>0</v>
      </c>
      <c r="L15" s="356">
        <f>'空床数計算シート(クラスター９月) '!$I$7</f>
        <v>0</v>
      </c>
    </row>
    <row r="16" spans="1:12" ht="33.6" customHeight="1">
      <c r="A16" s="368"/>
      <c r="B16" s="368"/>
      <c r="C16" s="341"/>
      <c r="D16" s="367"/>
      <c r="E16" s="108"/>
      <c r="F16" s="108"/>
      <c r="G16" s="551"/>
      <c r="H16" s="598"/>
      <c r="I16" s="271" t="s">
        <v>354</v>
      </c>
      <c r="J16" s="353">
        <f>'空床数計算シート(クラスター７月)'!O7</f>
        <v>0</v>
      </c>
      <c r="K16" s="353">
        <f>'空床数計算シート(クラスター８月)  '!O7</f>
        <v>0</v>
      </c>
      <c r="L16" s="376">
        <f>'空床数計算シート(クラスター９月) '!O7</f>
        <v>0</v>
      </c>
    </row>
    <row r="17" spans="1:18" ht="33.6" customHeight="1" thickBot="1">
      <c r="A17" s="368"/>
      <c r="B17" s="368"/>
      <c r="C17" s="341"/>
      <c r="D17" s="367"/>
      <c r="E17" s="108"/>
      <c r="F17" s="108"/>
      <c r="G17" s="105" t="s">
        <v>383</v>
      </c>
      <c r="H17" s="341"/>
      <c r="I17" s="125"/>
      <c r="J17" s="270"/>
      <c r="K17" s="270"/>
      <c r="L17" s="270"/>
    </row>
    <row r="18" spans="1:18" ht="33.6" customHeight="1" thickTop="1">
      <c r="A18" s="105" t="s">
        <v>383</v>
      </c>
      <c r="B18" s="106"/>
      <c r="C18" s="116"/>
      <c r="D18" s="107" t="s">
        <v>98</v>
      </c>
      <c r="E18" s="118"/>
      <c r="F18" s="118"/>
      <c r="G18" s="599" t="s">
        <v>103</v>
      </c>
      <c r="H18" s="369"/>
      <c r="I18" s="369"/>
      <c r="J18" s="348" t="s">
        <v>384</v>
      </c>
      <c r="K18" s="348" t="s">
        <v>380</v>
      </c>
      <c r="L18" s="348" t="s">
        <v>381</v>
      </c>
    </row>
    <row r="19" spans="1:18" ht="38.450000000000003" customHeight="1">
      <c r="A19" s="543" t="s">
        <v>99</v>
      </c>
      <c r="B19" s="546" t="s">
        <v>100</v>
      </c>
      <c r="C19" s="117" t="s">
        <v>101</v>
      </c>
      <c r="D19" s="205">
        <f>SUM(J19:L19)</f>
        <v>0</v>
      </c>
      <c r="E19" s="118"/>
      <c r="F19" s="118"/>
      <c r="G19" s="600"/>
      <c r="H19" s="336" t="s">
        <v>101</v>
      </c>
      <c r="I19" s="124" t="s">
        <v>104</v>
      </c>
      <c r="J19" s="393">
        <f>SUM('空床数計算シート(クラスター７月)'!R$7)</f>
        <v>0</v>
      </c>
      <c r="K19" s="359">
        <f>'空床数計算シート(クラスター８月)  '!$R$7</f>
        <v>0</v>
      </c>
      <c r="L19" s="360">
        <f>'空床数計算シート(クラスター９月) '!$R$7</f>
        <v>0</v>
      </c>
    </row>
    <row r="20" spans="1:18" ht="33.6" customHeight="1">
      <c r="A20" s="544"/>
      <c r="B20" s="546"/>
      <c r="C20" s="117" t="s">
        <v>376</v>
      </c>
      <c r="D20" s="206">
        <f>SUM(J20:L20)</f>
        <v>0</v>
      </c>
      <c r="E20" s="118"/>
      <c r="F20" s="267"/>
      <c r="G20" s="600"/>
      <c r="H20" s="336" t="s">
        <v>376</v>
      </c>
      <c r="I20" s="124" t="s">
        <v>104</v>
      </c>
      <c r="J20" s="361">
        <f>SUM('空床数計算シート(クラスター７月)'!S$7)</f>
        <v>0</v>
      </c>
      <c r="K20" s="352">
        <f>'空床数計算シート(クラスター８月)  '!$S$7</f>
        <v>0</v>
      </c>
      <c r="L20" s="356">
        <f>'空床数計算シート(クラスター９月) '!$S$7</f>
        <v>0</v>
      </c>
    </row>
    <row r="21" spans="1:18" ht="33.6" customHeight="1">
      <c r="A21" s="544"/>
      <c r="B21" s="546"/>
      <c r="C21" s="117" t="s">
        <v>102</v>
      </c>
      <c r="D21" s="206">
        <f t="shared" ref="D21:D22" si="0">SUM(J21:L21)</f>
        <v>0</v>
      </c>
      <c r="E21" s="118"/>
      <c r="F21" s="118"/>
      <c r="G21" s="600"/>
      <c r="H21" s="336" t="s">
        <v>102</v>
      </c>
      <c r="I21" s="124" t="s">
        <v>104</v>
      </c>
      <c r="J21" s="361">
        <f>SUM('空床数計算シート(クラスター７月)'!T$7)</f>
        <v>0</v>
      </c>
      <c r="K21" s="352">
        <f>'空床数計算シート(クラスター８月)  '!$T$7</f>
        <v>0</v>
      </c>
      <c r="L21" s="356">
        <f>'空床数計算シート(クラスター９月) '!$T$7</f>
        <v>0</v>
      </c>
    </row>
    <row r="22" spans="1:18" ht="33.6" customHeight="1" thickBot="1">
      <c r="A22" s="545"/>
      <c r="B22" s="546"/>
      <c r="C22" s="117" t="s">
        <v>97</v>
      </c>
      <c r="D22" s="306">
        <f t="shared" si="0"/>
        <v>0</v>
      </c>
      <c r="E22" s="118"/>
      <c r="G22" s="601"/>
      <c r="H22" s="336" t="s">
        <v>97</v>
      </c>
      <c r="I22" s="124" t="s">
        <v>104</v>
      </c>
      <c r="J22" s="362">
        <f>SUM('空床数計算シート(クラスター７月)'!U$7)</f>
        <v>0</v>
      </c>
      <c r="K22" s="354">
        <f>'空床数計算シート(クラスター８月)  '!$U$7</f>
        <v>0</v>
      </c>
      <c r="L22" s="357">
        <f>'空床数計算シート(クラスター９月) '!$U$7</f>
        <v>0</v>
      </c>
    </row>
    <row r="23" spans="1:18" ht="33.6" customHeight="1" thickTop="1">
      <c r="E23" s="118"/>
      <c r="F23" s="118"/>
      <c r="H23" s="127"/>
    </row>
    <row r="24" spans="1:18" ht="33.6" customHeight="1">
      <c r="E24" s="118"/>
      <c r="F24" s="118"/>
      <c r="R24" s="118"/>
    </row>
    <row r="25" spans="1:18" ht="33.6" customHeight="1">
      <c r="E25" s="122"/>
      <c r="F25" s="122"/>
      <c r="H25" s="334"/>
      <c r="I25" s="334"/>
      <c r="J25" s="334"/>
      <c r="K25" s="334"/>
      <c r="L25" s="337"/>
    </row>
    <row r="26" spans="1:18" ht="33.6" customHeight="1">
      <c r="E26" s="122"/>
      <c r="F26" s="122"/>
    </row>
    <row r="27" spans="1:18" ht="33.6" customHeight="1">
      <c r="E27" s="122"/>
      <c r="F27" s="122"/>
    </row>
    <row r="28" spans="1:18" ht="33.6" customHeight="1">
      <c r="E28" s="122"/>
      <c r="F28" s="122"/>
    </row>
    <row r="29" spans="1:18" ht="33.6" customHeight="1">
      <c r="E29" s="122"/>
      <c r="F29" s="122"/>
    </row>
    <row r="30" spans="1:18" ht="33.6" customHeight="1">
      <c r="E30" s="122"/>
      <c r="F30" s="122"/>
    </row>
    <row r="31" spans="1:18" ht="33.6" customHeight="1">
      <c r="E31" s="122"/>
      <c r="F31" s="122"/>
    </row>
    <row r="32" spans="1:18" ht="33.6" customHeight="1">
      <c r="E32" s="122"/>
      <c r="F32" s="122"/>
    </row>
    <row r="33" spans="5:6" ht="33.6" customHeight="1">
      <c r="E33" s="122"/>
      <c r="F33" s="122"/>
    </row>
    <row r="34" spans="5:6" ht="33.6" customHeight="1">
      <c r="E34" s="122"/>
      <c r="F34" s="122"/>
    </row>
    <row r="35" spans="5:6" ht="33.6" customHeight="1">
      <c r="E35" s="122"/>
      <c r="F35" s="122"/>
    </row>
    <row r="36" spans="5:6" ht="33.6" customHeight="1">
      <c r="E36" s="122"/>
      <c r="F36" s="122"/>
    </row>
    <row r="37" spans="5:6" ht="33.6" customHeight="1">
      <c r="E37" s="122"/>
      <c r="F37" s="122"/>
    </row>
    <row r="38" spans="5:6" ht="33.6" customHeight="1">
      <c r="E38" s="122"/>
      <c r="F38" s="122"/>
    </row>
    <row r="39" spans="5:6" ht="33.6" customHeight="1">
      <c r="E39" s="122"/>
      <c r="F39" s="122"/>
    </row>
  </sheetData>
  <sheetProtection algorithmName="SHA-512" hashValue="dlhRXeSK8r4NW1yZ1J3a835CGUyJxjNxnvGMDp+cR2yEvKbf0DF0/uRxMjJ7VFlJU9PY4qBg/ohR6q3RhW2F0Q==" saltValue="NHa6NFegNHqoepGplNK0dQ==" spinCount="100000" sheet="1" objects="1" scenarios="1"/>
  <mergeCells count="10">
    <mergeCell ref="G18:G22"/>
    <mergeCell ref="A19:A22"/>
    <mergeCell ref="B19:B22"/>
    <mergeCell ref="A5:A8"/>
    <mergeCell ref="B5:B8"/>
    <mergeCell ref="H8:H10"/>
    <mergeCell ref="G4:G16"/>
    <mergeCell ref="H5:H7"/>
    <mergeCell ref="H11:H13"/>
    <mergeCell ref="H14:H16"/>
  </mergeCells>
  <phoneticPr fontId="2"/>
  <printOptions horizontalCentered="1"/>
  <pageMargins left="0.59055118110236227" right="0.19685039370078741" top="0.78740157480314965" bottom="0.39370078740157483" header="0.31496062992125984" footer="0.31496062992125984"/>
  <pageSetup paperSize="9" scale="83"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pageSetUpPr fitToPage="1"/>
  </sheetPr>
  <dimension ref="A1:Z45"/>
  <sheetViews>
    <sheetView view="pageBreakPreview" zoomScale="85" zoomScaleNormal="85" zoomScaleSheetLayoutView="85" workbookViewId="0">
      <selection activeCell="U11" sqref="U10:U18"/>
    </sheetView>
  </sheetViews>
  <sheetFormatPr defaultColWidth="9" defaultRowHeight="13.5"/>
  <cols>
    <col min="1" max="9" width="5.625" style="102" customWidth="1"/>
    <col min="10" max="10" width="2.125" style="102" customWidth="1"/>
    <col min="11" max="11" width="6.25" style="102" customWidth="1"/>
    <col min="12" max="15" width="6.625" style="102" customWidth="1"/>
    <col min="16" max="16" width="2.5" style="102" customWidth="1"/>
    <col min="17" max="21" width="6.625" style="102" customWidth="1"/>
    <col min="22" max="22" width="2.75" style="102" customWidth="1"/>
    <col min="23" max="16384" width="9" style="102"/>
  </cols>
  <sheetData>
    <row r="1" spans="1:26" ht="18.75" customHeight="1">
      <c r="A1" s="100" t="s">
        <v>385</v>
      </c>
      <c r="B1" s="101"/>
      <c r="C1" s="101"/>
      <c r="D1" s="101"/>
      <c r="E1" s="101"/>
      <c r="F1" s="101"/>
      <c r="G1" s="101"/>
    </row>
    <row r="2" spans="1:26" ht="18.75" customHeight="1">
      <c r="A2" s="100" t="s">
        <v>386</v>
      </c>
      <c r="B2" s="101"/>
      <c r="C2" s="101"/>
      <c r="D2" s="101"/>
      <c r="E2" s="128"/>
      <c r="F2" s="101"/>
      <c r="G2" s="101"/>
    </row>
    <row r="3" spans="1:26">
      <c r="A3" s="100"/>
      <c r="B3" s="101"/>
      <c r="C3" s="101"/>
      <c r="D3" s="101"/>
      <c r="E3" s="128"/>
      <c r="F3" s="101"/>
      <c r="G3" s="101"/>
    </row>
    <row r="4" spans="1:26" ht="18.75" customHeight="1">
      <c r="A4" s="590" t="s">
        <v>106</v>
      </c>
      <c r="B4" s="591"/>
      <c r="C4" s="591"/>
      <c r="D4" s="591"/>
      <c r="E4" s="591"/>
      <c r="F4" s="591"/>
      <c r="G4" s="591"/>
      <c r="H4" s="591"/>
      <c r="I4" s="592"/>
      <c r="J4" s="101"/>
      <c r="K4" s="608" t="s">
        <v>355</v>
      </c>
      <c r="L4" s="609"/>
      <c r="M4" s="609"/>
      <c r="N4" s="609"/>
      <c r="O4" s="610"/>
      <c r="P4" s="101"/>
      <c r="Q4" s="561" t="s">
        <v>107</v>
      </c>
      <c r="R4" s="562"/>
      <c r="S4" s="562"/>
      <c r="T4" s="562"/>
      <c r="U4" s="563"/>
      <c r="V4" s="129"/>
      <c r="W4" s="571" t="s">
        <v>168</v>
      </c>
      <c r="X4" s="572"/>
      <c r="Y4" s="573"/>
      <c r="Z4" s="130"/>
    </row>
    <row r="5" spans="1:26" ht="13.15" customHeight="1">
      <c r="A5" s="577" t="s">
        <v>93</v>
      </c>
      <c r="B5" s="578"/>
      <c r="C5" s="578"/>
      <c r="D5" s="578"/>
      <c r="E5" s="578"/>
      <c r="F5" s="578"/>
      <c r="G5" s="578"/>
      <c r="H5" s="578"/>
      <c r="I5" s="580"/>
      <c r="J5" s="101"/>
      <c r="K5" s="611"/>
      <c r="L5" s="612"/>
      <c r="M5" s="612"/>
      <c r="N5" s="612"/>
      <c r="O5" s="613"/>
      <c r="P5" s="101"/>
      <c r="Q5" s="564"/>
      <c r="R5" s="565"/>
      <c r="S5" s="565"/>
      <c r="T5" s="565"/>
      <c r="U5" s="566"/>
      <c r="V5" s="131"/>
      <c r="W5" s="574"/>
      <c r="X5" s="575"/>
      <c r="Y5" s="576"/>
      <c r="Z5" s="130"/>
    </row>
    <row r="6" spans="1:26" ht="30" customHeight="1">
      <c r="A6" s="132"/>
      <c r="B6" s="587" t="s">
        <v>94</v>
      </c>
      <c r="C6" s="587"/>
      <c r="D6" s="587" t="s">
        <v>376</v>
      </c>
      <c r="E6" s="587"/>
      <c r="F6" s="587" t="s">
        <v>370</v>
      </c>
      <c r="G6" s="587"/>
      <c r="H6" s="587" t="s">
        <v>97</v>
      </c>
      <c r="I6" s="589"/>
      <c r="J6" s="101"/>
      <c r="K6" s="132"/>
      <c r="L6" s="314" t="s">
        <v>101</v>
      </c>
      <c r="M6" s="314" t="s">
        <v>376</v>
      </c>
      <c r="N6" s="335" t="s">
        <v>370</v>
      </c>
      <c r="O6" s="315" t="s">
        <v>97</v>
      </c>
      <c r="P6" s="101"/>
      <c r="Q6" s="132"/>
      <c r="R6" s="216" t="s">
        <v>101</v>
      </c>
      <c r="S6" s="216" t="s">
        <v>376</v>
      </c>
      <c r="T6" s="216" t="s">
        <v>102</v>
      </c>
      <c r="U6" s="217" t="s">
        <v>97</v>
      </c>
      <c r="W6" s="581" t="s">
        <v>108</v>
      </c>
      <c r="X6" s="583" t="s">
        <v>303</v>
      </c>
      <c r="Y6" s="585" t="s">
        <v>302</v>
      </c>
    </row>
    <row r="7" spans="1:26" ht="25.15" customHeight="1">
      <c r="A7" s="135" t="s">
        <v>95</v>
      </c>
      <c r="B7" s="136">
        <f t="shared" ref="B7:I7" si="0">SUM(B10:B40)</f>
        <v>0</v>
      </c>
      <c r="C7" s="136">
        <f t="shared" si="0"/>
        <v>0</v>
      </c>
      <c r="D7" s="136">
        <f t="shared" si="0"/>
        <v>0</v>
      </c>
      <c r="E7" s="136">
        <f t="shared" si="0"/>
        <v>0</v>
      </c>
      <c r="F7" s="136">
        <f t="shared" ref="F7:G7" si="1">SUM(F10:F40)</f>
        <v>0</v>
      </c>
      <c r="G7" s="136">
        <f t="shared" si="1"/>
        <v>0</v>
      </c>
      <c r="H7" s="136">
        <f t="shared" si="0"/>
        <v>0</v>
      </c>
      <c r="I7" s="137">
        <f t="shared" si="0"/>
        <v>0</v>
      </c>
      <c r="J7" s="103"/>
      <c r="K7" s="135" t="s">
        <v>95</v>
      </c>
      <c r="L7" s="136">
        <f>SUM(L10:L40)</f>
        <v>0</v>
      </c>
      <c r="M7" s="136">
        <f>SUM(M10:M40)</f>
        <v>0</v>
      </c>
      <c r="N7" s="136">
        <f>SUM(N10:N40)</f>
        <v>0</v>
      </c>
      <c r="O7" s="137">
        <f>SUM(O10:O40)</f>
        <v>0</v>
      </c>
      <c r="P7" s="103"/>
      <c r="Q7" s="135" t="s">
        <v>95</v>
      </c>
      <c r="R7" s="136">
        <f>SUM(R10:R40)</f>
        <v>0</v>
      </c>
      <c r="S7" s="136">
        <f>SUM(S10:S40)</f>
        <v>0</v>
      </c>
      <c r="T7" s="136">
        <f>SUM(T10:T40)</f>
        <v>0</v>
      </c>
      <c r="U7" s="137">
        <f>SUM(U10:U40)</f>
        <v>0</v>
      </c>
      <c r="W7" s="582"/>
      <c r="X7" s="606"/>
      <c r="Y7" s="607"/>
    </row>
    <row r="8" spans="1:26" ht="25.15" customHeight="1">
      <c r="A8" s="123"/>
      <c r="B8" s="138"/>
      <c r="C8" s="138"/>
      <c r="D8" s="138"/>
      <c r="E8" s="138"/>
      <c r="F8" s="138"/>
      <c r="G8" s="138"/>
      <c r="H8" s="138"/>
      <c r="I8" s="138"/>
      <c r="J8" s="101"/>
      <c r="K8" s="123"/>
      <c r="L8" s="138"/>
      <c r="M8" s="138"/>
      <c r="N8" s="138"/>
      <c r="O8" s="138"/>
      <c r="P8" s="101"/>
      <c r="Q8" s="123"/>
      <c r="R8" s="138"/>
      <c r="S8" s="138"/>
      <c r="T8" s="138"/>
      <c r="U8" s="138"/>
      <c r="W8" s="582"/>
      <c r="X8" s="606"/>
      <c r="Y8" s="607"/>
    </row>
    <row r="9" spans="1:26" ht="50.1" customHeight="1">
      <c r="A9" s="164" t="s">
        <v>171</v>
      </c>
      <c r="B9" s="316" t="s">
        <v>360</v>
      </c>
      <c r="C9" s="165" t="s">
        <v>301</v>
      </c>
      <c r="D9" s="316" t="s">
        <v>360</v>
      </c>
      <c r="E9" s="165" t="s">
        <v>301</v>
      </c>
      <c r="F9" s="316" t="s">
        <v>360</v>
      </c>
      <c r="G9" s="165" t="s">
        <v>301</v>
      </c>
      <c r="H9" s="316" t="s">
        <v>360</v>
      </c>
      <c r="I9" s="166" t="s">
        <v>301</v>
      </c>
      <c r="J9" s="101"/>
      <c r="K9" s="164" t="s">
        <v>171</v>
      </c>
      <c r="L9" s="321" t="s">
        <v>354</v>
      </c>
      <c r="M9" s="321" t="s">
        <v>354</v>
      </c>
      <c r="N9" s="321" t="s">
        <v>354</v>
      </c>
      <c r="O9" s="322" t="s">
        <v>354</v>
      </c>
      <c r="P9" s="101"/>
      <c r="Q9" s="164" t="s">
        <v>171</v>
      </c>
      <c r="R9" s="139" t="s">
        <v>104</v>
      </c>
      <c r="S9" s="139" t="s">
        <v>104</v>
      </c>
      <c r="T9" s="139" t="s">
        <v>104</v>
      </c>
      <c r="U9" s="140" t="s">
        <v>104</v>
      </c>
      <c r="W9" s="582"/>
      <c r="X9" s="606"/>
      <c r="Y9" s="607"/>
    </row>
    <row r="10" spans="1:26" ht="25.15" customHeight="1">
      <c r="A10" s="141" t="s">
        <v>172</v>
      </c>
      <c r="B10" s="323">
        <f>C10</f>
        <v>0</v>
      </c>
      <c r="C10" s="317"/>
      <c r="D10" s="325">
        <f>E10</f>
        <v>0</v>
      </c>
      <c r="E10" s="317"/>
      <c r="F10" s="323">
        <f>G10</f>
        <v>0</v>
      </c>
      <c r="G10" s="317"/>
      <c r="H10" s="323">
        <f>I10</f>
        <v>0</v>
      </c>
      <c r="I10" s="389"/>
      <c r="J10" s="279"/>
      <c r="K10" s="141" t="s">
        <v>172</v>
      </c>
      <c r="L10" s="317"/>
      <c r="M10" s="317"/>
      <c r="N10" s="317"/>
      <c r="O10" s="389"/>
      <c r="P10" s="279"/>
      <c r="Q10" s="141" t="s">
        <v>172</v>
      </c>
      <c r="R10" s="317"/>
      <c r="S10" s="317"/>
      <c r="T10" s="317"/>
      <c r="U10" s="389"/>
      <c r="V10" s="392"/>
      <c r="W10" s="318">
        <f>(C10+E10+L10+M10)*2+(I10+G10+N10+O10)*1</f>
        <v>0</v>
      </c>
      <c r="X10" s="319">
        <f t="shared" ref="X10:X38" si="2">SUM(R10:U10)</f>
        <v>0</v>
      </c>
      <c r="Y10" s="320" t="str">
        <f t="shared" ref="Y10:Y39" si="3">IF(W10&lt;X10,"×","○")</f>
        <v>○</v>
      </c>
    </row>
    <row r="11" spans="1:26" ht="25.15" customHeight="1">
      <c r="A11" s="141" t="s">
        <v>173</v>
      </c>
      <c r="B11" s="324">
        <f>C11</f>
        <v>0</v>
      </c>
      <c r="C11" s="317"/>
      <c r="D11" s="324">
        <f>E11</f>
        <v>0</v>
      </c>
      <c r="E11" s="317"/>
      <c r="F11" s="324">
        <f>G11</f>
        <v>0</v>
      </c>
      <c r="G11" s="317"/>
      <c r="H11" s="324">
        <f>I11</f>
        <v>0</v>
      </c>
      <c r="I11" s="389"/>
      <c r="J11" s="101"/>
      <c r="K11" s="141" t="s">
        <v>173</v>
      </c>
      <c r="L11" s="317"/>
      <c r="M11" s="317"/>
      <c r="N11" s="317"/>
      <c r="O11" s="389"/>
      <c r="P11" s="101"/>
      <c r="Q11" s="141" t="s">
        <v>173</v>
      </c>
      <c r="R11" s="317"/>
      <c r="S11" s="317"/>
      <c r="T11" s="317"/>
      <c r="U11" s="389"/>
      <c r="W11" s="318">
        <f t="shared" ref="W11:W17" si="4">(C11+E11+L11+M11)*2+(I11+G11+N11+O11)*1</f>
        <v>0</v>
      </c>
      <c r="X11" s="145">
        <f t="shared" ref="X11:X17" si="5">SUM(R11:U11)</f>
        <v>0</v>
      </c>
      <c r="Y11" s="338" t="str">
        <f t="shared" ref="Y11:Y17" si="6">IF(W11&lt;X11,"×","○")</f>
        <v>○</v>
      </c>
    </row>
    <row r="12" spans="1:26" ht="25.15" customHeight="1">
      <c r="A12" s="141" t="s">
        <v>174</v>
      </c>
      <c r="B12" s="324">
        <f t="shared" ref="B12:B17" si="7">C12</f>
        <v>0</v>
      </c>
      <c r="C12" s="317"/>
      <c r="D12" s="324">
        <f t="shared" ref="D12:D17" si="8">E12</f>
        <v>0</v>
      </c>
      <c r="E12" s="317"/>
      <c r="F12" s="324">
        <f t="shared" ref="F12:F17" si="9">G12</f>
        <v>0</v>
      </c>
      <c r="G12" s="317"/>
      <c r="H12" s="324">
        <f t="shared" ref="H12:H17" si="10">I12</f>
        <v>0</v>
      </c>
      <c r="I12" s="389"/>
      <c r="J12" s="101"/>
      <c r="K12" s="141" t="s">
        <v>174</v>
      </c>
      <c r="L12" s="317"/>
      <c r="M12" s="317"/>
      <c r="N12" s="317"/>
      <c r="O12" s="389"/>
      <c r="P12" s="101"/>
      <c r="Q12" s="141" t="s">
        <v>174</v>
      </c>
      <c r="R12" s="317"/>
      <c r="S12" s="317"/>
      <c r="T12" s="317"/>
      <c r="U12" s="389"/>
      <c r="W12" s="318">
        <f t="shared" si="4"/>
        <v>0</v>
      </c>
      <c r="X12" s="145">
        <f t="shared" si="5"/>
        <v>0</v>
      </c>
      <c r="Y12" s="338" t="str">
        <f t="shared" si="6"/>
        <v>○</v>
      </c>
    </row>
    <row r="13" spans="1:26" ht="25.15" customHeight="1">
      <c r="A13" s="141" t="s">
        <v>175</v>
      </c>
      <c r="B13" s="324">
        <f t="shared" si="7"/>
        <v>0</v>
      </c>
      <c r="C13" s="317"/>
      <c r="D13" s="324">
        <f t="shared" si="8"/>
        <v>0</v>
      </c>
      <c r="E13" s="317"/>
      <c r="F13" s="324">
        <f t="shared" si="9"/>
        <v>0</v>
      </c>
      <c r="G13" s="317"/>
      <c r="H13" s="324">
        <f t="shared" si="10"/>
        <v>0</v>
      </c>
      <c r="I13" s="389"/>
      <c r="J13" s="101"/>
      <c r="K13" s="141" t="s">
        <v>175</v>
      </c>
      <c r="L13" s="317"/>
      <c r="M13" s="317"/>
      <c r="N13" s="317"/>
      <c r="O13" s="389"/>
      <c r="P13" s="101"/>
      <c r="Q13" s="141" t="s">
        <v>175</v>
      </c>
      <c r="R13" s="317"/>
      <c r="S13" s="317"/>
      <c r="T13" s="317"/>
      <c r="U13" s="389"/>
      <c r="W13" s="318">
        <f t="shared" si="4"/>
        <v>0</v>
      </c>
      <c r="X13" s="145">
        <f t="shared" si="5"/>
        <v>0</v>
      </c>
      <c r="Y13" s="338" t="str">
        <f t="shared" si="6"/>
        <v>○</v>
      </c>
    </row>
    <row r="14" spans="1:26" ht="25.15" customHeight="1">
      <c r="A14" s="141" t="s">
        <v>176</v>
      </c>
      <c r="B14" s="324">
        <f t="shared" si="7"/>
        <v>0</v>
      </c>
      <c r="C14" s="317"/>
      <c r="D14" s="324">
        <f t="shared" si="8"/>
        <v>0</v>
      </c>
      <c r="E14" s="317"/>
      <c r="F14" s="324">
        <f t="shared" si="9"/>
        <v>0</v>
      </c>
      <c r="G14" s="317"/>
      <c r="H14" s="324">
        <f t="shared" si="10"/>
        <v>0</v>
      </c>
      <c r="I14" s="389"/>
      <c r="J14" s="101"/>
      <c r="K14" s="141" t="s">
        <v>176</v>
      </c>
      <c r="L14" s="317"/>
      <c r="M14" s="317"/>
      <c r="N14" s="317"/>
      <c r="O14" s="389"/>
      <c r="P14" s="101"/>
      <c r="Q14" s="141" t="s">
        <v>176</v>
      </c>
      <c r="R14" s="317"/>
      <c r="S14" s="317"/>
      <c r="T14" s="317"/>
      <c r="U14" s="389"/>
      <c r="W14" s="318">
        <f t="shared" si="4"/>
        <v>0</v>
      </c>
      <c r="X14" s="145">
        <f t="shared" si="5"/>
        <v>0</v>
      </c>
      <c r="Y14" s="338" t="str">
        <f t="shared" si="6"/>
        <v>○</v>
      </c>
    </row>
    <row r="15" spans="1:26" ht="25.15" customHeight="1">
      <c r="A15" s="141" t="s">
        <v>177</v>
      </c>
      <c r="B15" s="324">
        <f t="shared" si="7"/>
        <v>0</v>
      </c>
      <c r="C15" s="317"/>
      <c r="D15" s="324">
        <f t="shared" si="8"/>
        <v>0</v>
      </c>
      <c r="E15" s="317"/>
      <c r="F15" s="324">
        <f t="shared" si="9"/>
        <v>0</v>
      </c>
      <c r="G15" s="317"/>
      <c r="H15" s="324">
        <f t="shared" si="10"/>
        <v>0</v>
      </c>
      <c r="I15" s="389"/>
      <c r="J15" s="101"/>
      <c r="K15" s="141" t="s">
        <v>177</v>
      </c>
      <c r="L15" s="317"/>
      <c r="M15" s="317"/>
      <c r="N15" s="317"/>
      <c r="O15" s="389"/>
      <c r="P15" s="101"/>
      <c r="Q15" s="141" t="s">
        <v>177</v>
      </c>
      <c r="R15" s="317"/>
      <c r="S15" s="317"/>
      <c r="T15" s="317"/>
      <c r="U15" s="389"/>
      <c r="W15" s="318">
        <f t="shared" si="4"/>
        <v>0</v>
      </c>
      <c r="X15" s="145">
        <f t="shared" si="5"/>
        <v>0</v>
      </c>
      <c r="Y15" s="338" t="str">
        <f t="shared" si="6"/>
        <v>○</v>
      </c>
    </row>
    <row r="16" spans="1:26" ht="25.15" customHeight="1">
      <c r="A16" s="141" t="s">
        <v>178</v>
      </c>
      <c r="B16" s="324">
        <f t="shared" si="7"/>
        <v>0</v>
      </c>
      <c r="C16" s="317"/>
      <c r="D16" s="324">
        <f t="shared" si="8"/>
        <v>0</v>
      </c>
      <c r="E16" s="317"/>
      <c r="F16" s="324">
        <f t="shared" si="9"/>
        <v>0</v>
      </c>
      <c r="G16" s="317"/>
      <c r="H16" s="324">
        <f t="shared" si="10"/>
        <v>0</v>
      </c>
      <c r="I16" s="389"/>
      <c r="J16" s="101"/>
      <c r="K16" s="141" t="s">
        <v>178</v>
      </c>
      <c r="L16" s="317"/>
      <c r="M16" s="317"/>
      <c r="N16" s="317"/>
      <c r="O16" s="389"/>
      <c r="P16" s="101"/>
      <c r="Q16" s="141" t="s">
        <v>178</v>
      </c>
      <c r="R16" s="317"/>
      <c r="S16" s="317"/>
      <c r="T16" s="317"/>
      <c r="U16" s="389"/>
      <c r="W16" s="318">
        <f t="shared" si="4"/>
        <v>0</v>
      </c>
      <c r="X16" s="145">
        <f t="shared" si="5"/>
        <v>0</v>
      </c>
      <c r="Y16" s="338" t="str">
        <f t="shared" si="6"/>
        <v>○</v>
      </c>
    </row>
    <row r="17" spans="1:25" ht="25.15" customHeight="1">
      <c r="A17" s="141" t="s">
        <v>179</v>
      </c>
      <c r="B17" s="324">
        <f t="shared" si="7"/>
        <v>0</v>
      </c>
      <c r="C17" s="317"/>
      <c r="D17" s="324">
        <f t="shared" si="8"/>
        <v>0</v>
      </c>
      <c r="E17" s="317"/>
      <c r="F17" s="324">
        <f t="shared" si="9"/>
        <v>0</v>
      </c>
      <c r="G17" s="317"/>
      <c r="H17" s="324">
        <f t="shared" si="10"/>
        <v>0</v>
      </c>
      <c r="I17" s="389"/>
      <c r="J17" s="101"/>
      <c r="K17" s="141" t="s">
        <v>179</v>
      </c>
      <c r="L17" s="317"/>
      <c r="M17" s="317"/>
      <c r="N17" s="317"/>
      <c r="O17" s="389"/>
      <c r="P17" s="101"/>
      <c r="Q17" s="141" t="s">
        <v>179</v>
      </c>
      <c r="R17" s="317"/>
      <c r="S17" s="317"/>
      <c r="T17" s="317"/>
      <c r="U17" s="389"/>
      <c r="W17" s="318">
        <f t="shared" si="4"/>
        <v>0</v>
      </c>
      <c r="X17" s="145">
        <f t="shared" si="5"/>
        <v>0</v>
      </c>
      <c r="Y17" s="338" t="str">
        <f t="shared" si="6"/>
        <v>○</v>
      </c>
    </row>
    <row r="18" spans="1:25" ht="25.15" customHeight="1">
      <c r="A18" s="141" t="s">
        <v>180</v>
      </c>
      <c r="B18" s="324">
        <f>C18</f>
        <v>0</v>
      </c>
      <c r="C18" s="317"/>
      <c r="D18" s="324">
        <f>E18</f>
        <v>0</v>
      </c>
      <c r="E18" s="317"/>
      <c r="F18" s="324">
        <f>G18</f>
        <v>0</v>
      </c>
      <c r="G18" s="317"/>
      <c r="H18" s="324">
        <f>I18</f>
        <v>0</v>
      </c>
      <c r="I18" s="389"/>
      <c r="J18" s="101"/>
      <c r="K18" s="141" t="s">
        <v>180</v>
      </c>
      <c r="L18" s="317"/>
      <c r="M18" s="317"/>
      <c r="N18" s="317"/>
      <c r="O18" s="389"/>
      <c r="P18" s="101"/>
      <c r="Q18" s="141" t="s">
        <v>180</v>
      </c>
      <c r="R18" s="317"/>
      <c r="S18" s="317"/>
      <c r="T18" s="317"/>
      <c r="U18" s="389"/>
      <c r="W18" s="318">
        <f t="shared" ref="W18:W40" si="11">(C18+E18+L18+M18)*2+(I18+G18+N18+O18)*1</f>
        <v>0</v>
      </c>
      <c r="X18" s="145">
        <f t="shared" si="2"/>
        <v>0</v>
      </c>
      <c r="Y18" s="215" t="str">
        <f t="shared" si="3"/>
        <v>○</v>
      </c>
    </row>
    <row r="19" spans="1:25" ht="25.15" customHeight="1">
      <c r="A19" s="141" t="s">
        <v>181</v>
      </c>
      <c r="B19" s="324">
        <f t="shared" ref="B19:B40" si="12">C19</f>
        <v>0</v>
      </c>
      <c r="C19" s="317"/>
      <c r="D19" s="324">
        <f t="shared" ref="D19:D40" si="13">E19</f>
        <v>0</v>
      </c>
      <c r="E19" s="317"/>
      <c r="F19" s="324">
        <f t="shared" ref="F19:F40" si="14">G19</f>
        <v>0</v>
      </c>
      <c r="G19" s="317"/>
      <c r="H19" s="324">
        <f t="shared" ref="H19:H40" si="15">I19</f>
        <v>0</v>
      </c>
      <c r="I19" s="389"/>
      <c r="J19" s="101"/>
      <c r="K19" s="141" t="s">
        <v>181</v>
      </c>
      <c r="L19" s="317"/>
      <c r="M19" s="317"/>
      <c r="N19" s="317"/>
      <c r="O19" s="389"/>
      <c r="P19" s="101"/>
      <c r="Q19" s="141" t="s">
        <v>181</v>
      </c>
      <c r="R19" s="317"/>
      <c r="S19" s="317"/>
      <c r="T19" s="317"/>
      <c r="U19" s="389"/>
      <c r="W19" s="318">
        <f t="shared" si="11"/>
        <v>0</v>
      </c>
      <c r="X19" s="145">
        <f t="shared" si="2"/>
        <v>0</v>
      </c>
      <c r="Y19" s="215" t="str">
        <f t="shared" si="3"/>
        <v>○</v>
      </c>
    </row>
    <row r="20" spans="1:25" ht="25.15" customHeight="1">
      <c r="A20" s="141" t="s">
        <v>182</v>
      </c>
      <c r="B20" s="324">
        <f t="shared" si="12"/>
        <v>0</v>
      </c>
      <c r="C20" s="317"/>
      <c r="D20" s="324">
        <f t="shared" si="13"/>
        <v>0</v>
      </c>
      <c r="E20" s="317"/>
      <c r="F20" s="324">
        <f t="shared" si="14"/>
        <v>0</v>
      </c>
      <c r="G20" s="317"/>
      <c r="H20" s="324">
        <f t="shared" si="15"/>
        <v>0</v>
      </c>
      <c r="I20" s="389"/>
      <c r="J20" s="101"/>
      <c r="K20" s="141" t="s">
        <v>182</v>
      </c>
      <c r="L20" s="317"/>
      <c r="M20" s="317"/>
      <c r="N20" s="317"/>
      <c r="O20" s="389"/>
      <c r="P20" s="101"/>
      <c r="Q20" s="141" t="s">
        <v>182</v>
      </c>
      <c r="R20" s="317"/>
      <c r="S20" s="317"/>
      <c r="T20" s="317"/>
      <c r="U20" s="389"/>
      <c r="W20" s="318">
        <f t="shared" si="11"/>
        <v>0</v>
      </c>
      <c r="X20" s="145">
        <f t="shared" si="2"/>
        <v>0</v>
      </c>
      <c r="Y20" s="215" t="str">
        <f t="shared" si="3"/>
        <v>○</v>
      </c>
    </row>
    <row r="21" spans="1:25" ht="25.15" customHeight="1">
      <c r="A21" s="141" t="s">
        <v>183</v>
      </c>
      <c r="B21" s="324">
        <f t="shared" si="12"/>
        <v>0</v>
      </c>
      <c r="C21" s="317"/>
      <c r="D21" s="324">
        <f t="shared" si="13"/>
        <v>0</v>
      </c>
      <c r="E21" s="317"/>
      <c r="F21" s="324">
        <f t="shared" si="14"/>
        <v>0</v>
      </c>
      <c r="G21" s="317"/>
      <c r="H21" s="324">
        <f t="shared" si="15"/>
        <v>0</v>
      </c>
      <c r="I21" s="389"/>
      <c r="J21" s="101"/>
      <c r="K21" s="141" t="s">
        <v>183</v>
      </c>
      <c r="L21" s="317"/>
      <c r="M21" s="317"/>
      <c r="N21" s="317"/>
      <c r="O21" s="389"/>
      <c r="P21" s="101"/>
      <c r="Q21" s="141" t="s">
        <v>183</v>
      </c>
      <c r="R21" s="317"/>
      <c r="S21" s="317"/>
      <c r="T21" s="317"/>
      <c r="U21" s="389"/>
      <c r="W21" s="318">
        <f t="shared" si="11"/>
        <v>0</v>
      </c>
      <c r="X21" s="145">
        <f t="shared" si="2"/>
        <v>0</v>
      </c>
      <c r="Y21" s="215" t="str">
        <f t="shared" si="3"/>
        <v>○</v>
      </c>
    </row>
    <row r="22" spans="1:25" ht="25.15" customHeight="1">
      <c r="A22" s="141" t="s">
        <v>184</v>
      </c>
      <c r="B22" s="324">
        <f t="shared" si="12"/>
        <v>0</v>
      </c>
      <c r="C22" s="317"/>
      <c r="D22" s="324">
        <f t="shared" si="13"/>
        <v>0</v>
      </c>
      <c r="E22" s="317"/>
      <c r="F22" s="324">
        <f t="shared" si="14"/>
        <v>0</v>
      </c>
      <c r="G22" s="317"/>
      <c r="H22" s="324">
        <f t="shared" si="15"/>
        <v>0</v>
      </c>
      <c r="I22" s="389"/>
      <c r="J22" s="101"/>
      <c r="K22" s="141" t="s">
        <v>184</v>
      </c>
      <c r="L22" s="317"/>
      <c r="M22" s="317"/>
      <c r="N22" s="317"/>
      <c r="O22" s="389"/>
      <c r="P22" s="101"/>
      <c r="Q22" s="141" t="s">
        <v>184</v>
      </c>
      <c r="R22" s="317"/>
      <c r="S22" s="317"/>
      <c r="T22" s="317"/>
      <c r="U22" s="389"/>
      <c r="W22" s="318">
        <f t="shared" si="11"/>
        <v>0</v>
      </c>
      <c r="X22" s="145">
        <f t="shared" si="2"/>
        <v>0</v>
      </c>
      <c r="Y22" s="215" t="str">
        <f t="shared" si="3"/>
        <v>○</v>
      </c>
    </row>
    <row r="23" spans="1:25" ht="25.15" customHeight="1">
      <c r="A23" s="141" t="s">
        <v>185</v>
      </c>
      <c r="B23" s="324">
        <f t="shared" si="12"/>
        <v>0</v>
      </c>
      <c r="C23" s="317"/>
      <c r="D23" s="324">
        <f t="shared" si="13"/>
        <v>0</v>
      </c>
      <c r="E23" s="317"/>
      <c r="F23" s="324">
        <f t="shared" si="14"/>
        <v>0</v>
      </c>
      <c r="G23" s="317"/>
      <c r="H23" s="324">
        <f t="shared" si="15"/>
        <v>0</v>
      </c>
      <c r="I23" s="389"/>
      <c r="J23" s="101"/>
      <c r="K23" s="141" t="s">
        <v>185</v>
      </c>
      <c r="L23" s="317"/>
      <c r="M23" s="317"/>
      <c r="N23" s="317"/>
      <c r="O23" s="389"/>
      <c r="P23" s="101"/>
      <c r="Q23" s="141" t="s">
        <v>185</v>
      </c>
      <c r="R23" s="317"/>
      <c r="S23" s="317"/>
      <c r="T23" s="317"/>
      <c r="U23" s="389"/>
      <c r="W23" s="318">
        <f t="shared" si="11"/>
        <v>0</v>
      </c>
      <c r="X23" s="145">
        <f t="shared" si="2"/>
        <v>0</v>
      </c>
      <c r="Y23" s="215" t="str">
        <f t="shared" si="3"/>
        <v>○</v>
      </c>
    </row>
    <row r="24" spans="1:25" ht="25.15" customHeight="1">
      <c r="A24" s="141" t="s">
        <v>186</v>
      </c>
      <c r="B24" s="324">
        <f t="shared" si="12"/>
        <v>0</v>
      </c>
      <c r="C24" s="317"/>
      <c r="D24" s="324">
        <f t="shared" si="13"/>
        <v>0</v>
      </c>
      <c r="E24" s="317"/>
      <c r="F24" s="324">
        <f t="shared" si="14"/>
        <v>0</v>
      </c>
      <c r="G24" s="317"/>
      <c r="H24" s="324">
        <f t="shared" si="15"/>
        <v>0</v>
      </c>
      <c r="I24" s="389"/>
      <c r="J24" s="101"/>
      <c r="K24" s="141" t="s">
        <v>186</v>
      </c>
      <c r="L24" s="317"/>
      <c r="M24" s="317"/>
      <c r="N24" s="317"/>
      <c r="O24" s="389"/>
      <c r="P24" s="101"/>
      <c r="Q24" s="141" t="s">
        <v>186</v>
      </c>
      <c r="R24" s="317"/>
      <c r="S24" s="317"/>
      <c r="T24" s="317"/>
      <c r="U24" s="389"/>
      <c r="W24" s="318">
        <f t="shared" si="11"/>
        <v>0</v>
      </c>
      <c r="X24" s="145">
        <f t="shared" si="2"/>
        <v>0</v>
      </c>
      <c r="Y24" s="215" t="str">
        <f t="shared" si="3"/>
        <v>○</v>
      </c>
    </row>
    <row r="25" spans="1:25" ht="25.15" customHeight="1">
      <c r="A25" s="141" t="s">
        <v>187</v>
      </c>
      <c r="B25" s="324">
        <f t="shared" si="12"/>
        <v>0</v>
      </c>
      <c r="C25" s="317"/>
      <c r="D25" s="324">
        <f t="shared" si="13"/>
        <v>0</v>
      </c>
      <c r="E25" s="317"/>
      <c r="F25" s="324">
        <f t="shared" si="14"/>
        <v>0</v>
      </c>
      <c r="G25" s="317"/>
      <c r="H25" s="324">
        <f t="shared" si="15"/>
        <v>0</v>
      </c>
      <c r="I25" s="389"/>
      <c r="J25" s="101"/>
      <c r="K25" s="141" t="s">
        <v>187</v>
      </c>
      <c r="L25" s="317"/>
      <c r="M25" s="317"/>
      <c r="N25" s="317"/>
      <c r="O25" s="389"/>
      <c r="P25" s="101"/>
      <c r="Q25" s="141" t="s">
        <v>187</v>
      </c>
      <c r="R25" s="317"/>
      <c r="S25" s="317"/>
      <c r="T25" s="317"/>
      <c r="U25" s="389"/>
      <c r="W25" s="318">
        <f t="shared" si="11"/>
        <v>0</v>
      </c>
      <c r="X25" s="145">
        <f t="shared" si="2"/>
        <v>0</v>
      </c>
      <c r="Y25" s="215" t="str">
        <f t="shared" si="3"/>
        <v>○</v>
      </c>
    </row>
    <row r="26" spans="1:25" ht="25.15" customHeight="1">
      <c r="A26" s="141" t="s">
        <v>188</v>
      </c>
      <c r="B26" s="324">
        <f t="shared" si="12"/>
        <v>0</v>
      </c>
      <c r="C26" s="317"/>
      <c r="D26" s="324">
        <f t="shared" si="13"/>
        <v>0</v>
      </c>
      <c r="E26" s="317"/>
      <c r="F26" s="324">
        <f t="shared" si="14"/>
        <v>0</v>
      </c>
      <c r="G26" s="317"/>
      <c r="H26" s="324">
        <f t="shared" si="15"/>
        <v>0</v>
      </c>
      <c r="I26" s="389"/>
      <c r="J26" s="101"/>
      <c r="K26" s="141" t="s">
        <v>188</v>
      </c>
      <c r="L26" s="317"/>
      <c r="M26" s="317"/>
      <c r="N26" s="317"/>
      <c r="O26" s="389"/>
      <c r="P26" s="101"/>
      <c r="Q26" s="141" t="s">
        <v>188</v>
      </c>
      <c r="R26" s="317"/>
      <c r="S26" s="317"/>
      <c r="T26" s="317"/>
      <c r="U26" s="389"/>
      <c r="W26" s="318">
        <f t="shared" si="11"/>
        <v>0</v>
      </c>
      <c r="X26" s="145">
        <f t="shared" si="2"/>
        <v>0</v>
      </c>
      <c r="Y26" s="215" t="str">
        <f t="shared" si="3"/>
        <v>○</v>
      </c>
    </row>
    <row r="27" spans="1:25" ht="25.15" customHeight="1">
      <c r="A27" s="141" t="s">
        <v>189</v>
      </c>
      <c r="B27" s="324">
        <f t="shared" si="12"/>
        <v>0</v>
      </c>
      <c r="C27" s="317"/>
      <c r="D27" s="324">
        <f t="shared" si="13"/>
        <v>0</v>
      </c>
      <c r="E27" s="317"/>
      <c r="F27" s="324">
        <f t="shared" si="14"/>
        <v>0</v>
      </c>
      <c r="G27" s="317"/>
      <c r="H27" s="324">
        <f t="shared" si="15"/>
        <v>0</v>
      </c>
      <c r="I27" s="389"/>
      <c r="J27" s="101"/>
      <c r="K27" s="141" t="s">
        <v>189</v>
      </c>
      <c r="L27" s="317"/>
      <c r="M27" s="317"/>
      <c r="N27" s="317"/>
      <c r="O27" s="389"/>
      <c r="P27" s="101"/>
      <c r="Q27" s="141" t="s">
        <v>189</v>
      </c>
      <c r="R27" s="317"/>
      <c r="S27" s="317"/>
      <c r="T27" s="317"/>
      <c r="U27" s="389"/>
      <c r="W27" s="318">
        <f t="shared" si="11"/>
        <v>0</v>
      </c>
      <c r="X27" s="145">
        <f t="shared" si="2"/>
        <v>0</v>
      </c>
      <c r="Y27" s="215" t="str">
        <f t="shared" si="3"/>
        <v>○</v>
      </c>
    </row>
    <row r="28" spans="1:25" ht="25.15" customHeight="1">
      <c r="A28" s="141" t="s">
        <v>190</v>
      </c>
      <c r="B28" s="324">
        <f t="shared" si="12"/>
        <v>0</v>
      </c>
      <c r="C28" s="317"/>
      <c r="D28" s="324">
        <f t="shared" si="13"/>
        <v>0</v>
      </c>
      <c r="E28" s="317"/>
      <c r="F28" s="324">
        <f t="shared" si="14"/>
        <v>0</v>
      </c>
      <c r="G28" s="317"/>
      <c r="H28" s="324">
        <f t="shared" si="15"/>
        <v>0</v>
      </c>
      <c r="I28" s="389"/>
      <c r="J28" s="101"/>
      <c r="K28" s="141" t="s">
        <v>190</v>
      </c>
      <c r="L28" s="317"/>
      <c r="M28" s="317"/>
      <c r="N28" s="317"/>
      <c r="O28" s="389"/>
      <c r="P28" s="101"/>
      <c r="Q28" s="141" t="s">
        <v>190</v>
      </c>
      <c r="R28" s="317"/>
      <c r="S28" s="317"/>
      <c r="T28" s="317"/>
      <c r="U28" s="389"/>
      <c r="W28" s="318">
        <f t="shared" si="11"/>
        <v>0</v>
      </c>
      <c r="X28" s="145">
        <f t="shared" si="2"/>
        <v>0</v>
      </c>
      <c r="Y28" s="215" t="str">
        <f t="shared" si="3"/>
        <v>○</v>
      </c>
    </row>
    <row r="29" spans="1:25" ht="25.15" customHeight="1">
      <c r="A29" s="141" t="s">
        <v>191</v>
      </c>
      <c r="B29" s="324">
        <f t="shared" si="12"/>
        <v>0</v>
      </c>
      <c r="C29" s="317"/>
      <c r="D29" s="324">
        <f t="shared" si="13"/>
        <v>0</v>
      </c>
      <c r="E29" s="317"/>
      <c r="F29" s="324">
        <f t="shared" si="14"/>
        <v>0</v>
      </c>
      <c r="G29" s="317"/>
      <c r="H29" s="324">
        <f t="shared" si="15"/>
        <v>0</v>
      </c>
      <c r="I29" s="389"/>
      <c r="J29" s="101"/>
      <c r="K29" s="141" t="s">
        <v>191</v>
      </c>
      <c r="L29" s="317"/>
      <c r="M29" s="317"/>
      <c r="N29" s="317"/>
      <c r="O29" s="389"/>
      <c r="P29" s="101"/>
      <c r="Q29" s="141" t="s">
        <v>191</v>
      </c>
      <c r="R29" s="317"/>
      <c r="S29" s="317"/>
      <c r="T29" s="317"/>
      <c r="U29" s="389"/>
      <c r="W29" s="318">
        <f t="shared" si="11"/>
        <v>0</v>
      </c>
      <c r="X29" s="145">
        <f t="shared" si="2"/>
        <v>0</v>
      </c>
      <c r="Y29" s="215" t="str">
        <f t="shared" si="3"/>
        <v>○</v>
      </c>
    </row>
    <row r="30" spans="1:25" ht="25.15" customHeight="1">
      <c r="A30" s="141" t="s">
        <v>192</v>
      </c>
      <c r="B30" s="324">
        <f t="shared" si="12"/>
        <v>0</v>
      </c>
      <c r="C30" s="317"/>
      <c r="D30" s="324">
        <f t="shared" si="13"/>
        <v>0</v>
      </c>
      <c r="E30" s="317"/>
      <c r="F30" s="324">
        <f t="shared" si="14"/>
        <v>0</v>
      </c>
      <c r="G30" s="317"/>
      <c r="H30" s="324">
        <f t="shared" si="15"/>
        <v>0</v>
      </c>
      <c r="I30" s="389"/>
      <c r="J30" s="101"/>
      <c r="K30" s="141" t="s">
        <v>192</v>
      </c>
      <c r="L30" s="317"/>
      <c r="M30" s="317"/>
      <c r="N30" s="317"/>
      <c r="O30" s="389"/>
      <c r="P30" s="101"/>
      <c r="Q30" s="141" t="s">
        <v>192</v>
      </c>
      <c r="R30" s="317"/>
      <c r="S30" s="317"/>
      <c r="T30" s="317"/>
      <c r="U30" s="389"/>
      <c r="W30" s="318">
        <f t="shared" si="11"/>
        <v>0</v>
      </c>
      <c r="X30" s="145">
        <f t="shared" si="2"/>
        <v>0</v>
      </c>
      <c r="Y30" s="215" t="str">
        <f t="shared" si="3"/>
        <v>○</v>
      </c>
    </row>
    <row r="31" spans="1:25" ht="25.15" customHeight="1">
      <c r="A31" s="141" t="s">
        <v>193</v>
      </c>
      <c r="B31" s="324">
        <f t="shared" si="12"/>
        <v>0</v>
      </c>
      <c r="C31" s="317"/>
      <c r="D31" s="324">
        <f t="shared" si="13"/>
        <v>0</v>
      </c>
      <c r="E31" s="317"/>
      <c r="F31" s="324">
        <f t="shared" si="14"/>
        <v>0</v>
      </c>
      <c r="G31" s="317"/>
      <c r="H31" s="324">
        <f t="shared" si="15"/>
        <v>0</v>
      </c>
      <c r="I31" s="389"/>
      <c r="J31" s="101"/>
      <c r="K31" s="141" t="s">
        <v>193</v>
      </c>
      <c r="L31" s="317"/>
      <c r="M31" s="317"/>
      <c r="N31" s="317"/>
      <c r="O31" s="389"/>
      <c r="P31" s="101"/>
      <c r="Q31" s="141" t="s">
        <v>193</v>
      </c>
      <c r="R31" s="317"/>
      <c r="S31" s="317"/>
      <c r="T31" s="317"/>
      <c r="U31" s="389"/>
      <c r="W31" s="318">
        <f t="shared" si="11"/>
        <v>0</v>
      </c>
      <c r="X31" s="145">
        <f t="shared" si="2"/>
        <v>0</v>
      </c>
      <c r="Y31" s="215" t="str">
        <f t="shared" si="3"/>
        <v>○</v>
      </c>
    </row>
    <row r="32" spans="1:25" ht="25.15" customHeight="1">
      <c r="A32" s="141" t="s">
        <v>194</v>
      </c>
      <c r="B32" s="324">
        <f t="shared" si="12"/>
        <v>0</v>
      </c>
      <c r="C32" s="317"/>
      <c r="D32" s="324">
        <f t="shared" si="13"/>
        <v>0</v>
      </c>
      <c r="E32" s="317"/>
      <c r="F32" s="324">
        <f t="shared" si="14"/>
        <v>0</v>
      </c>
      <c r="G32" s="317"/>
      <c r="H32" s="324">
        <f t="shared" si="15"/>
        <v>0</v>
      </c>
      <c r="I32" s="389"/>
      <c r="J32" s="101"/>
      <c r="K32" s="141" t="s">
        <v>194</v>
      </c>
      <c r="L32" s="317"/>
      <c r="M32" s="317"/>
      <c r="N32" s="317"/>
      <c r="O32" s="389"/>
      <c r="P32" s="101"/>
      <c r="Q32" s="141" t="s">
        <v>194</v>
      </c>
      <c r="R32" s="317"/>
      <c r="S32" s="317"/>
      <c r="T32" s="317"/>
      <c r="U32" s="389"/>
      <c r="W32" s="318">
        <f t="shared" si="11"/>
        <v>0</v>
      </c>
      <c r="X32" s="145">
        <f t="shared" si="2"/>
        <v>0</v>
      </c>
      <c r="Y32" s="215" t="str">
        <f t="shared" si="3"/>
        <v>○</v>
      </c>
    </row>
    <row r="33" spans="1:25" ht="25.15" customHeight="1">
      <c r="A33" s="141" t="s">
        <v>195</v>
      </c>
      <c r="B33" s="324">
        <f t="shared" si="12"/>
        <v>0</v>
      </c>
      <c r="C33" s="317"/>
      <c r="D33" s="324">
        <f t="shared" si="13"/>
        <v>0</v>
      </c>
      <c r="E33" s="317"/>
      <c r="F33" s="324">
        <f t="shared" si="14"/>
        <v>0</v>
      </c>
      <c r="G33" s="317"/>
      <c r="H33" s="324">
        <f t="shared" si="15"/>
        <v>0</v>
      </c>
      <c r="I33" s="389"/>
      <c r="J33" s="101"/>
      <c r="K33" s="141" t="s">
        <v>195</v>
      </c>
      <c r="L33" s="317"/>
      <c r="M33" s="317"/>
      <c r="N33" s="317"/>
      <c r="O33" s="389"/>
      <c r="P33" s="101"/>
      <c r="Q33" s="141" t="s">
        <v>195</v>
      </c>
      <c r="R33" s="317"/>
      <c r="S33" s="317"/>
      <c r="T33" s="317"/>
      <c r="U33" s="389"/>
      <c r="W33" s="318">
        <f t="shared" si="11"/>
        <v>0</v>
      </c>
      <c r="X33" s="145">
        <f t="shared" si="2"/>
        <v>0</v>
      </c>
      <c r="Y33" s="215" t="str">
        <f t="shared" si="3"/>
        <v>○</v>
      </c>
    </row>
    <row r="34" spans="1:25" ht="25.15" customHeight="1">
      <c r="A34" s="141" t="s">
        <v>196</v>
      </c>
      <c r="B34" s="324">
        <f t="shared" si="12"/>
        <v>0</v>
      </c>
      <c r="C34" s="317"/>
      <c r="D34" s="324">
        <f t="shared" si="13"/>
        <v>0</v>
      </c>
      <c r="E34" s="317"/>
      <c r="F34" s="324">
        <f t="shared" si="14"/>
        <v>0</v>
      </c>
      <c r="G34" s="317"/>
      <c r="H34" s="324">
        <f t="shared" si="15"/>
        <v>0</v>
      </c>
      <c r="I34" s="389"/>
      <c r="J34" s="101"/>
      <c r="K34" s="141" t="s">
        <v>196</v>
      </c>
      <c r="L34" s="317"/>
      <c r="M34" s="317"/>
      <c r="N34" s="317"/>
      <c r="O34" s="389"/>
      <c r="P34" s="101"/>
      <c r="Q34" s="141" t="s">
        <v>196</v>
      </c>
      <c r="R34" s="317"/>
      <c r="S34" s="317"/>
      <c r="T34" s="317"/>
      <c r="U34" s="389"/>
      <c r="W34" s="318">
        <f t="shared" si="11"/>
        <v>0</v>
      </c>
      <c r="X34" s="145">
        <f t="shared" si="2"/>
        <v>0</v>
      </c>
      <c r="Y34" s="215" t="str">
        <f t="shared" si="3"/>
        <v>○</v>
      </c>
    </row>
    <row r="35" spans="1:25" ht="25.15" customHeight="1">
      <c r="A35" s="141" t="s">
        <v>197</v>
      </c>
      <c r="B35" s="324">
        <f t="shared" si="12"/>
        <v>0</v>
      </c>
      <c r="C35" s="317"/>
      <c r="D35" s="324">
        <f t="shared" si="13"/>
        <v>0</v>
      </c>
      <c r="E35" s="317"/>
      <c r="F35" s="324">
        <f t="shared" si="14"/>
        <v>0</v>
      </c>
      <c r="G35" s="317"/>
      <c r="H35" s="324">
        <f t="shared" si="15"/>
        <v>0</v>
      </c>
      <c r="I35" s="389"/>
      <c r="J35" s="101"/>
      <c r="K35" s="141" t="s">
        <v>197</v>
      </c>
      <c r="L35" s="317"/>
      <c r="M35" s="317"/>
      <c r="N35" s="317"/>
      <c r="O35" s="389"/>
      <c r="P35" s="101"/>
      <c r="Q35" s="141" t="s">
        <v>197</v>
      </c>
      <c r="R35" s="317"/>
      <c r="S35" s="317"/>
      <c r="T35" s="317"/>
      <c r="U35" s="389"/>
      <c r="W35" s="318">
        <f t="shared" si="11"/>
        <v>0</v>
      </c>
      <c r="X35" s="145">
        <f t="shared" si="2"/>
        <v>0</v>
      </c>
      <c r="Y35" s="215" t="str">
        <f t="shared" si="3"/>
        <v>○</v>
      </c>
    </row>
    <row r="36" spans="1:25" ht="25.15" customHeight="1">
      <c r="A36" s="141" t="s">
        <v>198</v>
      </c>
      <c r="B36" s="324">
        <f t="shared" si="12"/>
        <v>0</v>
      </c>
      <c r="C36" s="317"/>
      <c r="D36" s="324">
        <f t="shared" si="13"/>
        <v>0</v>
      </c>
      <c r="E36" s="317"/>
      <c r="F36" s="324">
        <f t="shared" si="14"/>
        <v>0</v>
      </c>
      <c r="G36" s="317"/>
      <c r="H36" s="324">
        <f t="shared" si="15"/>
        <v>0</v>
      </c>
      <c r="I36" s="389"/>
      <c r="J36" s="101"/>
      <c r="K36" s="141" t="s">
        <v>198</v>
      </c>
      <c r="L36" s="317"/>
      <c r="M36" s="317"/>
      <c r="N36" s="317"/>
      <c r="O36" s="389"/>
      <c r="P36" s="101"/>
      <c r="Q36" s="141" t="s">
        <v>198</v>
      </c>
      <c r="R36" s="317"/>
      <c r="S36" s="317"/>
      <c r="T36" s="317"/>
      <c r="U36" s="389"/>
      <c r="W36" s="318">
        <f t="shared" si="11"/>
        <v>0</v>
      </c>
      <c r="X36" s="145">
        <f t="shared" si="2"/>
        <v>0</v>
      </c>
      <c r="Y36" s="215" t="str">
        <f t="shared" si="3"/>
        <v>○</v>
      </c>
    </row>
    <row r="37" spans="1:25" ht="25.15" customHeight="1">
      <c r="A37" s="141" t="s">
        <v>199</v>
      </c>
      <c r="B37" s="324">
        <f t="shared" si="12"/>
        <v>0</v>
      </c>
      <c r="C37" s="317"/>
      <c r="D37" s="324">
        <f t="shared" si="13"/>
        <v>0</v>
      </c>
      <c r="E37" s="317"/>
      <c r="F37" s="324">
        <f t="shared" si="14"/>
        <v>0</v>
      </c>
      <c r="G37" s="317"/>
      <c r="H37" s="324">
        <f t="shared" si="15"/>
        <v>0</v>
      </c>
      <c r="I37" s="389"/>
      <c r="J37" s="101"/>
      <c r="K37" s="141" t="s">
        <v>199</v>
      </c>
      <c r="L37" s="317"/>
      <c r="M37" s="317"/>
      <c r="N37" s="317"/>
      <c r="O37" s="389"/>
      <c r="P37" s="101"/>
      <c r="Q37" s="141" t="s">
        <v>199</v>
      </c>
      <c r="R37" s="317"/>
      <c r="S37" s="317"/>
      <c r="T37" s="317"/>
      <c r="U37" s="389"/>
      <c r="W37" s="318">
        <f t="shared" si="11"/>
        <v>0</v>
      </c>
      <c r="X37" s="145">
        <f t="shared" si="2"/>
        <v>0</v>
      </c>
      <c r="Y37" s="287" t="str">
        <f t="shared" si="3"/>
        <v>○</v>
      </c>
    </row>
    <row r="38" spans="1:25" ht="25.15" customHeight="1">
      <c r="A38" s="141" t="s">
        <v>200</v>
      </c>
      <c r="B38" s="324">
        <f t="shared" si="12"/>
        <v>0</v>
      </c>
      <c r="C38" s="317"/>
      <c r="D38" s="324">
        <f t="shared" si="13"/>
        <v>0</v>
      </c>
      <c r="E38" s="317"/>
      <c r="F38" s="324">
        <f t="shared" si="14"/>
        <v>0</v>
      </c>
      <c r="G38" s="317"/>
      <c r="H38" s="324">
        <f t="shared" si="15"/>
        <v>0</v>
      </c>
      <c r="I38" s="389"/>
      <c r="J38" s="101"/>
      <c r="K38" s="141" t="s">
        <v>200</v>
      </c>
      <c r="L38" s="317"/>
      <c r="M38" s="317"/>
      <c r="N38" s="317"/>
      <c r="O38" s="389"/>
      <c r="P38" s="101"/>
      <c r="Q38" s="141" t="s">
        <v>200</v>
      </c>
      <c r="R38" s="317"/>
      <c r="S38" s="317"/>
      <c r="T38" s="317"/>
      <c r="U38" s="389"/>
      <c r="W38" s="318">
        <f t="shared" si="11"/>
        <v>0</v>
      </c>
      <c r="X38" s="145">
        <f t="shared" si="2"/>
        <v>0</v>
      </c>
      <c r="Y38" s="287" t="str">
        <f t="shared" si="3"/>
        <v>○</v>
      </c>
    </row>
    <row r="39" spans="1:25" ht="25.15" customHeight="1">
      <c r="A39" s="141" t="s">
        <v>201</v>
      </c>
      <c r="B39" s="324">
        <f t="shared" si="12"/>
        <v>0</v>
      </c>
      <c r="C39" s="317"/>
      <c r="D39" s="324">
        <f t="shared" si="13"/>
        <v>0</v>
      </c>
      <c r="E39" s="317"/>
      <c r="F39" s="324">
        <f t="shared" si="14"/>
        <v>0</v>
      </c>
      <c r="G39" s="317"/>
      <c r="H39" s="324">
        <f t="shared" si="15"/>
        <v>0</v>
      </c>
      <c r="I39" s="389"/>
      <c r="J39" s="101"/>
      <c r="K39" s="141" t="s">
        <v>201</v>
      </c>
      <c r="L39" s="317"/>
      <c r="M39" s="317"/>
      <c r="N39" s="317"/>
      <c r="O39" s="389"/>
      <c r="P39" s="101"/>
      <c r="Q39" s="141" t="s">
        <v>201</v>
      </c>
      <c r="R39" s="317"/>
      <c r="S39" s="317"/>
      <c r="T39" s="317"/>
      <c r="U39" s="389"/>
      <c r="W39" s="318">
        <f t="shared" si="11"/>
        <v>0</v>
      </c>
      <c r="X39" s="145">
        <f t="shared" ref="X39:X40" si="16">SUM(R39:U39)</f>
        <v>0</v>
      </c>
      <c r="Y39" s="287" t="str">
        <f t="shared" si="3"/>
        <v>○</v>
      </c>
    </row>
    <row r="40" spans="1:25" ht="25.15" customHeight="1">
      <c r="A40" s="135" t="s">
        <v>203</v>
      </c>
      <c r="B40" s="326">
        <f t="shared" si="12"/>
        <v>0</v>
      </c>
      <c r="C40" s="390"/>
      <c r="D40" s="326">
        <f t="shared" si="13"/>
        <v>0</v>
      </c>
      <c r="E40" s="390"/>
      <c r="F40" s="326">
        <f t="shared" si="14"/>
        <v>0</v>
      </c>
      <c r="G40" s="390"/>
      <c r="H40" s="326">
        <f t="shared" si="15"/>
        <v>0</v>
      </c>
      <c r="I40" s="391"/>
      <c r="J40" s="101"/>
      <c r="K40" s="135" t="s">
        <v>203</v>
      </c>
      <c r="L40" s="390"/>
      <c r="M40" s="390"/>
      <c r="N40" s="390"/>
      <c r="O40" s="391"/>
      <c r="P40" s="101"/>
      <c r="Q40" s="135" t="s">
        <v>203</v>
      </c>
      <c r="R40" s="390"/>
      <c r="S40" s="390"/>
      <c r="T40" s="390"/>
      <c r="U40" s="391"/>
      <c r="W40" s="147">
        <f t="shared" si="11"/>
        <v>0</v>
      </c>
      <c r="X40" s="148">
        <f t="shared" si="16"/>
        <v>0</v>
      </c>
      <c r="Y40" s="167" t="str">
        <f t="shared" ref="Y40" si="17">IF(W40&lt;X40,"×","○")</f>
        <v>○</v>
      </c>
    </row>
    <row r="41" spans="1:25">
      <c r="A41" s="101"/>
      <c r="B41" s="122"/>
      <c r="D41" s="122"/>
      <c r="F41" s="122"/>
      <c r="H41" s="122"/>
    </row>
    <row r="42" spans="1:25">
      <c r="A42" s="100" t="s">
        <v>361</v>
      </c>
    </row>
    <row r="43" spans="1:25">
      <c r="A43" s="100" t="s">
        <v>323</v>
      </c>
    </row>
    <row r="44" spans="1:25" ht="13.15" customHeight="1">
      <c r="A44" s="604" t="s">
        <v>362</v>
      </c>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row>
    <row r="45" spans="1:25">
      <c r="A45" s="605"/>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row>
  </sheetData>
  <sheetProtection algorithmName="SHA-512" hashValue="vAJWgU7FLVfIX5sjV2qg7pmNSgx/wmNqqcHcSIHAGNkta2gDjpWdY/4jg2T03yLy8NcNWi40p3+a44QbPpVz4g==" saltValue="3Q6N+qi13XnYu1B5r35DsQ==" spinCount="100000" sheet="1" objects="1" scenarios="1"/>
  <mergeCells count="13">
    <mergeCell ref="A44:Y45"/>
    <mergeCell ref="A4:I4"/>
    <mergeCell ref="Q4:U5"/>
    <mergeCell ref="W4:Y5"/>
    <mergeCell ref="A5:I5"/>
    <mergeCell ref="W6:W9"/>
    <mergeCell ref="X6:X9"/>
    <mergeCell ref="Y6:Y9"/>
    <mergeCell ref="B6:C6"/>
    <mergeCell ref="D6:E6"/>
    <mergeCell ref="H6:I6"/>
    <mergeCell ref="K4:O5"/>
    <mergeCell ref="F6:G6"/>
  </mergeCells>
  <phoneticPr fontId="2"/>
  <dataValidations count="6">
    <dataValidation type="custom" allowBlank="1" showInputMessage="1" showErrorMessage="1" error="休止病床数の上限を上回っています" sqref="R10:R40">
      <formula1>SUM(R10:U10)&lt;=W10</formula1>
    </dataValidation>
    <dataValidation type="whole" operator="greaterThanOrEqual" allowBlank="1" showInputMessage="1" showErrorMessage="1" error="空床数がマイナスになっています" sqref="F10:F40 B10:B40 H10:H40 D10:D40">
      <formula1>C10</formula1>
    </dataValidation>
    <dataValidation type="whole" operator="lessThanOrEqual" showInputMessage="1" showErrorMessage="1" error="空床数がマイナスになっています" sqref="I41 C41 E41 G41">
      <formula1>B41</formula1>
    </dataValidation>
    <dataValidation type="custom" allowBlank="1" showInputMessage="1" showErrorMessage="1" error="休止病床数の上限を上回っています" sqref="S10:S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U10:U40">
      <formula1>SUM(R10:U10)&lt;=W10</formula1>
    </dataValidation>
  </dataValidations>
  <pageMargins left="0.7" right="0.7" top="0.75" bottom="0.75" header="0.3" footer="0.3"/>
  <pageSetup paperSize="9" scale="5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46"/>
  <sheetViews>
    <sheetView view="pageBreakPreview" topLeftCell="A7" zoomScale="85" zoomScaleNormal="85" zoomScaleSheetLayoutView="85" workbookViewId="0">
      <selection activeCell="C24" sqref="C24 E24 I24 G24 L24:O24"/>
    </sheetView>
  </sheetViews>
  <sheetFormatPr defaultColWidth="9" defaultRowHeight="13.5"/>
  <cols>
    <col min="1" max="9" width="5.625" style="102" customWidth="1"/>
    <col min="10" max="10" width="2.875" style="102" customWidth="1"/>
    <col min="11" max="11" width="7.75" style="102" customWidth="1"/>
    <col min="12" max="12" width="7.25" style="102" customWidth="1"/>
    <col min="13" max="13" width="7.5" style="102" customWidth="1"/>
    <col min="14" max="15" width="7.25" style="102" customWidth="1"/>
    <col min="16" max="16" width="3.625" style="102" customWidth="1"/>
    <col min="17" max="17" width="6.625" style="102" customWidth="1"/>
    <col min="18" max="19" width="7.25" style="102" customWidth="1"/>
    <col min="20" max="21" width="6.875" style="102" customWidth="1"/>
    <col min="22" max="22" width="2.625" style="102" customWidth="1"/>
    <col min="23" max="16384" width="9" style="102"/>
  </cols>
  <sheetData>
    <row r="1" spans="1:26" ht="18.75" customHeight="1">
      <c r="A1" s="100" t="s">
        <v>385</v>
      </c>
      <c r="B1" s="101"/>
      <c r="C1" s="101"/>
      <c r="D1" s="101"/>
      <c r="E1" s="101"/>
      <c r="F1" s="101"/>
      <c r="G1" s="101"/>
    </row>
    <row r="2" spans="1:26" ht="18.75" customHeight="1">
      <c r="A2" s="100" t="s">
        <v>387</v>
      </c>
      <c r="B2" s="101"/>
      <c r="C2" s="101"/>
      <c r="D2" s="101"/>
      <c r="E2" s="128"/>
      <c r="F2" s="101"/>
      <c r="G2" s="101"/>
    </row>
    <row r="3" spans="1:26">
      <c r="A3" s="100"/>
      <c r="B3" s="101"/>
      <c r="C3" s="101"/>
      <c r="D3" s="101"/>
      <c r="E3" s="128"/>
      <c r="F3" s="101"/>
      <c r="G3" s="101"/>
    </row>
    <row r="4" spans="1:26" ht="18.75" customHeight="1">
      <c r="A4" s="590" t="s">
        <v>106</v>
      </c>
      <c r="B4" s="591"/>
      <c r="C4" s="591"/>
      <c r="D4" s="591"/>
      <c r="E4" s="591"/>
      <c r="F4" s="591"/>
      <c r="G4" s="591"/>
      <c r="H4" s="591"/>
      <c r="I4" s="592"/>
      <c r="J4" s="101"/>
      <c r="K4" s="561" t="s">
        <v>356</v>
      </c>
      <c r="L4" s="562"/>
      <c r="M4" s="562"/>
      <c r="N4" s="562"/>
      <c r="O4" s="563"/>
      <c r="P4" s="101"/>
      <c r="Q4" s="561" t="s">
        <v>107</v>
      </c>
      <c r="R4" s="562"/>
      <c r="S4" s="562"/>
      <c r="T4" s="562"/>
      <c r="U4" s="563"/>
      <c r="V4" s="129"/>
      <c r="W4" s="571" t="s">
        <v>168</v>
      </c>
      <c r="X4" s="572"/>
      <c r="Y4" s="573"/>
      <c r="Z4" s="130"/>
    </row>
    <row r="5" spans="1:26" ht="13.15" customHeight="1">
      <c r="A5" s="577" t="s">
        <v>93</v>
      </c>
      <c r="B5" s="578"/>
      <c r="C5" s="578"/>
      <c r="D5" s="578"/>
      <c r="E5" s="578"/>
      <c r="F5" s="578"/>
      <c r="G5" s="578"/>
      <c r="H5" s="578"/>
      <c r="I5" s="580"/>
      <c r="J5" s="101"/>
      <c r="K5" s="564"/>
      <c r="L5" s="565"/>
      <c r="M5" s="565"/>
      <c r="N5" s="565"/>
      <c r="O5" s="566"/>
      <c r="P5" s="101"/>
      <c r="Q5" s="564"/>
      <c r="R5" s="565"/>
      <c r="S5" s="565"/>
      <c r="T5" s="565"/>
      <c r="U5" s="566"/>
      <c r="V5" s="131"/>
      <c r="W5" s="574"/>
      <c r="X5" s="575"/>
      <c r="Y5" s="576"/>
      <c r="Z5" s="130"/>
    </row>
    <row r="6" spans="1:26" ht="30" customHeight="1">
      <c r="A6" s="132"/>
      <c r="B6" s="587" t="s">
        <v>94</v>
      </c>
      <c r="C6" s="587"/>
      <c r="D6" s="587" t="s">
        <v>96</v>
      </c>
      <c r="E6" s="587"/>
      <c r="F6" s="587" t="s">
        <v>370</v>
      </c>
      <c r="G6" s="587"/>
      <c r="H6" s="587" t="s">
        <v>97</v>
      </c>
      <c r="I6" s="589"/>
      <c r="J6" s="101"/>
      <c r="K6" s="132"/>
      <c r="L6" s="339" t="s">
        <v>101</v>
      </c>
      <c r="M6" s="339" t="s">
        <v>96</v>
      </c>
      <c r="N6" s="339" t="s">
        <v>370</v>
      </c>
      <c r="O6" s="340" t="s">
        <v>97</v>
      </c>
      <c r="P6" s="101"/>
      <c r="Q6" s="132"/>
      <c r="R6" s="339" t="s">
        <v>101</v>
      </c>
      <c r="S6" s="339" t="s">
        <v>96</v>
      </c>
      <c r="T6" s="339" t="s">
        <v>102</v>
      </c>
      <c r="U6" s="340" t="s">
        <v>97</v>
      </c>
      <c r="W6" s="581" t="s">
        <v>108</v>
      </c>
      <c r="X6" s="583" t="s">
        <v>303</v>
      </c>
      <c r="Y6" s="585" t="s">
        <v>302</v>
      </c>
    </row>
    <row r="7" spans="1:26" ht="25.15" customHeight="1">
      <c r="A7" s="135" t="s">
        <v>95</v>
      </c>
      <c r="B7" s="136">
        <f t="shared" ref="B7:I7" si="0">SUM(B10:B40)</f>
        <v>0</v>
      </c>
      <c r="C7" s="136">
        <f t="shared" si="0"/>
        <v>0</v>
      </c>
      <c r="D7" s="136">
        <f t="shared" si="0"/>
        <v>0</v>
      </c>
      <c r="E7" s="136">
        <f t="shared" si="0"/>
        <v>0</v>
      </c>
      <c r="F7" s="136">
        <f t="shared" si="0"/>
        <v>0</v>
      </c>
      <c r="G7" s="136">
        <f t="shared" si="0"/>
        <v>0</v>
      </c>
      <c r="H7" s="136">
        <f t="shared" si="0"/>
        <v>0</v>
      </c>
      <c r="I7" s="137">
        <f t="shared" si="0"/>
        <v>0</v>
      </c>
      <c r="J7" s="103"/>
      <c r="K7" s="135" t="s">
        <v>95</v>
      </c>
      <c r="L7" s="136">
        <f>SUM(L10:L40)</f>
        <v>0</v>
      </c>
      <c r="M7" s="136">
        <f>SUM(M10:M40)</f>
        <v>0</v>
      </c>
      <c r="N7" s="136">
        <f>SUM(N10:N40)</f>
        <v>0</v>
      </c>
      <c r="O7" s="137">
        <f>SUM(O10:O40)</f>
        <v>0</v>
      </c>
      <c r="P7" s="103"/>
      <c r="Q7" s="135" t="s">
        <v>95</v>
      </c>
      <c r="R7" s="136">
        <f>SUM(R10:R40)</f>
        <v>0</v>
      </c>
      <c r="S7" s="136">
        <f>SUM(S10:S40)</f>
        <v>0</v>
      </c>
      <c r="T7" s="136">
        <f>SUM(T10:T40)</f>
        <v>0</v>
      </c>
      <c r="U7" s="137">
        <f>SUM(U10:U40)</f>
        <v>0</v>
      </c>
      <c r="W7" s="582"/>
      <c r="X7" s="606"/>
      <c r="Y7" s="607"/>
    </row>
    <row r="8" spans="1:26" ht="25.15" customHeight="1">
      <c r="A8" s="123"/>
      <c r="B8" s="138"/>
      <c r="C8" s="138"/>
      <c r="D8" s="138"/>
      <c r="E8" s="138"/>
      <c r="F8" s="138"/>
      <c r="G8" s="138"/>
      <c r="H8" s="138"/>
      <c r="I8" s="138"/>
      <c r="J8" s="101"/>
      <c r="K8" s="123"/>
      <c r="L8" s="138"/>
      <c r="M8" s="138"/>
      <c r="N8" s="138"/>
      <c r="O8" s="138"/>
      <c r="P8" s="101"/>
      <c r="Q8" s="123"/>
      <c r="R8" s="138"/>
      <c r="S8" s="138"/>
      <c r="T8" s="138"/>
      <c r="U8" s="138"/>
      <c r="W8" s="582"/>
      <c r="X8" s="606"/>
      <c r="Y8" s="607"/>
    </row>
    <row r="9" spans="1:26" ht="50.1" customHeight="1">
      <c r="A9" s="164" t="s">
        <v>171</v>
      </c>
      <c r="B9" s="165" t="s">
        <v>360</v>
      </c>
      <c r="C9" s="165" t="s">
        <v>301</v>
      </c>
      <c r="D9" s="165" t="s">
        <v>360</v>
      </c>
      <c r="E9" s="165" t="s">
        <v>301</v>
      </c>
      <c r="F9" s="165" t="s">
        <v>360</v>
      </c>
      <c r="G9" s="165" t="s">
        <v>301</v>
      </c>
      <c r="H9" s="165" t="s">
        <v>360</v>
      </c>
      <c r="I9" s="166" t="s">
        <v>301</v>
      </c>
      <c r="J9" s="101"/>
      <c r="K9" s="164" t="s">
        <v>171</v>
      </c>
      <c r="L9" s="321" t="s">
        <v>354</v>
      </c>
      <c r="M9" s="321" t="s">
        <v>354</v>
      </c>
      <c r="N9" s="321" t="s">
        <v>354</v>
      </c>
      <c r="O9" s="322" t="s">
        <v>354</v>
      </c>
      <c r="P9" s="101"/>
      <c r="Q9" s="164" t="s">
        <v>171</v>
      </c>
      <c r="R9" s="139" t="s">
        <v>104</v>
      </c>
      <c r="S9" s="139" t="s">
        <v>104</v>
      </c>
      <c r="T9" s="139" t="s">
        <v>104</v>
      </c>
      <c r="U9" s="140" t="s">
        <v>104</v>
      </c>
      <c r="W9" s="582"/>
      <c r="X9" s="606"/>
      <c r="Y9" s="607"/>
    </row>
    <row r="10" spans="1:26" ht="25.15" customHeight="1">
      <c r="A10" s="141" t="s">
        <v>172</v>
      </c>
      <c r="B10" s="324">
        <f>C10</f>
        <v>0</v>
      </c>
      <c r="C10" s="194"/>
      <c r="D10" s="324">
        <f>E10</f>
        <v>0</v>
      </c>
      <c r="E10" s="194"/>
      <c r="F10" s="324">
        <f>G10</f>
        <v>0</v>
      </c>
      <c r="G10" s="194"/>
      <c r="H10" s="324">
        <f>I10</f>
        <v>0</v>
      </c>
      <c r="I10" s="195"/>
      <c r="J10" s="101"/>
      <c r="K10" s="141" t="s">
        <v>172</v>
      </c>
      <c r="L10" s="317"/>
      <c r="M10" s="317"/>
      <c r="N10" s="317"/>
      <c r="O10" s="389"/>
      <c r="P10" s="101"/>
      <c r="Q10" s="141" t="s">
        <v>172</v>
      </c>
      <c r="R10" s="317"/>
      <c r="S10" s="317"/>
      <c r="T10" s="317"/>
      <c r="U10" s="389"/>
      <c r="W10" s="144">
        <f>(C10+E10+L10+M10)*2+(I10+G10+N10+O10)*1</f>
        <v>0</v>
      </c>
      <c r="X10" s="145">
        <f>SUM(R10:U10)</f>
        <v>0</v>
      </c>
      <c r="Y10" s="338" t="str">
        <f t="shared" ref="Y10:Y40" si="1">IF(W10&lt;X10,"×","○")</f>
        <v>○</v>
      </c>
    </row>
    <row r="11" spans="1:26" ht="25.15" customHeight="1">
      <c r="A11" s="141" t="s">
        <v>173</v>
      </c>
      <c r="B11" s="324">
        <f t="shared" ref="B11:B40" si="2">C11</f>
        <v>0</v>
      </c>
      <c r="C11" s="194"/>
      <c r="D11" s="324">
        <f t="shared" ref="D11:D40" si="3">E11</f>
        <v>0</v>
      </c>
      <c r="E11" s="194"/>
      <c r="F11" s="324">
        <f t="shared" ref="F11:F40" si="4">G11</f>
        <v>0</v>
      </c>
      <c r="G11" s="194"/>
      <c r="H11" s="324">
        <f t="shared" ref="H11:H40" si="5">I11</f>
        <v>0</v>
      </c>
      <c r="I11" s="195"/>
      <c r="J11" s="101"/>
      <c r="K11" s="141" t="s">
        <v>173</v>
      </c>
      <c r="L11" s="317"/>
      <c r="M11" s="317"/>
      <c r="N11" s="317"/>
      <c r="O11" s="389"/>
      <c r="P11" s="101"/>
      <c r="Q11" s="141" t="s">
        <v>173</v>
      </c>
      <c r="R11" s="317"/>
      <c r="S11" s="317"/>
      <c r="T11" s="317"/>
      <c r="U11" s="389"/>
      <c r="W11" s="144">
        <f t="shared" ref="W11:W40" si="6">(C11+E11+L11+M11)*2+(I11+G11+N11+O11)*1</f>
        <v>0</v>
      </c>
      <c r="X11" s="145">
        <f t="shared" ref="X11:X40" si="7">SUM(R11:U11)</f>
        <v>0</v>
      </c>
      <c r="Y11" s="338" t="str">
        <f t="shared" si="1"/>
        <v>○</v>
      </c>
    </row>
    <row r="12" spans="1:26" ht="25.15" customHeight="1">
      <c r="A12" s="141" t="s">
        <v>174</v>
      </c>
      <c r="B12" s="324">
        <f t="shared" si="2"/>
        <v>0</v>
      </c>
      <c r="C12" s="194"/>
      <c r="D12" s="324">
        <f t="shared" si="3"/>
        <v>0</v>
      </c>
      <c r="E12" s="194"/>
      <c r="F12" s="324">
        <f t="shared" si="4"/>
        <v>0</v>
      </c>
      <c r="G12" s="194"/>
      <c r="H12" s="324">
        <f t="shared" si="5"/>
        <v>0</v>
      </c>
      <c r="I12" s="195"/>
      <c r="J12" s="101"/>
      <c r="K12" s="141" t="s">
        <v>174</v>
      </c>
      <c r="L12" s="317"/>
      <c r="M12" s="317"/>
      <c r="N12" s="317"/>
      <c r="O12" s="389"/>
      <c r="P12" s="101"/>
      <c r="Q12" s="141" t="s">
        <v>174</v>
      </c>
      <c r="R12" s="317"/>
      <c r="S12" s="317"/>
      <c r="T12" s="317"/>
      <c r="U12" s="389"/>
      <c r="W12" s="144">
        <f t="shared" si="6"/>
        <v>0</v>
      </c>
      <c r="X12" s="145">
        <f t="shared" si="7"/>
        <v>0</v>
      </c>
      <c r="Y12" s="338" t="str">
        <f t="shared" si="1"/>
        <v>○</v>
      </c>
    </row>
    <row r="13" spans="1:26" ht="25.15" customHeight="1">
      <c r="A13" s="141" t="s">
        <v>175</v>
      </c>
      <c r="B13" s="324">
        <f t="shared" si="2"/>
        <v>0</v>
      </c>
      <c r="C13" s="194"/>
      <c r="D13" s="324">
        <f t="shared" si="3"/>
        <v>0</v>
      </c>
      <c r="E13" s="194"/>
      <c r="F13" s="324">
        <f t="shared" si="4"/>
        <v>0</v>
      </c>
      <c r="G13" s="194"/>
      <c r="H13" s="324">
        <f t="shared" si="5"/>
        <v>0</v>
      </c>
      <c r="I13" s="195"/>
      <c r="J13" s="101"/>
      <c r="K13" s="141" t="s">
        <v>175</v>
      </c>
      <c r="L13" s="317"/>
      <c r="M13" s="317"/>
      <c r="N13" s="317"/>
      <c r="O13" s="389"/>
      <c r="P13" s="101"/>
      <c r="Q13" s="141" t="s">
        <v>175</v>
      </c>
      <c r="R13" s="317"/>
      <c r="S13" s="317"/>
      <c r="T13" s="317"/>
      <c r="U13" s="389"/>
      <c r="W13" s="144">
        <f t="shared" si="6"/>
        <v>0</v>
      </c>
      <c r="X13" s="145">
        <f t="shared" si="7"/>
        <v>0</v>
      </c>
      <c r="Y13" s="338" t="str">
        <f t="shared" si="1"/>
        <v>○</v>
      </c>
    </row>
    <row r="14" spans="1:26" ht="25.15" customHeight="1">
      <c r="A14" s="141" t="s">
        <v>176</v>
      </c>
      <c r="B14" s="324">
        <f t="shared" si="2"/>
        <v>0</v>
      </c>
      <c r="C14" s="194"/>
      <c r="D14" s="324">
        <f t="shared" si="3"/>
        <v>0</v>
      </c>
      <c r="E14" s="194"/>
      <c r="F14" s="324">
        <f t="shared" si="4"/>
        <v>0</v>
      </c>
      <c r="G14" s="194"/>
      <c r="H14" s="324">
        <f t="shared" si="5"/>
        <v>0</v>
      </c>
      <c r="I14" s="195"/>
      <c r="J14" s="101"/>
      <c r="K14" s="141" t="s">
        <v>176</v>
      </c>
      <c r="L14" s="317"/>
      <c r="M14" s="317"/>
      <c r="N14" s="317"/>
      <c r="O14" s="389"/>
      <c r="P14" s="101"/>
      <c r="Q14" s="141" t="s">
        <v>176</v>
      </c>
      <c r="R14" s="317"/>
      <c r="S14" s="317"/>
      <c r="T14" s="317"/>
      <c r="U14" s="389"/>
      <c r="W14" s="144">
        <f t="shared" si="6"/>
        <v>0</v>
      </c>
      <c r="X14" s="145">
        <f t="shared" si="7"/>
        <v>0</v>
      </c>
      <c r="Y14" s="338" t="str">
        <f t="shared" si="1"/>
        <v>○</v>
      </c>
    </row>
    <row r="15" spans="1:26" ht="25.15" customHeight="1">
      <c r="A15" s="141" t="s">
        <v>177</v>
      </c>
      <c r="B15" s="324">
        <f t="shared" si="2"/>
        <v>0</v>
      </c>
      <c r="C15" s="194"/>
      <c r="D15" s="324">
        <f t="shared" si="3"/>
        <v>0</v>
      </c>
      <c r="E15" s="194"/>
      <c r="F15" s="324">
        <f t="shared" si="4"/>
        <v>0</v>
      </c>
      <c r="G15" s="194"/>
      <c r="H15" s="324">
        <f>I15</f>
        <v>0</v>
      </c>
      <c r="I15" s="195"/>
      <c r="J15" s="101"/>
      <c r="K15" s="141" t="s">
        <v>177</v>
      </c>
      <c r="L15" s="317"/>
      <c r="M15" s="317"/>
      <c r="N15" s="317"/>
      <c r="O15" s="389"/>
      <c r="P15" s="101"/>
      <c r="Q15" s="141" t="s">
        <v>177</v>
      </c>
      <c r="R15" s="317"/>
      <c r="S15" s="317"/>
      <c r="T15" s="317"/>
      <c r="U15" s="389"/>
      <c r="W15" s="144">
        <f t="shared" si="6"/>
        <v>0</v>
      </c>
      <c r="X15" s="145">
        <f t="shared" si="7"/>
        <v>0</v>
      </c>
      <c r="Y15" s="338" t="str">
        <f t="shared" si="1"/>
        <v>○</v>
      </c>
    </row>
    <row r="16" spans="1:26" ht="25.15" customHeight="1">
      <c r="A16" s="141" t="s">
        <v>178</v>
      </c>
      <c r="B16" s="324">
        <f t="shared" si="2"/>
        <v>0</v>
      </c>
      <c r="C16" s="194"/>
      <c r="D16" s="324">
        <f t="shared" si="3"/>
        <v>0</v>
      </c>
      <c r="E16" s="194"/>
      <c r="F16" s="324">
        <f t="shared" si="4"/>
        <v>0</v>
      </c>
      <c r="G16" s="194"/>
      <c r="H16" s="324">
        <f t="shared" si="5"/>
        <v>0</v>
      </c>
      <c r="I16" s="195"/>
      <c r="J16" s="101"/>
      <c r="K16" s="141" t="s">
        <v>178</v>
      </c>
      <c r="L16" s="317"/>
      <c r="M16" s="317"/>
      <c r="N16" s="317"/>
      <c r="O16" s="389"/>
      <c r="P16" s="101"/>
      <c r="Q16" s="141" t="s">
        <v>178</v>
      </c>
      <c r="R16" s="317"/>
      <c r="S16" s="317"/>
      <c r="T16" s="317"/>
      <c r="U16" s="389"/>
      <c r="W16" s="144">
        <f t="shared" si="6"/>
        <v>0</v>
      </c>
      <c r="X16" s="145">
        <f t="shared" si="7"/>
        <v>0</v>
      </c>
      <c r="Y16" s="338" t="str">
        <f t="shared" si="1"/>
        <v>○</v>
      </c>
    </row>
    <row r="17" spans="1:25" ht="25.15" customHeight="1">
      <c r="A17" s="141" t="s">
        <v>179</v>
      </c>
      <c r="B17" s="324">
        <f t="shared" si="2"/>
        <v>0</v>
      </c>
      <c r="C17" s="194"/>
      <c r="D17" s="324">
        <f t="shared" si="3"/>
        <v>0</v>
      </c>
      <c r="E17" s="194"/>
      <c r="F17" s="324">
        <f t="shared" si="4"/>
        <v>0</v>
      </c>
      <c r="G17" s="194"/>
      <c r="H17" s="324">
        <f t="shared" si="5"/>
        <v>0</v>
      </c>
      <c r="I17" s="195"/>
      <c r="J17" s="101"/>
      <c r="K17" s="141" t="s">
        <v>179</v>
      </c>
      <c r="L17" s="317"/>
      <c r="M17" s="317"/>
      <c r="N17" s="317"/>
      <c r="O17" s="389"/>
      <c r="P17" s="101"/>
      <c r="Q17" s="141" t="s">
        <v>179</v>
      </c>
      <c r="R17" s="317"/>
      <c r="S17" s="317"/>
      <c r="T17" s="317"/>
      <c r="U17" s="389"/>
      <c r="W17" s="144">
        <f t="shared" si="6"/>
        <v>0</v>
      </c>
      <c r="X17" s="145">
        <f t="shared" si="7"/>
        <v>0</v>
      </c>
      <c r="Y17" s="338" t="str">
        <f t="shared" si="1"/>
        <v>○</v>
      </c>
    </row>
    <row r="18" spans="1:25" ht="25.15" customHeight="1">
      <c r="A18" s="141" t="s">
        <v>180</v>
      </c>
      <c r="B18" s="324">
        <f t="shared" si="2"/>
        <v>0</v>
      </c>
      <c r="C18" s="194"/>
      <c r="D18" s="324">
        <f t="shared" si="3"/>
        <v>0</v>
      </c>
      <c r="E18" s="194"/>
      <c r="F18" s="324">
        <f t="shared" si="4"/>
        <v>0</v>
      </c>
      <c r="G18" s="194"/>
      <c r="H18" s="324">
        <f t="shared" si="5"/>
        <v>0</v>
      </c>
      <c r="I18" s="195"/>
      <c r="J18" s="101"/>
      <c r="K18" s="141" t="s">
        <v>180</v>
      </c>
      <c r="L18" s="317"/>
      <c r="M18" s="317"/>
      <c r="N18" s="317"/>
      <c r="O18" s="389"/>
      <c r="P18" s="101"/>
      <c r="Q18" s="141" t="s">
        <v>180</v>
      </c>
      <c r="R18" s="317"/>
      <c r="S18" s="317"/>
      <c r="T18" s="317"/>
      <c r="U18" s="389"/>
      <c r="W18" s="144">
        <f t="shared" si="6"/>
        <v>0</v>
      </c>
      <c r="X18" s="145">
        <f t="shared" si="7"/>
        <v>0</v>
      </c>
      <c r="Y18" s="338" t="str">
        <f t="shared" si="1"/>
        <v>○</v>
      </c>
    </row>
    <row r="19" spans="1:25" ht="25.15" customHeight="1">
      <c r="A19" s="141" t="s">
        <v>181</v>
      </c>
      <c r="B19" s="324">
        <f t="shared" si="2"/>
        <v>0</v>
      </c>
      <c r="C19" s="194"/>
      <c r="D19" s="324">
        <f t="shared" si="3"/>
        <v>0</v>
      </c>
      <c r="E19" s="194"/>
      <c r="F19" s="324">
        <f t="shared" si="4"/>
        <v>0</v>
      </c>
      <c r="G19" s="194"/>
      <c r="H19" s="324">
        <f t="shared" si="5"/>
        <v>0</v>
      </c>
      <c r="I19" s="195"/>
      <c r="J19" s="101"/>
      <c r="K19" s="141" t="s">
        <v>181</v>
      </c>
      <c r="L19" s="317"/>
      <c r="M19" s="317"/>
      <c r="N19" s="317"/>
      <c r="O19" s="389"/>
      <c r="P19" s="101"/>
      <c r="Q19" s="141" t="s">
        <v>181</v>
      </c>
      <c r="R19" s="317"/>
      <c r="S19" s="317"/>
      <c r="T19" s="317"/>
      <c r="U19" s="389"/>
      <c r="W19" s="144">
        <f t="shared" si="6"/>
        <v>0</v>
      </c>
      <c r="X19" s="145">
        <f t="shared" si="7"/>
        <v>0</v>
      </c>
      <c r="Y19" s="338" t="str">
        <f t="shared" si="1"/>
        <v>○</v>
      </c>
    </row>
    <row r="20" spans="1:25" ht="25.15" customHeight="1">
      <c r="A20" s="141" t="s">
        <v>182</v>
      </c>
      <c r="B20" s="324">
        <f t="shared" si="2"/>
        <v>0</v>
      </c>
      <c r="C20" s="194"/>
      <c r="D20" s="324">
        <f t="shared" si="3"/>
        <v>0</v>
      </c>
      <c r="E20" s="194"/>
      <c r="F20" s="324">
        <f t="shared" si="4"/>
        <v>0</v>
      </c>
      <c r="G20" s="194"/>
      <c r="H20" s="324">
        <f t="shared" si="5"/>
        <v>0</v>
      </c>
      <c r="I20" s="195"/>
      <c r="J20" s="101"/>
      <c r="K20" s="141" t="s">
        <v>182</v>
      </c>
      <c r="L20" s="317"/>
      <c r="M20" s="317"/>
      <c r="N20" s="317"/>
      <c r="O20" s="389"/>
      <c r="P20" s="101"/>
      <c r="Q20" s="141" t="s">
        <v>182</v>
      </c>
      <c r="R20" s="317"/>
      <c r="S20" s="317"/>
      <c r="T20" s="317"/>
      <c r="U20" s="389"/>
      <c r="W20" s="144">
        <f t="shared" si="6"/>
        <v>0</v>
      </c>
      <c r="X20" s="145">
        <f t="shared" si="7"/>
        <v>0</v>
      </c>
      <c r="Y20" s="338" t="str">
        <f t="shared" si="1"/>
        <v>○</v>
      </c>
    </row>
    <row r="21" spans="1:25" ht="25.15" customHeight="1">
      <c r="A21" s="141" t="s">
        <v>183</v>
      </c>
      <c r="B21" s="324">
        <f t="shared" si="2"/>
        <v>0</v>
      </c>
      <c r="C21" s="194"/>
      <c r="D21" s="324">
        <f t="shared" si="3"/>
        <v>0</v>
      </c>
      <c r="E21" s="194"/>
      <c r="F21" s="324">
        <f t="shared" si="4"/>
        <v>0</v>
      </c>
      <c r="G21" s="194"/>
      <c r="H21" s="324">
        <f t="shared" si="5"/>
        <v>0</v>
      </c>
      <c r="I21" s="195"/>
      <c r="J21" s="101"/>
      <c r="K21" s="141" t="s">
        <v>183</v>
      </c>
      <c r="L21" s="317"/>
      <c r="M21" s="317"/>
      <c r="N21" s="317"/>
      <c r="O21" s="389"/>
      <c r="P21" s="101"/>
      <c r="Q21" s="141" t="s">
        <v>183</v>
      </c>
      <c r="R21" s="317"/>
      <c r="S21" s="317"/>
      <c r="T21" s="317"/>
      <c r="U21" s="389"/>
      <c r="W21" s="144">
        <f t="shared" si="6"/>
        <v>0</v>
      </c>
      <c r="X21" s="145">
        <f t="shared" si="7"/>
        <v>0</v>
      </c>
      <c r="Y21" s="338" t="str">
        <f t="shared" si="1"/>
        <v>○</v>
      </c>
    </row>
    <row r="22" spans="1:25" ht="25.15" customHeight="1">
      <c r="A22" s="141" t="s">
        <v>184</v>
      </c>
      <c r="B22" s="324">
        <f t="shared" si="2"/>
        <v>0</v>
      </c>
      <c r="C22" s="194"/>
      <c r="D22" s="324">
        <f t="shared" si="3"/>
        <v>0</v>
      </c>
      <c r="E22" s="194"/>
      <c r="F22" s="324">
        <f t="shared" si="4"/>
        <v>0</v>
      </c>
      <c r="G22" s="194"/>
      <c r="H22" s="324">
        <f t="shared" si="5"/>
        <v>0</v>
      </c>
      <c r="I22" s="195"/>
      <c r="J22" s="101"/>
      <c r="K22" s="141" t="s">
        <v>184</v>
      </c>
      <c r="L22" s="317"/>
      <c r="M22" s="317"/>
      <c r="N22" s="317"/>
      <c r="O22" s="389"/>
      <c r="P22" s="101"/>
      <c r="Q22" s="141" t="s">
        <v>184</v>
      </c>
      <c r="R22" s="317"/>
      <c r="S22" s="317"/>
      <c r="T22" s="317"/>
      <c r="U22" s="389"/>
      <c r="W22" s="144">
        <f t="shared" si="6"/>
        <v>0</v>
      </c>
      <c r="X22" s="145">
        <f t="shared" si="7"/>
        <v>0</v>
      </c>
      <c r="Y22" s="338" t="str">
        <f t="shared" si="1"/>
        <v>○</v>
      </c>
    </row>
    <row r="23" spans="1:25" ht="25.15" customHeight="1">
      <c r="A23" s="141" t="s">
        <v>185</v>
      </c>
      <c r="B23" s="324">
        <f t="shared" si="2"/>
        <v>0</v>
      </c>
      <c r="C23" s="194"/>
      <c r="D23" s="324">
        <f t="shared" si="3"/>
        <v>0</v>
      </c>
      <c r="E23" s="194"/>
      <c r="F23" s="324">
        <f t="shared" si="4"/>
        <v>0</v>
      </c>
      <c r="G23" s="194"/>
      <c r="H23" s="324">
        <f t="shared" si="5"/>
        <v>0</v>
      </c>
      <c r="I23" s="195"/>
      <c r="J23" s="101"/>
      <c r="K23" s="141" t="s">
        <v>185</v>
      </c>
      <c r="L23" s="317"/>
      <c r="M23" s="317"/>
      <c r="N23" s="317"/>
      <c r="O23" s="389"/>
      <c r="P23" s="101"/>
      <c r="Q23" s="141" t="s">
        <v>185</v>
      </c>
      <c r="R23" s="317"/>
      <c r="S23" s="317"/>
      <c r="T23" s="317"/>
      <c r="U23" s="389"/>
      <c r="W23" s="144">
        <f t="shared" si="6"/>
        <v>0</v>
      </c>
      <c r="X23" s="145">
        <f t="shared" si="7"/>
        <v>0</v>
      </c>
      <c r="Y23" s="338" t="str">
        <f t="shared" si="1"/>
        <v>○</v>
      </c>
    </row>
    <row r="24" spans="1:25" ht="25.15" customHeight="1">
      <c r="A24" s="141" t="s">
        <v>186</v>
      </c>
      <c r="B24" s="324">
        <f t="shared" si="2"/>
        <v>0</v>
      </c>
      <c r="C24" s="194"/>
      <c r="D24" s="324">
        <f t="shared" si="3"/>
        <v>0</v>
      </c>
      <c r="E24" s="194"/>
      <c r="F24" s="324">
        <f t="shared" si="4"/>
        <v>0</v>
      </c>
      <c r="G24" s="194"/>
      <c r="H24" s="324">
        <f t="shared" si="5"/>
        <v>0</v>
      </c>
      <c r="I24" s="195"/>
      <c r="J24" s="101"/>
      <c r="K24" s="141" t="s">
        <v>186</v>
      </c>
      <c r="L24" s="317"/>
      <c r="M24" s="317"/>
      <c r="N24" s="317"/>
      <c r="O24" s="389"/>
      <c r="P24" s="101"/>
      <c r="Q24" s="141" t="s">
        <v>186</v>
      </c>
      <c r="R24" s="317"/>
      <c r="S24" s="317"/>
      <c r="T24" s="317"/>
      <c r="U24" s="389"/>
      <c r="W24" s="144">
        <f t="shared" si="6"/>
        <v>0</v>
      </c>
      <c r="X24" s="145">
        <f t="shared" si="7"/>
        <v>0</v>
      </c>
      <c r="Y24" s="338" t="str">
        <f t="shared" si="1"/>
        <v>○</v>
      </c>
    </row>
    <row r="25" spans="1:25" ht="25.15" customHeight="1">
      <c r="A25" s="141" t="s">
        <v>187</v>
      </c>
      <c r="B25" s="324">
        <f t="shared" si="2"/>
        <v>0</v>
      </c>
      <c r="C25" s="194"/>
      <c r="D25" s="324">
        <f t="shared" si="3"/>
        <v>0</v>
      </c>
      <c r="E25" s="194"/>
      <c r="F25" s="324">
        <f t="shared" si="4"/>
        <v>0</v>
      </c>
      <c r="G25" s="194"/>
      <c r="H25" s="324">
        <f t="shared" si="5"/>
        <v>0</v>
      </c>
      <c r="I25" s="195"/>
      <c r="J25" s="101"/>
      <c r="K25" s="141" t="s">
        <v>187</v>
      </c>
      <c r="L25" s="317"/>
      <c r="M25" s="317"/>
      <c r="N25" s="317"/>
      <c r="O25" s="389"/>
      <c r="P25" s="101"/>
      <c r="Q25" s="141" t="s">
        <v>187</v>
      </c>
      <c r="R25" s="317"/>
      <c r="S25" s="317"/>
      <c r="T25" s="317"/>
      <c r="U25" s="389"/>
      <c r="W25" s="144">
        <f t="shared" si="6"/>
        <v>0</v>
      </c>
      <c r="X25" s="145">
        <f t="shared" si="7"/>
        <v>0</v>
      </c>
      <c r="Y25" s="338" t="str">
        <f t="shared" si="1"/>
        <v>○</v>
      </c>
    </row>
    <row r="26" spans="1:25" ht="25.15" customHeight="1">
      <c r="A26" s="141" t="s">
        <v>188</v>
      </c>
      <c r="B26" s="324">
        <f t="shared" si="2"/>
        <v>0</v>
      </c>
      <c r="C26" s="194"/>
      <c r="D26" s="324">
        <f t="shared" si="3"/>
        <v>0</v>
      </c>
      <c r="E26" s="194"/>
      <c r="F26" s="324">
        <f t="shared" si="4"/>
        <v>0</v>
      </c>
      <c r="G26" s="194"/>
      <c r="H26" s="324">
        <f t="shared" si="5"/>
        <v>0</v>
      </c>
      <c r="I26" s="195"/>
      <c r="J26" s="101"/>
      <c r="K26" s="141" t="s">
        <v>188</v>
      </c>
      <c r="L26" s="317"/>
      <c r="M26" s="317"/>
      <c r="N26" s="317"/>
      <c r="O26" s="389"/>
      <c r="P26" s="101"/>
      <c r="Q26" s="141" t="s">
        <v>188</v>
      </c>
      <c r="R26" s="317"/>
      <c r="S26" s="317"/>
      <c r="T26" s="317"/>
      <c r="U26" s="389"/>
      <c r="W26" s="144">
        <f t="shared" si="6"/>
        <v>0</v>
      </c>
      <c r="X26" s="145">
        <f t="shared" si="7"/>
        <v>0</v>
      </c>
      <c r="Y26" s="338" t="str">
        <f t="shared" si="1"/>
        <v>○</v>
      </c>
    </row>
    <row r="27" spans="1:25" ht="25.15" customHeight="1">
      <c r="A27" s="141" t="s">
        <v>189</v>
      </c>
      <c r="B27" s="324">
        <f t="shared" si="2"/>
        <v>0</v>
      </c>
      <c r="C27" s="194"/>
      <c r="D27" s="324">
        <f t="shared" si="3"/>
        <v>0</v>
      </c>
      <c r="E27" s="194"/>
      <c r="F27" s="324">
        <f t="shared" si="4"/>
        <v>0</v>
      </c>
      <c r="G27" s="194"/>
      <c r="H27" s="324">
        <f t="shared" si="5"/>
        <v>0</v>
      </c>
      <c r="I27" s="195"/>
      <c r="J27" s="101"/>
      <c r="K27" s="141" t="s">
        <v>189</v>
      </c>
      <c r="L27" s="317"/>
      <c r="M27" s="317"/>
      <c r="N27" s="317"/>
      <c r="O27" s="389"/>
      <c r="P27" s="101"/>
      <c r="Q27" s="141" t="s">
        <v>189</v>
      </c>
      <c r="R27" s="317"/>
      <c r="S27" s="317"/>
      <c r="T27" s="317"/>
      <c r="U27" s="389"/>
      <c r="W27" s="144">
        <f t="shared" si="6"/>
        <v>0</v>
      </c>
      <c r="X27" s="145">
        <f t="shared" si="7"/>
        <v>0</v>
      </c>
      <c r="Y27" s="338" t="str">
        <f t="shared" si="1"/>
        <v>○</v>
      </c>
    </row>
    <row r="28" spans="1:25" ht="25.15" customHeight="1">
      <c r="A28" s="141" t="s">
        <v>190</v>
      </c>
      <c r="B28" s="324">
        <f t="shared" si="2"/>
        <v>0</v>
      </c>
      <c r="C28" s="194"/>
      <c r="D28" s="324">
        <f t="shared" si="3"/>
        <v>0</v>
      </c>
      <c r="E28" s="194"/>
      <c r="F28" s="324">
        <f t="shared" si="4"/>
        <v>0</v>
      </c>
      <c r="G28" s="194"/>
      <c r="H28" s="324">
        <f t="shared" si="5"/>
        <v>0</v>
      </c>
      <c r="I28" s="195"/>
      <c r="J28" s="101"/>
      <c r="K28" s="141" t="s">
        <v>190</v>
      </c>
      <c r="L28" s="317"/>
      <c r="M28" s="317"/>
      <c r="N28" s="317"/>
      <c r="O28" s="389"/>
      <c r="P28" s="101"/>
      <c r="Q28" s="141" t="s">
        <v>190</v>
      </c>
      <c r="R28" s="317"/>
      <c r="S28" s="317"/>
      <c r="T28" s="317"/>
      <c r="U28" s="389"/>
      <c r="W28" s="144">
        <f t="shared" si="6"/>
        <v>0</v>
      </c>
      <c r="X28" s="145">
        <f t="shared" si="7"/>
        <v>0</v>
      </c>
      <c r="Y28" s="338" t="str">
        <f t="shared" si="1"/>
        <v>○</v>
      </c>
    </row>
    <row r="29" spans="1:25" ht="25.15" customHeight="1">
      <c r="A29" s="141" t="s">
        <v>191</v>
      </c>
      <c r="B29" s="324">
        <f t="shared" si="2"/>
        <v>0</v>
      </c>
      <c r="C29" s="194"/>
      <c r="D29" s="324">
        <f t="shared" si="3"/>
        <v>0</v>
      </c>
      <c r="E29" s="194"/>
      <c r="F29" s="324">
        <f t="shared" si="4"/>
        <v>0</v>
      </c>
      <c r="G29" s="194"/>
      <c r="H29" s="324">
        <f t="shared" si="5"/>
        <v>0</v>
      </c>
      <c r="I29" s="195"/>
      <c r="J29" s="101"/>
      <c r="K29" s="141" t="s">
        <v>191</v>
      </c>
      <c r="L29" s="317"/>
      <c r="M29" s="317"/>
      <c r="N29" s="317"/>
      <c r="O29" s="389"/>
      <c r="P29" s="101"/>
      <c r="Q29" s="141" t="s">
        <v>191</v>
      </c>
      <c r="R29" s="317"/>
      <c r="S29" s="317"/>
      <c r="T29" s="317"/>
      <c r="U29" s="389"/>
      <c r="W29" s="144">
        <f t="shared" si="6"/>
        <v>0</v>
      </c>
      <c r="X29" s="145">
        <f t="shared" si="7"/>
        <v>0</v>
      </c>
      <c r="Y29" s="338" t="str">
        <f t="shared" si="1"/>
        <v>○</v>
      </c>
    </row>
    <row r="30" spans="1:25" ht="25.15" customHeight="1">
      <c r="A30" s="141" t="s">
        <v>192</v>
      </c>
      <c r="B30" s="324">
        <f t="shared" si="2"/>
        <v>0</v>
      </c>
      <c r="C30" s="194"/>
      <c r="D30" s="324">
        <f t="shared" si="3"/>
        <v>0</v>
      </c>
      <c r="E30" s="194"/>
      <c r="F30" s="324">
        <f t="shared" si="4"/>
        <v>0</v>
      </c>
      <c r="G30" s="194"/>
      <c r="H30" s="324">
        <f t="shared" si="5"/>
        <v>0</v>
      </c>
      <c r="I30" s="195"/>
      <c r="J30" s="101"/>
      <c r="K30" s="141" t="s">
        <v>192</v>
      </c>
      <c r="L30" s="317"/>
      <c r="M30" s="317"/>
      <c r="N30" s="317"/>
      <c r="O30" s="389"/>
      <c r="P30" s="101"/>
      <c r="Q30" s="141" t="s">
        <v>192</v>
      </c>
      <c r="R30" s="317"/>
      <c r="S30" s="317"/>
      <c r="T30" s="317"/>
      <c r="U30" s="389"/>
      <c r="W30" s="144">
        <f t="shared" si="6"/>
        <v>0</v>
      </c>
      <c r="X30" s="145">
        <f t="shared" si="7"/>
        <v>0</v>
      </c>
      <c r="Y30" s="338" t="str">
        <f t="shared" si="1"/>
        <v>○</v>
      </c>
    </row>
    <row r="31" spans="1:25" ht="25.15" customHeight="1">
      <c r="A31" s="141" t="s">
        <v>193</v>
      </c>
      <c r="B31" s="324">
        <f t="shared" si="2"/>
        <v>0</v>
      </c>
      <c r="C31" s="194"/>
      <c r="D31" s="324">
        <f t="shared" si="3"/>
        <v>0</v>
      </c>
      <c r="E31" s="194"/>
      <c r="F31" s="324">
        <f t="shared" si="4"/>
        <v>0</v>
      </c>
      <c r="G31" s="194"/>
      <c r="H31" s="324">
        <f t="shared" si="5"/>
        <v>0</v>
      </c>
      <c r="I31" s="195"/>
      <c r="J31" s="101"/>
      <c r="K31" s="141" t="s">
        <v>193</v>
      </c>
      <c r="L31" s="317"/>
      <c r="M31" s="317"/>
      <c r="N31" s="317"/>
      <c r="O31" s="389"/>
      <c r="P31" s="101"/>
      <c r="Q31" s="141" t="s">
        <v>193</v>
      </c>
      <c r="R31" s="317"/>
      <c r="S31" s="317"/>
      <c r="T31" s="317"/>
      <c r="U31" s="389"/>
      <c r="W31" s="144">
        <f t="shared" si="6"/>
        <v>0</v>
      </c>
      <c r="X31" s="145">
        <f t="shared" si="7"/>
        <v>0</v>
      </c>
      <c r="Y31" s="338" t="str">
        <f t="shared" si="1"/>
        <v>○</v>
      </c>
    </row>
    <row r="32" spans="1:25" ht="25.15" customHeight="1">
      <c r="A32" s="141" t="s">
        <v>194</v>
      </c>
      <c r="B32" s="324">
        <f t="shared" si="2"/>
        <v>0</v>
      </c>
      <c r="C32" s="194"/>
      <c r="D32" s="324">
        <f t="shared" si="3"/>
        <v>0</v>
      </c>
      <c r="E32" s="194"/>
      <c r="F32" s="324">
        <f t="shared" si="4"/>
        <v>0</v>
      </c>
      <c r="G32" s="194"/>
      <c r="H32" s="324">
        <f t="shared" si="5"/>
        <v>0</v>
      </c>
      <c r="I32" s="195"/>
      <c r="J32" s="101"/>
      <c r="K32" s="141" t="s">
        <v>194</v>
      </c>
      <c r="L32" s="317"/>
      <c r="M32" s="317"/>
      <c r="N32" s="317"/>
      <c r="O32" s="389"/>
      <c r="P32" s="101"/>
      <c r="Q32" s="141" t="s">
        <v>194</v>
      </c>
      <c r="R32" s="317"/>
      <c r="S32" s="317"/>
      <c r="T32" s="317"/>
      <c r="U32" s="389"/>
      <c r="W32" s="144">
        <f t="shared" si="6"/>
        <v>0</v>
      </c>
      <c r="X32" s="145">
        <f t="shared" si="7"/>
        <v>0</v>
      </c>
      <c r="Y32" s="338" t="str">
        <f t="shared" si="1"/>
        <v>○</v>
      </c>
    </row>
    <row r="33" spans="1:25" ht="25.15" customHeight="1">
      <c r="A33" s="141" t="s">
        <v>195</v>
      </c>
      <c r="B33" s="324">
        <f t="shared" si="2"/>
        <v>0</v>
      </c>
      <c r="C33" s="194"/>
      <c r="D33" s="324">
        <f t="shared" si="3"/>
        <v>0</v>
      </c>
      <c r="E33" s="194"/>
      <c r="F33" s="324">
        <f t="shared" si="4"/>
        <v>0</v>
      </c>
      <c r="G33" s="194"/>
      <c r="H33" s="324">
        <f t="shared" si="5"/>
        <v>0</v>
      </c>
      <c r="I33" s="195"/>
      <c r="J33" s="101"/>
      <c r="K33" s="141" t="s">
        <v>195</v>
      </c>
      <c r="L33" s="317"/>
      <c r="M33" s="317"/>
      <c r="N33" s="317"/>
      <c r="O33" s="389"/>
      <c r="P33" s="101"/>
      <c r="Q33" s="141" t="s">
        <v>195</v>
      </c>
      <c r="R33" s="317"/>
      <c r="S33" s="317"/>
      <c r="T33" s="317"/>
      <c r="U33" s="389"/>
      <c r="W33" s="144">
        <f t="shared" si="6"/>
        <v>0</v>
      </c>
      <c r="X33" s="145">
        <f t="shared" si="7"/>
        <v>0</v>
      </c>
      <c r="Y33" s="338" t="str">
        <f t="shared" si="1"/>
        <v>○</v>
      </c>
    </row>
    <row r="34" spans="1:25" ht="25.15" customHeight="1">
      <c r="A34" s="141" t="s">
        <v>196</v>
      </c>
      <c r="B34" s="324">
        <f t="shared" si="2"/>
        <v>0</v>
      </c>
      <c r="C34" s="194"/>
      <c r="D34" s="324">
        <f t="shared" si="3"/>
        <v>0</v>
      </c>
      <c r="E34" s="194"/>
      <c r="F34" s="324">
        <f t="shared" si="4"/>
        <v>0</v>
      </c>
      <c r="G34" s="194"/>
      <c r="H34" s="324">
        <f t="shared" si="5"/>
        <v>0</v>
      </c>
      <c r="I34" s="195"/>
      <c r="J34" s="101"/>
      <c r="K34" s="141" t="s">
        <v>196</v>
      </c>
      <c r="L34" s="317"/>
      <c r="M34" s="317"/>
      <c r="N34" s="317"/>
      <c r="O34" s="389"/>
      <c r="P34" s="101"/>
      <c r="Q34" s="141" t="s">
        <v>196</v>
      </c>
      <c r="R34" s="317"/>
      <c r="S34" s="317"/>
      <c r="T34" s="317"/>
      <c r="U34" s="389"/>
      <c r="W34" s="144">
        <f t="shared" si="6"/>
        <v>0</v>
      </c>
      <c r="X34" s="145">
        <f t="shared" si="7"/>
        <v>0</v>
      </c>
      <c r="Y34" s="338" t="str">
        <f t="shared" si="1"/>
        <v>○</v>
      </c>
    </row>
    <row r="35" spans="1:25" ht="25.15" customHeight="1">
      <c r="A35" s="141" t="s">
        <v>197</v>
      </c>
      <c r="B35" s="324">
        <f t="shared" si="2"/>
        <v>0</v>
      </c>
      <c r="C35" s="194"/>
      <c r="D35" s="324">
        <f t="shared" si="3"/>
        <v>0</v>
      </c>
      <c r="E35" s="194"/>
      <c r="F35" s="324">
        <f t="shared" si="4"/>
        <v>0</v>
      </c>
      <c r="G35" s="194"/>
      <c r="H35" s="324">
        <f t="shared" si="5"/>
        <v>0</v>
      </c>
      <c r="I35" s="195"/>
      <c r="J35" s="101"/>
      <c r="K35" s="141" t="s">
        <v>197</v>
      </c>
      <c r="L35" s="317"/>
      <c r="M35" s="317"/>
      <c r="N35" s="317"/>
      <c r="O35" s="389"/>
      <c r="P35" s="101"/>
      <c r="Q35" s="141" t="s">
        <v>197</v>
      </c>
      <c r="R35" s="317"/>
      <c r="S35" s="317"/>
      <c r="T35" s="317"/>
      <c r="U35" s="389"/>
      <c r="W35" s="144">
        <f t="shared" si="6"/>
        <v>0</v>
      </c>
      <c r="X35" s="145">
        <f t="shared" si="7"/>
        <v>0</v>
      </c>
      <c r="Y35" s="338" t="str">
        <f t="shared" si="1"/>
        <v>○</v>
      </c>
    </row>
    <row r="36" spans="1:25" ht="25.15" customHeight="1">
      <c r="A36" s="141" t="s">
        <v>198</v>
      </c>
      <c r="B36" s="324">
        <f t="shared" ref="B36" si="8">C36</f>
        <v>0</v>
      </c>
      <c r="C36" s="194"/>
      <c r="D36" s="324">
        <f t="shared" ref="D36" si="9">E36</f>
        <v>0</v>
      </c>
      <c r="E36" s="194"/>
      <c r="F36" s="324">
        <f t="shared" ref="F36" si="10">G36</f>
        <v>0</v>
      </c>
      <c r="G36" s="194"/>
      <c r="H36" s="324">
        <f t="shared" ref="H36" si="11">I36</f>
        <v>0</v>
      </c>
      <c r="I36" s="195"/>
      <c r="J36" s="101"/>
      <c r="K36" s="141" t="s">
        <v>198</v>
      </c>
      <c r="L36" s="317"/>
      <c r="M36" s="317"/>
      <c r="N36" s="317"/>
      <c r="O36" s="389"/>
      <c r="P36" s="101"/>
      <c r="Q36" s="141" t="s">
        <v>198</v>
      </c>
      <c r="R36" s="317"/>
      <c r="S36" s="317"/>
      <c r="T36" s="317"/>
      <c r="U36" s="389"/>
      <c r="W36" s="144">
        <f t="shared" ref="W36" si="12">(C36+E36+L36+M36)*2+(I36+G36+N36+O36)*1</f>
        <v>0</v>
      </c>
      <c r="X36" s="145">
        <f t="shared" ref="X36" si="13">SUM(R36:U36)</f>
        <v>0</v>
      </c>
      <c r="Y36" s="338" t="str">
        <f t="shared" ref="Y36" si="14">IF(W36&lt;X36,"×","○")</f>
        <v>○</v>
      </c>
    </row>
    <row r="37" spans="1:25" ht="25.15" customHeight="1">
      <c r="A37" s="141" t="s">
        <v>199</v>
      </c>
      <c r="B37" s="324">
        <f t="shared" si="2"/>
        <v>0</v>
      </c>
      <c r="C37" s="194"/>
      <c r="D37" s="324">
        <f t="shared" si="3"/>
        <v>0</v>
      </c>
      <c r="E37" s="194"/>
      <c r="F37" s="324">
        <f t="shared" si="4"/>
        <v>0</v>
      </c>
      <c r="G37" s="194"/>
      <c r="H37" s="324">
        <f t="shared" si="5"/>
        <v>0</v>
      </c>
      <c r="I37" s="195"/>
      <c r="J37" s="101"/>
      <c r="K37" s="141" t="s">
        <v>199</v>
      </c>
      <c r="L37" s="317"/>
      <c r="M37" s="317"/>
      <c r="N37" s="317"/>
      <c r="O37" s="389"/>
      <c r="P37" s="101"/>
      <c r="Q37" s="141" t="s">
        <v>199</v>
      </c>
      <c r="R37" s="317"/>
      <c r="S37" s="317"/>
      <c r="T37" s="317"/>
      <c r="U37" s="389"/>
      <c r="W37" s="144">
        <f t="shared" si="6"/>
        <v>0</v>
      </c>
      <c r="X37" s="145">
        <f t="shared" si="7"/>
        <v>0</v>
      </c>
      <c r="Y37" s="338" t="str">
        <f t="shared" si="1"/>
        <v>○</v>
      </c>
    </row>
    <row r="38" spans="1:25" ht="25.15" customHeight="1">
      <c r="A38" s="141" t="s">
        <v>200</v>
      </c>
      <c r="B38" s="324">
        <f t="shared" si="2"/>
        <v>0</v>
      </c>
      <c r="C38" s="194"/>
      <c r="D38" s="324">
        <f t="shared" si="3"/>
        <v>0</v>
      </c>
      <c r="E38" s="194"/>
      <c r="F38" s="324">
        <f t="shared" si="4"/>
        <v>0</v>
      </c>
      <c r="G38" s="194"/>
      <c r="H38" s="324">
        <f t="shared" si="5"/>
        <v>0</v>
      </c>
      <c r="I38" s="195"/>
      <c r="J38" s="101"/>
      <c r="K38" s="141" t="s">
        <v>200</v>
      </c>
      <c r="L38" s="317"/>
      <c r="M38" s="317"/>
      <c r="N38" s="317"/>
      <c r="O38" s="389"/>
      <c r="P38" s="101"/>
      <c r="Q38" s="141" t="s">
        <v>200</v>
      </c>
      <c r="R38" s="317"/>
      <c r="S38" s="317"/>
      <c r="T38" s="317"/>
      <c r="U38" s="389"/>
      <c r="W38" s="144">
        <f t="shared" si="6"/>
        <v>0</v>
      </c>
      <c r="X38" s="145">
        <f t="shared" si="7"/>
        <v>0</v>
      </c>
      <c r="Y38" s="338" t="str">
        <f t="shared" si="1"/>
        <v>○</v>
      </c>
    </row>
    <row r="39" spans="1:25" ht="25.15" customHeight="1">
      <c r="A39" s="141" t="s">
        <v>201</v>
      </c>
      <c r="B39" s="324">
        <f t="shared" si="2"/>
        <v>0</v>
      </c>
      <c r="C39" s="194"/>
      <c r="D39" s="324">
        <f t="shared" si="3"/>
        <v>0</v>
      </c>
      <c r="E39" s="194"/>
      <c r="F39" s="324">
        <f t="shared" si="4"/>
        <v>0</v>
      </c>
      <c r="G39" s="194"/>
      <c r="H39" s="324">
        <f t="shared" si="5"/>
        <v>0</v>
      </c>
      <c r="I39" s="195"/>
      <c r="J39" s="101"/>
      <c r="K39" s="141" t="s">
        <v>201</v>
      </c>
      <c r="L39" s="317"/>
      <c r="M39" s="317"/>
      <c r="N39" s="317"/>
      <c r="O39" s="389"/>
      <c r="P39" s="101"/>
      <c r="Q39" s="141" t="s">
        <v>201</v>
      </c>
      <c r="R39" s="317"/>
      <c r="S39" s="317"/>
      <c r="T39" s="317"/>
      <c r="U39" s="389"/>
      <c r="W39" s="144">
        <f t="shared" si="6"/>
        <v>0</v>
      </c>
      <c r="X39" s="145">
        <f t="shared" si="7"/>
        <v>0</v>
      </c>
      <c r="Y39" s="338" t="str">
        <f t="shared" si="1"/>
        <v>○</v>
      </c>
    </row>
    <row r="40" spans="1:25" ht="25.15" customHeight="1">
      <c r="A40" s="135" t="s">
        <v>203</v>
      </c>
      <c r="B40" s="326">
        <f t="shared" si="2"/>
        <v>0</v>
      </c>
      <c r="C40" s="281"/>
      <c r="D40" s="326">
        <f t="shared" si="3"/>
        <v>0</v>
      </c>
      <c r="E40" s="281"/>
      <c r="F40" s="326">
        <f t="shared" si="4"/>
        <v>0</v>
      </c>
      <c r="G40" s="281"/>
      <c r="H40" s="326">
        <f t="shared" si="5"/>
        <v>0</v>
      </c>
      <c r="I40" s="385"/>
      <c r="J40" s="101"/>
      <c r="K40" s="135" t="s">
        <v>203</v>
      </c>
      <c r="L40" s="390"/>
      <c r="M40" s="390"/>
      <c r="N40" s="390"/>
      <c r="O40" s="391"/>
      <c r="P40" s="101"/>
      <c r="Q40" s="135" t="s">
        <v>203</v>
      </c>
      <c r="R40" s="390"/>
      <c r="S40" s="390"/>
      <c r="T40" s="390"/>
      <c r="U40" s="391"/>
      <c r="W40" s="147">
        <f t="shared" si="6"/>
        <v>0</v>
      </c>
      <c r="X40" s="148">
        <f t="shared" si="7"/>
        <v>0</v>
      </c>
      <c r="Y40" s="167" t="str">
        <f t="shared" si="1"/>
        <v>○</v>
      </c>
    </row>
    <row r="41" spans="1:25">
      <c r="A41" s="101"/>
    </row>
    <row r="42" spans="1:25">
      <c r="A42" s="100" t="s">
        <v>361</v>
      </c>
    </row>
    <row r="43" spans="1:25">
      <c r="A43" s="100" t="s">
        <v>323</v>
      </c>
    </row>
    <row r="44" spans="1:25" ht="13.15" customHeight="1">
      <c r="A44" s="604" t="s">
        <v>362</v>
      </c>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row>
    <row r="45" spans="1:25">
      <c r="A45" s="605"/>
      <c r="B45" s="605"/>
      <c r="C45" s="605"/>
      <c r="D45" s="605"/>
      <c r="E45" s="605"/>
      <c r="F45" s="605"/>
      <c r="G45" s="605"/>
      <c r="H45" s="605"/>
      <c r="I45" s="605"/>
      <c r="J45" s="605"/>
      <c r="K45" s="605"/>
      <c r="L45" s="605"/>
      <c r="M45" s="605"/>
      <c r="N45" s="605"/>
      <c r="O45" s="605"/>
      <c r="P45" s="605"/>
      <c r="Q45" s="605"/>
      <c r="R45" s="605"/>
      <c r="S45" s="605"/>
      <c r="T45" s="605"/>
      <c r="U45" s="605"/>
      <c r="V45" s="605"/>
      <c r="W45" s="605"/>
      <c r="X45" s="605"/>
      <c r="Y45" s="605"/>
    </row>
    <row r="46" spans="1:25" ht="14.25">
      <c r="A46" s="257"/>
    </row>
  </sheetData>
  <sheetProtection algorithmName="SHA-512" hashValue="hkmJwwmAsMsIzVt1GWCOv9SLj2fCKfVs6gBOzlDDqJ+L2BwVTF98iqTmN34qMNrvNybmtWTOlvuogLFf+9gapA==" saltValue="DaJVSIVnfdyaZdMR7WIm5g==" spinCount="100000" sheet="1" objects="1" scenarios="1"/>
  <mergeCells count="13">
    <mergeCell ref="X6:X9"/>
    <mergeCell ref="Y6:Y9"/>
    <mergeCell ref="A44:Y45"/>
    <mergeCell ref="A4:I4"/>
    <mergeCell ref="K4:O5"/>
    <mergeCell ref="Q4:U5"/>
    <mergeCell ref="W4:Y5"/>
    <mergeCell ref="A5:I5"/>
    <mergeCell ref="B6:C6"/>
    <mergeCell ref="D6:E6"/>
    <mergeCell ref="F6:G6"/>
    <mergeCell ref="H6:I6"/>
    <mergeCell ref="W6:W9"/>
  </mergeCells>
  <phoneticPr fontId="2"/>
  <dataValidations count="5">
    <dataValidation type="custom" allowBlank="1" showInputMessage="1" showErrorMessage="1" error="休止病床数の上限を上回っています" sqref="U10:U40">
      <formula1>SUM(R10:U10)&lt;=W10</formula1>
    </dataValidation>
    <dataValidation type="custom" allowBlank="1" showInputMessage="1" showErrorMessage="1" error="休止病床数の上限を上回っています" sqref="T10:T40">
      <formula1>SUM(R10:U10)&lt;=W10</formula1>
    </dataValidation>
    <dataValidation type="custom" allowBlank="1" showInputMessage="1" showErrorMessage="1" error="休止病床数の上限を上回っています" sqref="S10:S40">
      <formula1>SUM(R10:U10)&lt;=W10</formula1>
    </dataValidation>
    <dataValidation type="whole" operator="greaterThanOrEqual" allowBlank="1" showInputMessage="1" showErrorMessage="1" error="空床数がマイナスになっています" sqref="F10:F40 H10:H40 D10:D40 B10:B40">
      <formula1>C10</formula1>
    </dataValidation>
    <dataValidation type="custom" allowBlank="1" showInputMessage="1" showErrorMessage="1" error="休止病床数の上限を上回っています" sqref="R10:R40">
      <formula1>SUM(R10:U10)&lt;=W10</formula1>
    </dataValidation>
  </dataValidations>
  <pageMargins left="0.7" right="0.7" top="0.75" bottom="0.75" header="0.3" footer="0.3"/>
  <pageSetup paperSize="9" scale="5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pageSetUpPr fitToPage="1"/>
  </sheetPr>
  <dimension ref="A1:Z45"/>
  <sheetViews>
    <sheetView view="pageBreakPreview" zoomScale="85" zoomScaleNormal="85" zoomScaleSheetLayoutView="85" workbookViewId="0">
      <selection activeCell="C24" sqref="C24 E24 I24 G24 L24:O24"/>
    </sheetView>
  </sheetViews>
  <sheetFormatPr defaultColWidth="9" defaultRowHeight="13.5"/>
  <cols>
    <col min="1" max="9" width="5.625" style="102" customWidth="1"/>
    <col min="10" max="10" width="2.875" style="102" customWidth="1"/>
    <col min="11" max="11" width="7.75" style="102" customWidth="1"/>
    <col min="12" max="12" width="7.25" style="102" customWidth="1"/>
    <col min="13" max="13" width="7.5" style="102" customWidth="1"/>
    <col min="14" max="15" width="7.25" style="102" customWidth="1"/>
    <col min="16" max="16" width="3.625" style="102" customWidth="1"/>
    <col min="17" max="17" width="6.625" style="102" customWidth="1"/>
    <col min="18" max="19" width="7.25" style="102" customWidth="1"/>
    <col min="20" max="21" width="6.875" style="102" customWidth="1"/>
    <col min="22" max="22" width="2.625" style="102" customWidth="1"/>
    <col min="23" max="16384" width="9" style="102"/>
  </cols>
  <sheetData>
    <row r="1" spans="1:26" ht="18.75" customHeight="1">
      <c r="A1" s="100" t="s">
        <v>385</v>
      </c>
      <c r="B1" s="101"/>
      <c r="C1" s="101"/>
      <c r="D1" s="101"/>
      <c r="E1" s="101"/>
      <c r="F1" s="101"/>
      <c r="G1" s="101"/>
    </row>
    <row r="2" spans="1:26" ht="18.75" customHeight="1">
      <c r="A2" s="100" t="s">
        <v>388</v>
      </c>
      <c r="B2" s="101"/>
      <c r="C2" s="101"/>
      <c r="D2" s="101"/>
      <c r="E2" s="128"/>
      <c r="F2" s="101"/>
      <c r="G2" s="101"/>
    </row>
    <row r="3" spans="1:26">
      <c r="A3" s="100"/>
      <c r="B3" s="101"/>
      <c r="C3" s="101"/>
      <c r="D3" s="101"/>
      <c r="E3" s="128"/>
      <c r="F3" s="101"/>
      <c r="G3" s="101"/>
    </row>
    <row r="4" spans="1:26" ht="18.75" customHeight="1">
      <c r="A4" s="590" t="s">
        <v>106</v>
      </c>
      <c r="B4" s="591"/>
      <c r="C4" s="591"/>
      <c r="D4" s="591"/>
      <c r="E4" s="591"/>
      <c r="F4" s="591"/>
      <c r="G4" s="591"/>
      <c r="H4" s="591"/>
      <c r="I4" s="592"/>
      <c r="J4" s="101"/>
      <c r="K4" s="561" t="s">
        <v>356</v>
      </c>
      <c r="L4" s="562"/>
      <c r="M4" s="562"/>
      <c r="N4" s="562"/>
      <c r="O4" s="563"/>
      <c r="P4" s="101"/>
      <c r="Q4" s="561" t="s">
        <v>107</v>
      </c>
      <c r="R4" s="562"/>
      <c r="S4" s="562"/>
      <c r="T4" s="562"/>
      <c r="U4" s="563"/>
      <c r="V4" s="129"/>
      <c r="W4" s="571" t="s">
        <v>168</v>
      </c>
      <c r="X4" s="572"/>
      <c r="Y4" s="573"/>
      <c r="Z4" s="130"/>
    </row>
    <row r="5" spans="1:26" ht="13.15" customHeight="1">
      <c r="A5" s="577" t="s">
        <v>93</v>
      </c>
      <c r="B5" s="578"/>
      <c r="C5" s="578"/>
      <c r="D5" s="578"/>
      <c r="E5" s="578"/>
      <c r="F5" s="578"/>
      <c r="G5" s="578"/>
      <c r="H5" s="578"/>
      <c r="I5" s="580"/>
      <c r="J5" s="101"/>
      <c r="K5" s="564"/>
      <c r="L5" s="565"/>
      <c r="M5" s="565"/>
      <c r="N5" s="565"/>
      <c r="O5" s="566"/>
      <c r="P5" s="101"/>
      <c r="Q5" s="564"/>
      <c r="R5" s="565"/>
      <c r="S5" s="565"/>
      <c r="T5" s="565"/>
      <c r="U5" s="566"/>
      <c r="V5" s="131"/>
      <c r="W5" s="574"/>
      <c r="X5" s="575"/>
      <c r="Y5" s="576"/>
      <c r="Z5" s="130"/>
    </row>
    <row r="6" spans="1:26" ht="30" customHeight="1">
      <c r="A6" s="132"/>
      <c r="B6" s="587" t="s">
        <v>94</v>
      </c>
      <c r="C6" s="587"/>
      <c r="D6" s="587" t="s">
        <v>96</v>
      </c>
      <c r="E6" s="587"/>
      <c r="F6" s="587" t="s">
        <v>370</v>
      </c>
      <c r="G6" s="587"/>
      <c r="H6" s="587" t="s">
        <v>97</v>
      </c>
      <c r="I6" s="589"/>
      <c r="J6" s="101"/>
      <c r="K6" s="132"/>
      <c r="L6" s="314" t="s">
        <v>101</v>
      </c>
      <c r="M6" s="314" t="s">
        <v>96</v>
      </c>
      <c r="N6" s="335" t="s">
        <v>370</v>
      </c>
      <c r="O6" s="315" t="s">
        <v>97</v>
      </c>
      <c r="P6" s="101"/>
      <c r="Q6" s="132"/>
      <c r="R6" s="216" t="s">
        <v>101</v>
      </c>
      <c r="S6" s="216" t="s">
        <v>96</v>
      </c>
      <c r="T6" s="216" t="s">
        <v>102</v>
      </c>
      <c r="U6" s="217" t="s">
        <v>97</v>
      </c>
      <c r="W6" s="581" t="s">
        <v>108</v>
      </c>
      <c r="X6" s="583" t="s">
        <v>303</v>
      </c>
      <c r="Y6" s="585" t="s">
        <v>302</v>
      </c>
    </row>
    <row r="7" spans="1:26" ht="25.15" customHeight="1">
      <c r="A7" s="135" t="s">
        <v>95</v>
      </c>
      <c r="B7" s="136">
        <f t="shared" ref="B7:I7" si="0">SUM(B10:B39)</f>
        <v>0</v>
      </c>
      <c r="C7" s="136">
        <f t="shared" si="0"/>
        <v>0</v>
      </c>
      <c r="D7" s="136">
        <f t="shared" si="0"/>
        <v>0</v>
      </c>
      <c r="E7" s="136">
        <f t="shared" si="0"/>
        <v>0</v>
      </c>
      <c r="F7" s="136">
        <f t="shared" ref="F7:G7" si="1">SUM(F10:F39)</f>
        <v>0</v>
      </c>
      <c r="G7" s="136">
        <f t="shared" si="1"/>
        <v>0</v>
      </c>
      <c r="H7" s="136">
        <f t="shared" si="0"/>
        <v>0</v>
      </c>
      <c r="I7" s="137">
        <f t="shared" si="0"/>
        <v>0</v>
      </c>
      <c r="J7" s="103"/>
      <c r="K7" s="135" t="s">
        <v>95</v>
      </c>
      <c r="L7" s="136">
        <f>SUM(L10:L39)</f>
        <v>0</v>
      </c>
      <c r="M7" s="136">
        <f>SUM(M10:M39)</f>
        <v>0</v>
      </c>
      <c r="N7" s="136">
        <f>SUM(N10:N39)</f>
        <v>0</v>
      </c>
      <c r="O7" s="137">
        <f>SUM(O10:O39)</f>
        <v>0</v>
      </c>
      <c r="P7" s="103"/>
      <c r="Q7" s="135" t="s">
        <v>95</v>
      </c>
      <c r="R7" s="136">
        <f>SUM(R10:R39)</f>
        <v>0</v>
      </c>
      <c r="S7" s="136">
        <f>SUM(S10:S39)</f>
        <v>0</v>
      </c>
      <c r="T7" s="136">
        <f>SUM(T10:T39)</f>
        <v>0</v>
      </c>
      <c r="U7" s="137">
        <f>SUM(U10:U39)</f>
        <v>0</v>
      </c>
      <c r="W7" s="582"/>
      <c r="X7" s="606"/>
      <c r="Y7" s="607"/>
    </row>
    <row r="8" spans="1:26" ht="25.15" customHeight="1">
      <c r="A8" s="123"/>
      <c r="B8" s="138"/>
      <c r="C8" s="138"/>
      <c r="D8" s="138"/>
      <c r="E8" s="138"/>
      <c r="F8" s="138"/>
      <c r="G8" s="138"/>
      <c r="H8" s="138"/>
      <c r="I8" s="138"/>
      <c r="J8" s="101"/>
      <c r="K8" s="123"/>
      <c r="L8" s="138"/>
      <c r="M8" s="138"/>
      <c r="N8" s="138"/>
      <c r="O8" s="138"/>
      <c r="P8" s="101"/>
      <c r="Q8" s="123"/>
      <c r="R8" s="138"/>
      <c r="S8" s="138"/>
      <c r="T8" s="138"/>
      <c r="U8" s="138"/>
      <c r="W8" s="582"/>
      <c r="X8" s="606"/>
      <c r="Y8" s="607"/>
    </row>
    <row r="9" spans="1:26" ht="50.1" customHeight="1">
      <c r="A9" s="164" t="s">
        <v>171</v>
      </c>
      <c r="B9" s="165" t="s">
        <v>360</v>
      </c>
      <c r="C9" s="165" t="s">
        <v>301</v>
      </c>
      <c r="D9" s="165" t="s">
        <v>360</v>
      </c>
      <c r="E9" s="165" t="s">
        <v>301</v>
      </c>
      <c r="F9" s="165" t="s">
        <v>360</v>
      </c>
      <c r="G9" s="165" t="s">
        <v>301</v>
      </c>
      <c r="H9" s="165" t="s">
        <v>360</v>
      </c>
      <c r="I9" s="166" t="s">
        <v>301</v>
      </c>
      <c r="J9" s="101"/>
      <c r="K9" s="164" t="s">
        <v>171</v>
      </c>
      <c r="L9" s="321" t="s">
        <v>354</v>
      </c>
      <c r="M9" s="321" t="s">
        <v>354</v>
      </c>
      <c r="N9" s="321" t="s">
        <v>354</v>
      </c>
      <c r="O9" s="322" t="s">
        <v>354</v>
      </c>
      <c r="P9" s="101"/>
      <c r="Q9" s="164" t="s">
        <v>171</v>
      </c>
      <c r="R9" s="139" t="s">
        <v>104</v>
      </c>
      <c r="S9" s="139" t="s">
        <v>104</v>
      </c>
      <c r="T9" s="139" t="s">
        <v>104</v>
      </c>
      <c r="U9" s="140" t="s">
        <v>104</v>
      </c>
      <c r="W9" s="582"/>
      <c r="X9" s="606"/>
      <c r="Y9" s="607"/>
    </row>
    <row r="10" spans="1:26" ht="25.15" customHeight="1">
      <c r="A10" s="141" t="s">
        <v>172</v>
      </c>
      <c r="B10" s="324">
        <f>C10</f>
        <v>0</v>
      </c>
      <c r="C10" s="194"/>
      <c r="D10" s="324">
        <f>E10</f>
        <v>0</v>
      </c>
      <c r="E10" s="194"/>
      <c r="F10" s="324">
        <f>G10</f>
        <v>0</v>
      </c>
      <c r="G10" s="194"/>
      <c r="H10" s="324">
        <f>I10</f>
        <v>0</v>
      </c>
      <c r="I10" s="195"/>
      <c r="J10" s="101"/>
      <c r="K10" s="141" t="s">
        <v>172</v>
      </c>
      <c r="L10" s="194"/>
      <c r="M10" s="194"/>
      <c r="N10" s="194"/>
      <c r="O10" s="195"/>
      <c r="P10" s="101"/>
      <c r="Q10" s="141" t="s">
        <v>172</v>
      </c>
      <c r="R10" s="194"/>
      <c r="S10" s="194"/>
      <c r="T10" s="194"/>
      <c r="U10" s="195"/>
      <c r="W10" s="144">
        <f>(C10+E10+L10+M10)*2+(I10+G10+N10+O10)*1</f>
        <v>0</v>
      </c>
      <c r="X10" s="145">
        <f>SUM(R10:U10)</f>
        <v>0</v>
      </c>
      <c r="Y10" s="215" t="str">
        <f t="shared" ref="Y10:Y39" si="2">IF(W10&lt;X10,"×","○")</f>
        <v>○</v>
      </c>
    </row>
    <row r="11" spans="1:26" ht="25.15" customHeight="1">
      <c r="A11" s="141" t="s">
        <v>173</v>
      </c>
      <c r="B11" s="324">
        <f t="shared" ref="B11:B39" si="3">C11</f>
        <v>0</v>
      </c>
      <c r="C11" s="194"/>
      <c r="D11" s="324">
        <f t="shared" ref="D11:D39" si="4">E11</f>
        <v>0</v>
      </c>
      <c r="E11" s="194"/>
      <c r="F11" s="324">
        <f t="shared" ref="F11:F39" si="5">G11</f>
        <v>0</v>
      </c>
      <c r="G11" s="194"/>
      <c r="H11" s="324">
        <f t="shared" ref="H11:H39" si="6">I11</f>
        <v>0</v>
      </c>
      <c r="I11" s="195"/>
      <c r="J11" s="101"/>
      <c r="K11" s="141" t="s">
        <v>173</v>
      </c>
      <c r="L11" s="194"/>
      <c r="M11" s="194"/>
      <c r="N11" s="194"/>
      <c r="O11" s="195"/>
      <c r="P11" s="101"/>
      <c r="Q11" s="141" t="s">
        <v>173</v>
      </c>
      <c r="R11" s="194"/>
      <c r="S11" s="194"/>
      <c r="T11" s="194"/>
      <c r="U11" s="195"/>
      <c r="W11" s="144">
        <f t="shared" ref="W11:W39" si="7">(C11+E11+L11+M11)*2+(I11+G11+N11+O11)*1</f>
        <v>0</v>
      </c>
      <c r="X11" s="145">
        <f t="shared" ref="X11:X39" si="8">SUM(R11:U11)</f>
        <v>0</v>
      </c>
      <c r="Y11" s="215" t="str">
        <f t="shared" si="2"/>
        <v>○</v>
      </c>
    </row>
    <row r="12" spans="1:26" ht="25.15" customHeight="1">
      <c r="A12" s="141" t="s">
        <v>174</v>
      </c>
      <c r="B12" s="324">
        <f t="shared" si="3"/>
        <v>0</v>
      </c>
      <c r="C12" s="194"/>
      <c r="D12" s="324">
        <f t="shared" si="4"/>
        <v>0</v>
      </c>
      <c r="E12" s="194"/>
      <c r="F12" s="324">
        <f t="shared" si="5"/>
        <v>0</v>
      </c>
      <c r="G12" s="194"/>
      <c r="H12" s="324">
        <f t="shared" si="6"/>
        <v>0</v>
      </c>
      <c r="I12" s="195"/>
      <c r="J12" s="101"/>
      <c r="K12" s="141" t="s">
        <v>174</v>
      </c>
      <c r="L12" s="194"/>
      <c r="M12" s="194"/>
      <c r="N12" s="194"/>
      <c r="O12" s="195"/>
      <c r="P12" s="101"/>
      <c r="Q12" s="141" t="s">
        <v>174</v>
      </c>
      <c r="R12" s="194"/>
      <c r="S12" s="194"/>
      <c r="T12" s="194"/>
      <c r="U12" s="195"/>
      <c r="W12" s="144">
        <f t="shared" si="7"/>
        <v>0</v>
      </c>
      <c r="X12" s="145">
        <f t="shared" si="8"/>
        <v>0</v>
      </c>
      <c r="Y12" s="215" t="str">
        <f t="shared" si="2"/>
        <v>○</v>
      </c>
    </row>
    <row r="13" spans="1:26" ht="25.15" customHeight="1">
      <c r="A13" s="141" t="s">
        <v>175</v>
      </c>
      <c r="B13" s="324">
        <f t="shared" si="3"/>
        <v>0</v>
      </c>
      <c r="C13" s="194"/>
      <c r="D13" s="324">
        <f t="shared" si="4"/>
        <v>0</v>
      </c>
      <c r="E13" s="194"/>
      <c r="F13" s="324">
        <f t="shared" si="5"/>
        <v>0</v>
      </c>
      <c r="G13" s="194"/>
      <c r="H13" s="324">
        <f t="shared" si="6"/>
        <v>0</v>
      </c>
      <c r="I13" s="195"/>
      <c r="J13" s="101"/>
      <c r="K13" s="141" t="s">
        <v>175</v>
      </c>
      <c r="L13" s="194"/>
      <c r="M13" s="194"/>
      <c r="N13" s="194"/>
      <c r="O13" s="195"/>
      <c r="P13" s="101"/>
      <c r="Q13" s="141" t="s">
        <v>175</v>
      </c>
      <c r="R13" s="194"/>
      <c r="S13" s="194"/>
      <c r="T13" s="194"/>
      <c r="U13" s="195"/>
      <c r="W13" s="144">
        <f t="shared" si="7"/>
        <v>0</v>
      </c>
      <c r="X13" s="145">
        <f t="shared" si="8"/>
        <v>0</v>
      </c>
      <c r="Y13" s="215" t="str">
        <f t="shared" si="2"/>
        <v>○</v>
      </c>
    </row>
    <row r="14" spans="1:26" ht="25.15" customHeight="1">
      <c r="A14" s="141" t="s">
        <v>176</v>
      </c>
      <c r="B14" s="324">
        <f t="shared" si="3"/>
        <v>0</v>
      </c>
      <c r="C14" s="194"/>
      <c r="D14" s="324">
        <f t="shared" si="4"/>
        <v>0</v>
      </c>
      <c r="E14" s="194"/>
      <c r="F14" s="324">
        <f t="shared" si="5"/>
        <v>0</v>
      </c>
      <c r="G14" s="194"/>
      <c r="H14" s="324">
        <f t="shared" si="6"/>
        <v>0</v>
      </c>
      <c r="I14" s="195"/>
      <c r="J14" s="101"/>
      <c r="K14" s="141" t="s">
        <v>176</v>
      </c>
      <c r="L14" s="194"/>
      <c r="M14" s="194"/>
      <c r="N14" s="194"/>
      <c r="O14" s="195"/>
      <c r="P14" s="101"/>
      <c r="Q14" s="141" t="s">
        <v>176</v>
      </c>
      <c r="R14" s="194"/>
      <c r="S14" s="194"/>
      <c r="T14" s="194"/>
      <c r="U14" s="195"/>
      <c r="W14" s="144">
        <f t="shared" si="7"/>
        <v>0</v>
      </c>
      <c r="X14" s="145">
        <f t="shared" si="8"/>
        <v>0</v>
      </c>
      <c r="Y14" s="215" t="str">
        <f t="shared" si="2"/>
        <v>○</v>
      </c>
    </row>
    <row r="15" spans="1:26" ht="25.15" customHeight="1">
      <c r="A15" s="141" t="s">
        <v>177</v>
      </c>
      <c r="B15" s="324">
        <f t="shared" si="3"/>
        <v>0</v>
      </c>
      <c r="C15" s="194"/>
      <c r="D15" s="324">
        <f t="shared" si="4"/>
        <v>0</v>
      </c>
      <c r="E15" s="194"/>
      <c r="F15" s="324">
        <f t="shared" si="5"/>
        <v>0</v>
      </c>
      <c r="G15" s="194"/>
      <c r="H15" s="324">
        <f t="shared" si="6"/>
        <v>0</v>
      </c>
      <c r="I15" s="195"/>
      <c r="J15" s="101"/>
      <c r="K15" s="141" t="s">
        <v>177</v>
      </c>
      <c r="L15" s="194"/>
      <c r="M15" s="194"/>
      <c r="N15" s="194"/>
      <c r="O15" s="195"/>
      <c r="P15" s="101"/>
      <c r="Q15" s="141" t="s">
        <v>177</v>
      </c>
      <c r="R15" s="194"/>
      <c r="S15" s="194"/>
      <c r="T15" s="194"/>
      <c r="U15" s="195"/>
      <c r="W15" s="144">
        <f t="shared" si="7"/>
        <v>0</v>
      </c>
      <c r="X15" s="145">
        <f t="shared" si="8"/>
        <v>0</v>
      </c>
      <c r="Y15" s="215" t="str">
        <f t="shared" si="2"/>
        <v>○</v>
      </c>
    </row>
    <row r="16" spans="1:26" ht="25.15" customHeight="1">
      <c r="A16" s="141" t="s">
        <v>178</v>
      </c>
      <c r="B16" s="324">
        <f t="shared" si="3"/>
        <v>0</v>
      </c>
      <c r="C16" s="194"/>
      <c r="D16" s="324">
        <f t="shared" si="4"/>
        <v>0</v>
      </c>
      <c r="E16" s="194"/>
      <c r="F16" s="324">
        <f t="shared" si="5"/>
        <v>0</v>
      </c>
      <c r="G16" s="194"/>
      <c r="H16" s="324">
        <f t="shared" si="6"/>
        <v>0</v>
      </c>
      <c r="I16" s="195"/>
      <c r="J16" s="101"/>
      <c r="K16" s="141" t="s">
        <v>178</v>
      </c>
      <c r="L16" s="194"/>
      <c r="M16" s="194"/>
      <c r="N16" s="194"/>
      <c r="O16" s="195"/>
      <c r="P16" s="101"/>
      <c r="Q16" s="141" t="s">
        <v>178</v>
      </c>
      <c r="R16" s="194"/>
      <c r="S16" s="194"/>
      <c r="T16" s="194"/>
      <c r="U16" s="195"/>
      <c r="W16" s="144">
        <f t="shared" si="7"/>
        <v>0</v>
      </c>
      <c r="X16" s="145">
        <f t="shared" si="8"/>
        <v>0</v>
      </c>
      <c r="Y16" s="215" t="str">
        <f t="shared" si="2"/>
        <v>○</v>
      </c>
    </row>
    <row r="17" spans="1:25" ht="25.15" customHeight="1">
      <c r="A17" s="141" t="s">
        <v>179</v>
      </c>
      <c r="B17" s="324">
        <f t="shared" si="3"/>
        <v>0</v>
      </c>
      <c r="C17" s="194"/>
      <c r="D17" s="324">
        <f t="shared" si="4"/>
        <v>0</v>
      </c>
      <c r="E17" s="194"/>
      <c r="F17" s="324">
        <f t="shared" si="5"/>
        <v>0</v>
      </c>
      <c r="G17" s="194"/>
      <c r="H17" s="324">
        <f t="shared" si="6"/>
        <v>0</v>
      </c>
      <c r="I17" s="195"/>
      <c r="J17" s="101"/>
      <c r="K17" s="141" t="s">
        <v>179</v>
      </c>
      <c r="L17" s="194"/>
      <c r="M17" s="194"/>
      <c r="N17" s="194"/>
      <c r="O17" s="195"/>
      <c r="P17" s="101"/>
      <c r="Q17" s="141" t="s">
        <v>179</v>
      </c>
      <c r="R17" s="194"/>
      <c r="S17" s="194"/>
      <c r="T17" s="194"/>
      <c r="U17" s="195"/>
      <c r="W17" s="144">
        <f t="shared" si="7"/>
        <v>0</v>
      </c>
      <c r="X17" s="145">
        <f t="shared" si="8"/>
        <v>0</v>
      </c>
      <c r="Y17" s="215" t="str">
        <f t="shared" si="2"/>
        <v>○</v>
      </c>
    </row>
    <row r="18" spans="1:25" ht="25.15" customHeight="1">
      <c r="A18" s="141" t="s">
        <v>180</v>
      </c>
      <c r="B18" s="324">
        <f t="shared" si="3"/>
        <v>0</v>
      </c>
      <c r="C18" s="194"/>
      <c r="D18" s="324">
        <f t="shared" si="4"/>
        <v>0</v>
      </c>
      <c r="E18" s="194"/>
      <c r="F18" s="324">
        <f t="shared" si="5"/>
        <v>0</v>
      </c>
      <c r="G18" s="194"/>
      <c r="H18" s="324">
        <f t="shared" si="6"/>
        <v>0</v>
      </c>
      <c r="I18" s="195"/>
      <c r="J18" s="101"/>
      <c r="K18" s="141" t="s">
        <v>180</v>
      </c>
      <c r="L18" s="194"/>
      <c r="M18" s="194"/>
      <c r="N18" s="194"/>
      <c r="O18" s="195"/>
      <c r="P18" s="101"/>
      <c r="Q18" s="141" t="s">
        <v>180</v>
      </c>
      <c r="R18" s="194"/>
      <c r="S18" s="194"/>
      <c r="T18" s="194"/>
      <c r="U18" s="195"/>
      <c r="W18" s="144">
        <f t="shared" si="7"/>
        <v>0</v>
      </c>
      <c r="X18" s="145">
        <f t="shared" si="8"/>
        <v>0</v>
      </c>
      <c r="Y18" s="215" t="str">
        <f t="shared" si="2"/>
        <v>○</v>
      </c>
    </row>
    <row r="19" spans="1:25" ht="25.15" customHeight="1">
      <c r="A19" s="141" t="s">
        <v>181</v>
      </c>
      <c r="B19" s="324">
        <f t="shared" si="3"/>
        <v>0</v>
      </c>
      <c r="C19" s="194"/>
      <c r="D19" s="324">
        <f t="shared" si="4"/>
        <v>0</v>
      </c>
      <c r="E19" s="194"/>
      <c r="F19" s="324">
        <f t="shared" si="5"/>
        <v>0</v>
      </c>
      <c r="G19" s="194"/>
      <c r="H19" s="324">
        <f t="shared" si="6"/>
        <v>0</v>
      </c>
      <c r="I19" s="195"/>
      <c r="J19" s="101"/>
      <c r="K19" s="141" t="s">
        <v>181</v>
      </c>
      <c r="L19" s="194"/>
      <c r="M19" s="194"/>
      <c r="N19" s="194"/>
      <c r="O19" s="195"/>
      <c r="P19" s="101"/>
      <c r="Q19" s="141" t="s">
        <v>181</v>
      </c>
      <c r="R19" s="194"/>
      <c r="S19" s="194"/>
      <c r="T19" s="194"/>
      <c r="U19" s="195"/>
      <c r="W19" s="144">
        <f t="shared" si="7"/>
        <v>0</v>
      </c>
      <c r="X19" s="145">
        <f t="shared" si="8"/>
        <v>0</v>
      </c>
      <c r="Y19" s="215" t="str">
        <f t="shared" si="2"/>
        <v>○</v>
      </c>
    </row>
    <row r="20" spans="1:25" ht="25.15" customHeight="1">
      <c r="A20" s="141" t="s">
        <v>182</v>
      </c>
      <c r="B20" s="324">
        <f t="shared" si="3"/>
        <v>0</v>
      </c>
      <c r="C20" s="194"/>
      <c r="D20" s="324">
        <f t="shared" si="4"/>
        <v>0</v>
      </c>
      <c r="E20" s="194"/>
      <c r="F20" s="324">
        <f t="shared" si="5"/>
        <v>0</v>
      </c>
      <c r="G20" s="194"/>
      <c r="H20" s="324">
        <f t="shared" si="6"/>
        <v>0</v>
      </c>
      <c r="I20" s="195"/>
      <c r="J20" s="101"/>
      <c r="K20" s="141" t="s">
        <v>182</v>
      </c>
      <c r="L20" s="194"/>
      <c r="M20" s="194"/>
      <c r="N20" s="194"/>
      <c r="O20" s="195"/>
      <c r="P20" s="101"/>
      <c r="Q20" s="141" t="s">
        <v>182</v>
      </c>
      <c r="R20" s="194"/>
      <c r="S20" s="194"/>
      <c r="T20" s="194"/>
      <c r="U20" s="195"/>
      <c r="W20" s="144">
        <f t="shared" si="7"/>
        <v>0</v>
      </c>
      <c r="X20" s="145">
        <f t="shared" si="8"/>
        <v>0</v>
      </c>
      <c r="Y20" s="215" t="str">
        <f t="shared" si="2"/>
        <v>○</v>
      </c>
    </row>
    <row r="21" spans="1:25" ht="25.15" customHeight="1">
      <c r="A21" s="141" t="s">
        <v>183</v>
      </c>
      <c r="B21" s="324">
        <f t="shared" si="3"/>
        <v>0</v>
      </c>
      <c r="C21" s="194"/>
      <c r="D21" s="324">
        <f t="shared" si="4"/>
        <v>0</v>
      </c>
      <c r="E21" s="194"/>
      <c r="F21" s="324">
        <f t="shared" si="5"/>
        <v>0</v>
      </c>
      <c r="G21" s="194"/>
      <c r="H21" s="324">
        <f t="shared" si="6"/>
        <v>0</v>
      </c>
      <c r="I21" s="195"/>
      <c r="J21" s="101"/>
      <c r="K21" s="141" t="s">
        <v>183</v>
      </c>
      <c r="L21" s="194"/>
      <c r="M21" s="194"/>
      <c r="N21" s="194"/>
      <c r="O21" s="195"/>
      <c r="P21" s="101"/>
      <c r="Q21" s="141" t="s">
        <v>183</v>
      </c>
      <c r="R21" s="194"/>
      <c r="S21" s="194"/>
      <c r="T21" s="194"/>
      <c r="U21" s="195"/>
      <c r="W21" s="144">
        <f t="shared" si="7"/>
        <v>0</v>
      </c>
      <c r="X21" s="145">
        <f t="shared" si="8"/>
        <v>0</v>
      </c>
      <c r="Y21" s="215" t="str">
        <f t="shared" si="2"/>
        <v>○</v>
      </c>
    </row>
    <row r="22" spans="1:25" ht="25.15" customHeight="1">
      <c r="A22" s="141" t="s">
        <v>184</v>
      </c>
      <c r="B22" s="324">
        <f t="shared" si="3"/>
        <v>0</v>
      </c>
      <c r="C22" s="194"/>
      <c r="D22" s="324">
        <f t="shared" si="4"/>
        <v>0</v>
      </c>
      <c r="E22" s="194"/>
      <c r="F22" s="324">
        <f t="shared" si="5"/>
        <v>0</v>
      </c>
      <c r="G22" s="194"/>
      <c r="H22" s="324">
        <f t="shared" si="6"/>
        <v>0</v>
      </c>
      <c r="I22" s="195"/>
      <c r="J22" s="101"/>
      <c r="K22" s="141" t="s">
        <v>184</v>
      </c>
      <c r="L22" s="194"/>
      <c r="M22" s="194"/>
      <c r="N22" s="194"/>
      <c r="O22" s="195"/>
      <c r="P22" s="101"/>
      <c r="Q22" s="141" t="s">
        <v>184</v>
      </c>
      <c r="R22" s="194"/>
      <c r="S22" s="194"/>
      <c r="T22" s="194"/>
      <c r="U22" s="195"/>
      <c r="W22" s="144">
        <f t="shared" si="7"/>
        <v>0</v>
      </c>
      <c r="X22" s="145">
        <f t="shared" si="8"/>
        <v>0</v>
      </c>
      <c r="Y22" s="215" t="str">
        <f t="shared" si="2"/>
        <v>○</v>
      </c>
    </row>
    <row r="23" spans="1:25" ht="25.15" customHeight="1">
      <c r="A23" s="141" t="s">
        <v>185</v>
      </c>
      <c r="B23" s="324">
        <f t="shared" si="3"/>
        <v>0</v>
      </c>
      <c r="C23" s="194"/>
      <c r="D23" s="324">
        <f t="shared" si="4"/>
        <v>0</v>
      </c>
      <c r="E23" s="194"/>
      <c r="F23" s="324">
        <f t="shared" si="5"/>
        <v>0</v>
      </c>
      <c r="G23" s="194"/>
      <c r="H23" s="324">
        <f t="shared" si="6"/>
        <v>0</v>
      </c>
      <c r="I23" s="195"/>
      <c r="J23" s="101"/>
      <c r="K23" s="141" t="s">
        <v>185</v>
      </c>
      <c r="L23" s="194"/>
      <c r="M23" s="194"/>
      <c r="N23" s="194"/>
      <c r="O23" s="195"/>
      <c r="P23" s="101"/>
      <c r="Q23" s="141" t="s">
        <v>185</v>
      </c>
      <c r="R23" s="194"/>
      <c r="S23" s="194"/>
      <c r="T23" s="194"/>
      <c r="U23" s="195"/>
      <c r="W23" s="144">
        <f t="shared" si="7"/>
        <v>0</v>
      </c>
      <c r="X23" s="145">
        <f t="shared" si="8"/>
        <v>0</v>
      </c>
      <c r="Y23" s="215" t="str">
        <f t="shared" si="2"/>
        <v>○</v>
      </c>
    </row>
    <row r="24" spans="1:25" ht="25.15" customHeight="1">
      <c r="A24" s="141" t="s">
        <v>186</v>
      </c>
      <c r="B24" s="324">
        <f t="shared" si="3"/>
        <v>0</v>
      </c>
      <c r="C24" s="194"/>
      <c r="D24" s="324">
        <f t="shared" si="4"/>
        <v>0</v>
      </c>
      <c r="E24" s="194"/>
      <c r="F24" s="324">
        <f t="shared" si="5"/>
        <v>0</v>
      </c>
      <c r="G24" s="194"/>
      <c r="H24" s="324">
        <f t="shared" si="6"/>
        <v>0</v>
      </c>
      <c r="I24" s="195"/>
      <c r="J24" s="101"/>
      <c r="K24" s="141" t="s">
        <v>186</v>
      </c>
      <c r="L24" s="194"/>
      <c r="M24" s="194"/>
      <c r="N24" s="194"/>
      <c r="O24" s="195"/>
      <c r="P24" s="101"/>
      <c r="Q24" s="141" t="s">
        <v>186</v>
      </c>
      <c r="R24" s="194"/>
      <c r="S24" s="194"/>
      <c r="T24" s="194"/>
      <c r="U24" s="195"/>
      <c r="W24" s="144">
        <f t="shared" si="7"/>
        <v>0</v>
      </c>
      <c r="X24" s="145">
        <f t="shared" si="8"/>
        <v>0</v>
      </c>
      <c r="Y24" s="215" t="str">
        <f t="shared" si="2"/>
        <v>○</v>
      </c>
    </row>
    <row r="25" spans="1:25" ht="25.15" customHeight="1">
      <c r="A25" s="141" t="s">
        <v>187</v>
      </c>
      <c r="B25" s="324">
        <f t="shared" si="3"/>
        <v>0</v>
      </c>
      <c r="C25" s="194"/>
      <c r="D25" s="324">
        <f t="shared" si="4"/>
        <v>0</v>
      </c>
      <c r="E25" s="194"/>
      <c r="F25" s="324">
        <f t="shared" si="5"/>
        <v>0</v>
      </c>
      <c r="G25" s="194"/>
      <c r="H25" s="324">
        <f t="shared" si="6"/>
        <v>0</v>
      </c>
      <c r="I25" s="195"/>
      <c r="J25" s="101"/>
      <c r="K25" s="141" t="s">
        <v>187</v>
      </c>
      <c r="L25" s="194"/>
      <c r="M25" s="194"/>
      <c r="N25" s="194"/>
      <c r="O25" s="195"/>
      <c r="P25" s="101"/>
      <c r="Q25" s="141" t="s">
        <v>187</v>
      </c>
      <c r="R25" s="194"/>
      <c r="S25" s="194"/>
      <c r="T25" s="194"/>
      <c r="U25" s="195"/>
      <c r="W25" s="144">
        <f t="shared" si="7"/>
        <v>0</v>
      </c>
      <c r="X25" s="145">
        <f t="shared" si="8"/>
        <v>0</v>
      </c>
      <c r="Y25" s="215" t="str">
        <f t="shared" si="2"/>
        <v>○</v>
      </c>
    </row>
    <row r="26" spans="1:25" ht="25.15" customHeight="1">
      <c r="A26" s="141" t="s">
        <v>188</v>
      </c>
      <c r="B26" s="324">
        <f t="shared" si="3"/>
        <v>0</v>
      </c>
      <c r="C26" s="194"/>
      <c r="D26" s="324">
        <f t="shared" si="4"/>
        <v>0</v>
      </c>
      <c r="E26" s="194"/>
      <c r="F26" s="324">
        <f t="shared" si="5"/>
        <v>0</v>
      </c>
      <c r="G26" s="194"/>
      <c r="H26" s="324">
        <f t="shared" si="6"/>
        <v>0</v>
      </c>
      <c r="I26" s="195"/>
      <c r="J26" s="101"/>
      <c r="K26" s="141" t="s">
        <v>188</v>
      </c>
      <c r="L26" s="194"/>
      <c r="M26" s="194"/>
      <c r="N26" s="194"/>
      <c r="O26" s="195"/>
      <c r="P26" s="101"/>
      <c r="Q26" s="141" t="s">
        <v>188</v>
      </c>
      <c r="R26" s="194"/>
      <c r="S26" s="194"/>
      <c r="T26" s="194"/>
      <c r="U26" s="195"/>
      <c r="W26" s="144">
        <f t="shared" si="7"/>
        <v>0</v>
      </c>
      <c r="X26" s="145">
        <f t="shared" si="8"/>
        <v>0</v>
      </c>
      <c r="Y26" s="215" t="str">
        <f t="shared" si="2"/>
        <v>○</v>
      </c>
    </row>
    <row r="27" spans="1:25" ht="25.15" customHeight="1">
      <c r="A27" s="141" t="s">
        <v>189</v>
      </c>
      <c r="B27" s="324">
        <f t="shared" si="3"/>
        <v>0</v>
      </c>
      <c r="C27" s="194"/>
      <c r="D27" s="324">
        <f t="shared" si="4"/>
        <v>0</v>
      </c>
      <c r="E27" s="194"/>
      <c r="F27" s="324">
        <f t="shared" si="5"/>
        <v>0</v>
      </c>
      <c r="G27" s="194"/>
      <c r="H27" s="324">
        <f t="shared" si="6"/>
        <v>0</v>
      </c>
      <c r="I27" s="195"/>
      <c r="J27" s="101"/>
      <c r="K27" s="141" t="s">
        <v>189</v>
      </c>
      <c r="L27" s="194"/>
      <c r="M27" s="194"/>
      <c r="N27" s="194"/>
      <c r="O27" s="195"/>
      <c r="P27" s="101"/>
      <c r="Q27" s="141" t="s">
        <v>189</v>
      </c>
      <c r="R27" s="194"/>
      <c r="S27" s="194"/>
      <c r="T27" s="194"/>
      <c r="U27" s="195"/>
      <c r="W27" s="144">
        <f t="shared" si="7"/>
        <v>0</v>
      </c>
      <c r="X27" s="145">
        <f t="shared" si="8"/>
        <v>0</v>
      </c>
      <c r="Y27" s="215" t="str">
        <f t="shared" si="2"/>
        <v>○</v>
      </c>
    </row>
    <row r="28" spans="1:25" ht="25.15" customHeight="1">
      <c r="A28" s="141" t="s">
        <v>190</v>
      </c>
      <c r="B28" s="324">
        <f t="shared" si="3"/>
        <v>0</v>
      </c>
      <c r="C28" s="194"/>
      <c r="D28" s="324">
        <f t="shared" si="4"/>
        <v>0</v>
      </c>
      <c r="E28" s="194"/>
      <c r="F28" s="324">
        <f t="shared" si="5"/>
        <v>0</v>
      </c>
      <c r="G28" s="194"/>
      <c r="H28" s="324">
        <f t="shared" si="6"/>
        <v>0</v>
      </c>
      <c r="I28" s="195"/>
      <c r="J28" s="101"/>
      <c r="K28" s="141" t="s">
        <v>190</v>
      </c>
      <c r="L28" s="194"/>
      <c r="M28" s="194"/>
      <c r="N28" s="194"/>
      <c r="O28" s="195"/>
      <c r="P28" s="101"/>
      <c r="Q28" s="141" t="s">
        <v>190</v>
      </c>
      <c r="R28" s="194"/>
      <c r="S28" s="194"/>
      <c r="T28" s="194"/>
      <c r="U28" s="195"/>
      <c r="W28" s="144">
        <f t="shared" si="7"/>
        <v>0</v>
      </c>
      <c r="X28" s="145">
        <f t="shared" si="8"/>
        <v>0</v>
      </c>
      <c r="Y28" s="215" t="str">
        <f t="shared" si="2"/>
        <v>○</v>
      </c>
    </row>
    <row r="29" spans="1:25" ht="25.15" customHeight="1">
      <c r="A29" s="141" t="s">
        <v>191</v>
      </c>
      <c r="B29" s="324">
        <f t="shared" si="3"/>
        <v>0</v>
      </c>
      <c r="C29" s="194"/>
      <c r="D29" s="324">
        <f t="shared" si="4"/>
        <v>0</v>
      </c>
      <c r="E29" s="194"/>
      <c r="F29" s="324">
        <f t="shared" si="5"/>
        <v>0</v>
      </c>
      <c r="G29" s="194"/>
      <c r="H29" s="324">
        <f t="shared" si="6"/>
        <v>0</v>
      </c>
      <c r="I29" s="195"/>
      <c r="J29" s="101"/>
      <c r="K29" s="141" t="s">
        <v>191</v>
      </c>
      <c r="L29" s="194"/>
      <c r="M29" s="194"/>
      <c r="N29" s="194"/>
      <c r="O29" s="195"/>
      <c r="P29" s="101"/>
      <c r="Q29" s="141" t="s">
        <v>191</v>
      </c>
      <c r="R29" s="194"/>
      <c r="S29" s="194"/>
      <c r="T29" s="194"/>
      <c r="U29" s="195"/>
      <c r="W29" s="144">
        <f t="shared" si="7"/>
        <v>0</v>
      </c>
      <c r="X29" s="145">
        <f t="shared" si="8"/>
        <v>0</v>
      </c>
      <c r="Y29" s="215" t="str">
        <f t="shared" si="2"/>
        <v>○</v>
      </c>
    </row>
    <row r="30" spans="1:25" ht="25.15" customHeight="1">
      <c r="A30" s="141" t="s">
        <v>192</v>
      </c>
      <c r="B30" s="324">
        <f t="shared" si="3"/>
        <v>0</v>
      </c>
      <c r="C30" s="194"/>
      <c r="D30" s="324">
        <f t="shared" si="4"/>
        <v>0</v>
      </c>
      <c r="E30" s="194"/>
      <c r="F30" s="324">
        <f t="shared" si="5"/>
        <v>0</v>
      </c>
      <c r="G30" s="194"/>
      <c r="H30" s="324">
        <f t="shared" si="6"/>
        <v>0</v>
      </c>
      <c r="I30" s="195"/>
      <c r="J30" s="101"/>
      <c r="K30" s="141" t="s">
        <v>192</v>
      </c>
      <c r="L30" s="194"/>
      <c r="M30" s="194"/>
      <c r="N30" s="194"/>
      <c r="O30" s="195"/>
      <c r="P30" s="101"/>
      <c r="Q30" s="141" t="s">
        <v>192</v>
      </c>
      <c r="R30" s="194"/>
      <c r="S30" s="194"/>
      <c r="T30" s="194"/>
      <c r="U30" s="195"/>
      <c r="W30" s="144">
        <f t="shared" si="7"/>
        <v>0</v>
      </c>
      <c r="X30" s="145">
        <f t="shared" si="8"/>
        <v>0</v>
      </c>
      <c r="Y30" s="215" t="str">
        <f t="shared" si="2"/>
        <v>○</v>
      </c>
    </row>
    <row r="31" spans="1:25" ht="25.15" customHeight="1">
      <c r="A31" s="141" t="s">
        <v>193</v>
      </c>
      <c r="B31" s="324">
        <f t="shared" si="3"/>
        <v>0</v>
      </c>
      <c r="C31" s="194"/>
      <c r="D31" s="324">
        <f t="shared" si="4"/>
        <v>0</v>
      </c>
      <c r="E31" s="194"/>
      <c r="F31" s="324">
        <f t="shared" si="5"/>
        <v>0</v>
      </c>
      <c r="G31" s="194"/>
      <c r="H31" s="324">
        <f t="shared" si="6"/>
        <v>0</v>
      </c>
      <c r="I31" s="195"/>
      <c r="J31" s="101"/>
      <c r="K31" s="141" t="s">
        <v>193</v>
      </c>
      <c r="L31" s="194"/>
      <c r="M31" s="194"/>
      <c r="N31" s="194"/>
      <c r="O31" s="195"/>
      <c r="P31" s="101"/>
      <c r="Q31" s="141" t="s">
        <v>193</v>
      </c>
      <c r="R31" s="194"/>
      <c r="S31" s="194"/>
      <c r="T31" s="194"/>
      <c r="U31" s="195"/>
      <c r="W31" s="144">
        <f t="shared" si="7"/>
        <v>0</v>
      </c>
      <c r="X31" s="145">
        <f t="shared" si="8"/>
        <v>0</v>
      </c>
      <c r="Y31" s="215" t="str">
        <f t="shared" si="2"/>
        <v>○</v>
      </c>
    </row>
    <row r="32" spans="1:25" ht="25.15" customHeight="1">
      <c r="A32" s="141" t="s">
        <v>194</v>
      </c>
      <c r="B32" s="324">
        <f t="shared" si="3"/>
        <v>0</v>
      </c>
      <c r="C32" s="194"/>
      <c r="D32" s="324">
        <f t="shared" si="4"/>
        <v>0</v>
      </c>
      <c r="E32" s="194"/>
      <c r="F32" s="324">
        <f t="shared" si="5"/>
        <v>0</v>
      </c>
      <c r="G32" s="194"/>
      <c r="H32" s="324">
        <f t="shared" si="6"/>
        <v>0</v>
      </c>
      <c r="I32" s="195"/>
      <c r="J32" s="101"/>
      <c r="K32" s="141" t="s">
        <v>194</v>
      </c>
      <c r="L32" s="194"/>
      <c r="M32" s="194"/>
      <c r="N32" s="194"/>
      <c r="O32" s="195"/>
      <c r="P32" s="101"/>
      <c r="Q32" s="141" t="s">
        <v>194</v>
      </c>
      <c r="R32" s="194"/>
      <c r="S32" s="194"/>
      <c r="T32" s="194"/>
      <c r="U32" s="195"/>
      <c r="W32" s="144">
        <f t="shared" si="7"/>
        <v>0</v>
      </c>
      <c r="X32" s="145">
        <f t="shared" si="8"/>
        <v>0</v>
      </c>
      <c r="Y32" s="215" t="str">
        <f t="shared" si="2"/>
        <v>○</v>
      </c>
    </row>
    <row r="33" spans="1:25" ht="25.15" customHeight="1">
      <c r="A33" s="141" t="s">
        <v>195</v>
      </c>
      <c r="B33" s="324">
        <f t="shared" si="3"/>
        <v>0</v>
      </c>
      <c r="C33" s="194"/>
      <c r="D33" s="324">
        <f t="shared" si="4"/>
        <v>0</v>
      </c>
      <c r="E33" s="194"/>
      <c r="F33" s="324">
        <f t="shared" si="5"/>
        <v>0</v>
      </c>
      <c r="G33" s="194"/>
      <c r="H33" s="324">
        <f t="shared" si="6"/>
        <v>0</v>
      </c>
      <c r="I33" s="195"/>
      <c r="J33" s="101"/>
      <c r="K33" s="141" t="s">
        <v>195</v>
      </c>
      <c r="L33" s="194"/>
      <c r="M33" s="194"/>
      <c r="N33" s="194"/>
      <c r="O33" s="195"/>
      <c r="P33" s="101"/>
      <c r="Q33" s="141" t="s">
        <v>195</v>
      </c>
      <c r="R33" s="194"/>
      <c r="S33" s="194"/>
      <c r="T33" s="194"/>
      <c r="U33" s="195"/>
      <c r="W33" s="144">
        <f t="shared" si="7"/>
        <v>0</v>
      </c>
      <c r="X33" s="145">
        <f t="shared" si="8"/>
        <v>0</v>
      </c>
      <c r="Y33" s="215" t="str">
        <f t="shared" si="2"/>
        <v>○</v>
      </c>
    </row>
    <row r="34" spans="1:25" ht="25.15" customHeight="1">
      <c r="A34" s="141" t="s">
        <v>196</v>
      </c>
      <c r="B34" s="324">
        <f t="shared" si="3"/>
        <v>0</v>
      </c>
      <c r="C34" s="194"/>
      <c r="D34" s="324">
        <f t="shared" si="4"/>
        <v>0</v>
      </c>
      <c r="E34" s="194"/>
      <c r="F34" s="324">
        <f t="shared" si="5"/>
        <v>0</v>
      </c>
      <c r="G34" s="194"/>
      <c r="H34" s="324">
        <f t="shared" si="6"/>
        <v>0</v>
      </c>
      <c r="I34" s="195"/>
      <c r="J34" s="101"/>
      <c r="K34" s="141" t="s">
        <v>196</v>
      </c>
      <c r="L34" s="194"/>
      <c r="M34" s="194"/>
      <c r="N34" s="194"/>
      <c r="O34" s="195"/>
      <c r="P34" s="101"/>
      <c r="Q34" s="141" t="s">
        <v>196</v>
      </c>
      <c r="R34" s="194"/>
      <c r="S34" s="194"/>
      <c r="T34" s="194"/>
      <c r="U34" s="195"/>
      <c r="W34" s="144">
        <f t="shared" si="7"/>
        <v>0</v>
      </c>
      <c r="X34" s="145">
        <f t="shared" si="8"/>
        <v>0</v>
      </c>
      <c r="Y34" s="215" t="str">
        <f t="shared" si="2"/>
        <v>○</v>
      </c>
    </row>
    <row r="35" spans="1:25" ht="25.15" customHeight="1">
      <c r="A35" s="141" t="s">
        <v>197</v>
      </c>
      <c r="B35" s="324">
        <f t="shared" si="3"/>
        <v>0</v>
      </c>
      <c r="C35" s="194"/>
      <c r="D35" s="324">
        <f t="shared" si="4"/>
        <v>0</v>
      </c>
      <c r="E35" s="194"/>
      <c r="F35" s="324">
        <f t="shared" si="5"/>
        <v>0</v>
      </c>
      <c r="G35" s="194"/>
      <c r="H35" s="324">
        <f t="shared" si="6"/>
        <v>0</v>
      </c>
      <c r="I35" s="195"/>
      <c r="J35" s="101"/>
      <c r="K35" s="141" t="s">
        <v>197</v>
      </c>
      <c r="L35" s="194"/>
      <c r="M35" s="194"/>
      <c r="N35" s="194"/>
      <c r="O35" s="195"/>
      <c r="P35" s="101"/>
      <c r="Q35" s="141" t="s">
        <v>197</v>
      </c>
      <c r="R35" s="194"/>
      <c r="S35" s="194"/>
      <c r="T35" s="194"/>
      <c r="U35" s="195"/>
      <c r="W35" s="144">
        <f t="shared" si="7"/>
        <v>0</v>
      </c>
      <c r="X35" s="145">
        <f t="shared" si="8"/>
        <v>0</v>
      </c>
      <c r="Y35" s="215" t="str">
        <f t="shared" si="2"/>
        <v>○</v>
      </c>
    </row>
    <row r="36" spans="1:25" ht="25.15" customHeight="1">
      <c r="A36" s="141" t="s">
        <v>198</v>
      </c>
      <c r="B36" s="324">
        <f t="shared" si="3"/>
        <v>0</v>
      </c>
      <c r="C36" s="194"/>
      <c r="D36" s="324">
        <f t="shared" si="4"/>
        <v>0</v>
      </c>
      <c r="E36" s="194"/>
      <c r="F36" s="324">
        <f t="shared" si="5"/>
        <v>0</v>
      </c>
      <c r="G36" s="194"/>
      <c r="H36" s="324">
        <f t="shared" si="6"/>
        <v>0</v>
      </c>
      <c r="I36" s="195"/>
      <c r="J36" s="101"/>
      <c r="K36" s="141" t="s">
        <v>198</v>
      </c>
      <c r="L36" s="194"/>
      <c r="M36" s="194"/>
      <c r="N36" s="194"/>
      <c r="O36" s="195"/>
      <c r="P36" s="101"/>
      <c r="Q36" s="141" t="s">
        <v>198</v>
      </c>
      <c r="R36" s="194"/>
      <c r="S36" s="194"/>
      <c r="T36" s="194"/>
      <c r="U36" s="195"/>
      <c r="W36" s="144">
        <f t="shared" si="7"/>
        <v>0</v>
      </c>
      <c r="X36" s="145">
        <f t="shared" si="8"/>
        <v>0</v>
      </c>
      <c r="Y36" s="215" t="str">
        <f t="shared" si="2"/>
        <v>○</v>
      </c>
    </row>
    <row r="37" spans="1:25" ht="25.15" customHeight="1">
      <c r="A37" s="141" t="s">
        <v>199</v>
      </c>
      <c r="B37" s="324">
        <f t="shared" si="3"/>
        <v>0</v>
      </c>
      <c r="C37" s="194"/>
      <c r="D37" s="324">
        <f t="shared" si="4"/>
        <v>0</v>
      </c>
      <c r="E37" s="194"/>
      <c r="F37" s="324">
        <f t="shared" si="5"/>
        <v>0</v>
      </c>
      <c r="G37" s="194"/>
      <c r="H37" s="324">
        <f t="shared" si="6"/>
        <v>0</v>
      </c>
      <c r="I37" s="195"/>
      <c r="J37" s="101"/>
      <c r="K37" s="141" t="s">
        <v>199</v>
      </c>
      <c r="L37" s="194"/>
      <c r="M37" s="194"/>
      <c r="N37" s="194"/>
      <c r="O37" s="195"/>
      <c r="P37" s="101"/>
      <c r="Q37" s="141" t="s">
        <v>199</v>
      </c>
      <c r="R37" s="194"/>
      <c r="S37" s="194"/>
      <c r="T37" s="194"/>
      <c r="U37" s="195"/>
      <c r="W37" s="144">
        <f t="shared" si="7"/>
        <v>0</v>
      </c>
      <c r="X37" s="145">
        <f t="shared" si="8"/>
        <v>0</v>
      </c>
      <c r="Y37" s="215" t="str">
        <f t="shared" si="2"/>
        <v>○</v>
      </c>
    </row>
    <row r="38" spans="1:25" ht="25.15" customHeight="1">
      <c r="A38" s="141" t="s">
        <v>200</v>
      </c>
      <c r="B38" s="324">
        <f t="shared" si="3"/>
        <v>0</v>
      </c>
      <c r="C38" s="194"/>
      <c r="D38" s="324">
        <f t="shared" si="4"/>
        <v>0</v>
      </c>
      <c r="E38" s="194"/>
      <c r="F38" s="324">
        <f t="shared" si="5"/>
        <v>0</v>
      </c>
      <c r="G38" s="194"/>
      <c r="H38" s="324">
        <f t="shared" si="6"/>
        <v>0</v>
      </c>
      <c r="I38" s="195"/>
      <c r="J38" s="101"/>
      <c r="K38" s="141" t="s">
        <v>200</v>
      </c>
      <c r="L38" s="194"/>
      <c r="M38" s="194"/>
      <c r="N38" s="194"/>
      <c r="O38" s="195"/>
      <c r="P38" s="101"/>
      <c r="Q38" s="141" t="s">
        <v>200</v>
      </c>
      <c r="R38" s="194"/>
      <c r="S38" s="194"/>
      <c r="T38" s="194"/>
      <c r="U38" s="195"/>
      <c r="W38" s="144">
        <f t="shared" si="7"/>
        <v>0</v>
      </c>
      <c r="X38" s="145">
        <f t="shared" si="8"/>
        <v>0</v>
      </c>
      <c r="Y38" s="215" t="str">
        <f t="shared" si="2"/>
        <v>○</v>
      </c>
    </row>
    <row r="39" spans="1:25" ht="25.15" customHeight="1">
      <c r="A39" s="135" t="s">
        <v>201</v>
      </c>
      <c r="B39" s="326">
        <f t="shared" si="3"/>
        <v>0</v>
      </c>
      <c r="C39" s="281"/>
      <c r="D39" s="326">
        <f t="shared" si="4"/>
        <v>0</v>
      </c>
      <c r="E39" s="281"/>
      <c r="F39" s="326">
        <f t="shared" si="5"/>
        <v>0</v>
      </c>
      <c r="G39" s="281"/>
      <c r="H39" s="326">
        <f t="shared" si="6"/>
        <v>0</v>
      </c>
      <c r="I39" s="385"/>
      <c r="J39" s="101"/>
      <c r="K39" s="135" t="s">
        <v>201</v>
      </c>
      <c r="L39" s="281"/>
      <c r="M39" s="281"/>
      <c r="N39" s="281"/>
      <c r="O39" s="385"/>
      <c r="P39" s="101"/>
      <c r="Q39" s="135" t="s">
        <v>201</v>
      </c>
      <c r="R39" s="281"/>
      <c r="S39" s="281"/>
      <c r="T39" s="281"/>
      <c r="U39" s="385"/>
      <c r="W39" s="147">
        <f t="shared" si="7"/>
        <v>0</v>
      </c>
      <c r="X39" s="148">
        <f t="shared" si="8"/>
        <v>0</v>
      </c>
      <c r="Y39" s="167" t="str">
        <f t="shared" si="2"/>
        <v>○</v>
      </c>
    </row>
    <row r="40" spans="1:25">
      <c r="A40" s="101"/>
    </row>
    <row r="41" spans="1:25">
      <c r="A41" s="100" t="s">
        <v>361</v>
      </c>
    </row>
    <row r="42" spans="1:25">
      <c r="A42" s="100" t="s">
        <v>323</v>
      </c>
    </row>
    <row r="43" spans="1:25" ht="13.15" customHeight="1">
      <c r="A43" s="604" t="s">
        <v>362</v>
      </c>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row>
    <row r="44" spans="1:25">
      <c r="A44" s="605"/>
      <c r="B44" s="605"/>
      <c r="C44" s="605"/>
      <c r="D44" s="605"/>
      <c r="E44" s="605"/>
      <c r="F44" s="605"/>
      <c r="G44" s="605"/>
      <c r="H44" s="605"/>
      <c r="I44" s="605"/>
      <c r="J44" s="605"/>
      <c r="K44" s="605"/>
      <c r="L44" s="605"/>
      <c r="M44" s="605"/>
      <c r="N44" s="605"/>
      <c r="O44" s="605"/>
      <c r="P44" s="605"/>
      <c r="Q44" s="605"/>
      <c r="R44" s="605"/>
      <c r="S44" s="605"/>
      <c r="T44" s="605"/>
      <c r="U44" s="605"/>
      <c r="V44" s="605"/>
      <c r="W44" s="605"/>
      <c r="X44" s="605"/>
      <c r="Y44" s="605"/>
    </row>
    <row r="45" spans="1:25" ht="14.25">
      <c r="A45" s="257"/>
    </row>
  </sheetData>
  <sheetProtection algorithmName="SHA-512" hashValue="x6EhcXnzPWrI5t2qy8uuD1qMOsd5cXLQne/BjyQvVjbNbgCrFcXNbOUsxSaC89AxevDGBDLQNtep3TgGEU+/eA==" saltValue="RBzW0BzyjhclPZPvWPnlFg==" spinCount="100000" sheet="1" objects="1" scenarios="1"/>
  <mergeCells count="13">
    <mergeCell ref="A43:Y44"/>
    <mergeCell ref="A4:I4"/>
    <mergeCell ref="Q4:U5"/>
    <mergeCell ref="W4:Y5"/>
    <mergeCell ref="A5:I5"/>
    <mergeCell ref="W6:W9"/>
    <mergeCell ref="X6:X9"/>
    <mergeCell ref="Y6:Y9"/>
    <mergeCell ref="B6:C6"/>
    <mergeCell ref="D6:E6"/>
    <mergeCell ref="H6:I6"/>
    <mergeCell ref="K4:O5"/>
    <mergeCell ref="F6:G6"/>
  </mergeCells>
  <phoneticPr fontId="2"/>
  <dataValidations count="5">
    <dataValidation type="custom" allowBlank="1" showInputMessage="1" showErrorMessage="1" error="休止病床数の上限を上回っています" sqref="R10:R39">
      <formula1>SUM(R10:U10)&lt;=W10</formula1>
    </dataValidation>
    <dataValidation type="whole" operator="greaterThanOrEqual" allowBlank="1" showInputMessage="1" showErrorMessage="1" error="空床数がマイナスになっています" sqref="B10:B39 D10:D39 H10:H39 F10:F39">
      <formula1>C10</formula1>
    </dataValidation>
    <dataValidation type="custom" allowBlank="1" showInputMessage="1" showErrorMessage="1" error="休止病床数の上限を上回っています" sqref="S10:S39">
      <formula1>SUM(R10:U10)&lt;=W10</formula1>
    </dataValidation>
    <dataValidation type="custom" allowBlank="1" showInputMessage="1" showErrorMessage="1" error="休止病床数の上限を上回っています" sqref="T10:T39">
      <formula1>SUM(R10:U10)&lt;=W10</formula1>
    </dataValidation>
    <dataValidation type="custom" allowBlank="1" showInputMessage="1" showErrorMessage="1" error="休止病床数の上限を上回っています" sqref="U10:U39">
      <formula1>SUM(R10:U10)&lt;=W10</formula1>
    </dataValidation>
  </dataValidations>
  <pageMargins left="0.7" right="0.7" top="0.75" bottom="0.75" header="0.3" footer="0.3"/>
  <pageSetup paperSize="9" scale="5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pageSetUpPr fitToPage="1"/>
  </sheetPr>
  <dimension ref="A1:M50"/>
  <sheetViews>
    <sheetView view="pageBreakPreview" zoomScaleNormal="85" zoomScaleSheetLayoutView="100" workbookViewId="0">
      <selection activeCell="A24" sqref="A24"/>
    </sheetView>
  </sheetViews>
  <sheetFormatPr defaultColWidth="9" defaultRowHeight="13.5"/>
  <cols>
    <col min="1" max="1" width="44.375" style="102" customWidth="1"/>
    <col min="2" max="3" width="14.625" style="102" customWidth="1"/>
    <col min="4" max="4" width="36.625" style="102" customWidth="1"/>
    <col min="5" max="5" width="9" style="102"/>
    <col min="6" max="13" width="9" style="102" hidden="1" customWidth="1"/>
    <col min="14" max="16384" width="9" style="102"/>
  </cols>
  <sheetData>
    <row r="1" spans="1:12" ht="20.100000000000001" customHeight="1">
      <c r="B1" s="9" t="s">
        <v>50</v>
      </c>
      <c r="C1" s="615">
        <f>'基礎情報入力シート（要入力）'!D7</f>
        <v>0</v>
      </c>
      <c r="D1" s="615"/>
    </row>
    <row r="2" spans="1:12" ht="20.100000000000001" customHeight="1">
      <c r="B2" s="5"/>
      <c r="C2" s="615">
        <f>'基礎情報入力シート（要入力）'!D10</f>
        <v>0</v>
      </c>
      <c r="D2" s="615"/>
    </row>
    <row r="3" spans="1:12" ht="26.25" customHeight="1">
      <c r="A3" s="616" t="s">
        <v>209</v>
      </c>
      <c r="B3" s="616"/>
      <c r="C3" s="616"/>
      <c r="D3" s="616"/>
      <c r="L3" s="102" t="s">
        <v>210</v>
      </c>
    </row>
    <row r="4" spans="1:12" ht="20.100000000000001" customHeight="1">
      <c r="A4" s="201" t="s">
        <v>211</v>
      </c>
      <c r="B4" s="617" t="s">
        <v>245</v>
      </c>
      <c r="C4" s="618"/>
      <c r="D4" s="619"/>
      <c r="L4" s="102" t="s">
        <v>212</v>
      </c>
    </row>
    <row r="5" spans="1:12" ht="20.100000000000001" customHeight="1">
      <c r="A5" s="202" t="s">
        <v>213</v>
      </c>
      <c r="B5" s="614"/>
      <c r="C5" s="614"/>
      <c r="D5" s="614"/>
      <c r="G5" s="102" t="s">
        <v>214</v>
      </c>
      <c r="H5" s="102" t="s">
        <v>215</v>
      </c>
      <c r="L5" s="102" t="s">
        <v>216</v>
      </c>
    </row>
    <row r="6" spans="1:12" ht="20.100000000000001" customHeight="1">
      <c r="A6" s="202" t="s">
        <v>284</v>
      </c>
      <c r="B6" s="620">
        <f>'基礎情報入力シート（要入力）'!D10</f>
        <v>0</v>
      </c>
      <c r="C6" s="620"/>
      <c r="D6" s="620"/>
      <c r="L6" s="102" t="s">
        <v>217</v>
      </c>
    </row>
    <row r="7" spans="1:12">
      <c r="A7" s="621" t="s">
        <v>218</v>
      </c>
      <c r="B7" s="624" t="s">
        <v>219</v>
      </c>
      <c r="C7" s="625"/>
      <c r="D7" s="288"/>
      <c r="G7" s="102" t="s">
        <v>220</v>
      </c>
      <c r="H7" s="102" t="s">
        <v>221</v>
      </c>
      <c r="I7" s="102" t="s">
        <v>222</v>
      </c>
      <c r="J7" s="102" t="s">
        <v>223</v>
      </c>
      <c r="L7" s="102" t="s">
        <v>224</v>
      </c>
    </row>
    <row r="8" spans="1:12">
      <c r="A8" s="622"/>
      <c r="B8" s="624" t="s">
        <v>221</v>
      </c>
      <c r="C8" s="625"/>
      <c r="D8" s="288"/>
      <c r="L8" s="102" t="s">
        <v>225</v>
      </c>
    </row>
    <row r="9" spans="1:12">
      <c r="A9" s="622"/>
      <c r="B9" s="624" t="s">
        <v>222</v>
      </c>
      <c r="C9" s="625"/>
      <c r="D9" s="288"/>
      <c r="L9" s="102" t="s">
        <v>226</v>
      </c>
    </row>
    <row r="10" spans="1:12">
      <c r="A10" s="623"/>
      <c r="B10" s="624" t="s">
        <v>223</v>
      </c>
      <c r="C10" s="625"/>
      <c r="D10" s="288"/>
      <c r="L10" s="102" t="s">
        <v>227</v>
      </c>
    </row>
    <row r="11" spans="1:12" ht="38.25" customHeight="1">
      <c r="A11" s="203" t="s">
        <v>228</v>
      </c>
      <c r="B11" s="614"/>
      <c r="C11" s="614"/>
      <c r="D11" s="614"/>
      <c r="G11" s="102" t="s">
        <v>229</v>
      </c>
      <c r="H11" s="102" t="s">
        <v>230</v>
      </c>
      <c r="L11" s="102" t="s">
        <v>231</v>
      </c>
    </row>
    <row r="12" spans="1:12" ht="38.25" customHeight="1">
      <c r="A12" s="627" t="s">
        <v>232</v>
      </c>
      <c r="B12" s="627"/>
      <c r="C12" s="627"/>
      <c r="D12" s="627"/>
      <c r="G12" s="102" t="s">
        <v>229</v>
      </c>
      <c r="H12" s="102" t="s">
        <v>230</v>
      </c>
      <c r="L12" s="102" t="s">
        <v>233</v>
      </c>
    </row>
    <row r="13" spans="1:12">
      <c r="A13" s="628" t="s">
        <v>234</v>
      </c>
      <c r="B13" s="630" t="s">
        <v>235</v>
      </c>
      <c r="C13" s="631"/>
      <c r="D13" s="288"/>
      <c r="L13" s="102" t="s">
        <v>236</v>
      </c>
    </row>
    <row r="14" spans="1:12" ht="21.75" customHeight="1">
      <c r="A14" s="629"/>
      <c r="B14" s="630" t="s">
        <v>237</v>
      </c>
      <c r="C14" s="631"/>
      <c r="D14" s="288"/>
      <c r="L14" s="102" t="s">
        <v>238</v>
      </c>
    </row>
    <row r="15" spans="1:12">
      <c r="A15" s="629"/>
      <c r="B15" s="630" t="s">
        <v>239</v>
      </c>
      <c r="C15" s="631"/>
      <c r="D15" s="288"/>
      <c r="G15" s="102" t="s">
        <v>240</v>
      </c>
      <c r="H15" s="102" t="s">
        <v>230</v>
      </c>
      <c r="L15" s="102" t="s">
        <v>241</v>
      </c>
    </row>
    <row r="16" spans="1:12">
      <c r="A16" s="629"/>
      <c r="B16" s="630" t="s">
        <v>242</v>
      </c>
      <c r="C16" s="631"/>
      <c r="D16" s="288"/>
      <c r="L16" s="102" t="s">
        <v>243</v>
      </c>
    </row>
    <row r="17" spans="1:12" ht="68.45" customHeight="1">
      <c r="A17" s="203" t="s">
        <v>244</v>
      </c>
      <c r="B17" s="626"/>
      <c r="C17" s="626"/>
      <c r="D17" s="626"/>
      <c r="L17" s="102" t="s">
        <v>245</v>
      </c>
    </row>
    <row r="18" spans="1:12" ht="27">
      <c r="A18" s="203" t="s">
        <v>246</v>
      </c>
      <c r="B18" s="626"/>
      <c r="C18" s="626"/>
      <c r="D18" s="626"/>
      <c r="L18" s="102" t="s">
        <v>247</v>
      </c>
    </row>
    <row r="19" spans="1:12" ht="54">
      <c r="A19" s="203" t="s">
        <v>340</v>
      </c>
      <c r="B19" s="626"/>
      <c r="C19" s="626"/>
      <c r="D19" s="626"/>
      <c r="L19" s="102" t="s">
        <v>248</v>
      </c>
    </row>
    <row r="20" spans="1:12">
      <c r="A20" s="204" t="s">
        <v>249</v>
      </c>
      <c r="L20" s="102" t="s">
        <v>250</v>
      </c>
    </row>
    <row r="21" spans="1:12">
      <c r="A21" s="204" t="s">
        <v>251</v>
      </c>
      <c r="G21" s="102" t="s">
        <v>252</v>
      </c>
      <c r="H21" s="102" t="s">
        <v>253</v>
      </c>
      <c r="L21" s="102" t="s">
        <v>254</v>
      </c>
    </row>
    <row r="22" spans="1:12">
      <c r="A22" s="204"/>
      <c r="L22" s="102" t="s">
        <v>255</v>
      </c>
    </row>
    <row r="23" spans="1:12">
      <c r="A23" s="204"/>
      <c r="L23" s="102" t="s">
        <v>256</v>
      </c>
    </row>
    <row r="24" spans="1:12">
      <c r="A24" s="204"/>
      <c r="L24" s="102" t="s">
        <v>257</v>
      </c>
    </row>
    <row r="25" spans="1:12">
      <c r="A25" s="204"/>
      <c r="L25" s="102" t="s">
        <v>258</v>
      </c>
    </row>
    <row r="26" spans="1:12">
      <c r="A26" s="204"/>
      <c r="L26" s="102" t="s">
        <v>259</v>
      </c>
    </row>
    <row r="27" spans="1:12">
      <c r="L27" s="102" t="s">
        <v>260</v>
      </c>
    </row>
    <row r="28" spans="1:12">
      <c r="L28" s="102" t="s">
        <v>261</v>
      </c>
    </row>
    <row r="29" spans="1:12">
      <c r="L29" s="102" t="s">
        <v>262</v>
      </c>
    </row>
    <row r="30" spans="1:12">
      <c r="L30" s="102" t="s">
        <v>263</v>
      </c>
    </row>
    <row r="31" spans="1:12">
      <c r="L31" s="102" t="s">
        <v>264</v>
      </c>
    </row>
    <row r="32" spans="1:12">
      <c r="L32" s="102" t="s">
        <v>265</v>
      </c>
    </row>
    <row r="33" spans="12:12">
      <c r="L33" s="102" t="s">
        <v>266</v>
      </c>
    </row>
    <row r="34" spans="12:12">
      <c r="L34" s="102" t="s">
        <v>267</v>
      </c>
    </row>
    <row r="35" spans="12:12">
      <c r="L35" s="102" t="s">
        <v>268</v>
      </c>
    </row>
    <row r="36" spans="12:12">
      <c r="L36" s="102" t="s">
        <v>269</v>
      </c>
    </row>
    <row r="37" spans="12:12">
      <c r="L37" s="102" t="s">
        <v>270</v>
      </c>
    </row>
    <row r="38" spans="12:12">
      <c r="L38" s="102" t="s">
        <v>271</v>
      </c>
    </row>
    <row r="39" spans="12:12">
      <c r="L39" s="102" t="s">
        <v>272</v>
      </c>
    </row>
    <row r="40" spans="12:12">
      <c r="L40" s="102" t="s">
        <v>273</v>
      </c>
    </row>
    <row r="41" spans="12:12">
      <c r="L41" s="102" t="s">
        <v>274</v>
      </c>
    </row>
    <row r="42" spans="12:12">
      <c r="L42" s="102" t="s">
        <v>275</v>
      </c>
    </row>
    <row r="43" spans="12:12">
      <c r="L43" s="102" t="s">
        <v>276</v>
      </c>
    </row>
    <row r="44" spans="12:12">
      <c r="L44" s="102" t="s">
        <v>277</v>
      </c>
    </row>
    <row r="45" spans="12:12">
      <c r="L45" s="102" t="s">
        <v>278</v>
      </c>
    </row>
    <row r="46" spans="12:12">
      <c r="L46" s="102" t="s">
        <v>279</v>
      </c>
    </row>
    <row r="47" spans="12:12">
      <c r="L47" s="102" t="s">
        <v>280</v>
      </c>
    </row>
    <row r="48" spans="12:12">
      <c r="L48" s="102" t="s">
        <v>281</v>
      </c>
    </row>
    <row r="49" spans="12:12">
      <c r="L49" s="102" t="s">
        <v>282</v>
      </c>
    </row>
    <row r="50" spans="12:12">
      <c r="L50" s="102" t="s">
        <v>283</v>
      </c>
    </row>
  </sheetData>
  <sheetProtection algorithmName="SHA-512" hashValue="cKF3XCv4f1KlAPfIOyKJgunYGJCqGDsViMZLiLqHk9w+T8nQuk6Qjddo3DRs44XsarLF+ZznbznD9+ZZXNM7ZQ==" saltValue="HiMQ2TW0+rzVHIalUD2Zdw==" spinCount="100000" sheet="1" objects="1" scenarios="1"/>
  <mergeCells count="21">
    <mergeCell ref="B17:D17"/>
    <mergeCell ref="B18:D18"/>
    <mergeCell ref="B19:D19"/>
    <mergeCell ref="A12:D12"/>
    <mergeCell ref="A13:A16"/>
    <mergeCell ref="B13:C13"/>
    <mergeCell ref="B14:C14"/>
    <mergeCell ref="B15:C15"/>
    <mergeCell ref="B16:C16"/>
    <mergeCell ref="B11:D11"/>
    <mergeCell ref="C1:D1"/>
    <mergeCell ref="C2:D2"/>
    <mergeCell ref="A3:D3"/>
    <mergeCell ref="B4:D4"/>
    <mergeCell ref="B5:D5"/>
    <mergeCell ref="B6:D6"/>
    <mergeCell ref="A7:A10"/>
    <mergeCell ref="B7:C7"/>
    <mergeCell ref="B8:C8"/>
    <mergeCell ref="B9:C9"/>
    <mergeCell ref="B10:C10"/>
  </mergeCells>
  <phoneticPr fontId="2"/>
  <dataValidations count="4">
    <dataValidation type="list" allowBlank="1" showInputMessage="1" showErrorMessage="1" sqref="B4:D4">
      <formula1>$L$4:$L$50</formula1>
    </dataValidation>
    <dataValidation type="list" allowBlank="1" showInputMessage="1" showErrorMessage="1" sqref="D13:D16 D7:D10">
      <formula1>$G$15:$H$15</formula1>
    </dataValidation>
    <dataValidation type="list" allowBlank="1" showInputMessage="1" showErrorMessage="1" sqref="B11:D11">
      <formula1>$G$11:$H$11</formula1>
    </dataValidation>
    <dataValidation type="list" allowBlank="1" showInputMessage="1" showErrorMessage="1" sqref="B5">
      <formula1>$G$5:$H$5</formula1>
    </dataValidation>
  </dataValidations>
  <printOptions horizontalCentered="1"/>
  <pageMargins left="0.70866141732283472" right="0.70866141732283472" top="0.74803149606299213"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2:L29"/>
  <sheetViews>
    <sheetView view="pageBreakPreview" topLeftCell="A13" zoomScaleNormal="100" zoomScaleSheetLayoutView="100" workbookViewId="0">
      <selection activeCell="D26" sqref="D26"/>
    </sheetView>
  </sheetViews>
  <sheetFormatPr defaultColWidth="9" defaultRowHeight="38.450000000000003" customHeight="1"/>
  <cols>
    <col min="1" max="1" width="3.25" style="152" customWidth="1"/>
    <col min="2" max="2" width="15" style="156" customWidth="1"/>
    <col min="3" max="3" width="21.125" style="156" customWidth="1"/>
    <col min="4" max="4" width="59.5" style="157" customWidth="1"/>
    <col min="5" max="5" width="14.875" style="156" customWidth="1"/>
    <col min="6" max="16384" width="9" style="153"/>
  </cols>
  <sheetData>
    <row r="2" spans="1:6" ht="23.45" customHeight="1">
      <c r="A2" s="158"/>
      <c r="B2" s="425" t="s">
        <v>341</v>
      </c>
      <c r="C2" s="425"/>
      <c r="D2" s="425"/>
      <c r="E2" s="425"/>
      <c r="F2" s="97"/>
    </row>
    <row r="3" spans="1:6" ht="23.45" customHeight="1">
      <c r="A3" s="158"/>
      <c r="B3" s="425" t="s">
        <v>285</v>
      </c>
      <c r="C3" s="426"/>
      <c r="D3" s="426"/>
      <c r="E3" s="426"/>
    </row>
    <row r="4" spans="1:6" ht="28.9" customHeight="1">
      <c r="A4" s="158"/>
      <c r="B4" s="427" t="s">
        <v>123</v>
      </c>
      <c r="C4" s="427"/>
      <c r="D4" s="428">
        <f>'基礎情報入力シート（要入力）'!D9</f>
        <v>0</v>
      </c>
      <c r="E4" s="428"/>
    </row>
    <row r="5" spans="1:6" ht="28.9" customHeight="1">
      <c r="A5" s="158"/>
      <c r="B5" s="427" t="s">
        <v>124</v>
      </c>
      <c r="C5" s="427"/>
      <c r="D5" s="428">
        <f>'基礎情報入力シート（要入力）'!D10</f>
        <v>0</v>
      </c>
      <c r="E5" s="428"/>
    </row>
    <row r="6" spans="1:6" ht="28.9" customHeight="1">
      <c r="A6" s="158"/>
      <c r="B6" s="427" t="s">
        <v>111</v>
      </c>
      <c r="C6" s="197" t="s">
        <v>112</v>
      </c>
      <c r="D6" s="428">
        <f>'基礎情報入力シート（要入力）'!D12</f>
        <v>0</v>
      </c>
      <c r="E6" s="428"/>
    </row>
    <row r="7" spans="1:6" ht="28.9" customHeight="1">
      <c r="A7" s="158"/>
      <c r="B7" s="427"/>
      <c r="C7" s="197" t="s">
        <v>113</v>
      </c>
      <c r="D7" s="428">
        <f>'基礎情報入力シート（要入力）'!D13</f>
        <v>0</v>
      </c>
      <c r="E7" s="428"/>
    </row>
    <row r="8" spans="1:6" ht="28.9" customHeight="1">
      <c r="A8" s="158"/>
      <c r="B8" s="427"/>
      <c r="C8" s="197" t="s">
        <v>114</v>
      </c>
      <c r="D8" s="428">
        <f>'基礎情報入力シート（要入力）'!D14</f>
        <v>0</v>
      </c>
      <c r="E8" s="428"/>
    </row>
    <row r="9" spans="1:6" ht="28.9" customHeight="1">
      <c r="A9" s="158"/>
      <c r="B9" s="427"/>
      <c r="C9" s="197" t="s">
        <v>115</v>
      </c>
      <c r="D9" s="428">
        <f>'基礎情報入力シート（要入力）'!D15</f>
        <v>0</v>
      </c>
      <c r="E9" s="428"/>
    </row>
    <row r="10" spans="1:6" ht="28.9" customHeight="1">
      <c r="A10" s="158"/>
      <c r="B10" s="427"/>
      <c r="C10" s="197" t="s">
        <v>125</v>
      </c>
      <c r="D10" s="430">
        <f>'基礎情報入力シート（要入力）'!D16</f>
        <v>0</v>
      </c>
      <c r="E10" s="431"/>
    </row>
    <row r="11" spans="1:6" ht="28.9" customHeight="1">
      <c r="A11" s="158"/>
      <c r="B11" s="197"/>
      <c r="C11" s="429" t="s">
        <v>116</v>
      </c>
      <c r="D11" s="429"/>
      <c r="E11" s="429"/>
    </row>
    <row r="12" spans="1:6" ht="37.9" customHeight="1">
      <c r="A12" s="158"/>
      <c r="B12" s="432" t="s">
        <v>126</v>
      </c>
      <c r="C12" s="433"/>
      <c r="D12" s="433"/>
      <c r="E12" s="434"/>
    </row>
    <row r="13" spans="1:6" ht="18.600000000000001" customHeight="1">
      <c r="A13" s="158"/>
      <c r="B13" s="435" t="s">
        <v>117</v>
      </c>
      <c r="C13" s="436"/>
      <c r="D13" s="198" t="s">
        <v>118</v>
      </c>
      <c r="E13" s="199" t="s">
        <v>127</v>
      </c>
    </row>
    <row r="14" spans="1:6" ht="24" customHeight="1">
      <c r="A14" s="158"/>
      <c r="B14" s="420" t="s">
        <v>128</v>
      </c>
      <c r="C14" s="420"/>
      <c r="D14" s="200"/>
      <c r="E14" s="196"/>
    </row>
    <row r="15" spans="1:6" ht="21" customHeight="1">
      <c r="A15" s="158"/>
      <c r="B15" s="420" t="s">
        <v>129</v>
      </c>
      <c r="C15" s="420"/>
      <c r="D15" s="200"/>
      <c r="E15" s="196"/>
    </row>
    <row r="16" spans="1:6" ht="21.75" customHeight="1">
      <c r="A16" s="158"/>
      <c r="B16" s="420" t="s">
        <v>130</v>
      </c>
      <c r="C16" s="420"/>
      <c r="D16" s="200"/>
      <c r="E16" s="196"/>
    </row>
    <row r="17" spans="1:12" ht="28.9" customHeight="1">
      <c r="A17" s="158"/>
      <c r="B17" s="420" t="s">
        <v>131</v>
      </c>
      <c r="C17" s="420"/>
      <c r="D17" s="200"/>
      <c r="E17" s="196"/>
    </row>
    <row r="18" spans="1:12" ht="24" customHeight="1">
      <c r="A18" s="158"/>
      <c r="B18" s="420" t="s">
        <v>132</v>
      </c>
      <c r="C18" s="420"/>
      <c r="D18" s="200"/>
      <c r="E18" s="196"/>
    </row>
    <row r="19" spans="1:12" ht="21" customHeight="1">
      <c r="A19" s="158"/>
      <c r="B19" s="420" t="s">
        <v>134</v>
      </c>
      <c r="C19" s="420"/>
      <c r="D19" s="200" t="s">
        <v>133</v>
      </c>
      <c r="E19" s="196"/>
    </row>
    <row r="20" spans="1:12" ht="32.450000000000003" customHeight="1">
      <c r="A20" s="158"/>
      <c r="B20" s="417" t="s">
        <v>391</v>
      </c>
      <c r="C20" s="418"/>
      <c r="D20" s="214" t="s">
        <v>318</v>
      </c>
      <c r="E20" s="196"/>
    </row>
    <row r="21" spans="1:12" ht="43.9" customHeight="1">
      <c r="A21" s="158"/>
      <c r="B21" s="421" t="s">
        <v>393</v>
      </c>
      <c r="C21" s="422"/>
      <c r="D21" s="214" t="s">
        <v>319</v>
      </c>
      <c r="E21" s="196"/>
    </row>
    <row r="22" spans="1:12" ht="28.5" customHeight="1">
      <c r="A22" s="158"/>
      <c r="B22" s="437" t="s">
        <v>325</v>
      </c>
      <c r="C22" s="438"/>
      <c r="D22" s="266"/>
      <c r="E22" s="196"/>
      <c r="F22" s="209"/>
      <c r="G22" s="211"/>
      <c r="H22" s="211"/>
      <c r="I22" s="211"/>
      <c r="J22" s="211"/>
      <c r="K22" s="211"/>
      <c r="L22" s="211"/>
    </row>
    <row r="23" spans="1:12" ht="77.25" customHeight="1">
      <c r="B23" s="420" t="s">
        <v>135</v>
      </c>
      <c r="C23" s="420"/>
      <c r="D23" s="265" t="s">
        <v>392</v>
      </c>
      <c r="E23" s="196"/>
    </row>
    <row r="24" spans="1:12" ht="48.75" customHeight="1">
      <c r="B24" s="420" t="s">
        <v>136</v>
      </c>
      <c r="C24" s="420"/>
      <c r="D24" s="302" t="s">
        <v>288</v>
      </c>
      <c r="E24" s="196"/>
    </row>
    <row r="25" spans="1:12" ht="41.45" customHeight="1">
      <c r="B25" s="423" t="s">
        <v>137</v>
      </c>
      <c r="C25" s="300" t="s">
        <v>351</v>
      </c>
      <c r="D25" s="299" t="s">
        <v>298</v>
      </c>
      <c r="E25" s="196"/>
    </row>
    <row r="26" spans="1:12" ht="60.75" customHeight="1">
      <c r="B26" s="424"/>
      <c r="C26" s="299" t="s">
        <v>352</v>
      </c>
      <c r="D26" s="299" t="s">
        <v>390</v>
      </c>
      <c r="E26" s="196"/>
    </row>
    <row r="27" spans="1:12" ht="50.25" customHeight="1">
      <c r="B27" s="638"/>
      <c r="C27" s="395" t="s">
        <v>398</v>
      </c>
      <c r="D27" s="394" t="s">
        <v>399</v>
      </c>
      <c r="E27" s="196"/>
    </row>
    <row r="28" spans="1:12" ht="38.450000000000003" customHeight="1">
      <c r="B28" s="417" t="s">
        <v>138</v>
      </c>
      <c r="C28" s="418"/>
      <c r="D28" s="394" t="s">
        <v>343</v>
      </c>
      <c r="E28" s="196"/>
    </row>
    <row r="29" spans="1:12" ht="44.45" customHeight="1">
      <c r="B29" s="419" t="s">
        <v>299</v>
      </c>
      <c r="C29" s="419"/>
      <c r="D29" s="419"/>
      <c r="E29" s="419"/>
    </row>
  </sheetData>
  <sheetProtection algorithmName="SHA-512" hashValue="u1mmF7QBWYMGPq7ihIitVXwr0hS6tdRjsTe8ShP/JPRii+jbmsZA4+VIP+nIovdBwkd+rF2l0QA0f0crEWfyHg==" saltValue="Jx7McPGQk0fD8OhAij41kA==" spinCount="100000" sheet="1" objects="1" scenarios="1"/>
  <mergeCells count="29">
    <mergeCell ref="B12:E12"/>
    <mergeCell ref="B13:C13"/>
    <mergeCell ref="B14:C14"/>
    <mergeCell ref="B15:C15"/>
    <mergeCell ref="B24:C24"/>
    <mergeCell ref="B20:C20"/>
    <mergeCell ref="B16:C16"/>
    <mergeCell ref="B22:C22"/>
    <mergeCell ref="C11:E11"/>
    <mergeCell ref="B6:B10"/>
    <mergeCell ref="D6:E6"/>
    <mergeCell ref="D7:E7"/>
    <mergeCell ref="D8:E8"/>
    <mergeCell ref="D9:E9"/>
    <mergeCell ref="D10:E10"/>
    <mergeCell ref="B2:E2"/>
    <mergeCell ref="B3:E3"/>
    <mergeCell ref="B4:C4"/>
    <mergeCell ref="D4:E4"/>
    <mergeCell ref="B5:C5"/>
    <mergeCell ref="D5:E5"/>
    <mergeCell ref="B28:C28"/>
    <mergeCell ref="B29:E29"/>
    <mergeCell ref="B17:C17"/>
    <mergeCell ref="B18:C18"/>
    <mergeCell ref="B19:C19"/>
    <mergeCell ref="B21:C21"/>
    <mergeCell ref="B23:C23"/>
    <mergeCell ref="B25:B27"/>
  </mergeCells>
  <phoneticPr fontId="2"/>
  <dataValidations count="2">
    <dataValidation allowBlank="1" showInputMessage="1" sqref="B6 J1:M11 C30:E1048576 F1 B2:B3 B29:B1048576 D4:D10 G1:I21 F3:F22 D13:D15 B14:B25 N1:XFD1048576 A1:A1048576 D17:D28 F23:M1048576"/>
    <dataValidation type="list" allowBlank="1" showInputMessage="1" sqref="E14:E28">
      <formula1>"✓"</formula1>
    </dataValidation>
  </dataValidations>
  <printOptions horizontalCentered="1"/>
  <pageMargins left="0.78740157480314965" right="0.39370078740157483" top="0.39370078740157483" bottom="0.19685039370078741" header="0.31496062992125984" footer="0.31496062992125984"/>
  <pageSetup paperSize="9" scale="76" orientation="portrait" r:id="rId1"/>
  <headerFooter scaleWithDoc="0" alignWithMargins="0">
    <firstHeader>&amp;L&amp;10&amp;F</first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F28"/>
  <sheetViews>
    <sheetView view="pageBreakPreview" zoomScaleNormal="70" zoomScaleSheetLayoutView="100" workbookViewId="0">
      <selection activeCell="E23" sqref="E23"/>
    </sheetView>
  </sheetViews>
  <sheetFormatPr defaultColWidth="8.125" defaultRowHeight="14.25"/>
  <cols>
    <col min="1" max="2" width="21.25" style="221" customWidth="1"/>
    <col min="3" max="3" width="3.25" style="221" customWidth="1"/>
    <col min="4" max="5" width="21.25" style="221" customWidth="1"/>
    <col min="6" max="6" width="3.25" style="221" customWidth="1"/>
    <col min="7" max="8" width="8.125" style="221"/>
    <col min="9" max="9" width="11.5" style="221" bestFit="1" customWidth="1"/>
    <col min="10" max="16384" width="8.125" style="221"/>
  </cols>
  <sheetData>
    <row r="1" spans="1:6" ht="20.100000000000001" customHeight="1"/>
    <row r="2" spans="1:6" ht="32.25" customHeight="1">
      <c r="A2" s="633" t="s">
        <v>324</v>
      </c>
      <c r="B2" s="633"/>
      <c r="C2" s="633"/>
      <c r="D2" s="633"/>
      <c r="E2" s="633"/>
      <c r="F2" s="633"/>
    </row>
    <row r="4" spans="1:6" ht="20.100000000000001" customHeight="1">
      <c r="A4" s="254"/>
    </row>
    <row r="5" spans="1:6" ht="20.100000000000001" customHeight="1">
      <c r="A5" s="221" t="s">
        <v>317</v>
      </c>
    </row>
    <row r="6" spans="1:6" ht="20.100000000000001" customHeight="1">
      <c r="A6" s="634" t="s">
        <v>316</v>
      </c>
      <c r="B6" s="635"/>
      <c r="C6" s="298"/>
      <c r="D6" s="635" t="s">
        <v>315</v>
      </c>
      <c r="E6" s="636"/>
      <c r="F6" s="235"/>
    </row>
    <row r="7" spans="1:6" ht="20.100000000000001" customHeight="1">
      <c r="A7" s="253" t="s">
        <v>314</v>
      </c>
      <c r="B7" s="635" t="s">
        <v>313</v>
      </c>
      <c r="C7" s="637"/>
      <c r="D7" s="296" t="s">
        <v>314</v>
      </c>
      <c r="E7" s="297" t="s">
        <v>313</v>
      </c>
      <c r="F7" s="235"/>
    </row>
    <row r="8" spans="1:6" ht="30" customHeight="1">
      <c r="A8" s="252" t="s">
        <v>312</v>
      </c>
      <c r="B8" s="249">
        <f>別紙２!G10</f>
        <v>0</v>
      </c>
      <c r="C8" s="251"/>
      <c r="D8" s="250" t="s">
        <v>311</v>
      </c>
      <c r="E8" s="249">
        <f>別紙２!C10</f>
        <v>0</v>
      </c>
      <c r="F8" s="240"/>
    </row>
    <row r="9" spans="1:6" ht="30" customHeight="1">
      <c r="A9" s="247" t="s">
        <v>310</v>
      </c>
      <c r="B9" s="280">
        <f>E8-(B8+B10+B11)</f>
        <v>0</v>
      </c>
      <c r="C9" s="240"/>
      <c r="D9" s="248"/>
      <c r="E9" s="241"/>
      <c r="F9" s="240"/>
    </row>
    <row r="10" spans="1:6" ht="30" customHeight="1">
      <c r="A10" s="247" t="s">
        <v>309</v>
      </c>
      <c r="B10" s="255"/>
      <c r="C10" s="240"/>
      <c r="D10" s="242"/>
      <c r="E10" s="241"/>
      <c r="F10" s="240"/>
    </row>
    <row r="11" spans="1:6" ht="30" customHeight="1">
      <c r="A11" s="247" t="s">
        <v>308</v>
      </c>
      <c r="B11" s="255"/>
      <c r="C11" s="240"/>
      <c r="D11" s="242"/>
      <c r="E11" s="241"/>
      <c r="F11" s="240"/>
    </row>
    <row r="12" spans="1:6" ht="20.100000000000001" customHeight="1">
      <c r="A12" s="246"/>
      <c r="B12" s="241"/>
      <c r="C12" s="240"/>
      <c r="D12" s="238"/>
      <c r="E12" s="241"/>
      <c r="F12" s="240"/>
    </row>
    <row r="13" spans="1:6" ht="20.100000000000001" customHeight="1">
      <c r="A13" s="242"/>
      <c r="B13" s="241"/>
      <c r="C13" s="240"/>
      <c r="D13" s="245"/>
      <c r="E13" s="241"/>
      <c r="F13" s="240"/>
    </row>
    <row r="14" spans="1:6" ht="20.100000000000001" customHeight="1">
      <c r="A14" s="242"/>
      <c r="B14" s="244"/>
      <c r="C14" s="240"/>
      <c r="D14" s="242"/>
      <c r="E14" s="241"/>
      <c r="F14" s="240"/>
    </row>
    <row r="15" spans="1:6" ht="20.100000000000001" customHeight="1">
      <c r="A15" s="242"/>
      <c r="B15" s="241"/>
      <c r="C15" s="240"/>
      <c r="D15" s="238"/>
      <c r="E15" s="241"/>
      <c r="F15" s="240"/>
    </row>
    <row r="16" spans="1:6" ht="20.100000000000001" customHeight="1">
      <c r="A16" s="242"/>
      <c r="B16" s="243"/>
      <c r="C16" s="240"/>
      <c r="D16" s="242"/>
      <c r="E16" s="241"/>
      <c r="F16" s="240"/>
    </row>
    <row r="17" spans="1:6" ht="20.100000000000001" customHeight="1">
      <c r="A17" s="242"/>
      <c r="B17" s="241"/>
      <c r="C17" s="240"/>
      <c r="D17" s="242"/>
      <c r="E17" s="241"/>
      <c r="F17" s="240"/>
    </row>
    <row r="18" spans="1:6" ht="20.100000000000001" customHeight="1">
      <c r="A18" s="242"/>
      <c r="B18" s="241"/>
      <c r="C18" s="240"/>
      <c r="D18" s="242"/>
      <c r="E18" s="241"/>
      <c r="F18" s="240"/>
    </row>
    <row r="19" spans="1:6" ht="20.100000000000001" customHeight="1">
      <c r="A19" s="239"/>
      <c r="B19" s="237"/>
      <c r="C19" s="236"/>
      <c r="D19" s="238"/>
      <c r="E19" s="237"/>
      <c r="F19" s="236"/>
    </row>
    <row r="20" spans="1:6" ht="20.100000000000001" customHeight="1">
      <c r="A20" s="296" t="s">
        <v>307</v>
      </c>
      <c r="B20" s="234">
        <f>SUM(B8:B19)</f>
        <v>0</v>
      </c>
      <c r="C20" s="235" t="s">
        <v>306</v>
      </c>
      <c r="D20" s="296" t="s">
        <v>307</v>
      </c>
      <c r="E20" s="234">
        <f>SUM(E8:E19)</f>
        <v>0</v>
      </c>
      <c r="F20" s="233" t="s">
        <v>306</v>
      </c>
    </row>
    <row r="21" spans="1:6" ht="20.100000000000001" customHeight="1">
      <c r="A21" s="231"/>
      <c r="B21" s="232"/>
      <c r="C21" s="230"/>
      <c r="D21" s="231"/>
      <c r="E21" s="230"/>
      <c r="F21" s="230"/>
    </row>
    <row r="22" spans="1:6" ht="20.100000000000001" customHeight="1">
      <c r="B22" s="228" t="s">
        <v>305</v>
      </c>
    </row>
    <row r="23" spans="1:6" ht="20.100000000000001" customHeight="1">
      <c r="A23" s="229"/>
    </row>
    <row r="24" spans="1:6" ht="20.100000000000001" customHeight="1">
      <c r="A24" s="228"/>
      <c r="D24" s="226"/>
    </row>
    <row r="25" spans="1:6" ht="20.100000000000001" customHeight="1">
      <c r="A25" s="228"/>
      <c r="B25" s="227" t="str">
        <f>IF('基礎情報入力シート（要入力）'!D3="","",'基礎情報入力シート（要入力）'!D3)</f>
        <v/>
      </c>
      <c r="D25" s="226"/>
    </row>
    <row r="26" spans="1:6" ht="20.100000000000001" customHeight="1">
      <c r="B26" s="225"/>
      <c r="C26" s="225"/>
      <c r="D26" s="632" t="str">
        <f>IF('基礎情報入力シート（要入力）'!D10="","氏名又は法人名称",'基礎情報入力シート（要入力）'!D10)</f>
        <v>氏名又は法人名称</v>
      </c>
      <c r="E26" s="632"/>
    </row>
    <row r="27" spans="1:6" ht="20.100000000000001" customHeight="1">
      <c r="B27" s="224"/>
      <c r="C27" s="223"/>
      <c r="D27" s="632" t="str">
        <f>IF('基礎情報入力シート（要入力）'!D8="","",'基礎情報入力シート（要入力）'!D8)</f>
        <v/>
      </c>
      <c r="E27" s="632"/>
    </row>
    <row r="28" spans="1:6" ht="20.100000000000001" customHeight="1">
      <c r="D28" s="222" t="s">
        <v>304</v>
      </c>
    </row>
  </sheetData>
  <sheetProtection algorithmName="SHA-512" hashValue="jpzbCbpTIvHVRsdFIO7ow5dbnRJ8rHvqCHDfbmSpJe9HPHTQc6bqOXf0wcK464bKcVMhoUhfyuh2626PDKRjCA==" saltValue="9Wc5K+Bnv++j1zlMDvsI2A==" spinCount="100000" sheet="1" objects="1" scenarios="1"/>
  <mergeCells count="6">
    <mergeCell ref="D27:E27"/>
    <mergeCell ref="A2:F2"/>
    <mergeCell ref="A6:B6"/>
    <mergeCell ref="D6:E6"/>
    <mergeCell ref="B7:C7"/>
    <mergeCell ref="D26:E26"/>
  </mergeCells>
  <phoneticPr fontId="2"/>
  <dataValidations count="1">
    <dataValidation type="whole" operator="greaterThanOrEqual" allowBlank="1" showInputMessage="1" showErrorMessage="1" error="空床数がマイナスになっています" sqref="B8:B11 E8">
      <formula1>C8</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40"/>
  <sheetViews>
    <sheetView view="pageBreakPreview" topLeftCell="A4" zoomScaleNormal="100" zoomScaleSheetLayoutView="100" workbookViewId="0">
      <selection activeCell="Z30" sqref="Z30"/>
    </sheetView>
  </sheetViews>
  <sheetFormatPr defaultRowHeight="14.25"/>
  <cols>
    <col min="1" max="48" width="2.625" customWidth="1"/>
  </cols>
  <sheetData>
    <row r="1" spans="1:31" ht="20.100000000000001" customHeight="1">
      <c r="A1" s="444" t="s">
        <v>147</v>
      </c>
      <c r="B1" s="445"/>
      <c r="C1" s="445"/>
      <c r="D1" s="445"/>
      <c r="E1" s="445"/>
      <c r="F1" s="445"/>
      <c r="G1" s="445"/>
      <c r="H1" s="445"/>
      <c r="I1" s="445"/>
      <c r="J1" s="445"/>
      <c r="K1" s="445"/>
      <c r="L1" s="445"/>
      <c r="M1" s="445"/>
      <c r="N1" s="445"/>
      <c r="O1" s="445"/>
      <c r="P1" s="445"/>
      <c r="Q1" s="445"/>
      <c r="R1" s="445"/>
      <c r="S1" s="161"/>
      <c r="T1" s="161"/>
      <c r="U1" s="161"/>
      <c r="V1" s="161"/>
      <c r="W1" s="161"/>
      <c r="X1" s="161"/>
      <c r="Y1" s="161"/>
      <c r="Z1" s="161"/>
      <c r="AA1" s="161"/>
      <c r="AB1" s="161"/>
      <c r="AC1" s="161"/>
      <c r="AD1" s="161"/>
      <c r="AE1" s="161"/>
    </row>
    <row r="2" spans="1:31" ht="20.100000000000001" customHeight="1">
      <c r="A2" s="161"/>
      <c r="B2" s="161"/>
      <c r="C2" s="161"/>
      <c r="D2" s="161"/>
      <c r="E2" s="161"/>
      <c r="F2" s="161"/>
      <c r="G2" s="161"/>
      <c r="H2" s="161"/>
      <c r="I2" s="161"/>
      <c r="J2" s="161"/>
      <c r="K2" s="161"/>
      <c r="L2" s="161"/>
      <c r="M2" s="161"/>
      <c r="N2" s="161"/>
      <c r="O2" s="161"/>
      <c r="P2" s="161"/>
      <c r="Q2" s="161"/>
      <c r="R2" s="161"/>
      <c r="S2" s="161"/>
      <c r="T2" s="161"/>
      <c r="U2" s="161"/>
      <c r="V2" s="161"/>
      <c r="W2" s="446" t="str">
        <f>IF('基礎情報入力シート（要入力）'!D3="","",'基礎情報入力シート（要入力）'!D3)</f>
        <v/>
      </c>
      <c r="X2" s="446"/>
      <c r="Y2" s="446"/>
      <c r="Z2" s="446"/>
      <c r="AA2" s="446"/>
      <c r="AB2" s="446"/>
      <c r="AC2" s="446"/>
      <c r="AD2" s="446"/>
      <c r="AE2" s="446"/>
    </row>
    <row r="3" spans="1:31" ht="20.100000000000001" customHeight="1">
      <c r="A3" s="161"/>
      <c r="B3" s="161"/>
      <c r="C3" s="161"/>
      <c r="D3" s="161"/>
      <c r="E3" s="161"/>
      <c r="F3" s="161"/>
      <c r="G3" s="161"/>
      <c r="H3" s="161"/>
      <c r="I3" s="161"/>
      <c r="J3" s="161"/>
      <c r="K3" s="161"/>
      <c r="L3" s="161"/>
      <c r="M3" s="161"/>
      <c r="N3" s="161"/>
      <c r="O3" s="161"/>
      <c r="P3" s="161"/>
      <c r="Q3" s="161"/>
      <c r="R3" s="161"/>
      <c r="S3" s="161"/>
      <c r="T3" s="161"/>
      <c r="U3" s="161"/>
      <c r="V3" s="161"/>
      <c r="W3" s="446"/>
      <c r="X3" s="446"/>
      <c r="Y3" s="446"/>
      <c r="Z3" s="446"/>
      <c r="AA3" s="446"/>
      <c r="AB3" s="446"/>
      <c r="AC3" s="446"/>
      <c r="AD3" s="446"/>
      <c r="AE3" s="446"/>
    </row>
    <row r="4" spans="1:31" ht="20.100000000000001" customHeight="1">
      <c r="A4" s="447" t="s">
        <v>141</v>
      </c>
      <c r="B4" s="447"/>
      <c r="C4" s="447"/>
      <c r="D4" s="447"/>
      <c r="E4" s="447"/>
      <c r="F4" s="447"/>
      <c r="G4" s="447"/>
      <c r="H4" s="447"/>
      <c r="I4" s="161"/>
      <c r="J4" s="161"/>
      <c r="K4" s="161"/>
      <c r="L4" s="161"/>
      <c r="M4" s="161"/>
      <c r="N4" s="161"/>
      <c r="O4" s="161"/>
      <c r="P4" s="161"/>
      <c r="Q4" s="161"/>
      <c r="R4" s="161"/>
      <c r="S4" s="161"/>
      <c r="T4" s="161"/>
      <c r="U4" s="161"/>
      <c r="V4" s="161"/>
      <c r="W4" s="161"/>
      <c r="X4" s="161"/>
      <c r="Y4" s="161"/>
      <c r="Z4" s="161"/>
      <c r="AA4" s="161"/>
      <c r="AB4" s="161"/>
      <c r="AC4" s="161"/>
      <c r="AD4" s="161"/>
      <c r="AE4" s="161"/>
    </row>
    <row r="5" spans="1:31" ht="20.100000000000001" customHeight="1">
      <c r="A5" s="447"/>
      <c r="B5" s="447"/>
      <c r="C5" s="447"/>
      <c r="D5" s="447"/>
      <c r="E5" s="447"/>
      <c r="F5" s="447"/>
      <c r="G5" s="447"/>
      <c r="H5" s="447"/>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20.100000000000001" customHeight="1">
      <c r="A6" s="161"/>
      <c r="B6" s="161"/>
      <c r="C6" s="161"/>
      <c r="D6" s="161"/>
      <c r="E6" s="161"/>
      <c r="F6" s="161"/>
      <c r="G6" s="161"/>
      <c r="H6" s="161"/>
      <c r="I6" s="161"/>
      <c r="J6" s="161"/>
      <c r="K6" s="161"/>
      <c r="L6" s="161"/>
      <c r="M6" s="161"/>
      <c r="N6" s="447" t="s">
        <v>142</v>
      </c>
      <c r="O6" s="447"/>
      <c r="P6" s="447"/>
      <c r="Q6" s="447"/>
      <c r="R6" s="447"/>
      <c r="S6" s="450">
        <f>'基礎情報入力シート（要入力）'!D5</f>
        <v>0</v>
      </c>
      <c r="T6" s="450"/>
      <c r="U6" s="450"/>
      <c r="V6" s="450"/>
      <c r="W6" s="450"/>
      <c r="X6" s="450"/>
      <c r="Y6" s="450"/>
      <c r="Z6" s="450"/>
      <c r="AA6" s="450"/>
      <c r="AB6" s="450"/>
      <c r="AC6" s="450"/>
      <c r="AD6" s="450"/>
      <c r="AE6" s="450"/>
    </row>
    <row r="7" spans="1:31" ht="20.100000000000001" customHeight="1">
      <c r="A7" s="161"/>
      <c r="B7" s="161"/>
      <c r="C7" s="161"/>
      <c r="D7" s="161"/>
      <c r="E7" s="161"/>
      <c r="F7" s="161"/>
      <c r="G7" s="161"/>
      <c r="H7" s="161"/>
      <c r="I7" s="161"/>
      <c r="J7" s="161"/>
      <c r="K7" s="161"/>
      <c r="L7" s="161"/>
      <c r="M7" s="161"/>
      <c r="N7" s="447"/>
      <c r="O7" s="447"/>
      <c r="P7" s="447"/>
      <c r="Q7" s="447"/>
      <c r="R7" s="447"/>
      <c r="S7" s="450"/>
      <c r="T7" s="450"/>
      <c r="U7" s="450"/>
      <c r="V7" s="450"/>
      <c r="W7" s="450"/>
      <c r="X7" s="450"/>
      <c r="Y7" s="450"/>
      <c r="Z7" s="450"/>
      <c r="AA7" s="450"/>
      <c r="AB7" s="450"/>
      <c r="AC7" s="450"/>
      <c r="AD7" s="450"/>
      <c r="AE7" s="450"/>
    </row>
    <row r="8" spans="1:31" ht="20.100000000000001" customHeight="1">
      <c r="A8" s="161"/>
      <c r="B8" s="161"/>
      <c r="C8" s="161"/>
      <c r="D8" s="161"/>
      <c r="E8" s="161"/>
      <c r="F8" s="161"/>
      <c r="G8" s="161"/>
      <c r="H8" s="161"/>
      <c r="I8" s="161"/>
      <c r="J8" s="161"/>
      <c r="K8" s="161"/>
      <c r="L8" s="161"/>
      <c r="M8" s="161"/>
      <c r="N8" s="448" t="s">
        <v>119</v>
      </c>
      <c r="O8" s="447"/>
      <c r="P8" s="447"/>
      <c r="Q8" s="447"/>
      <c r="R8" s="447"/>
      <c r="S8" s="440">
        <f>'基礎情報入力シート（要入力）'!D6</f>
        <v>0</v>
      </c>
      <c r="T8" s="440"/>
      <c r="U8" s="440"/>
      <c r="V8" s="440"/>
      <c r="W8" s="440"/>
      <c r="X8" s="440"/>
      <c r="Y8" s="440"/>
      <c r="Z8" s="440"/>
      <c r="AA8" s="440"/>
      <c r="AB8" s="440"/>
      <c r="AC8" s="440"/>
      <c r="AD8" s="440"/>
      <c r="AE8" s="440"/>
    </row>
    <row r="9" spans="1:31" ht="20.100000000000001" customHeight="1">
      <c r="A9" s="161"/>
      <c r="B9" s="161"/>
      <c r="C9" s="161"/>
      <c r="D9" s="161"/>
      <c r="E9" s="161"/>
      <c r="F9" s="161"/>
      <c r="G9" s="161"/>
      <c r="H9" s="161"/>
      <c r="I9" s="161"/>
      <c r="J9" s="161"/>
      <c r="K9" s="161"/>
      <c r="L9" s="161"/>
      <c r="M9" s="161"/>
      <c r="N9" s="447"/>
      <c r="O9" s="447"/>
      <c r="P9" s="447"/>
      <c r="Q9" s="447"/>
      <c r="R9" s="447"/>
      <c r="S9" s="440"/>
      <c r="T9" s="440"/>
      <c r="U9" s="440"/>
      <c r="V9" s="440"/>
      <c r="W9" s="440"/>
      <c r="X9" s="440"/>
      <c r="Y9" s="440"/>
      <c r="Z9" s="440"/>
      <c r="AA9" s="440"/>
      <c r="AB9" s="440"/>
      <c r="AC9" s="440"/>
      <c r="AD9" s="440"/>
      <c r="AE9" s="440"/>
    </row>
    <row r="10" spans="1:31" ht="20.100000000000001" customHeight="1">
      <c r="A10" s="161"/>
      <c r="B10" s="161"/>
      <c r="C10" s="161"/>
      <c r="D10" s="161"/>
      <c r="E10" s="161"/>
      <c r="F10" s="161"/>
      <c r="G10" s="161"/>
      <c r="H10" s="161"/>
      <c r="I10" s="161"/>
      <c r="J10" s="161"/>
      <c r="K10" s="161"/>
      <c r="L10" s="161"/>
      <c r="M10" s="161"/>
      <c r="N10" s="449" t="s">
        <v>143</v>
      </c>
      <c r="O10" s="447"/>
      <c r="P10" s="447"/>
      <c r="Q10" s="447"/>
      <c r="R10" s="447"/>
      <c r="S10" s="440">
        <f>'基礎情報入力シート（要入力）'!D7</f>
        <v>0</v>
      </c>
      <c r="T10" s="440"/>
      <c r="U10" s="440"/>
      <c r="V10" s="440"/>
      <c r="W10" s="440"/>
      <c r="X10" s="440"/>
      <c r="Y10" s="440"/>
      <c r="Z10" s="440"/>
      <c r="AA10" s="440"/>
      <c r="AB10" s="440"/>
      <c r="AC10" s="440"/>
      <c r="AD10" s="440"/>
      <c r="AE10" s="440"/>
    </row>
    <row r="11" spans="1:31" ht="20.100000000000001" customHeight="1">
      <c r="A11" s="161"/>
      <c r="B11" s="161"/>
      <c r="C11" s="161"/>
      <c r="D11" s="161"/>
      <c r="E11" s="161"/>
      <c r="F11" s="161"/>
      <c r="G11" s="161"/>
      <c r="H11" s="161"/>
      <c r="I11" s="161"/>
      <c r="J11" s="161"/>
      <c r="K11" s="161"/>
      <c r="L11" s="161"/>
      <c r="M11" s="161"/>
      <c r="N11" s="447"/>
      <c r="O11" s="447"/>
      <c r="P11" s="447"/>
      <c r="Q11" s="447"/>
      <c r="R11" s="447"/>
      <c r="S11" s="440"/>
      <c r="T11" s="440"/>
      <c r="U11" s="440"/>
      <c r="V11" s="440"/>
      <c r="W11" s="440"/>
      <c r="X11" s="440"/>
      <c r="Y11" s="440"/>
      <c r="Z11" s="440"/>
      <c r="AA11" s="440"/>
      <c r="AB11" s="440"/>
      <c r="AC11" s="440"/>
      <c r="AD11" s="440"/>
      <c r="AE11" s="440"/>
    </row>
    <row r="12" spans="1:31" ht="20.100000000000001" customHeight="1">
      <c r="A12" s="161"/>
      <c r="B12" s="161"/>
      <c r="C12" s="161"/>
      <c r="D12" s="161"/>
      <c r="E12" s="161"/>
      <c r="F12" s="161"/>
      <c r="G12" s="161"/>
      <c r="H12" s="161"/>
      <c r="I12" s="161"/>
      <c r="J12" s="161"/>
      <c r="K12" s="161"/>
      <c r="L12" s="161"/>
      <c r="M12" s="161"/>
      <c r="N12" s="161"/>
      <c r="O12" s="161"/>
      <c r="P12" s="161"/>
      <c r="Q12" s="161"/>
      <c r="R12" s="161"/>
      <c r="S12" s="440">
        <f>'基礎情報入力シート（要入力）'!D10</f>
        <v>0</v>
      </c>
      <c r="T12" s="440"/>
      <c r="U12" s="440"/>
      <c r="V12" s="440"/>
      <c r="W12" s="440"/>
      <c r="X12" s="440"/>
      <c r="Y12" s="440"/>
      <c r="Z12" s="440"/>
      <c r="AA12" s="440"/>
      <c r="AB12" s="440"/>
      <c r="AC12" s="440"/>
      <c r="AD12" s="440"/>
      <c r="AE12" s="440"/>
    </row>
    <row r="13" spans="1:31" ht="20.100000000000001" customHeight="1">
      <c r="A13" s="161"/>
      <c r="B13" s="161"/>
      <c r="C13" s="161"/>
      <c r="D13" s="161"/>
      <c r="E13" s="161"/>
      <c r="F13" s="161"/>
      <c r="G13" s="161"/>
      <c r="H13" s="161"/>
      <c r="I13" s="161"/>
      <c r="J13" s="161"/>
      <c r="K13" s="161"/>
      <c r="L13" s="161"/>
      <c r="M13" s="161"/>
      <c r="N13" s="161"/>
      <c r="O13" s="161"/>
      <c r="P13" s="161"/>
      <c r="Q13" s="161"/>
      <c r="R13" s="161"/>
      <c r="S13" s="440"/>
      <c r="T13" s="440"/>
      <c r="U13" s="440"/>
      <c r="V13" s="440"/>
      <c r="W13" s="440"/>
      <c r="X13" s="440"/>
      <c r="Y13" s="440"/>
      <c r="Z13" s="440"/>
      <c r="AA13" s="440"/>
      <c r="AB13" s="440"/>
      <c r="AC13" s="440"/>
      <c r="AD13" s="440"/>
      <c r="AE13" s="440"/>
    </row>
    <row r="14" spans="1:31" ht="20.100000000000001" customHeight="1">
      <c r="A14" s="161"/>
      <c r="B14" s="161"/>
      <c r="C14" s="161"/>
      <c r="D14" s="161"/>
      <c r="E14" s="161"/>
      <c r="F14" s="161"/>
      <c r="G14" s="161"/>
      <c r="H14" s="161"/>
      <c r="I14" s="161"/>
      <c r="J14" s="161"/>
      <c r="K14" s="161"/>
      <c r="L14" s="161"/>
      <c r="M14" s="161"/>
      <c r="N14" s="161"/>
      <c r="O14" s="161"/>
      <c r="P14" s="161"/>
      <c r="Q14" s="161"/>
      <c r="R14" s="161"/>
      <c r="S14" s="441">
        <f>'基礎情報入力シート（要入力）'!D8</f>
        <v>0</v>
      </c>
      <c r="T14" s="441"/>
      <c r="U14" s="441"/>
      <c r="V14" s="441"/>
      <c r="W14" s="441"/>
      <c r="X14" s="441"/>
      <c r="Y14" s="441"/>
      <c r="Z14" s="441"/>
      <c r="AA14" s="441"/>
      <c r="AB14" s="441"/>
      <c r="AC14" s="441"/>
      <c r="AD14" s="441"/>
      <c r="AE14" s="441"/>
    </row>
    <row r="15" spans="1:31" ht="20.100000000000001" customHeight="1">
      <c r="A15" s="161"/>
      <c r="B15" s="161"/>
      <c r="C15" s="161"/>
      <c r="D15" s="161"/>
      <c r="E15" s="161"/>
      <c r="F15" s="161"/>
      <c r="G15" s="161"/>
      <c r="H15" s="161"/>
      <c r="I15" s="161"/>
      <c r="J15" s="161"/>
      <c r="K15" s="161"/>
      <c r="L15" s="161"/>
      <c r="M15" s="161"/>
      <c r="N15" s="161"/>
      <c r="O15" s="161"/>
      <c r="P15" s="161"/>
      <c r="Q15" s="161"/>
      <c r="R15" s="161"/>
      <c r="S15" s="441"/>
      <c r="T15" s="441"/>
      <c r="U15" s="441"/>
      <c r="V15" s="441"/>
      <c r="W15" s="441"/>
      <c r="X15" s="441"/>
      <c r="Y15" s="441"/>
      <c r="Z15" s="441"/>
      <c r="AA15" s="441"/>
      <c r="AB15" s="441"/>
      <c r="AC15" s="441"/>
      <c r="AD15" s="441"/>
      <c r="AE15" s="441"/>
    </row>
    <row r="16" spans="1:31" ht="20.100000000000001" customHeight="1">
      <c r="A16" s="442" t="s">
        <v>344</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row>
    <row r="17" spans="1:31" ht="20.100000000000001" customHeight="1">
      <c r="A17" s="443"/>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row>
    <row r="18" spans="1:31" ht="20.100000000000001" customHeight="1">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row>
    <row r="19" spans="1:31" ht="20.100000000000001" customHeight="1">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row>
    <row r="20" spans="1:31" ht="20.100000000000001" customHeight="1">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row>
    <row r="21" spans="1:31" ht="20.100000000000001" customHeight="1">
      <c r="A21" s="161"/>
      <c r="B21" s="161" t="s">
        <v>345</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1" ht="20.100000000000001" customHeight="1">
      <c r="A22" s="161" t="s">
        <v>148</v>
      </c>
      <c r="B22" s="161" t="s">
        <v>149</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1" ht="20.100000000000001" customHeight="1">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1" ht="20.100000000000001" customHeight="1">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ht="20.100000000000001" customHeight="1">
      <c r="A25" s="161"/>
      <c r="B25" s="161" t="s">
        <v>346</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row>
    <row r="26" spans="1:31" ht="20.100000000000001" customHeight="1">
      <c r="A26" s="161"/>
      <c r="B26" s="161" t="s">
        <v>144</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7" spans="1:31" ht="20.100000000000001"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1" ht="20.100000000000001" customHeight="1">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1:31" ht="20.100000000000001" customHeight="1">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row>
    <row r="30" spans="1:31" ht="20.100000000000001" customHeight="1">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row>
    <row r="31" spans="1:31" ht="20.100000000000001" customHeight="1">
      <c r="A31" s="161"/>
      <c r="B31" s="161" t="s">
        <v>145</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row>
    <row r="32" spans="1:31" ht="20.100000000000001" customHeight="1">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row>
    <row r="33" spans="1:31" ht="20.100000000000001" customHeight="1">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row>
    <row r="34" spans="1:31" ht="20.100000000000001"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row>
    <row r="35" spans="1:31" ht="20.100000000000001" customHeight="1">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row>
    <row r="36" spans="1:31" ht="20.100000000000001" customHeight="1">
      <c r="A36" s="161"/>
      <c r="B36" s="161" t="s">
        <v>146</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c r="A37" s="161"/>
      <c r="B37" s="161"/>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161"/>
    </row>
    <row r="38" spans="1:31">
      <c r="A38" s="161"/>
      <c r="B38" s="161"/>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161"/>
    </row>
    <row r="39" spans="1:31">
      <c r="A39" s="161"/>
      <c r="B39" s="161"/>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161"/>
    </row>
    <row r="40" spans="1:31">
      <c r="A40" s="161"/>
      <c r="B40" s="161"/>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161"/>
    </row>
  </sheetData>
  <sheetProtection algorithmName="SHA-512" hashValue="fr/SCLskCV36psxy41Od+7dQ3VmXCx9wkRS6e32bqQQvheuJZTLLcs6pUXSUG8El68bT0EcTm/SKjOYLLF+FXg==" saltValue="t5lMfEwVAfTq74nAr3QpiQ==" spinCount="100000" sheet="1" objects="1" scenarios="1"/>
  <mergeCells count="13">
    <mergeCell ref="C37:AD40"/>
    <mergeCell ref="S12:AE13"/>
    <mergeCell ref="S14:AE15"/>
    <mergeCell ref="A16:AE19"/>
    <mergeCell ref="A1:R1"/>
    <mergeCell ref="W2:AE3"/>
    <mergeCell ref="A4:H5"/>
    <mergeCell ref="N6:R7"/>
    <mergeCell ref="N8:R9"/>
    <mergeCell ref="N10:R11"/>
    <mergeCell ref="S6:AE7"/>
    <mergeCell ref="S8:AE9"/>
    <mergeCell ref="S10:AE11"/>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G11"/>
  <sheetViews>
    <sheetView showZeros="0" view="pageBreakPreview" zoomScale="85" zoomScaleNormal="100" zoomScaleSheetLayoutView="85" workbookViewId="0">
      <pane ySplit="8" topLeftCell="A9" activePane="bottomLeft" state="frozen"/>
      <selection activeCell="C5" sqref="C5"/>
      <selection pane="bottomLeft" activeCell="C11" sqref="C11"/>
    </sheetView>
  </sheetViews>
  <sheetFormatPr defaultColWidth="15" defaultRowHeight="17.45" customHeight="1"/>
  <cols>
    <col min="1" max="1" width="6.75" style="5" customWidth="1"/>
    <col min="2" max="2" width="38" style="5" customWidth="1"/>
    <col min="3" max="3" width="75.125" style="5" customWidth="1"/>
    <col min="4" max="5" width="18.75" style="5" customWidth="1"/>
    <col min="6" max="16384" width="15" style="5"/>
  </cols>
  <sheetData>
    <row r="1" spans="1:7" ht="15.6" customHeight="1">
      <c r="A1" s="6" t="s">
        <v>21</v>
      </c>
      <c r="F1" s="451"/>
      <c r="G1" s="451"/>
    </row>
    <row r="2" spans="1:7" ht="15.6" customHeight="1">
      <c r="A2" s="7"/>
      <c r="B2" s="39" t="s">
        <v>347</v>
      </c>
      <c r="C2" s="6" t="s">
        <v>76</v>
      </c>
      <c r="D2" s="6"/>
      <c r="E2" s="6"/>
      <c r="F2" s="451"/>
      <c r="G2" s="451"/>
    </row>
    <row r="3" spans="1:7" ht="15.6" customHeight="1">
      <c r="F3" s="451"/>
      <c r="G3" s="451"/>
    </row>
    <row r="4" spans="1:7" ht="15.6" customHeight="1">
      <c r="C4" s="9" t="s">
        <v>50</v>
      </c>
      <c r="D4" s="452">
        <f>'基礎情報入力シート（要入力）'!D7</f>
        <v>0</v>
      </c>
      <c r="E4" s="452"/>
      <c r="F4" s="451"/>
      <c r="G4" s="451"/>
    </row>
    <row r="5" spans="1:7" ht="15.6" customHeight="1">
      <c r="D5" s="452">
        <f>'基礎情報入力シート（要入力）'!D10</f>
        <v>0</v>
      </c>
      <c r="E5" s="452"/>
      <c r="F5" s="451"/>
      <c r="G5" s="451"/>
    </row>
    <row r="6" spans="1:7" ht="15.6" customHeight="1">
      <c r="A6" s="453" t="s">
        <v>3</v>
      </c>
      <c r="B6" s="454"/>
      <c r="C6" s="459" t="s">
        <v>9</v>
      </c>
      <c r="D6" s="85" t="s">
        <v>10</v>
      </c>
      <c r="E6" s="85" t="s">
        <v>11</v>
      </c>
      <c r="F6" s="41"/>
      <c r="G6" s="41"/>
    </row>
    <row r="7" spans="1:7" ht="15.6" customHeight="1">
      <c r="A7" s="455"/>
      <c r="B7" s="456"/>
      <c r="C7" s="460"/>
      <c r="D7" s="84" t="s">
        <v>72</v>
      </c>
      <c r="E7" s="86" t="s">
        <v>81</v>
      </c>
      <c r="F7" s="83"/>
      <c r="G7" s="83"/>
    </row>
    <row r="8" spans="1:7" ht="15.6" customHeight="1">
      <c r="A8" s="457"/>
      <c r="B8" s="458"/>
      <c r="C8" s="461"/>
      <c r="D8" s="65" t="s">
        <v>61</v>
      </c>
      <c r="E8" s="76" t="s">
        <v>71</v>
      </c>
    </row>
    <row r="9" spans="1:7" s="8" customFormat="1" ht="200.1" customHeight="1">
      <c r="A9" s="96" t="s">
        <v>55</v>
      </c>
      <c r="B9" s="94" t="s">
        <v>79</v>
      </c>
      <c r="C9" s="372"/>
      <c r="D9" s="95">
        <f>別紙２!C8</f>
        <v>0</v>
      </c>
      <c r="E9" s="95">
        <f>別紙２!G8</f>
        <v>0</v>
      </c>
    </row>
    <row r="10" spans="1:7" ht="200.1" customHeight="1">
      <c r="A10" s="193" t="s">
        <v>56</v>
      </c>
      <c r="B10" s="38" t="s">
        <v>13</v>
      </c>
      <c r="C10" s="373"/>
      <c r="D10" s="192">
        <f>別紙２!C9</f>
        <v>0</v>
      </c>
      <c r="E10" s="192">
        <f>別紙２!G9</f>
        <v>0</v>
      </c>
    </row>
    <row r="11" spans="1:7" s="8" customFormat="1" ht="34.9" customHeight="1">
      <c r="A11" s="62"/>
      <c r="B11" s="63" t="s">
        <v>14</v>
      </c>
      <c r="C11" s="64"/>
      <c r="D11" s="69">
        <f>SUM(D9:D10)</f>
        <v>0</v>
      </c>
      <c r="E11" s="69">
        <f>SUM(E9:E10)</f>
        <v>0</v>
      </c>
    </row>
  </sheetData>
  <sheetProtection algorithmName="SHA-512" hashValue="cD9Tv1VJ+B7qeOU+bbuYs9GuTlSNkAm8l3nUg1AIWqUJH4pHb9xzmEzYrt7U+GFkpHhMSkmpG8zaAqUhhsHwjQ==" saltValue="FfdUf57iZl0MnyfpuqQ6fA==" spinCount="100000" sheet="1" objects="1" scenarios="1"/>
  <mergeCells count="5">
    <mergeCell ref="F1:G5"/>
    <mergeCell ref="D4:E4"/>
    <mergeCell ref="A6:B8"/>
    <mergeCell ref="C6:C8"/>
    <mergeCell ref="D5:E5"/>
  </mergeCells>
  <phoneticPr fontId="2"/>
  <pageMargins left="0.39370078740157483" right="0.39370078740157483" top="0.78740157480314965" bottom="0.3937007874015748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H10"/>
  <sheetViews>
    <sheetView showZeros="0" view="pageBreakPreview" zoomScale="115" zoomScaleNormal="80" zoomScaleSheetLayoutView="115" workbookViewId="0">
      <pane ySplit="7" topLeftCell="A8" activePane="bottomLeft" state="frozen"/>
      <selection activeCell="C5" sqref="C5"/>
      <selection pane="bottomLeft" activeCell="D8" sqref="D8:D9"/>
    </sheetView>
  </sheetViews>
  <sheetFormatPr defaultColWidth="12.625" defaultRowHeight="12"/>
  <cols>
    <col min="1" max="1" width="6" style="5" customWidth="1"/>
    <col min="2" max="2" width="40.625" style="5" customWidth="1"/>
    <col min="3" max="7" width="18.625" style="1" customWidth="1"/>
    <col min="8" max="8" width="3" style="1" bestFit="1" customWidth="1"/>
    <col min="9" max="16384" width="12.625" style="1"/>
  </cols>
  <sheetData>
    <row r="1" spans="1:8" ht="13.5">
      <c r="A1" s="6" t="s">
        <v>24</v>
      </c>
    </row>
    <row r="2" spans="1:8" ht="14.25">
      <c r="A2" s="7"/>
      <c r="B2" s="464" t="s">
        <v>350</v>
      </c>
      <c r="C2" s="445"/>
      <c r="D2" s="445"/>
      <c r="E2" s="445"/>
      <c r="F2" s="445"/>
      <c r="G2" s="445"/>
    </row>
    <row r="4" spans="1:8" ht="16.899999999999999" customHeight="1">
      <c r="A4" s="81"/>
      <c r="B4" s="82"/>
      <c r="C4" s="77"/>
      <c r="D4" s="77"/>
      <c r="E4" s="77"/>
      <c r="F4" s="79"/>
      <c r="G4" s="77"/>
    </row>
    <row r="5" spans="1:8" ht="42" customHeight="1">
      <c r="A5" s="455" t="s">
        <v>3</v>
      </c>
      <c r="B5" s="456"/>
      <c r="C5" s="78" t="s">
        <v>69</v>
      </c>
      <c r="D5" s="78" t="s">
        <v>68</v>
      </c>
      <c r="E5" s="78" t="s">
        <v>70</v>
      </c>
      <c r="F5" s="80" t="s">
        <v>5</v>
      </c>
      <c r="G5" s="78" t="s">
        <v>4</v>
      </c>
    </row>
    <row r="6" spans="1:8" ht="14.45" customHeight="1">
      <c r="A6" s="455"/>
      <c r="B6" s="456"/>
      <c r="C6" s="80" t="s">
        <v>23</v>
      </c>
      <c r="D6" s="80" t="s">
        <v>22</v>
      </c>
      <c r="E6" s="80" t="s">
        <v>51</v>
      </c>
      <c r="F6" s="78" t="s">
        <v>52</v>
      </c>
      <c r="G6" s="75" t="s">
        <v>80</v>
      </c>
    </row>
    <row r="7" spans="1:8" s="2" customFormat="1" ht="14.45" customHeight="1">
      <c r="A7" s="462"/>
      <c r="B7" s="463"/>
      <c r="C7" s="73" t="s">
        <v>62</v>
      </c>
      <c r="D7" s="73" t="s">
        <v>62</v>
      </c>
      <c r="E7" s="73" t="s">
        <v>62</v>
      </c>
      <c r="F7" s="73" t="s">
        <v>62</v>
      </c>
      <c r="G7" s="74" t="s">
        <v>71</v>
      </c>
    </row>
    <row r="8" spans="1:8" s="3" customFormat="1" ht="39" customHeight="1">
      <c r="A8" s="40" t="s">
        <v>55</v>
      </c>
      <c r="B8" s="87" t="s">
        <v>12</v>
      </c>
      <c r="C8" s="66">
        <f>'別紙4 (１)'!H34</f>
        <v>0</v>
      </c>
      <c r="D8" s="374"/>
      <c r="E8" s="67">
        <f>C8-D8</f>
        <v>0</v>
      </c>
      <c r="F8" s="67">
        <f>'別紙4 (１)'!I35</f>
        <v>0</v>
      </c>
      <c r="G8" s="67">
        <f>ROUNDDOWN(MIN(F8,E8),-3)</f>
        <v>0</v>
      </c>
      <c r="H8" s="4"/>
    </row>
    <row r="9" spans="1:8" s="3" customFormat="1" ht="39" customHeight="1">
      <c r="A9" s="42" t="s">
        <v>56</v>
      </c>
      <c r="B9" s="38" t="s">
        <v>13</v>
      </c>
      <c r="C9" s="66">
        <f>'別紙４ (２)'!H13+'別紙４ (２)'!H25</f>
        <v>0</v>
      </c>
      <c r="D9" s="374"/>
      <c r="E9" s="67">
        <f t="shared" ref="E9" si="0">C9-D9</f>
        <v>0</v>
      </c>
      <c r="F9" s="67">
        <f>'別紙４ (２)'!I13+'別紙４ (２)'!I25</f>
        <v>0</v>
      </c>
      <c r="G9" s="67">
        <f>ROUNDDOWN(MIN(F9,E9),-3)</f>
        <v>0</v>
      </c>
      <c r="H9" s="4"/>
    </row>
    <row r="10" spans="1:8" ht="39" customHeight="1">
      <c r="A10" s="62"/>
      <c r="B10" s="63" t="s">
        <v>14</v>
      </c>
      <c r="C10" s="68">
        <f>SUM(C8:C9)</f>
        <v>0</v>
      </c>
      <c r="D10" s="68">
        <f>SUM(D8:D9)</f>
        <v>0</v>
      </c>
      <c r="E10" s="68">
        <f t="shared" ref="E10:F10" si="1">SUM(E8:E9)</f>
        <v>0</v>
      </c>
      <c r="F10" s="68">
        <f t="shared" si="1"/>
        <v>0</v>
      </c>
      <c r="G10" s="68">
        <f>SUM(G8:G9)</f>
        <v>0</v>
      </c>
    </row>
  </sheetData>
  <sheetProtection algorithmName="SHA-512" hashValue="+2PPx58G+K3g3tHEZyEB4cmYyiDpIbueKj1ttFqByWblNNbfNajQwBPbyGLM9gNIbVTYwPHJLC+g0oF3J3WBPw==" saltValue="J5ircov/BN/VfX+b9B0Etg==" spinCount="100000" sheet="1" objects="1" scenarios="1"/>
  <mergeCells count="4">
    <mergeCell ref="A6:B6"/>
    <mergeCell ref="A7:B7"/>
    <mergeCell ref="A5:B5"/>
    <mergeCell ref="B2:G2"/>
  </mergeCells>
  <phoneticPr fontId="2"/>
  <pageMargins left="0.39370078740157483" right="0.39370078740157483" top="0.78740157480314965" bottom="0.39370078740157483" header="0.31496062992125984" footer="0.31496062992125984"/>
  <pageSetup paperSize="9" scale="9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E38"/>
  <sheetViews>
    <sheetView view="pageBreakPreview" zoomScaleNormal="100" zoomScaleSheetLayoutView="100" workbookViewId="0">
      <selection activeCell="A16" sqref="A16:AE19"/>
    </sheetView>
  </sheetViews>
  <sheetFormatPr defaultRowHeight="14.25"/>
  <cols>
    <col min="1" max="48" width="2.625" customWidth="1"/>
  </cols>
  <sheetData>
    <row r="1" spans="1:31" ht="20.100000000000001" customHeight="1">
      <c r="A1" s="444" t="s">
        <v>150</v>
      </c>
      <c r="B1" s="445"/>
      <c r="C1" s="445"/>
      <c r="D1" s="445"/>
      <c r="E1" s="445"/>
      <c r="F1" s="445"/>
      <c r="G1" s="445"/>
      <c r="H1" s="445"/>
      <c r="I1" s="445"/>
      <c r="J1" s="445"/>
      <c r="K1" s="445"/>
      <c r="L1" s="445"/>
      <c r="M1" s="445"/>
      <c r="N1" s="445"/>
      <c r="O1" s="445"/>
      <c r="P1" s="445"/>
      <c r="Q1" s="445"/>
      <c r="R1" s="445"/>
      <c r="S1" s="161"/>
      <c r="T1" s="161"/>
      <c r="U1" s="161"/>
      <c r="V1" s="161"/>
      <c r="W1" s="161"/>
      <c r="X1" s="161"/>
      <c r="Y1" s="161"/>
      <c r="Z1" s="161"/>
      <c r="AA1" s="161"/>
      <c r="AB1" s="161"/>
      <c r="AC1" s="161"/>
      <c r="AD1" s="161"/>
      <c r="AE1" s="161"/>
    </row>
    <row r="2" spans="1:31" ht="20.100000000000001" customHeight="1">
      <c r="A2" s="161"/>
      <c r="B2" s="161"/>
      <c r="C2" s="161"/>
      <c r="D2" s="161"/>
      <c r="E2" s="161"/>
      <c r="F2" s="161"/>
      <c r="G2" s="161"/>
      <c r="H2" s="161"/>
      <c r="I2" s="161"/>
      <c r="J2" s="161"/>
      <c r="K2" s="161"/>
      <c r="L2" s="161"/>
      <c r="M2" s="161"/>
      <c r="N2" s="161"/>
      <c r="O2" s="161"/>
      <c r="P2" s="161"/>
      <c r="Q2" s="161"/>
      <c r="R2" s="161"/>
      <c r="S2" s="161"/>
      <c r="T2" s="161"/>
      <c r="U2" s="161"/>
      <c r="V2" s="161"/>
      <c r="W2" s="446" t="str">
        <f>IF('基礎情報入力シート（要入力）'!D3="","",'基礎情報入力シート（要入力）'!D3)</f>
        <v/>
      </c>
      <c r="X2" s="446"/>
      <c r="Y2" s="446"/>
      <c r="Z2" s="446"/>
      <c r="AA2" s="446"/>
      <c r="AB2" s="446"/>
      <c r="AC2" s="446"/>
      <c r="AD2" s="446"/>
      <c r="AE2" s="446"/>
    </row>
    <row r="3" spans="1:31" ht="20.100000000000001" customHeight="1">
      <c r="A3" s="161"/>
      <c r="B3" s="161"/>
      <c r="C3" s="161"/>
      <c r="D3" s="161"/>
      <c r="E3" s="161"/>
      <c r="F3" s="161"/>
      <c r="G3" s="161"/>
      <c r="H3" s="161"/>
      <c r="I3" s="161"/>
      <c r="J3" s="161"/>
      <c r="K3" s="161"/>
      <c r="L3" s="161"/>
      <c r="M3" s="161"/>
      <c r="N3" s="161"/>
      <c r="O3" s="161"/>
      <c r="P3" s="161"/>
      <c r="Q3" s="161"/>
      <c r="R3" s="161"/>
      <c r="S3" s="161"/>
      <c r="T3" s="161"/>
      <c r="U3" s="161"/>
      <c r="V3" s="161"/>
      <c r="W3" s="446"/>
      <c r="X3" s="446"/>
      <c r="Y3" s="446"/>
      <c r="Z3" s="446"/>
      <c r="AA3" s="446"/>
      <c r="AB3" s="446"/>
      <c r="AC3" s="446"/>
      <c r="AD3" s="446"/>
      <c r="AE3" s="446"/>
    </row>
    <row r="4" spans="1:31" ht="20.100000000000001" customHeight="1">
      <c r="A4" s="447" t="s">
        <v>141</v>
      </c>
      <c r="B4" s="447"/>
      <c r="C4" s="447"/>
      <c r="D4" s="447"/>
      <c r="E4" s="447"/>
      <c r="F4" s="447"/>
      <c r="G4" s="447"/>
      <c r="H4" s="447"/>
      <c r="I4" s="161"/>
      <c r="J4" s="161"/>
      <c r="K4" s="161"/>
      <c r="L4" s="161"/>
      <c r="M4" s="161"/>
      <c r="N4" s="161"/>
      <c r="O4" s="161"/>
      <c r="P4" s="161"/>
      <c r="Q4" s="161"/>
      <c r="R4" s="161"/>
      <c r="S4" s="161"/>
      <c r="T4" s="161"/>
      <c r="U4" s="161"/>
      <c r="V4" s="161"/>
      <c r="W4" s="161"/>
      <c r="X4" s="161"/>
      <c r="Y4" s="161"/>
      <c r="Z4" s="161"/>
      <c r="AA4" s="161"/>
      <c r="AB4" s="161"/>
      <c r="AC4" s="161"/>
      <c r="AD4" s="161"/>
      <c r="AE4" s="161"/>
    </row>
    <row r="5" spans="1:31" ht="20.100000000000001" customHeight="1">
      <c r="A5" s="447"/>
      <c r="B5" s="447"/>
      <c r="C5" s="447"/>
      <c r="D5" s="447"/>
      <c r="E5" s="447"/>
      <c r="F5" s="447"/>
      <c r="G5" s="447"/>
      <c r="H5" s="447"/>
      <c r="I5" s="161"/>
      <c r="J5" s="161"/>
      <c r="K5" s="161"/>
      <c r="L5" s="161"/>
      <c r="M5" s="161"/>
      <c r="N5" s="161"/>
      <c r="O5" s="161"/>
      <c r="P5" s="161"/>
      <c r="Q5" s="161"/>
      <c r="R5" s="161"/>
      <c r="S5" s="161"/>
      <c r="T5" s="161"/>
      <c r="U5" s="161"/>
      <c r="V5" s="161"/>
      <c r="W5" s="161"/>
      <c r="X5" s="161"/>
      <c r="Y5" s="161"/>
      <c r="Z5" s="161"/>
      <c r="AA5" s="161"/>
      <c r="AB5" s="161"/>
      <c r="AC5" s="161"/>
      <c r="AD5" s="161"/>
      <c r="AE5" s="161"/>
    </row>
    <row r="6" spans="1:31" ht="20.100000000000001" customHeight="1">
      <c r="A6" s="161"/>
      <c r="B6" s="161"/>
      <c r="C6" s="161"/>
      <c r="D6" s="161"/>
      <c r="E6" s="161"/>
      <c r="F6" s="161"/>
      <c r="G6" s="161"/>
      <c r="H6" s="161"/>
      <c r="I6" s="161"/>
      <c r="J6" s="161"/>
      <c r="K6" s="161"/>
      <c r="L6" s="161"/>
      <c r="M6" s="161"/>
      <c r="N6" s="447" t="s">
        <v>142</v>
      </c>
      <c r="O6" s="447"/>
      <c r="P6" s="447"/>
      <c r="Q6" s="447"/>
      <c r="R6" s="447"/>
      <c r="S6" s="450">
        <f>'基礎情報入力シート（要入力）'!D5</f>
        <v>0</v>
      </c>
      <c r="T6" s="450"/>
      <c r="U6" s="450"/>
      <c r="V6" s="450"/>
      <c r="W6" s="450"/>
      <c r="X6" s="450"/>
      <c r="Y6" s="450"/>
      <c r="Z6" s="450"/>
      <c r="AA6" s="450"/>
      <c r="AB6" s="450"/>
      <c r="AC6" s="450"/>
      <c r="AD6" s="450"/>
      <c r="AE6" s="450"/>
    </row>
    <row r="7" spans="1:31" ht="20.100000000000001" customHeight="1">
      <c r="A7" s="161"/>
      <c r="B7" s="161"/>
      <c r="C7" s="161"/>
      <c r="D7" s="161"/>
      <c r="E7" s="161"/>
      <c r="F7" s="161"/>
      <c r="G7" s="161"/>
      <c r="H7" s="161"/>
      <c r="I7" s="161"/>
      <c r="J7" s="161"/>
      <c r="K7" s="161"/>
      <c r="L7" s="161"/>
      <c r="M7" s="161"/>
      <c r="N7" s="447"/>
      <c r="O7" s="447"/>
      <c r="P7" s="447"/>
      <c r="Q7" s="447"/>
      <c r="R7" s="447"/>
      <c r="S7" s="450"/>
      <c r="T7" s="450"/>
      <c r="U7" s="450"/>
      <c r="V7" s="450"/>
      <c r="W7" s="450"/>
      <c r="X7" s="450"/>
      <c r="Y7" s="450"/>
      <c r="Z7" s="450"/>
      <c r="AA7" s="450"/>
      <c r="AB7" s="450"/>
      <c r="AC7" s="450"/>
      <c r="AD7" s="450"/>
      <c r="AE7" s="450"/>
    </row>
    <row r="8" spans="1:31" ht="20.100000000000001" customHeight="1">
      <c r="A8" s="161"/>
      <c r="B8" s="161"/>
      <c r="C8" s="161"/>
      <c r="D8" s="161"/>
      <c r="E8" s="161"/>
      <c r="F8" s="161"/>
      <c r="G8" s="161"/>
      <c r="H8" s="161"/>
      <c r="I8" s="161"/>
      <c r="J8" s="161"/>
      <c r="K8" s="161"/>
      <c r="L8" s="161"/>
      <c r="M8" s="161"/>
      <c r="N8" s="448" t="s">
        <v>119</v>
      </c>
      <c r="O8" s="447"/>
      <c r="P8" s="447"/>
      <c r="Q8" s="447"/>
      <c r="R8" s="447"/>
      <c r="S8" s="440">
        <f>'基礎情報入力シート（要入力）'!D6</f>
        <v>0</v>
      </c>
      <c r="T8" s="440"/>
      <c r="U8" s="440"/>
      <c r="V8" s="440"/>
      <c r="W8" s="440"/>
      <c r="X8" s="440"/>
      <c r="Y8" s="440"/>
      <c r="Z8" s="440"/>
      <c r="AA8" s="440"/>
      <c r="AB8" s="440"/>
      <c r="AC8" s="440"/>
      <c r="AD8" s="440"/>
      <c r="AE8" s="440"/>
    </row>
    <row r="9" spans="1:31" ht="20.100000000000001" customHeight="1">
      <c r="A9" s="161"/>
      <c r="B9" s="161"/>
      <c r="C9" s="161"/>
      <c r="D9" s="161"/>
      <c r="E9" s="161"/>
      <c r="F9" s="161"/>
      <c r="G9" s="161"/>
      <c r="H9" s="161"/>
      <c r="I9" s="161"/>
      <c r="J9" s="161"/>
      <c r="K9" s="161"/>
      <c r="L9" s="161"/>
      <c r="M9" s="161"/>
      <c r="N9" s="447"/>
      <c r="O9" s="447"/>
      <c r="P9" s="447"/>
      <c r="Q9" s="447"/>
      <c r="R9" s="447"/>
      <c r="S9" s="440"/>
      <c r="T9" s="440"/>
      <c r="U9" s="440"/>
      <c r="V9" s="440"/>
      <c r="W9" s="440"/>
      <c r="X9" s="440"/>
      <c r="Y9" s="440"/>
      <c r="Z9" s="440"/>
      <c r="AA9" s="440"/>
      <c r="AB9" s="440"/>
      <c r="AC9" s="440"/>
      <c r="AD9" s="440"/>
      <c r="AE9" s="440"/>
    </row>
    <row r="10" spans="1:31" ht="20.100000000000001" customHeight="1">
      <c r="A10" s="161"/>
      <c r="B10" s="161"/>
      <c r="C10" s="161"/>
      <c r="D10" s="161"/>
      <c r="E10" s="161"/>
      <c r="F10" s="161"/>
      <c r="G10" s="161"/>
      <c r="H10" s="161"/>
      <c r="I10" s="161"/>
      <c r="J10" s="161"/>
      <c r="K10" s="161"/>
      <c r="L10" s="161"/>
      <c r="M10" s="161"/>
      <c r="N10" s="449" t="s">
        <v>143</v>
      </c>
      <c r="O10" s="447"/>
      <c r="P10" s="447"/>
      <c r="Q10" s="447"/>
      <c r="R10" s="447"/>
      <c r="S10" s="440">
        <f>'基礎情報入力シート（要入力）'!D7</f>
        <v>0</v>
      </c>
      <c r="T10" s="440"/>
      <c r="U10" s="440"/>
      <c r="V10" s="440"/>
      <c r="W10" s="440"/>
      <c r="X10" s="440"/>
      <c r="Y10" s="440"/>
      <c r="Z10" s="440"/>
      <c r="AA10" s="440"/>
      <c r="AB10" s="440"/>
      <c r="AC10" s="440"/>
      <c r="AD10" s="440"/>
      <c r="AE10" s="440"/>
    </row>
    <row r="11" spans="1:31" ht="20.100000000000001" customHeight="1">
      <c r="A11" s="161"/>
      <c r="B11" s="161"/>
      <c r="C11" s="161"/>
      <c r="D11" s="161"/>
      <c r="E11" s="161"/>
      <c r="F11" s="161"/>
      <c r="G11" s="161"/>
      <c r="H11" s="161"/>
      <c r="I11" s="161"/>
      <c r="J11" s="161"/>
      <c r="K11" s="161"/>
      <c r="L11" s="161"/>
      <c r="M11" s="161"/>
      <c r="N11" s="447"/>
      <c r="O11" s="447"/>
      <c r="P11" s="447"/>
      <c r="Q11" s="447"/>
      <c r="R11" s="447"/>
      <c r="S11" s="440"/>
      <c r="T11" s="440"/>
      <c r="U11" s="440"/>
      <c r="V11" s="440"/>
      <c r="W11" s="440"/>
      <c r="X11" s="440"/>
      <c r="Y11" s="440"/>
      <c r="Z11" s="440"/>
      <c r="AA11" s="440"/>
      <c r="AB11" s="440"/>
      <c r="AC11" s="440"/>
      <c r="AD11" s="440"/>
      <c r="AE11" s="440"/>
    </row>
    <row r="12" spans="1:31" ht="20.100000000000001" customHeight="1">
      <c r="A12" s="161"/>
      <c r="B12" s="161"/>
      <c r="C12" s="161"/>
      <c r="D12" s="161"/>
      <c r="E12" s="161"/>
      <c r="F12" s="161"/>
      <c r="G12" s="161"/>
      <c r="H12" s="161"/>
      <c r="I12" s="161"/>
      <c r="J12" s="161"/>
      <c r="K12" s="161"/>
      <c r="L12" s="161"/>
      <c r="M12" s="161"/>
      <c r="N12" s="161"/>
      <c r="O12" s="161"/>
      <c r="P12" s="161"/>
      <c r="Q12" s="161"/>
      <c r="R12" s="161"/>
      <c r="S12" s="440">
        <f>'基礎情報入力シート（要入力）'!D10</f>
        <v>0</v>
      </c>
      <c r="T12" s="440"/>
      <c r="U12" s="440"/>
      <c r="V12" s="440"/>
      <c r="W12" s="440"/>
      <c r="X12" s="440"/>
      <c r="Y12" s="440"/>
      <c r="Z12" s="440"/>
      <c r="AA12" s="440"/>
      <c r="AB12" s="440"/>
      <c r="AC12" s="440"/>
      <c r="AD12" s="440"/>
      <c r="AE12" s="440"/>
    </row>
    <row r="13" spans="1:31" ht="20.100000000000001" customHeight="1">
      <c r="A13" s="161"/>
      <c r="B13" s="161"/>
      <c r="C13" s="161"/>
      <c r="D13" s="161"/>
      <c r="E13" s="161"/>
      <c r="F13" s="161"/>
      <c r="G13" s="161"/>
      <c r="H13" s="161"/>
      <c r="I13" s="161"/>
      <c r="J13" s="161"/>
      <c r="K13" s="161"/>
      <c r="L13" s="161"/>
      <c r="M13" s="161"/>
      <c r="N13" s="161"/>
      <c r="O13" s="161"/>
      <c r="P13" s="161"/>
      <c r="Q13" s="161"/>
      <c r="R13" s="161"/>
      <c r="S13" s="440"/>
      <c r="T13" s="440"/>
      <c r="U13" s="440"/>
      <c r="V13" s="440"/>
      <c r="W13" s="440"/>
      <c r="X13" s="440"/>
      <c r="Y13" s="440"/>
      <c r="Z13" s="440"/>
      <c r="AA13" s="440"/>
      <c r="AB13" s="440"/>
      <c r="AC13" s="440"/>
      <c r="AD13" s="440"/>
      <c r="AE13" s="440"/>
    </row>
    <row r="14" spans="1:31" ht="20.100000000000001" customHeight="1">
      <c r="A14" s="161"/>
      <c r="B14" s="161"/>
      <c r="C14" s="161"/>
      <c r="D14" s="161"/>
      <c r="E14" s="161"/>
      <c r="F14" s="161"/>
      <c r="G14" s="161"/>
      <c r="H14" s="161"/>
      <c r="I14" s="161"/>
      <c r="J14" s="161"/>
      <c r="K14" s="161"/>
      <c r="L14" s="161"/>
      <c r="M14" s="161"/>
      <c r="N14" s="161"/>
      <c r="O14" s="161"/>
      <c r="P14" s="161"/>
      <c r="Q14" s="161"/>
      <c r="R14" s="161"/>
      <c r="S14" s="440">
        <f>'基礎情報入力シート（要入力）'!D8</f>
        <v>0</v>
      </c>
      <c r="T14" s="440"/>
      <c r="U14" s="440"/>
      <c r="V14" s="440"/>
      <c r="W14" s="440"/>
      <c r="X14" s="440"/>
      <c r="Y14" s="440"/>
      <c r="Z14" s="440"/>
      <c r="AA14" s="440"/>
      <c r="AB14" s="440"/>
      <c r="AC14" s="440"/>
      <c r="AD14" s="440"/>
      <c r="AE14" s="440"/>
    </row>
    <row r="15" spans="1:31" ht="20.100000000000001" customHeight="1">
      <c r="A15" s="161"/>
      <c r="B15" s="161"/>
      <c r="C15" s="161"/>
      <c r="D15" s="161"/>
      <c r="E15" s="161"/>
      <c r="F15" s="161"/>
      <c r="G15" s="161"/>
      <c r="H15" s="161"/>
      <c r="I15" s="161"/>
      <c r="J15" s="161"/>
      <c r="K15" s="161"/>
      <c r="L15" s="161"/>
      <c r="M15" s="161"/>
      <c r="N15" s="161"/>
      <c r="O15" s="161"/>
      <c r="P15" s="161"/>
      <c r="Q15" s="161"/>
      <c r="R15" s="161"/>
      <c r="S15" s="440"/>
      <c r="T15" s="440"/>
      <c r="U15" s="440"/>
      <c r="V15" s="440"/>
      <c r="W15" s="440"/>
      <c r="X15" s="440"/>
      <c r="Y15" s="440"/>
      <c r="Z15" s="440"/>
      <c r="AA15" s="440"/>
      <c r="AB15" s="440"/>
      <c r="AC15" s="440"/>
      <c r="AD15" s="440"/>
      <c r="AE15" s="440"/>
    </row>
    <row r="16" spans="1:31" ht="20.100000000000001" customHeight="1">
      <c r="A16" s="442" t="s">
        <v>348</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row>
    <row r="17" spans="1:31" ht="20.100000000000001" customHeight="1">
      <c r="A17" s="443"/>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row>
    <row r="18" spans="1:31" ht="20.100000000000001" customHeight="1">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row>
    <row r="19" spans="1:31" ht="20.100000000000001" customHeight="1">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row>
    <row r="20" spans="1:31" ht="20.100000000000001" customHeight="1">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row>
    <row r="21" spans="1:31" ht="20.100000000000001" customHeight="1">
      <c r="A21" s="161"/>
      <c r="B21" s="161" t="s">
        <v>345</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row>
    <row r="22" spans="1:31" ht="20.100000000000001" customHeight="1">
      <c r="A22" s="161" t="s">
        <v>148</v>
      </c>
      <c r="B22" s="161" t="s">
        <v>151</v>
      </c>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row>
    <row r="23" spans="1:31" ht="20.100000000000001" customHeight="1">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row>
    <row r="24" spans="1:31" ht="20.100000000000001" customHeight="1">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row>
    <row r="25" spans="1:31" ht="39.950000000000003" customHeight="1">
      <c r="A25" s="161"/>
      <c r="B25" s="161" t="s">
        <v>152</v>
      </c>
      <c r="C25" s="161"/>
      <c r="D25" s="161"/>
      <c r="E25" s="161"/>
      <c r="F25" s="161"/>
      <c r="G25" s="161"/>
      <c r="H25" s="161"/>
      <c r="I25" s="161"/>
      <c r="J25" s="161"/>
      <c r="K25" s="161"/>
      <c r="L25" s="161"/>
      <c r="M25" s="161" t="s">
        <v>153</v>
      </c>
      <c r="N25" s="465">
        <f>別紙1!E11</f>
        <v>0</v>
      </c>
      <c r="O25" s="466"/>
      <c r="P25" s="466"/>
      <c r="Q25" s="466"/>
      <c r="R25" s="466"/>
      <c r="S25" s="466"/>
      <c r="T25" s="466"/>
      <c r="U25" s="466"/>
      <c r="V25" s="466"/>
      <c r="W25" s="466"/>
      <c r="X25" s="466"/>
      <c r="Y25" s="161" t="s">
        <v>61</v>
      </c>
      <c r="Z25" s="161"/>
      <c r="AA25" s="161"/>
      <c r="AB25" s="161"/>
      <c r="AC25" s="161"/>
      <c r="AD25" s="161"/>
      <c r="AE25" s="161"/>
    </row>
    <row r="26" spans="1:31" ht="20.100000000000001" customHeight="1">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row>
    <row r="27" spans="1:31" ht="20.100000000000001" customHeight="1">
      <c r="A27" s="161"/>
      <c r="B27" s="161" t="s">
        <v>349</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row>
    <row r="28" spans="1:31" ht="20.100000000000001" customHeight="1">
      <c r="A28" s="161"/>
      <c r="B28" s="161" t="s">
        <v>154</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row>
    <row r="29" spans="1:31" ht="20.100000000000001" customHeight="1">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row>
    <row r="30" spans="1:31" ht="20.100000000000001" customHeight="1">
      <c r="A30" s="161"/>
      <c r="B30" s="161" t="s">
        <v>155</v>
      </c>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row>
    <row r="31" spans="1:31" ht="20.100000000000001"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row>
    <row r="32" spans="1:31" ht="20.100000000000001" customHeight="1">
      <c r="A32" s="161"/>
      <c r="B32" s="161" t="s">
        <v>156</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row>
    <row r="33" spans="1:31" ht="20.100000000000001" customHeight="1">
      <c r="A33" s="161"/>
      <c r="B33" s="161" t="s">
        <v>157</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row>
    <row r="34" spans="1:31" ht="20.100000000000001" customHeight="1">
      <c r="A34" s="161"/>
      <c r="B34" s="161" t="s">
        <v>158</v>
      </c>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row>
    <row r="35" spans="1:31" ht="20.100000000000001" customHeight="1">
      <c r="A35" s="161"/>
      <c r="B35" s="161" t="s">
        <v>159</v>
      </c>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row>
    <row r="36" spans="1:31" ht="20.100000000000001" customHeight="1">
      <c r="A36" s="161"/>
      <c r="B36" s="161" t="s">
        <v>160</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row>
    <row r="37" spans="1:31">
      <c r="A37" s="161"/>
      <c r="B37" s="161"/>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161"/>
    </row>
    <row r="38" spans="1:31">
      <c r="A38" s="161"/>
      <c r="B38" s="161"/>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161"/>
    </row>
  </sheetData>
  <sheetProtection algorithmName="SHA-512" hashValue="Bu8K3ignCRNU5BVTWWy+unne65cBcrnm/sQSLos6MuSNbNPgAv42Qv2HAO7J+eQqSy46yudFK1yC3AUGOoswYA==" saltValue="0a1QmUSVEIncxeckZ8f1SA==" spinCount="100000" sheet="1" objects="1" scenarios="1"/>
  <mergeCells count="14">
    <mergeCell ref="C37:AD38"/>
    <mergeCell ref="N25:X25"/>
    <mergeCell ref="A1:R1"/>
    <mergeCell ref="W2:AE3"/>
    <mergeCell ref="A4:H5"/>
    <mergeCell ref="N6:R7"/>
    <mergeCell ref="S6:AE7"/>
    <mergeCell ref="N8:R9"/>
    <mergeCell ref="S8:AE9"/>
    <mergeCell ref="N10:R11"/>
    <mergeCell ref="S10:AE11"/>
    <mergeCell ref="S12:AE13"/>
    <mergeCell ref="S14:AE15"/>
    <mergeCell ref="A16:AE19"/>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K43"/>
  <sheetViews>
    <sheetView showZeros="0" view="pageBreakPreview" topLeftCell="A7" zoomScale="85" zoomScaleNormal="100" zoomScaleSheetLayoutView="85" workbookViewId="0">
      <selection activeCell="G25" sqref="G25"/>
    </sheetView>
  </sheetViews>
  <sheetFormatPr defaultColWidth="9" defaultRowHeight="14.25"/>
  <cols>
    <col min="1" max="1" width="7.625" style="10" customWidth="1"/>
    <col min="2" max="3" width="15.625" style="10" customWidth="1"/>
    <col min="4" max="4" width="10.625" style="10" customWidth="1"/>
    <col min="5" max="5" width="6.75" style="10" customWidth="1"/>
    <col min="6" max="6" width="10.625" style="10" customWidth="1"/>
    <col min="7" max="7" width="6.75" style="10" customWidth="1"/>
    <col min="8" max="8" width="9.625" style="10" customWidth="1"/>
    <col min="9" max="10" width="9.75" style="10" customWidth="1"/>
    <col min="11" max="11" width="100.5" style="10" customWidth="1"/>
    <col min="12" max="16" width="15.625" style="10" customWidth="1"/>
    <col min="17" max="16384" width="9" style="10"/>
  </cols>
  <sheetData>
    <row r="1" spans="1:11" ht="15.75" customHeight="1">
      <c r="A1" s="30" t="s">
        <v>363</v>
      </c>
    </row>
    <row r="2" spans="1:11" ht="20.25" customHeight="1">
      <c r="A2" s="10" t="s">
        <v>43</v>
      </c>
    </row>
    <row r="3" spans="1:11" s="29" customFormat="1" ht="38.25" customHeight="1">
      <c r="A3" s="470" t="s">
        <v>342</v>
      </c>
      <c r="B3" s="470"/>
      <c r="C3" s="470"/>
      <c r="D3" s="470"/>
      <c r="E3" s="470"/>
      <c r="F3" s="470"/>
      <c r="G3" s="470"/>
      <c r="H3" s="470"/>
      <c r="I3" s="470"/>
      <c r="J3" s="32"/>
    </row>
    <row r="4" spans="1:11" ht="20.25" customHeight="1"/>
    <row r="5" spans="1:11" ht="24.95" customHeight="1">
      <c r="A5" s="18"/>
      <c r="B5" s="482" t="s">
        <v>42</v>
      </c>
      <c r="C5" s="471">
        <f>'基礎情報入力シート（要入力）'!D7</f>
        <v>0</v>
      </c>
      <c r="D5" s="472"/>
      <c r="E5" s="472"/>
      <c r="F5" s="472"/>
      <c r="G5" s="472"/>
      <c r="H5" s="472"/>
      <c r="I5" s="473"/>
      <c r="J5" s="35"/>
    </row>
    <row r="6" spans="1:11" ht="24.95" customHeight="1">
      <c r="A6" s="18"/>
      <c r="B6" s="483"/>
      <c r="C6" s="479">
        <f>'基礎情報入力シート（要入力）'!D10</f>
        <v>0</v>
      </c>
      <c r="D6" s="480"/>
      <c r="E6" s="480"/>
      <c r="F6" s="480"/>
      <c r="G6" s="480"/>
      <c r="H6" s="480"/>
      <c r="I6" s="481"/>
      <c r="J6" s="35"/>
    </row>
    <row r="7" spans="1:11" ht="24.95" customHeight="1">
      <c r="A7" s="18"/>
      <c r="B7" s="28" t="s">
        <v>41</v>
      </c>
      <c r="C7" s="474">
        <f>'基礎情報入力シート（要入力）'!D8</f>
        <v>0</v>
      </c>
      <c r="D7" s="475"/>
      <c r="E7" s="475"/>
      <c r="F7" s="475"/>
      <c r="G7" s="475"/>
      <c r="H7" s="475"/>
      <c r="I7" s="476"/>
      <c r="J7" s="35"/>
    </row>
    <row r="8" spans="1:11" ht="24.95" customHeight="1">
      <c r="B8" s="27" t="s">
        <v>40</v>
      </c>
      <c r="C8" s="477" t="s">
        <v>73</v>
      </c>
      <c r="D8" s="477"/>
      <c r="E8" s="477"/>
      <c r="F8" s="477"/>
      <c r="G8" s="477"/>
      <c r="H8" s="477"/>
      <c r="I8" s="477"/>
      <c r="J8" s="35"/>
      <c r="K8" s="89"/>
    </row>
    <row r="9" spans="1:11" ht="20.25" customHeight="1">
      <c r="K9" s="89"/>
    </row>
    <row r="10" spans="1:11" s="11" customFormat="1" ht="20.25" customHeight="1">
      <c r="A10" s="12" t="s">
        <v>39</v>
      </c>
      <c r="K10" s="89"/>
    </row>
    <row r="11" spans="1:11" ht="9.9499999999999993" customHeight="1">
      <c r="K11" s="89"/>
    </row>
    <row r="12" spans="1:11" ht="20.25" customHeight="1">
      <c r="A12" s="10">
        <v>1</v>
      </c>
      <c r="B12" s="10" t="s">
        <v>46</v>
      </c>
      <c r="K12" s="89"/>
    </row>
    <row r="13" spans="1:11" ht="12" customHeight="1">
      <c r="A13" s="10" t="s">
        <v>38</v>
      </c>
      <c r="K13" s="89"/>
    </row>
    <row r="14" spans="1:11" ht="20.25" customHeight="1">
      <c r="B14" s="478"/>
      <c r="C14" s="478"/>
      <c r="D14" s="478"/>
      <c r="E14" s="478"/>
      <c r="F14" s="478"/>
      <c r="G14" s="478"/>
      <c r="H14" s="478"/>
      <c r="K14" s="89"/>
    </row>
    <row r="15" spans="1:11" ht="20.25" customHeight="1">
      <c r="B15" s="478"/>
      <c r="C15" s="478"/>
      <c r="D15" s="478"/>
      <c r="E15" s="478"/>
      <c r="F15" s="478"/>
      <c r="G15" s="478"/>
      <c r="H15" s="478"/>
      <c r="K15" s="89"/>
    </row>
    <row r="16" spans="1:11" ht="20.25" customHeight="1">
      <c r="B16" s="478"/>
      <c r="C16" s="478"/>
      <c r="D16" s="478"/>
      <c r="E16" s="478"/>
      <c r="F16" s="478"/>
      <c r="G16" s="478"/>
      <c r="H16" s="478"/>
      <c r="K16" s="89"/>
    </row>
    <row r="17" spans="1:11" ht="20.25" customHeight="1">
      <c r="B17" s="478"/>
      <c r="C17" s="478"/>
      <c r="D17" s="478"/>
      <c r="E17" s="478"/>
      <c r="F17" s="478"/>
      <c r="G17" s="478"/>
      <c r="H17" s="478"/>
      <c r="K17" s="89"/>
    </row>
    <row r="18" spans="1:11" ht="20.25" customHeight="1">
      <c r="B18" s="478"/>
      <c r="C18" s="478"/>
      <c r="D18" s="478"/>
      <c r="E18" s="478"/>
      <c r="F18" s="478"/>
      <c r="G18" s="478"/>
      <c r="H18" s="478"/>
      <c r="K18" s="89"/>
    </row>
    <row r="19" spans="1:11" ht="20.25" customHeight="1">
      <c r="B19" s="478"/>
      <c r="C19" s="478"/>
      <c r="D19" s="478"/>
      <c r="E19" s="478"/>
      <c r="F19" s="478"/>
      <c r="G19" s="478"/>
      <c r="H19" s="478"/>
      <c r="K19" s="89"/>
    </row>
    <row r="20" spans="1:11" ht="20.25" customHeight="1">
      <c r="B20" s="478"/>
      <c r="C20" s="478"/>
      <c r="D20" s="478"/>
      <c r="E20" s="478"/>
      <c r="F20" s="478"/>
      <c r="G20" s="478"/>
      <c r="H20" s="478"/>
      <c r="K20" s="89"/>
    </row>
    <row r="21" spans="1:11" ht="20.25" customHeight="1">
      <c r="B21" s="478"/>
      <c r="C21" s="478"/>
      <c r="D21" s="478"/>
      <c r="E21" s="478"/>
      <c r="F21" s="478"/>
      <c r="G21" s="478"/>
      <c r="H21" s="478"/>
      <c r="K21" s="89"/>
    </row>
    <row r="22" spans="1:11" ht="20.25" customHeight="1">
      <c r="B22" s="33"/>
      <c r="C22" s="33"/>
      <c r="D22" s="33"/>
      <c r="E22" s="33"/>
      <c r="F22" s="33"/>
      <c r="G22" s="33"/>
      <c r="H22" s="33"/>
    </row>
    <row r="23" spans="1:11" ht="20.25" customHeight="1">
      <c r="A23" s="10">
        <v>2</v>
      </c>
      <c r="B23" s="10" t="s">
        <v>47</v>
      </c>
      <c r="F23" s="26" t="s">
        <v>37</v>
      </c>
      <c r="I23" s="26"/>
    </row>
    <row r="24" spans="1:11" ht="20.25" customHeight="1">
      <c r="B24" s="467" t="s">
        <v>36</v>
      </c>
      <c r="C24" s="468"/>
      <c r="D24" s="469" t="s">
        <v>35</v>
      </c>
      <c r="E24" s="469"/>
      <c r="F24" s="469"/>
      <c r="G24" s="26"/>
      <c r="H24" s="89"/>
    </row>
    <row r="25" spans="1:11" ht="40.9" customHeight="1">
      <c r="B25" s="487" t="s">
        <v>75</v>
      </c>
      <c r="C25" s="488"/>
      <c r="D25" s="489">
        <f>'別紙4 (１)'!H34</f>
        <v>0</v>
      </c>
      <c r="E25" s="489"/>
      <c r="F25" s="489"/>
      <c r="G25" s="36"/>
      <c r="H25" s="89"/>
      <c r="K25" s="89"/>
    </row>
    <row r="26" spans="1:11" ht="30.6" customHeight="1">
      <c r="B26" s="484" t="s">
        <v>26</v>
      </c>
      <c r="C26" s="485"/>
      <c r="D26" s="486">
        <f>SUM(D25:F25)</f>
        <v>0</v>
      </c>
      <c r="E26" s="486"/>
      <c r="F26" s="486"/>
      <c r="G26" s="37"/>
      <c r="H26" s="89"/>
    </row>
    <row r="27" spans="1:11" ht="20.25" customHeight="1"/>
    <row r="28" spans="1:11" ht="20.25" customHeight="1">
      <c r="A28" s="10">
        <v>3</v>
      </c>
      <c r="B28" s="10" t="s">
        <v>48</v>
      </c>
      <c r="F28" s="495" t="s">
        <v>34</v>
      </c>
      <c r="G28" s="495"/>
    </row>
    <row r="29" spans="1:11" ht="20.25" customHeight="1">
      <c r="B29" s="14" t="s">
        <v>33</v>
      </c>
      <c r="C29" s="31"/>
      <c r="D29" s="25" t="s">
        <v>32</v>
      </c>
      <c r="E29" s="24"/>
      <c r="F29" s="496"/>
      <c r="G29" s="496"/>
      <c r="H29" s="13"/>
    </row>
    <row r="30" spans="1:11" ht="20.25" customHeight="1">
      <c r="B30" s="23" t="s">
        <v>31</v>
      </c>
      <c r="C30" s="22">
        <f>ROUNDDOWN('別紙4 (１)'!I35/1000,0)</f>
        <v>0</v>
      </c>
      <c r="D30" s="497" t="s">
        <v>57</v>
      </c>
      <c r="E30" s="498"/>
      <c r="F30" s="499">
        <f>ROUNDUP(D26/1000,0)</f>
        <v>0</v>
      </c>
      <c r="G30" s="500"/>
      <c r="H30" s="13"/>
    </row>
    <row r="31" spans="1:11" ht="20.25" customHeight="1">
      <c r="B31" s="21" t="s">
        <v>30</v>
      </c>
      <c r="C31" s="150"/>
      <c r="D31" s="19"/>
      <c r="E31" s="18"/>
      <c r="F31" s="490"/>
      <c r="G31" s="491"/>
    </row>
    <row r="32" spans="1:11" ht="20.25" customHeight="1">
      <c r="B32" s="21" t="s">
        <v>29</v>
      </c>
      <c r="C32" s="20">
        <f>F35-(C30+C31+C33+C34)</f>
        <v>0</v>
      </c>
      <c r="D32" s="19"/>
      <c r="E32" s="18"/>
      <c r="F32" s="490"/>
      <c r="G32" s="491"/>
    </row>
    <row r="33" spans="1:11" ht="20.25" customHeight="1">
      <c r="B33" s="21" t="s">
        <v>28</v>
      </c>
      <c r="C33" s="150"/>
      <c r="D33" s="19"/>
      <c r="E33" s="18"/>
      <c r="F33" s="490"/>
      <c r="G33" s="491"/>
    </row>
    <row r="34" spans="1:11" ht="20.25" customHeight="1">
      <c r="B34" s="17" t="s">
        <v>27</v>
      </c>
      <c r="C34" s="151"/>
      <c r="D34" s="16"/>
      <c r="E34" s="15"/>
      <c r="F34" s="492"/>
      <c r="G34" s="493"/>
    </row>
    <row r="35" spans="1:11" ht="20.25" customHeight="1">
      <c r="B35" s="60" t="s">
        <v>26</v>
      </c>
      <c r="C35" s="59">
        <f>SUM(C30:C34)</f>
        <v>0</v>
      </c>
      <c r="D35" s="484" t="s">
        <v>26</v>
      </c>
      <c r="E35" s="485"/>
      <c r="F35" s="494">
        <f>SUM(F30:G34)</f>
        <v>0</v>
      </c>
      <c r="G35" s="494"/>
      <c r="H35" s="13"/>
      <c r="K35" s="11"/>
    </row>
    <row r="36" spans="1:11" ht="20.25" customHeight="1">
      <c r="K36" s="11"/>
    </row>
    <row r="37" spans="1:11" s="11" customFormat="1" ht="20.25" customHeight="1">
      <c r="A37" s="12" t="s">
        <v>25</v>
      </c>
      <c r="B37" s="10"/>
      <c r="C37" s="10"/>
      <c r="D37" s="10"/>
      <c r="E37" s="10"/>
      <c r="F37" s="10"/>
      <c r="K37" s="10"/>
    </row>
    <row r="38" spans="1:11" s="11" customFormat="1" ht="9.9499999999999993" customHeight="1">
      <c r="A38" s="12"/>
      <c r="K38" s="10"/>
    </row>
    <row r="39" spans="1:11" ht="20.25" customHeight="1">
      <c r="A39" s="10">
        <v>1</v>
      </c>
      <c r="B39" s="10" t="s">
        <v>49</v>
      </c>
      <c r="C39" s="11"/>
      <c r="D39" s="11"/>
      <c r="E39" s="11"/>
      <c r="F39" s="11"/>
    </row>
    <row r="40" spans="1:11" ht="20.25" customHeight="1">
      <c r="A40" s="10">
        <v>2</v>
      </c>
      <c r="B40" s="10" t="s">
        <v>84</v>
      </c>
    </row>
    <row r="41" spans="1:11" ht="20.25" customHeight="1"/>
    <row r="42" spans="1:11" ht="20.25" customHeight="1"/>
    <row r="43" spans="1:11" ht="20.25" customHeight="1"/>
  </sheetData>
  <sheetProtection algorithmName="SHA-512" hashValue="JgGZh5dHOuK1wvD2RfqiULFBSvzyhMb03rmdSyUhiFlKvBoON6XeXnd0STxsMsafUg9ybb2U5SPigZMwCwj4XA==" saltValue="mcEe6/fPwVEm9aHGmk7VBg==" spinCount="100000" sheet="1" objects="1" scenarios="1"/>
  <mergeCells count="23">
    <mergeCell ref="F34:G34"/>
    <mergeCell ref="D35:E35"/>
    <mergeCell ref="F35:G35"/>
    <mergeCell ref="F28:G28"/>
    <mergeCell ref="F29:G29"/>
    <mergeCell ref="D30:E30"/>
    <mergeCell ref="F30:G30"/>
    <mergeCell ref="F31:G31"/>
    <mergeCell ref="F32:G32"/>
    <mergeCell ref="B26:C26"/>
    <mergeCell ref="D26:F26"/>
    <mergeCell ref="B25:C25"/>
    <mergeCell ref="D25:F25"/>
    <mergeCell ref="F33:G33"/>
    <mergeCell ref="B24:C24"/>
    <mergeCell ref="D24:F24"/>
    <mergeCell ref="A3:I3"/>
    <mergeCell ref="C5:I5"/>
    <mergeCell ref="C7:I7"/>
    <mergeCell ref="C8:I8"/>
    <mergeCell ref="B14:H21"/>
    <mergeCell ref="C6:I6"/>
    <mergeCell ref="B5:B6"/>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K43"/>
  <sheetViews>
    <sheetView showZeros="0" view="pageBreakPreview" topLeftCell="A16" zoomScaleNormal="100" zoomScaleSheetLayoutView="100" workbookViewId="0">
      <selection activeCell="K34" sqref="K34"/>
    </sheetView>
  </sheetViews>
  <sheetFormatPr defaultColWidth="9" defaultRowHeight="14.25"/>
  <cols>
    <col min="1" max="1" width="7.625" style="10" customWidth="1"/>
    <col min="2" max="3" width="15.625" style="10" customWidth="1"/>
    <col min="4" max="4" width="10.625" style="10" customWidth="1"/>
    <col min="5" max="5" width="6.75" style="10" customWidth="1"/>
    <col min="6" max="6" width="10.625" style="10" customWidth="1"/>
    <col min="7" max="7" width="6.75" style="10" customWidth="1"/>
    <col min="8" max="8" width="9.625" style="10" customWidth="1"/>
    <col min="9" max="10" width="9.75" style="10" customWidth="1"/>
    <col min="11" max="11" width="100.5" style="10" customWidth="1"/>
    <col min="12" max="16" width="15.625" style="10" customWidth="1"/>
    <col min="17" max="16384" width="9" style="10"/>
  </cols>
  <sheetData>
    <row r="1" spans="1:11" ht="15.75" customHeight="1">
      <c r="A1" s="30" t="s">
        <v>364</v>
      </c>
    </row>
    <row r="2" spans="1:11" ht="20.25" customHeight="1">
      <c r="A2" s="10" t="s">
        <v>43</v>
      </c>
    </row>
    <row r="3" spans="1:11" s="29" customFormat="1" ht="38.25" customHeight="1">
      <c r="A3" s="470" t="s">
        <v>342</v>
      </c>
      <c r="B3" s="470"/>
      <c r="C3" s="470"/>
      <c r="D3" s="470"/>
      <c r="E3" s="470"/>
      <c r="F3" s="470"/>
      <c r="G3" s="470"/>
      <c r="H3" s="470"/>
      <c r="I3" s="470"/>
      <c r="J3" s="32"/>
    </row>
    <row r="4" spans="1:11" ht="20.25" customHeight="1"/>
    <row r="5" spans="1:11" ht="24.95" customHeight="1">
      <c r="A5" s="18"/>
      <c r="B5" s="482" t="s">
        <v>42</v>
      </c>
      <c r="C5" s="471">
        <f>'基礎情報入力シート（要入力）'!D7</f>
        <v>0</v>
      </c>
      <c r="D5" s="472"/>
      <c r="E5" s="472"/>
      <c r="F5" s="472"/>
      <c r="G5" s="472"/>
      <c r="H5" s="472"/>
      <c r="I5" s="473"/>
      <c r="J5" s="35"/>
    </row>
    <row r="6" spans="1:11" ht="24.95" customHeight="1">
      <c r="A6" s="18"/>
      <c r="B6" s="483"/>
      <c r="C6" s="479">
        <f>'基礎情報入力シート（要入力）'!D10</f>
        <v>0</v>
      </c>
      <c r="D6" s="480"/>
      <c r="E6" s="480"/>
      <c r="F6" s="480"/>
      <c r="G6" s="480"/>
      <c r="H6" s="480"/>
      <c r="I6" s="481"/>
      <c r="J6" s="35"/>
    </row>
    <row r="7" spans="1:11" ht="24.95" customHeight="1">
      <c r="A7" s="18"/>
      <c r="B7" s="28" t="s">
        <v>41</v>
      </c>
      <c r="C7" s="474">
        <f>'基礎情報入力シート（要入力）'!D8</f>
        <v>0</v>
      </c>
      <c r="D7" s="475"/>
      <c r="E7" s="475"/>
      <c r="F7" s="475"/>
      <c r="G7" s="475"/>
      <c r="H7" s="475"/>
      <c r="I7" s="476"/>
      <c r="J7" s="35"/>
    </row>
    <row r="8" spans="1:11" ht="24.95" customHeight="1">
      <c r="B8" s="27" t="s">
        <v>40</v>
      </c>
      <c r="C8" s="501" t="s">
        <v>86</v>
      </c>
      <c r="D8" s="501"/>
      <c r="E8" s="501"/>
      <c r="F8" s="501"/>
      <c r="G8" s="501"/>
      <c r="H8" s="501"/>
      <c r="I8" s="501"/>
      <c r="J8" s="35"/>
      <c r="K8" s="89"/>
    </row>
    <row r="9" spans="1:11" ht="20.25" customHeight="1">
      <c r="K9" s="89"/>
    </row>
    <row r="10" spans="1:11" s="11" customFormat="1" ht="20.25" customHeight="1">
      <c r="A10" s="12" t="s">
        <v>39</v>
      </c>
      <c r="K10" s="89"/>
    </row>
    <row r="11" spans="1:11" ht="9.9499999999999993" customHeight="1">
      <c r="K11" s="89"/>
    </row>
    <row r="12" spans="1:11" ht="20.25" customHeight="1">
      <c r="A12" s="10">
        <v>1</v>
      </c>
      <c r="B12" s="10" t="s">
        <v>46</v>
      </c>
      <c r="K12" s="89"/>
    </row>
    <row r="13" spans="1:11" ht="12" customHeight="1">
      <c r="A13" s="10" t="s">
        <v>38</v>
      </c>
      <c r="K13" s="89"/>
    </row>
    <row r="14" spans="1:11" ht="20.25" customHeight="1">
      <c r="B14" s="478"/>
      <c r="C14" s="478"/>
      <c r="D14" s="478"/>
      <c r="E14" s="478"/>
      <c r="F14" s="478"/>
      <c r="G14" s="478"/>
      <c r="H14" s="478"/>
      <c r="K14" s="89"/>
    </row>
    <row r="15" spans="1:11" ht="20.25" customHeight="1">
      <c r="B15" s="478"/>
      <c r="C15" s="478"/>
      <c r="D15" s="478"/>
      <c r="E15" s="478"/>
      <c r="F15" s="478"/>
      <c r="G15" s="478"/>
      <c r="H15" s="478"/>
      <c r="K15" s="89"/>
    </row>
    <row r="16" spans="1:11" ht="20.25" customHeight="1">
      <c r="B16" s="478"/>
      <c r="C16" s="478"/>
      <c r="D16" s="478"/>
      <c r="E16" s="478"/>
      <c r="F16" s="478"/>
      <c r="G16" s="478"/>
      <c r="H16" s="478"/>
      <c r="K16" s="89"/>
    </row>
    <row r="17" spans="1:11" ht="20.25" customHeight="1">
      <c r="B17" s="478"/>
      <c r="C17" s="478"/>
      <c r="D17" s="478"/>
      <c r="E17" s="478"/>
      <c r="F17" s="478"/>
      <c r="G17" s="478"/>
      <c r="H17" s="478"/>
      <c r="K17" s="89"/>
    </row>
    <row r="18" spans="1:11" ht="20.25" customHeight="1">
      <c r="B18" s="478"/>
      <c r="C18" s="478"/>
      <c r="D18" s="478"/>
      <c r="E18" s="478"/>
      <c r="F18" s="478"/>
      <c r="G18" s="478"/>
      <c r="H18" s="478"/>
      <c r="K18" s="89"/>
    </row>
    <row r="19" spans="1:11" ht="20.25" customHeight="1">
      <c r="B19" s="478"/>
      <c r="C19" s="478"/>
      <c r="D19" s="478"/>
      <c r="E19" s="478"/>
      <c r="F19" s="478"/>
      <c r="G19" s="478"/>
      <c r="H19" s="478"/>
      <c r="K19" s="89"/>
    </row>
    <row r="20" spans="1:11" ht="20.25" customHeight="1">
      <c r="B20" s="478"/>
      <c r="C20" s="478"/>
      <c r="D20" s="478"/>
      <c r="E20" s="478"/>
      <c r="F20" s="478"/>
      <c r="G20" s="478"/>
      <c r="H20" s="478"/>
      <c r="K20" s="89"/>
    </row>
    <row r="21" spans="1:11" ht="20.25" customHeight="1">
      <c r="B21" s="478"/>
      <c r="C21" s="478"/>
      <c r="D21" s="478"/>
      <c r="E21" s="478"/>
      <c r="F21" s="478"/>
      <c r="G21" s="478"/>
      <c r="H21" s="478"/>
      <c r="K21" s="89"/>
    </row>
    <row r="22" spans="1:11" ht="20.25" customHeight="1">
      <c r="B22" s="33"/>
      <c r="C22" s="33"/>
      <c r="D22" s="33"/>
      <c r="E22" s="33"/>
      <c r="F22" s="33"/>
      <c r="G22" s="33"/>
      <c r="H22" s="33"/>
      <c r="K22" s="89"/>
    </row>
    <row r="23" spans="1:11" ht="20.25" customHeight="1">
      <c r="A23" s="10">
        <v>2</v>
      </c>
      <c r="B23" s="10" t="s">
        <v>47</v>
      </c>
      <c r="F23" s="26" t="s">
        <v>37</v>
      </c>
      <c r="I23" s="26"/>
      <c r="K23" s="89"/>
    </row>
    <row r="24" spans="1:11" ht="20.25" customHeight="1">
      <c r="B24" s="467" t="s">
        <v>36</v>
      </c>
      <c r="C24" s="468"/>
      <c r="D24" s="469" t="s">
        <v>35</v>
      </c>
      <c r="E24" s="469"/>
      <c r="F24" s="469"/>
      <c r="G24" s="26"/>
      <c r="H24" s="89"/>
    </row>
    <row r="25" spans="1:11" ht="40.9" customHeight="1">
      <c r="B25" s="487" t="s">
        <v>75</v>
      </c>
      <c r="C25" s="488"/>
      <c r="D25" s="489">
        <f>'別紙４ (２)'!H13+'別紙４ (２)'!H25</f>
        <v>0</v>
      </c>
      <c r="E25" s="489"/>
      <c r="F25" s="489"/>
      <c r="G25" s="36"/>
      <c r="H25" s="89"/>
    </row>
    <row r="26" spans="1:11" ht="30.6" customHeight="1">
      <c r="B26" s="484" t="s">
        <v>26</v>
      </c>
      <c r="C26" s="485"/>
      <c r="D26" s="486">
        <f>SUM(D25)</f>
        <v>0</v>
      </c>
      <c r="E26" s="486"/>
      <c r="F26" s="486"/>
      <c r="G26" s="37"/>
    </row>
    <row r="27" spans="1:11" ht="20.25" customHeight="1"/>
    <row r="28" spans="1:11" ht="20.25" customHeight="1">
      <c r="A28" s="10">
        <v>3</v>
      </c>
      <c r="B28" s="10" t="s">
        <v>48</v>
      </c>
      <c r="F28" s="495" t="s">
        <v>34</v>
      </c>
      <c r="G28" s="495"/>
    </row>
    <row r="29" spans="1:11" ht="20.25" customHeight="1">
      <c r="B29" s="14" t="s">
        <v>33</v>
      </c>
      <c r="C29" s="43"/>
      <c r="D29" s="25" t="s">
        <v>32</v>
      </c>
      <c r="E29" s="24"/>
      <c r="F29" s="496"/>
      <c r="G29" s="496"/>
      <c r="H29" s="13"/>
    </row>
    <row r="30" spans="1:11" ht="20.25" customHeight="1">
      <c r="B30" s="23" t="s">
        <v>31</v>
      </c>
      <c r="C30" s="91">
        <f>ROUNDDOWN(('別紙４ (２)'!I13+'別紙４ (２)'!I25)/1000,0)</f>
        <v>0</v>
      </c>
      <c r="D30" s="497" t="s">
        <v>57</v>
      </c>
      <c r="E30" s="498"/>
      <c r="F30" s="499">
        <f>ROUNDUP(D26/1000,0)</f>
        <v>0</v>
      </c>
      <c r="G30" s="500"/>
      <c r="H30" s="13"/>
    </row>
    <row r="31" spans="1:11" ht="20.25" customHeight="1">
      <c r="B31" s="21" t="s">
        <v>30</v>
      </c>
      <c r="C31" s="150"/>
      <c r="D31" s="19"/>
      <c r="E31" s="18"/>
      <c r="F31" s="490"/>
      <c r="G31" s="491"/>
    </row>
    <row r="32" spans="1:11" ht="20.25" customHeight="1">
      <c r="B32" s="21" t="s">
        <v>29</v>
      </c>
      <c r="C32" s="20">
        <f>F35-(C30+C31+C33+C34)</f>
        <v>0</v>
      </c>
      <c r="D32" s="19"/>
      <c r="E32" s="18"/>
      <c r="F32" s="490"/>
      <c r="G32" s="491"/>
    </row>
    <row r="33" spans="1:11" ht="20.25" customHeight="1">
      <c r="B33" s="21" t="s">
        <v>28</v>
      </c>
      <c r="C33" s="150"/>
      <c r="D33" s="19"/>
      <c r="E33" s="18"/>
      <c r="F33" s="490"/>
      <c r="G33" s="491"/>
    </row>
    <row r="34" spans="1:11" ht="20.25" customHeight="1">
      <c r="B34" s="17" t="s">
        <v>27</v>
      </c>
      <c r="C34" s="151"/>
      <c r="D34" s="16"/>
      <c r="E34" s="15"/>
      <c r="F34" s="492"/>
      <c r="G34" s="493"/>
    </row>
    <row r="35" spans="1:11" ht="20.25" customHeight="1">
      <c r="B35" s="60" t="s">
        <v>26</v>
      </c>
      <c r="C35" s="59">
        <f>SUM(C30:C34)</f>
        <v>0</v>
      </c>
      <c r="D35" s="484" t="s">
        <v>26</v>
      </c>
      <c r="E35" s="485"/>
      <c r="F35" s="494">
        <f>SUM(F30:G34)</f>
        <v>0</v>
      </c>
      <c r="G35" s="494"/>
      <c r="H35" s="13"/>
      <c r="K35" s="11"/>
    </row>
    <row r="36" spans="1:11" ht="20.25" customHeight="1">
      <c r="K36" s="11"/>
    </row>
    <row r="37" spans="1:11" s="11" customFormat="1" ht="20.25" customHeight="1">
      <c r="A37" s="12" t="s">
        <v>25</v>
      </c>
      <c r="B37" s="10"/>
      <c r="C37" s="10"/>
      <c r="D37" s="10"/>
      <c r="E37" s="10"/>
      <c r="F37" s="10"/>
      <c r="K37" s="10"/>
    </row>
    <row r="38" spans="1:11" s="11" customFormat="1" ht="9.9499999999999993" customHeight="1">
      <c r="A38" s="12"/>
      <c r="K38" s="10"/>
    </row>
    <row r="39" spans="1:11" ht="20.25" customHeight="1">
      <c r="A39" s="10">
        <v>1</v>
      </c>
      <c r="B39" s="10" t="s">
        <v>49</v>
      </c>
      <c r="C39" s="11"/>
      <c r="D39" s="11"/>
      <c r="E39" s="11"/>
      <c r="F39" s="11"/>
    </row>
    <row r="40" spans="1:11" ht="20.25" customHeight="1">
      <c r="A40" s="10">
        <v>2</v>
      </c>
      <c r="B40" s="10" t="s">
        <v>85</v>
      </c>
    </row>
    <row r="41" spans="1:11" ht="20.25" customHeight="1"/>
    <row r="42" spans="1:11" ht="20.25" customHeight="1"/>
    <row r="43" spans="1:11" ht="20.25" customHeight="1"/>
  </sheetData>
  <sheetProtection algorithmName="SHA-512" hashValue="bWQSQd2pBY9EnN81D03VziGeYI+63IZR8vZChKepaAV6YRDmNlldJmlQSb+hIEhSpDkbkhWdPbwXfeWClRkTrA==" saltValue="pMfBR5oZC0aOpbm/CtK+zg==" spinCount="100000" sheet="1" objects="1" scenarios="1"/>
  <mergeCells count="23">
    <mergeCell ref="B26:C26"/>
    <mergeCell ref="D26:F26"/>
    <mergeCell ref="A3:I3"/>
    <mergeCell ref="C5:I5"/>
    <mergeCell ref="C7:I7"/>
    <mergeCell ref="C8:I8"/>
    <mergeCell ref="B14:H21"/>
    <mergeCell ref="B24:C24"/>
    <mergeCell ref="D24:F24"/>
    <mergeCell ref="B25:C25"/>
    <mergeCell ref="D25:F25"/>
    <mergeCell ref="B5:B6"/>
    <mergeCell ref="C6:I6"/>
    <mergeCell ref="F33:G33"/>
    <mergeCell ref="F34:G34"/>
    <mergeCell ref="D35:E35"/>
    <mergeCell ref="F35:G35"/>
    <mergeCell ref="F28:G28"/>
    <mergeCell ref="F29:G29"/>
    <mergeCell ref="D30:E30"/>
    <mergeCell ref="F30:G30"/>
    <mergeCell ref="F31:G31"/>
    <mergeCell ref="F32:G32"/>
  </mergeCells>
  <phoneticPr fontId="2"/>
  <dataValidations count="1">
    <dataValidation type="list" allowBlank="1" showInputMessage="1" showErrorMessage="1" promptTitle="選択してください" sqref="J8">
      <formula1>$K$9:$K$25</formula1>
    </dataValidation>
  </dataValidations>
  <pageMargins left="0.78740157480314965" right="0.59055118110236227" top="0.59055118110236227" bottom="0.39370078740157483" header="0.31496062992125984" footer="0.31496062992125984"/>
  <pageSetup paperSize="9" scale="88"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L35"/>
  <sheetViews>
    <sheetView showZeros="0" view="pageBreakPreview" zoomScaleNormal="100" zoomScaleSheetLayoutView="100" workbookViewId="0">
      <selection activeCell="G23" sqref="G23"/>
    </sheetView>
  </sheetViews>
  <sheetFormatPr defaultColWidth="9" defaultRowHeight="25.15" customHeight="1"/>
  <cols>
    <col min="1" max="1" width="29.5" style="46" customWidth="1"/>
    <col min="2" max="2" width="8.625" style="46" bestFit="1" customWidth="1"/>
    <col min="3" max="9" width="17.25" style="46" customWidth="1"/>
    <col min="10" max="10" width="11.75" style="46" customWidth="1"/>
    <col min="11" max="16384" width="9" style="46"/>
  </cols>
  <sheetData>
    <row r="1" spans="1:12" ht="21.6" customHeight="1">
      <c r="A1" s="45" t="s">
        <v>353</v>
      </c>
      <c r="B1" s="45"/>
    </row>
    <row r="2" spans="1:12" ht="25.15" customHeight="1">
      <c r="A2" s="48" t="s">
        <v>87</v>
      </c>
      <c r="B2" s="48"/>
    </row>
    <row r="3" spans="1:12" ht="25.15" hidden="1" customHeight="1">
      <c r="A3" s="51"/>
      <c r="B3" s="51"/>
      <c r="C3" s="51"/>
      <c r="D3" s="51"/>
      <c r="E3" s="51"/>
      <c r="F3" s="51"/>
      <c r="G3" s="51"/>
      <c r="H3" s="51"/>
      <c r="I3" s="51"/>
    </row>
    <row r="4" spans="1:12" ht="25.15" customHeight="1">
      <c r="A4" s="90" t="s">
        <v>17</v>
      </c>
      <c r="B4" s="90"/>
      <c r="C4" s="51"/>
      <c r="D4" s="51"/>
      <c r="E4" s="51"/>
      <c r="F4" s="51"/>
      <c r="G4" s="51"/>
      <c r="H4" s="51"/>
      <c r="I4" s="51"/>
    </row>
    <row r="5" spans="1:12" ht="25.15" customHeight="1">
      <c r="A5" s="517" t="s">
        <v>1</v>
      </c>
      <c r="B5" s="517"/>
      <c r="C5" s="517"/>
      <c r="D5" s="518" t="s">
        <v>8</v>
      </c>
      <c r="E5" s="520" t="s">
        <v>0</v>
      </c>
      <c r="F5" s="521"/>
      <c r="G5" s="522" t="s">
        <v>88</v>
      </c>
      <c r="H5" s="523"/>
      <c r="I5" s="70" t="s">
        <v>65</v>
      </c>
      <c r="J5" s="515" t="s">
        <v>67</v>
      </c>
    </row>
    <row r="6" spans="1:12" ht="25.15" customHeight="1">
      <c r="A6" s="517"/>
      <c r="B6" s="517"/>
      <c r="C6" s="517"/>
      <c r="D6" s="519"/>
      <c r="E6" s="292" t="s">
        <v>66</v>
      </c>
      <c r="F6" s="292" t="s">
        <v>63</v>
      </c>
      <c r="G6" s="292" t="s">
        <v>66</v>
      </c>
      <c r="H6" s="293" t="s">
        <v>64</v>
      </c>
      <c r="I6" s="72" t="s">
        <v>59</v>
      </c>
      <c r="J6" s="516"/>
    </row>
    <row r="7" spans="1:12" ht="25.15" customHeight="1">
      <c r="A7" s="505" t="s">
        <v>404</v>
      </c>
      <c r="B7" s="507" t="s">
        <v>82</v>
      </c>
      <c r="C7" s="291" t="s">
        <v>18</v>
      </c>
      <c r="D7" s="191">
        <f>IF('基礎情報入力シート（要入力）'!$D$11='別紙4 (１)'!$L$9,'空床数計算シート(集計)'!D5, )</f>
        <v>0</v>
      </c>
      <c r="E7" s="52"/>
      <c r="F7" s="52">
        <f t="shared" ref="F7:F13" si="0">D7*E7</f>
        <v>0</v>
      </c>
      <c r="G7" s="283"/>
      <c r="H7" s="52">
        <f>D7*G7</f>
        <v>0</v>
      </c>
      <c r="I7" s="52">
        <f t="shared" ref="I7:I13" si="1">MIN(F7,H7)</f>
        <v>0</v>
      </c>
      <c r="J7" s="301"/>
    </row>
    <row r="8" spans="1:12" ht="25.15" customHeight="1">
      <c r="A8" s="506"/>
      <c r="B8" s="507"/>
      <c r="C8" s="53" t="s">
        <v>19</v>
      </c>
      <c r="D8" s="191">
        <f>IF('基礎情報入力シート（要入力）'!$D$11='別紙4 (１)'!$L$9,'空床数計算シート(集計)'!D6, )</f>
        <v>0</v>
      </c>
      <c r="E8" s="52"/>
      <c r="F8" s="52">
        <f t="shared" si="0"/>
        <v>0</v>
      </c>
      <c r="G8" s="283"/>
      <c r="H8" s="52">
        <f t="shared" ref="H8:H13" si="2">D8*G8</f>
        <v>0</v>
      </c>
      <c r="I8" s="52">
        <f t="shared" si="1"/>
        <v>0</v>
      </c>
      <c r="J8" s="301"/>
    </row>
    <row r="9" spans="1:12" ht="24" customHeight="1">
      <c r="A9" s="506"/>
      <c r="B9" s="507"/>
      <c r="C9" s="291" t="s">
        <v>2</v>
      </c>
      <c r="D9" s="191">
        <f>IF('基礎情報入力シート（要入力）'!$D$11='別紙4 (１)'!$L$9,'空床数計算シート(集計)'!D7, )</f>
        <v>0</v>
      </c>
      <c r="E9" s="52"/>
      <c r="F9" s="52">
        <f t="shared" si="0"/>
        <v>0</v>
      </c>
      <c r="G9" s="283"/>
      <c r="H9" s="52">
        <f t="shared" si="2"/>
        <v>0</v>
      </c>
      <c r="I9" s="52">
        <f t="shared" si="1"/>
        <v>0</v>
      </c>
      <c r="J9" s="301"/>
      <c r="L9" s="163" t="s">
        <v>163</v>
      </c>
    </row>
    <row r="10" spans="1:12" ht="25.15" customHeight="1">
      <c r="A10" s="508" t="s">
        <v>7</v>
      </c>
      <c r="B10" s="509"/>
      <c r="C10" s="92" t="s">
        <v>18</v>
      </c>
      <c r="D10" s="191">
        <f>IF('基礎情報入力シート（要入力）'!$D$11='別紙4 (１)'!$L$9,'空床数計算シート(集計)'!#REF!, )</f>
        <v>0</v>
      </c>
      <c r="E10" s="47"/>
      <c r="F10" s="47">
        <f t="shared" si="0"/>
        <v>0</v>
      </c>
      <c r="G10" s="284"/>
      <c r="H10" s="52">
        <f t="shared" si="2"/>
        <v>0</v>
      </c>
      <c r="I10" s="47">
        <f t="shared" si="1"/>
        <v>0</v>
      </c>
      <c r="J10" s="301"/>
      <c r="L10" s="168" t="s">
        <v>330</v>
      </c>
    </row>
    <row r="11" spans="1:12" ht="25.15" customHeight="1">
      <c r="A11" s="510"/>
      <c r="B11" s="511"/>
      <c r="C11" s="53" t="s">
        <v>19</v>
      </c>
      <c r="D11" s="191">
        <f>IF('基礎情報入力シート（要入力）'!$D$11='別紙4 (１)'!$L$9,'空床数計算シート(集計)'!#REF!, )</f>
        <v>0</v>
      </c>
      <c r="E11" s="47"/>
      <c r="F11" s="47">
        <f t="shared" si="0"/>
        <v>0</v>
      </c>
      <c r="G11" s="284"/>
      <c r="H11" s="52">
        <f t="shared" si="2"/>
        <v>0</v>
      </c>
      <c r="I11" s="47">
        <f t="shared" si="1"/>
        <v>0</v>
      </c>
      <c r="J11" s="301"/>
    </row>
    <row r="12" spans="1:12" ht="25.15" customHeight="1">
      <c r="A12" s="510"/>
      <c r="B12" s="511"/>
      <c r="C12" s="53" t="s">
        <v>6</v>
      </c>
      <c r="D12" s="191">
        <f>IF('基礎情報入力シート（要入力）'!$D$11='別紙4 (１)'!$L$9,'空床数計算シート(集計)'!#REF!, )</f>
        <v>0</v>
      </c>
      <c r="E12" s="47"/>
      <c r="F12" s="47">
        <f t="shared" si="0"/>
        <v>0</v>
      </c>
      <c r="G12" s="284"/>
      <c r="H12" s="52">
        <f t="shared" si="2"/>
        <v>0</v>
      </c>
      <c r="I12" s="47">
        <f t="shared" si="1"/>
        <v>0</v>
      </c>
      <c r="J12" s="301"/>
    </row>
    <row r="13" spans="1:12" ht="25.15" customHeight="1">
      <c r="A13" s="512"/>
      <c r="B13" s="513"/>
      <c r="C13" s="92" t="s">
        <v>2</v>
      </c>
      <c r="D13" s="191">
        <f>IF('基礎情報入力シート（要入力）'!$D$11='別紙4 (１)'!$L$9,'空床数計算シート(集計)'!#REF!, )</f>
        <v>0</v>
      </c>
      <c r="E13" s="47"/>
      <c r="F13" s="47">
        <f t="shared" si="0"/>
        <v>0</v>
      </c>
      <c r="G13" s="284"/>
      <c r="H13" s="52">
        <f t="shared" si="2"/>
        <v>0</v>
      </c>
      <c r="I13" s="47">
        <f t="shared" si="1"/>
        <v>0</v>
      </c>
      <c r="J13" s="301"/>
    </row>
    <row r="14" spans="1:12" ht="25.15" customHeight="1">
      <c r="B14" s="50"/>
      <c r="C14" s="50"/>
      <c r="G14" s="88" t="s">
        <v>45</v>
      </c>
      <c r="H14" s="54">
        <f>SUM(H7:H13)</f>
        <v>0</v>
      </c>
      <c r="I14" s="55">
        <f>SUM(I7:I13)</f>
        <v>0</v>
      </c>
    </row>
    <row r="15" spans="1:12" ht="25.15" customHeight="1">
      <c r="A15" s="90" t="s">
        <v>20</v>
      </c>
      <c r="B15" s="90"/>
      <c r="C15" s="51"/>
      <c r="D15" s="51"/>
      <c r="E15" s="51"/>
      <c r="F15" s="51"/>
      <c r="G15" s="51"/>
      <c r="H15" s="51"/>
      <c r="I15" s="51"/>
    </row>
    <row r="16" spans="1:12" ht="25.15" customHeight="1">
      <c r="A16" s="517" t="s">
        <v>1</v>
      </c>
      <c r="B16" s="517"/>
      <c r="C16" s="517"/>
      <c r="D16" s="518" t="s">
        <v>8</v>
      </c>
      <c r="E16" s="520" t="s">
        <v>0</v>
      </c>
      <c r="F16" s="521"/>
      <c r="G16" s="522" t="s">
        <v>89</v>
      </c>
      <c r="H16" s="523"/>
      <c r="I16" s="70" t="s">
        <v>65</v>
      </c>
      <c r="J16" s="515" t="s">
        <v>67</v>
      </c>
    </row>
    <row r="17" spans="1:10" ht="25.15" customHeight="1">
      <c r="A17" s="517"/>
      <c r="B17" s="517"/>
      <c r="C17" s="517"/>
      <c r="D17" s="519"/>
      <c r="E17" s="292" t="s">
        <v>66</v>
      </c>
      <c r="F17" s="292" t="s">
        <v>63</v>
      </c>
      <c r="G17" s="292" t="s">
        <v>66</v>
      </c>
      <c r="H17" s="293" t="s">
        <v>64</v>
      </c>
      <c r="I17" s="72" t="s">
        <v>59</v>
      </c>
      <c r="J17" s="516"/>
    </row>
    <row r="18" spans="1:10" ht="27" customHeight="1">
      <c r="A18" s="505" t="s">
        <v>404</v>
      </c>
      <c r="B18" s="507" t="s">
        <v>82</v>
      </c>
      <c r="C18" s="291" t="s">
        <v>15</v>
      </c>
      <c r="D18" s="191">
        <f>IF('基礎情報入力シート（要入力）'!$D$11='別紙4 (１)'!$L$10,'空床数計算シート(集計)'!D5,)</f>
        <v>0</v>
      </c>
      <c r="E18" s="52">
        <v>97000</v>
      </c>
      <c r="F18" s="52">
        <f t="shared" ref="F18:F24" si="3">D18*E18</f>
        <v>0</v>
      </c>
      <c r="G18" s="52">
        <v>97000</v>
      </c>
      <c r="H18" s="52">
        <f>D18*G18</f>
        <v>0</v>
      </c>
      <c r="I18" s="47">
        <f t="shared" ref="I18:I24" si="4">MIN(F18,H18)</f>
        <v>0</v>
      </c>
      <c r="J18" s="149"/>
    </row>
    <row r="19" spans="1:10" ht="27" customHeight="1">
      <c r="A19" s="506"/>
      <c r="B19" s="507"/>
      <c r="C19" s="53" t="s">
        <v>58</v>
      </c>
      <c r="D19" s="191">
        <f>IF('基礎情報入力シート（要入力）'!$D$11='別紙4 (１)'!$L$10,'空床数計算シート(集計)'!D6,)</f>
        <v>0</v>
      </c>
      <c r="E19" s="52">
        <v>41000</v>
      </c>
      <c r="F19" s="52">
        <f>D19*E19</f>
        <v>0</v>
      </c>
      <c r="G19" s="52">
        <v>41000</v>
      </c>
      <c r="H19" s="52">
        <f t="shared" ref="H19:H24" si="5">D19*G19</f>
        <v>0</v>
      </c>
      <c r="I19" s="47">
        <f t="shared" si="4"/>
        <v>0</v>
      </c>
      <c r="J19" s="149"/>
    </row>
    <row r="20" spans="1:10" ht="27" customHeight="1">
      <c r="A20" s="506"/>
      <c r="B20" s="507"/>
      <c r="C20" s="291" t="s">
        <v>2</v>
      </c>
      <c r="D20" s="191">
        <f>IF('基礎情報入力シート（要入力）'!$D$11='別紙4 (１)'!$L$10,'空床数計算シート(集計)'!D7,)</f>
        <v>0</v>
      </c>
      <c r="E20" s="52">
        <v>16000</v>
      </c>
      <c r="F20" s="52">
        <f t="shared" si="3"/>
        <v>0</v>
      </c>
      <c r="G20" s="52">
        <v>16000</v>
      </c>
      <c r="H20" s="52">
        <f t="shared" si="5"/>
        <v>0</v>
      </c>
      <c r="I20" s="47">
        <f t="shared" si="4"/>
        <v>0</v>
      </c>
      <c r="J20" s="149"/>
    </row>
    <row r="21" spans="1:10" ht="27" customHeight="1">
      <c r="A21" s="508" t="s">
        <v>7</v>
      </c>
      <c r="B21" s="509"/>
      <c r="C21" s="92" t="s">
        <v>15</v>
      </c>
      <c r="D21" s="191">
        <f>IF('基礎情報入力シート（要入力）'!$D$11='別紙4 (１)'!$L$10,'空床数計算シート(集計)'!D19,)</f>
        <v>0</v>
      </c>
      <c r="E21" s="47">
        <v>97000</v>
      </c>
      <c r="F21" s="47">
        <f t="shared" si="3"/>
        <v>0</v>
      </c>
      <c r="G21" s="47">
        <v>97000</v>
      </c>
      <c r="H21" s="52">
        <f t="shared" si="5"/>
        <v>0</v>
      </c>
      <c r="I21" s="47">
        <f t="shared" si="4"/>
        <v>0</v>
      </c>
      <c r="J21" s="149"/>
    </row>
    <row r="22" spans="1:10" ht="27" customHeight="1">
      <c r="A22" s="510"/>
      <c r="B22" s="511"/>
      <c r="C22" s="53" t="s">
        <v>58</v>
      </c>
      <c r="D22" s="191">
        <f>IF('基礎情報入力シート（要入力）'!$D$11='別紙4 (１)'!$L$10,'空床数計算シート(集計)'!D20,)</f>
        <v>0</v>
      </c>
      <c r="E22" s="49">
        <v>41000</v>
      </c>
      <c r="F22" s="47">
        <f t="shared" si="3"/>
        <v>0</v>
      </c>
      <c r="G22" s="49">
        <v>41000</v>
      </c>
      <c r="H22" s="52">
        <f t="shared" si="5"/>
        <v>0</v>
      </c>
      <c r="I22" s="47">
        <f t="shared" si="4"/>
        <v>0</v>
      </c>
      <c r="J22" s="149"/>
    </row>
    <row r="23" spans="1:10" ht="27" customHeight="1">
      <c r="A23" s="510"/>
      <c r="B23" s="511"/>
      <c r="C23" s="92" t="s">
        <v>397</v>
      </c>
      <c r="D23" s="191">
        <f>IF('基礎情報入力シート（要入力）'!$D$11='別紙4 (１)'!$L$10,'空床数計算シート(集計)'!D21,)</f>
        <v>0</v>
      </c>
      <c r="E23" s="49">
        <v>16000</v>
      </c>
      <c r="F23" s="47">
        <f t="shared" ref="F23" si="6">D23*E23</f>
        <v>0</v>
      </c>
      <c r="G23" s="49">
        <v>16000</v>
      </c>
      <c r="H23" s="52">
        <f t="shared" ref="H23" si="7">D23*G23</f>
        <v>0</v>
      </c>
      <c r="I23" s="47">
        <f t="shared" ref="I23" si="8">MIN(F23,H23)</f>
        <v>0</v>
      </c>
      <c r="J23" s="149"/>
    </row>
    <row r="24" spans="1:10" ht="27" customHeight="1">
      <c r="A24" s="512"/>
      <c r="B24" s="513"/>
      <c r="C24" s="92" t="s">
        <v>2</v>
      </c>
      <c r="D24" s="191">
        <f>IF('基礎情報入力シート（要入力）'!$D$11='別紙4 (１)'!$L$10,'空床数計算シート(集計)'!D22,)</f>
        <v>0</v>
      </c>
      <c r="E24" s="49">
        <v>16000</v>
      </c>
      <c r="F24" s="47">
        <f t="shared" si="3"/>
        <v>0</v>
      </c>
      <c r="G24" s="49">
        <v>16000</v>
      </c>
      <c r="H24" s="52">
        <f t="shared" si="5"/>
        <v>0</v>
      </c>
      <c r="I24" s="47">
        <f t="shared" si="4"/>
        <v>0</v>
      </c>
      <c r="J24" s="149"/>
    </row>
    <row r="25" spans="1:10" ht="25.15" customHeight="1">
      <c r="A25" s="93"/>
      <c r="B25" s="50"/>
      <c r="C25" s="50"/>
      <c r="G25" s="56" t="s">
        <v>44</v>
      </c>
      <c r="H25" s="71">
        <f>SUM(H18:H24)</f>
        <v>0</v>
      </c>
      <c r="I25" s="61">
        <f>SUM(I18:I24)</f>
        <v>0</v>
      </c>
    </row>
    <row r="26" spans="1:10" ht="10.15" customHeight="1">
      <c r="B26" s="50"/>
      <c r="C26" s="50"/>
      <c r="G26" s="98"/>
      <c r="H26" s="99"/>
      <c r="I26" s="99"/>
    </row>
    <row r="27" spans="1:10" ht="18.600000000000001" customHeight="1">
      <c r="A27" s="639" t="s">
        <v>401</v>
      </c>
      <c r="B27" s="639"/>
      <c r="C27" s="640"/>
      <c r="D27" s="641"/>
      <c r="E27" s="641"/>
      <c r="F27" s="640"/>
      <c r="G27" s="640"/>
      <c r="H27" s="642"/>
      <c r="I27" s="642"/>
    </row>
    <row r="28" spans="1:10" ht="27" customHeight="1">
      <c r="A28" s="502" t="s">
        <v>400</v>
      </c>
      <c r="B28" s="502"/>
      <c r="C28" s="502"/>
      <c r="D28" s="502"/>
      <c r="E28" s="502"/>
      <c r="F28" s="502"/>
      <c r="G28" s="502"/>
      <c r="H28" s="502"/>
      <c r="I28" s="502"/>
    </row>
    <row r="29" spans="1:10" ht="13.5" hidden="1">
      <c r="A29" s="514"/>
      <c r="B29" s="514"/>
      <c r="C29" s="514"/>
      <c r="D29" s="514"/>
      <c r="E29" s="514"/>
      <c r="F29" s="514"/>
      <c r="G29" s="514"/>
      <c r="H29" s="514"/>
      <c r="I29" s="514"/>
    </row>
    <row r="30" spans="1:10" ht="35.25" customHeight="1">
      <c r="A30" s="502" t="s">
        <v>402</v>
      </c>
      <c r="B30" s="502"/>
      <c r="C30" s="502"/>
      <c r="D30" s="502"/>
      <c r="E30" s="502"/>
      <c r="F30" s="502"/>
      <c r="G30" s="502"/>
      <c r="H30" s="502"/>
      <c r="I30" s="502"/>
    </row>
    <row r="31" spans="1:10" ht="10.5" hidden="1" customHeight="1">
      <c r="A31" s="502"/>
      <c r="B31" s="502"/>
      <c r="C31" s="502"/>
      <c r="D31" s="502"/>
      <c r="E31" s="502"/>
      <c r="F31" s="502"/>
      <c r="G31" s="502"/>
      <c r="H31" s="502"/>
      <c r="I31" s="502"/>
    </row>
    <row r="32" spans="1:10" ht="9.75" hidden="1" customHeight="1">
      <c r="A32" s="502"/>
      <c r="B32" s="502"/>
      <c r="C32" s="502"/>
      <c r="D32" s="502"/>
      <c r="E32" s="502"/>
      <c r="F32" s="502"/>
      <c r="G32" s="502"/>
      <c r="H32" s="502"/>
      <c r="I32" s="502"/>
    </row>
    <row r="33" spans="2:9" ht="9.9499999999999993" customHeight="1" thickBot="1">
      <c r="B33" s="34"/>
      <c r="D33" s="50"/>
      <c r="E33" s="50"/>
      <c r="F33" s="50"/>
      <c r="G33" s="50"/>
      <c r="H33" s="50"/>
    </row>
    <row r="34" spans="2:9" ht="25.15" customHeight="1" thickBot="1">
      <c r="B34" s="34"/>
      <c r="E34" s="503" t="s">
        <v>60</v>
      </c>
      <c r="F34" s="504"/>
      <c r="G34" s="290" t="s">
        <v>83</v>
      </c>
      <c r="H34" s="44">
        <f>H14+H25</f>
        <v>0</v>
      </c>
      <c r="I34" s="58"/>
    </row>
    <row r="35" spans="2:9" ht="25.15" customHeight="1" thickBot="1">
      <c r="B35" s="34"/>
      <c r="E35" s="503" t="s">
        <v>53</v>
      </c>
      <c r="F35" s="504"/>
      <c r="G35" s="290" t="s">
        <v>83</v>
      </c>
      <c r="H35" s="57"/>
      <c r="I35" s="44">
        <f>I14+I25</f>
        <v>0</v>
      </c>
    </row>
  </sheetData>
  <sheetProtection algorithmName="SHA-512" hashValue="pMTc5OfbnArcLg2QwGgFilAEhpwKeKpphjRl2IbZBmQE8fCYmyrPBsjaGZ1Qlv8oIq8498b8inPyefHeQzORpw==" saltValue="ZaOq5sU6CitAmVejlX+/Tg==" spinCount="100000" sheet="1" objects="1" scenarios="1"/>
  <mergeCells count="23">
    <mergeCell ref="J16:J17"/>
    <mergeCell ref="A5:C6"/>
    <mergeCell ref="D5:D6"/>
    <mergeCell ref="E5:F5"/>
    <mergeCell ref="G5:H5"/>
    <mergeCell ref="J5:J6"/>
    <mergeCell ref="A7:A9"/>
    <mergeCell ref="B7:B9"/>
    <mergeCell ref="A10:B13"/>
    <mergeCell ref="A16:C17"/>
    <mergeCell ref="D16:D17"/>
    <mergeCell ref="E16:F16"/>
    <mergeCell ref="G16:H16"/>
    <mergeCell ref="A31:I31"/>
    <mergeCell ref="A32:I32"/>
    <mergeCell ref="E34:F34"/>
    <mergeCell ref="E35:F35"/>
    <mergeCell ref="A18:A20"/>
    <mergeCell ref="B18:B20"/>
    <mergeCell ref="A21:B24"/>
    <mergeCell ref="A28:I28"/>
    <mergeCell ref="A29:I29"/>
    <mergeCell ref="A30:I30"/>
  </mergeCells>
  <phoneticPr fontId="2"/>
  <dataValidations count="1">
    <dataValidation allowBlank="1" showInputMessage="1" sqref="L9"/>
  </dataValidations>
  <printOptions horizontalCentered="1"/>
  <pageMargins left="0.25" right="0.25"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基礎情報入力シート（要入力）</vt:lpstr>
      <vt:lpstr>連絡票</vt:lpstr>
      <vt:lpstr>事業実施計画（第１号様式）</vt:lpstr>
      <vt:lpstr>別紙1</vt:lpstr>
      <vt:lpstr>別紙２</vt:lpstr>
      <vt:lpstr>交付申請書（第２号様式） </vt:lpstr>
      <vt:lpstr>別紙3(1)</vt:lpstr>
      <vt:lpstr>別紙3(2)</vt:lpstr>
      <vt:lpstr>別紙4 (１)</vt:lpstr>
      <vt:lpstr>別紙４ (２)</vt:lpstr>
      <vt:lpstr>空床数計算シート(集計)</vt:lpstr>
      <vt:lpstr>空床数計算シート(７月) </vt:lpstr>
      <vt:lpstr>空床数計算シート(８月)</vt:lpstr>
      <vt:lpstr>空床数計算シート(９月)</vt:lpstr>
      <vt:lpstr>空床数計算シート(クラスター集計)</vt:lpstr>
      <vt:lpstr>空床数計算シート(クラスター７月)</vt:lpstr>
      <vt:lpstr>空床数計算シート(クラスター８月)  </vt:lpstr>
      <vt:lpstr>空床数計算シート(クラスター９月) </vt:lpstr>
      <vt:lpstr>コロナに伴う処遇改善状況</vt:lpstr>
      <vt:lpstr>歳入歳出予算書抄本  </vt:lpstr>
      <vt:lpstr>コロナに伴う処遇改善状況!Print_Area</vt:lpstr>
      <vt:lpstr>'基礎情報入力シート（要入力）'!Print_Area</vt:lpstr>
      <vt:lpstr>'空床数計算シート(７月) '!Print_Area</vt:lpstr>
      <vt:lpstr>'空床数計算シート(８月)'!Print_Area</vt:lpstr>
      <vt:lpstr>'空床数計算シート(９月)'!Print_Area</vt:lpstr>
      <vt:lpstr>'空床数計算シート(クラスター７月)'!Print_Area</vt:lpstr>
      <vt:lpstr>'空床数計算シート(クラスター８月)  '!Print_Area</vt:lpstr>
      <vt:lpstr>'空床数計算シート(クラスター９月) '!Print_Area</vt:lpstr>
      <vt:lpstr>'空床数計算シート(クラスター集計)'!Print_Area</vt:lpstr>
      <vt:lpstr>'空床数計算シート(集計)'!Print_Area</vt:lpstr>
      <vt:lpstr>'交付申請書（第２号様式） '!Print_Area</vt:lpstr>
      <vt:lpstr>'事業実施計画（第１号様式）'!Print_Area</vt:lpstr>
      <vt:lpstr>別紙1!Print_Area</vt:lpstr>
      <vt:lpstr>'別紙3(1)'!Print_Area</vt:lpstr>
      <vt:lpstr>'別紙3(2)'!Print_Area</vt:lpstr>
      <vt:lpstr>'別紙4 (１)'!Print_Area</vt:lpstr>
      <vt:lpstr>'別紙４ (２)'!Print_Area</vt:lpstr>
      <vt:lpstr>連絡票!Print_Area</vt:lpstr>
      <vt:lpstr>別紙1!Print_Titles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隆嗣</dc:creator>
  <cp:lastModifiedBy>UNAI</cp:lastModifiedBy>
  <cp:lastPrinted>2023-07-24T02:13:54Z</cp:lastPrinted>
  <dcterms:created xsi:type="dcterms:W3CDTF">2021-12-09T06:55:13Z</dcterms:created>
  <dcterms:modified xsi:type="dcterms:W3CDTF">2023-07-26T07:14:57Z</dcterms:modified>
</cp:coreProperties>
</file>