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45" windowWidth="10035" windowHeight="4530" tabRatio="901"/>
  </bookViews>
  <sheets>
    <sheet name=" 事業計画書の記入にあたって" sheetId="2" r:id="rId1"/>
    <sheet name="事業計画書（様式１）" sheetId="8" r:id="rId2"/>
    <sheet name="事業者の概要（様式２－１）" sheetId="9" r:id="rId3"/>
    <sheet name="事業者の概要（様式２－２）" sheetId="184" r:id="rId4"/>
    <sheet name="事業者の概要（様式２－３）" sheetId="181" r:id="rId5"/>
    <sheet name="事業者の概要（様式２－４）①" sheetId="183" r:id="rId6"/>
    <sheet name="事業者の概要（様式２－４）②" sheetId="195" r:id="rId7"/>
    <sheet name="事業の概要（様式３－１）" sheetId="185" r:id="rId8"/>
    <sheet name="事業の概要（様式３－２）" sheetId="179" r:id="rId9"/>
    <sheet name="事業の概要（設置後の管理等）（様式３－３）" sheetId="1" r:id="rId10"/>
    <sheet name="事業の概要（地域貢献）（様式３－４）" sheetId="188" r:id="rId11"/>
    <sheet name="事業収支計画（様式４）" sheetId="191" r:id="rId12"/>
    <sheet name="誓約書（様式５）" sheetId="193" r:id="rId13"/>
    <sheet name="誓約書（様式６）" sheetId="194" r:id="rId14"/>
    <sheet name="IRR算定シート" sheetId="197" r:id="rId15"/>
    <sheet name="Sheet" sheetId="196" r:id="rId16"/>
  </sheets>
  <definedNames>
    <definedName name="_xlnm.Print_Area" localSheetId="0">' 事業計画書の記入にあたって'!$A$1:$AC$60</definedName>
    <definedName name="_xlnm.Print_Area" localSheetId="9">'事業の概要（設置後の管理等）（様式３－３）'!$A$1:$L$36</definedName>
    <definedName name="_xlnm.Print_Area" localSheetId="10">'事業の概要（地域貢献）（様式３－４）'!$A$1:$L$31</definedName>
    <definedName name="_xlnm.Print_Area" localSheetId="7">'事業の概要（様式３－１）'!$A$1:$O$31</definedName>
    <definedName name="_xlnm.Print_Area" localSheetId="8">'事業の概要（様式３－２）'!$A$1:$R$22</definedName>
    <definedName name="_xlnm.Print_Area" localSheetId="1">'事業計画書（様式１）'!$A$1:$V$58</definedName>
    <definedName name="_xlnm.Print_Area" localSheetId="2">'事業者の概要（様式２－１）'!$A$1:$K$33</definedName>
    <definedName name="_xlnm.Print_Area" localSheetId="3">'事業者の概要（様式２－２）'!$A$1:$Y$32</definedName>
    <definedName name="_xlnm.Print_Area" localSheetId="4">'事業者の概要（様式２－３）'!$A$1:$J$32</definedName>
    <definedName name="_xlnm.Print_Area" localSheetId="5">'事業者の概要（様式２－４）①'!$A$1:$I$50</definedName>
    <definedName name="_xlnm.Print_Area" localSheetId="6">'事業者の概要（様式２－４）②'!$A$1:$I$50</definedName>
    <definedName name="_xlnm.Print_Area" localSheetId="11">'事業収支計画（様式４）'!$A$1:$AC$54</definedName>
    <definedName name="_xlnm.Print_Area" localSheetId="12">'誓約書（様式５）'!$A$1:$V$53</definedName>
    <definedName name="_xlnm.Print_Area" localSheetId="13">'誓約書（様式６）'!$A$1:$K$35</definedName>
  </definedNames>
  <calcPr calcId="152511" concurrentCalc="0"/>
</workbook>
</file>

<file path=xl/calcChain.xml><?xml version="1.0" encoding="utf-8"?>
<calcChain xmlns="http://schemas.openxmlformats.org/spreadsheetml/2006/main">
  <c r="Y21" i="196" l="1"/>
  <c r="X21" i="196"/>
  <c r="W21" i="196"/>
  <c r="V21" i="196"/>
  <c r="U21" i="196"/>
  <c r="T21" i="196"/>
  <c r="S21" i="196"/>
  <c r="R21" i="196"/>
  <c r="Q21" i="196"/>
  <c r="P21" i="196"/>
  <c r="O21" i="196"/>
  <c r="N21" i="196"/>
  <c r="M21" i="196"/>
  <c r="L21" i="196"/>
  <c r="K21" i="196"/>
  <c r="J21" i="196"/>
  <c r="I21" i="196"/>
  <c r="H21" i="196"/>
  <c r="G21" i="196"/>
  <c r="F21" i="196"/>
  <c r="C12" i="197"/>
  <c r="F23" i="196"/>
  <c r="I40" i="191"/>
  <c r="I49" i="191"/>
  <c r="I30" i="191"/>
  <c r="I53" i="191"/>
  <c r="D12" i="197"/>
  <c r="G58" i="191"/>
  <c r="J58" i="191"/>
  <c r="K58" i="191"/>
  <c r="I50" i="191"/>
  <c r="I51" i="191"/>
  <c r="AX51" i="191"/>
  <c r="AX52" i="191"/>
  <c r="J50" i="191"/>
  <c r="J51" i="191"/>
  <c r="AY51" i="191"/>
  <c r="AY52" i="191"/>
  <c r="AY50" i="191"/>
  <c r="J49" i="191"/>
  <c r="G23" i="196"/>
  <c r="J40" i="191"/>
  <c r="J30" i="191"/>
  <c r="J53" i="191"/>
  <c r="E12" i="197"/>
  <c r="K50" i="191"/>
  <c r="K51" i="191"/>
  <c r="AZ51" i="191"/>
  <c r="AZ52" i="191"/>
  <c r="AZ50" i="191"/>
  <c r="K49" i="191"/>
  <c r="H23" i="196"/>
  <c r="K40" i="191"/>
  <c r="K30" i="191"/>
  <c r="K53" i="191"/>
  <c r="F12" i="197"/>
  <c r="L50" i="191"/>
  <c r="L51" i="191"/>
  <c r="BA51" i="191"/>
  <c r="BA52" i="191"/>
  <c r="BA50" i="191"/>
  <c r="L49" i="191"/>
  <c r="I23" i="196"/>
  <c r="L40" i="191"/>
  <c r="L30" i="191"/>
  <c r="L53" i="191"/>
  <c r="G12" i="197"/>
  <c r="M50" i="191"/>
  <c r="M51" i="191"/>
  <c r="BB51" i="191"/>
  <c r="BB52" i="191"/>
  <c r="BB50" i="191"/>
  <c r="M49" i="191"/>
  <c r="J23" i="196"/>
  <c r="M40" i="191"/>
  <c r="M30" i="191"/>
  <c r="M53" i="191"/>
  <c r="H12" i="197"/>
  <c r="N50" i="191"/>
  <c r="N51" i="191"/>
  <c r="BC51" i="191"/>
  <c r="BC52" i="191"/>
  <c r="BC50" i="191"/>
  <c r="N49" i="191"/>
  <c r="K23" i="196"/>
  <c r="N40" i="191"/>
  <c r="N30" i="191"/>
  <c r="N53" i="191"/>
  <c r="I12" i="197"/>
  <c r="O50" i="191"/>
  <c r="O51" i="191"/>
  <c r="BD51" i="191"/>
  <c r="BD52" i="191"/>
  <c r="BD50" i="191"/>
  <c r="O49" i="191"/>
  <c r="L23" i="196"/>
  <c r="O40" i="191"/>
  <c r="O30" i="191"/>
  <c r="O53" i="191"/>
  <c r="J12" i="197"/>
  <c r="P50" i="191"/>
  <c r="P51" i="191"/>
  <c r="BE51" i="191"/>
  <c r="BE52" i="191"/>
  <c r="BE50" i="191"/>
  <c r="P49" i="191"/>
  <c r="M23" i="196"/>
  <c r="P40" i="191"/>
  <c r="P30" i="191"/>
  <c r="P53" i="191"/>
  <c r="K12" i="197"/>
  <c r="Q50" i="191"/>
  <c r="Q51" i="191"/>
  <c r="BF51" i="191"/>
  <c r="BF52" i="191"/>
  <c r="BF50" i="191"/>
  <c r="Q49" i="191"/>
  <c r="N23" i="196"/>
  <c r="Q40" i="191"/>
  <c r="Q30" i="191"/>
  <c r="Q53" i="191"/>
  <c r="L12" i="197"/>
  <c r="R50" i="191"/>
  <c r="R51" i="191"/>
  <c r="BG51" i="191"/>
  <c r="BG52" i="191"/>
  <c r="BG50" i="191"/>
  <c r="R49" i="191"/>
  <c r="O23" i="196"/>
  <c r="R40" i="191"/>
  <c r="R30" i="191"/>
  <c r="R53" i="191"/>
  <c r="M12" i="197"/>
  <c r="S50" i="191"/>
  <c r="S51" i="191"/>
  <c r="BH51" i="191"/>
  <c r="BH52" i="191"/>
  <c r="BH50" i="191"/>
  <c r="S49" i="191"/>
  <c r="P23" i="196"/>
  <c r="S40" i="191"/>
  <c r="S30" i="191"/>
  <c r="S53" i="191"/>
  <c r="N12" i="197"/>
  <c r="T50" i="191"/>
  <c r="T51" i="191"/>
  <c r="BI51" i="191"/>
  <c r="BI52" i="191"/>
  <c r="BI50" i="191"/>
  <c r="T49" i="191"/>
  <c r="Q23" i="196"/>
  <c r="T40" i="191"/>
  <c r="T30" i="191"/>
  <c r="T53" i="191"/>
  <c r="O12" i="197"/>
  <c r="U50" i="191"/>
  <c r="U51" i="191"/>
  <c r="BJ51" i="191"/>
  <c r="BJ52" i="191"/>
  <c r="BJ50" i="191"/>
  <c r="U49" i="191"/>
  <c r="R23" i="196"/>
  <c r="U40" i="191"/>
  <c r="U30" i="191"/>
  <c r="U53" i="191"/>
  <c r="P12" i="197"/>
  <c r="V50" i="191"/>
  <c r="V51" i="191"/>
  <c r="BK51" i="191"/>
  <c r="BK52" i="191"/>
  <c r="BK50" i="191"/>
  <c r="V49" i="191"/>
  <c r="S23" i="196"/>
  <c r="V40" i="191"/>
  <c r="V30" i="191"/>
  <c r="V53" i="191"/>
  <c r="Q12" i="197"/>
  <c r="W50" i="191"/>
  <c r="W51" i="191"/>
  <c r="BL51" i="191"/>
  <c r="BL52" i="191"/>
  <c r="BL50" i="191"/>
  <c r="W49" i="191"/>
  <c r="T23" i="196"/>
  <c r="W40" i="191"/>
  <c r="W30" i="191"/>
  <c r="W53" i="191"/>
  <c r="R12" i="197"/>
  <c r="X50" i="191"/>
  <c r="X51" i="191"/>
  <c r="BM51" i="191"/>
  <c r="BM52" i="191"/>
  <c r="BM50" i="191"/>
  <c r="X49" i="191"/>
  <c r="U23" i="196"/>
  <c r="X40" i="191"/>
  <c r="X30" i="191"/>
  <c r="X53" i="191"/>
  <c r="S12" i="197"/>
  <c r="Y50" i="191"/>
  <c r="Y51" i="191"/>
  <c r="BN51" i="191"/>
  <c r="BN52" i="191"/>
  <c r="BN50" i="191"/>
  <c r="Y49" i="191"/>
  <c r="V23" i="196"/>
  <c r="Y40" i="191"/>
  <c r="Y30" i="191"/>
  <c r="Y53" i="191"/>
  <c r="T12" i="197"/>
  <c r="Z50" i="191"/>
  <c r="Z51" i="191"/>
  <c r="BO51" i="191"/>
  <c r="BO52" i="191"/>
  <c r="BO50" i="191"/>
  <c r="Z49" i="191"/>
  <c r="W23" i="196"/>
  <c r="Z40" i="191"/>
  <c r="Z30" i="191"/>
  <c r="Z53" i="191"/>
  <c r="U12" i="197"/>
  <c r="AA50" i="191"/>
  <c r="AA51" i="191"/>
  <c r="BP51" i="191"/>
  <c r="BP52" i="191"/>
  <c r="BP50" i="191"/>
  <c r="AA49" i="191"/>
  <c r="X23" i="196"/>
  <c r="AA40" i="191"/>
  <c r="AA30" i="191"/>
  <c r="AA53" i="191"/>
  <c r="V12" i="197"/>
  <c r="AB50" i="191"/>
  <c r="AB51" i="191"/>
  <c r="BQ51" i="191"/>
  <c r="BQ52" i="191"/>
  <c r="BQ50" i="191"/>
  <c r="AB49" i="191"/>
  <c r="Y23" i="196"/>
  <c r="AB40" i="191"/>
  <c r="AB30" i="191"/>
  <c r="AB53" i="191"/>
  <c r="W12" i="197"/>
  <c r="D13" i="197"/>
  <c r="E13" i="197"/>
  <c r="F13" i="197"/>
  <c r="G13" i="197"/>
  <c r="H13" i="197"/>
  <c r="I13" i="197"/>
  <c r="J13" i="197"/>
  <c r="K13" i="197"/>
  <c r="L13" i="197"/>
  <c r="M13" i="197"/>
  <c r="N13" i="197"/>
  <c r="O13" i="197"/>
  <c r="P13" i="197"/>
  <c r="Q13" i="197"/>
  <c r="R13" i="197"/>
  <c r="S13" i="197"/>
  <c r="T13" i="197"/>
  <c r="U13" i="197"/>
  <c r="V13" i="197"/>
  <c r="W13" i="197"/>
  <c r="D14" i="197"/>
  <c r="E14" i="197"/>
  <c r="F14" i="197"/>
  <c r="G14" i="197"/>
  <c r="H14" i="197"/>
  <c r="I14" i="197"/>
  <c r="J14" i="197"/>
  <c r="K14" i="197"/>
  <c r="L14" i="197"/>
  <c r="M14" i="197"/>
  <c r="N14" i="197"/>
  <c r="O14" i="197"/>
  <c r="P14" i="197"/>
  <c r="Q14" i="197"/>
  <c r="R14" i="197"/>
  <c r="S14" i="197"/>
  <c r="T14" i="197"/>
  <c r="U14" i="197"/>
  <c r="V14" i="197"/>
  <c r="W14" i="197"/>
  <c r="C16" i="197"/>
  <c r="D16" i="197"/>
  <c r="E16" i="197"/>
  <c r="F16" i="197"/>
  <c r="G16" i="197"/>
  <c r="H16" i="197"/>
  <c r="I16" i="197"/>
  <c r="J16" i="197"/>
  <c r="K16" i="197"/>
  <c r="L16" i="197"/>
  <c r="M16" i="197"/>
  <c r="N16" i="197"/>
  <c r="O16" i="197"/>
  <c r="P16" i="197"/>
  <c r="Q16" i="197"/>
  <c r="R16" i="197"/>
  <c r="S16" i="197"/>
  <c r="T16" i="197"/>
  <c r="U16" i="197"/>
  <c r="V16" i="197"/>
  <c r="W16" i="197"/>
  <c r="H6" i="197"/>
  <c r="E6" i="197"/>
  <c r="B6" i="197"/>
  <c r="I6" i="191"/>
  <c r="I14" i="191"/>
  <c r="F28" i="196"/>
  <c r="F29" i="196"/>
  <c r="F30" i="196"/>
  <c r="F34" i="196"/>
  <c r="F35" i="196"/>
  <c r="F18" i="196"/>
  <c r="I21" i="191"/>
  <c r="F5" i="196"/>
  <c r="F16" i="196"/>
  <c r="F17" i="196"/>
  <c r="F7" i="196"/>
  <c r="F10" i="196"/>
  <c r="F9" i="196"/>
  <c r="I45" i="191"/>
  <c r="F15" i="196"/>
  <c r="F6" i="196"/>
  <c r="F4" i="196"/>
  <c r="F20" i="196"/>
  <c r="I41" i="191"/>
  <c r="I20" i="191"/>
  <c r="G34" i="196"/>
  <c r="G35" i="196"/>
  <c r="G18" i="196"/>
  <c r="J21" i="191"/>
  <c r="G5" i="196"/>
  <c r="G16" i="196"/>
  <c r="G17" i="196"/>
  <c r="G7" i="196"/>
  <c r="G10" i="196"/>
  <c r="G9" i="196"/>
  <c r="J45" i="191"/>
  <c r="G15" i="196"/>
  <c r="G6" i="196"/>
  <c r="G4" i="196"/>
  <c r="G20" i="196"/>
  <c r="J41" i="191"/>
  <c r="J20" i="191"/>
  <c r="H34" i="196"/>
  <c r="H35" i="196"/>
  <c r="H18" i="196"/>
  <c r="K21" i="191"/>
  <c r="H5" i="196"/>
  <c r="H16" i="196"/>
  <c r="H17" i="196"/>
  <c r="H7" i="196"/>
  <c r="H10" i="196"/>
  <c r="H9" i="196"/>
  <c r="K45" i="191"/>
  <c r="H15" i="196"/>
  <c r="H6" i="196"/>
  <c r="H4" i="196"/>
  <c r="H20" i="196"/>
  <c r="K41" i="191"/>
  <c r="K20" i="191"/>
  <c r="I34" i="196"/>
  <c r="I35" i="196"/>
  <c r="I18" i="196"/>
  <c r="L21" i="191"/>
  <c r="I5" i="196"/>
  <c r="I16" i="196"/>
  <c r="I17" i="196"/>
  <c r="I7" i="196"/>
  <c r="I10" i="196"/>
  <c r="I9" i="196"/>
  <c r="L45" i="191"/>
  <c r="I15" i="196"/>
  <c r="I6" i="196"/>
  <c r="I4" i="196"/>
  <c r="I20" i="196"/>
  <c r="L41" i="191"/>
  <c r="L20" i="191"/>
  <c r="J34" i="196"/>
  <c r="J35" i="196"/>
  <c r="J18" i="196"/>
  <c r="M21" i="191"/>
  <c r="J5" i="196"/>
  <c r="J16" i="196"/>
  <c r="J17" i="196"/>
  <c r="J7" i="196"/>
  <c r="J10" i="196"/>
  <c r="J9" i="196"/>
  <c r="M45" i="191"/>
  <c r="J15" i="196"/>
  <c r="J6" i="196"/>
  <c r="J4" i="196"/>
  <c r="J20" i="196"/>
  <c r="M41" i="191"/>
  <c r="M20" i="191"/>
  <c r="K34" i="196"/>
  <c r="K35" i="196"/>
  <c r="K18" i="196"/>
  <c r="N21" i="191"/>
  <c r="K5" i="196"/>
  <c r="K16" i="196"/>
  <c r="K17" i="196"/>
  <c r="K7" i="196"/>
  <c r="K10" i="196"/>
  <c r="K9" i="196"/>
  <c r="N45" i="191"/>
  <c r="K15" i="196"/>
  <c r="K6" i="196"/>
  <c r="K4" i="196"/>
  <c r="K20" i="196"/>
  <c r="N41" i="191"/>
  <c r="N20" i="191"/>
  <c r="L34" i="196"/>
  <c r="L35" i="196"/>
  <c r="L18" i="196"/>
  <c r="O21" i="191"/>
  <c r="L5" i="196"/>
  <c r="L16" i="196"/>
  <c r="L17" i="196"/>
  <c r="L7" i="196"/>
  <c r="L10" i="196"/>
  <c r="L9" i="196"/>
  <c r="O45" i="191"/>
  <c r="L15" i="196"/>
  <c r="L6" i="196"/>
  <c r="L4" i="196"/>
  <c r="L20" i="196"/>
  <c r="O41" i="191"/>
  <c r="O20" i="191"/>
  <c r="M34" i="196"/>
  <c r="M35" i="196"/>
  <c r="M18" i="196"/>
  <c r="P21" i="191"/>
  <c r="M5" i="196"/>
  <c r="M16" i="196"/>
  <c r="M17" i="196"/>
  <c r="M7" i="196"/>
  <c r="M10" i="196"/>
  <c r="M9" i="196"/>
  <c r="P45" i="191"/>
  <c r="M15" i="196"/>
  <c r="M6" i="196"/>
  <c r="M4" i="196"/>
  <c r="M20" i="196"/>
  <c r="P41" i="191"/>
  <c r="P20" i="191"/>
  <c r="N34" i="196"/>
  <c r="N35" i="196"/>
  <c r="N18" i="196"/>
  <c r="Q21" i="191"/>
  <c r="N5" i="196"/>
  <c r="N16" i="196"/>
  <c r="N17" i="196"/>
  <c r="N7" i="196"/>
  <c r="N10" i="196"/>
  <c r="N9" i="196"/>
  <c r="Q45" i="191"/>
  <c r="N15" i="196"/>
  <c r="N6" i="196"/>
  <c r="N4" i="196"/>
  <c r="N20" i="196"/>
  <c r="Q41" i="191"/>
  <c r="Q20" i="191"/>
  <c r="O34" i="196"/>
  <c r="O35" i="196"/>
  <c r="O18" i="196"/>
  <c r="R21" i="191"/>
  <c r="O5" i="196"/>
  <c r="O16" i="196"/>
  <c r="O17" i="196"/>
  <c r="O7" i="196"/>
  <c r="O8" i="196"/>
  <c r="O10" i="196"/>
  <c r="O9" i="196"/>
  <c r="R45" i="191"/>
  <c r="O15" i="196"/>
  <c r="O6" i="196"/>
  <c r="O4" i="196"/>
  <c r="O20" i="196"/>
  <c r="R41" i="191"/>
  <c r="R20" i="191"/>
  <c r="P34" i="196"/>
  <c r="P35" i="196"/>
  <c r="P18" i="196"/>
  <c r="S21" i="191"/>
  <c r="P5" i="196"/>
  <c r="P16" i="196"/>
  <c r="P17" i="196"/>
  <c r="P7" i="196"/>
  <c r="P8" i="196"/>
  <c r="P10" i="196"/>
  <c r="P9" i="196"/>
  <c r="P6" i="196"/>
  <c r="P4" i="196"/>
  <c r="P20" i="196"/>
  <c r="S20" i="191"/>
  <c r="Q34" i="196"/>
  <c r="Q35" i="196"/>
  <c r="Q18" i="196"/>
  <c r="T21" i="191"/>
  <c r="Q5" i="196"/>
  <c r="Q16" i="196"/>
  <c r="Q17" i="196"/>
  <c r="Q7" i="196"/>
  <c r="Q8" i="196"/>
  <c r="Q10" i="196"/>
  <c r="Q9" i="196"/>
  <c r="Q6" i="196"/>
  <c r="Q4" i="196"/>
  <c r="Q20" i="196"/>
  <c r="T20" i="191"/>
  <c r="R34" i="196"/>
  <c r="R35" i="196"/>
  <c r="R18" i="196"/>
  <c r="U21" i="191"/>
  <c r="R5" i="196"/>
  <c r="R16" i="196"/>
  <c r="R17" i="196"/>
  <c r="R7" i="196"/>
  <c r="R8" i="196"/>
  <c r="R10" i="196"/>
  <c r="R9" i="196"/>
  <c r="R6" i="196"/>
  <c r="R4" i="196"/>
  <c r="R20" i="196"/>
  <c r="U20" i="191"/>
  <c r="S34" i="196"/>
  <c r="S35" i="196"/>
  <c r="S18" i="196"/>
  <c r="V21" i="191"/>
  <c r="S5" i="196"/>
  <c r="S16" i="196"/>
  <c r="S17" i="196"/>
  <c r="S7" i="196"/>
  <c r="S8" i="196"/>
  <c r="S10" i="196"/>
  <c r="S9" i="196"/>
  <c r="S6" i="196"/>
  <c r="S4" i="196"/>
  <c r="S20" i="196"/>
  <c r="V20" i="191"/>
  <c r="T34" i="196"/>
  <c r="T35" i="196"/>
  <c r="T18" i="196"/>
  <c r="W21" i="191"/>
  <c r="T5" i="196"/>
  <c r="T16" i="196"/>
  <c r="T17" i="196"/>
  <c r="T7" i="196"/>
  <c r="T10" i="196"/>
  <c r="T9" i="196"/>
  <c r="T6" i="196"/>
  <c r="T4" i="196"/>
  <c r="T20" i="196"/>
  <c r="W20" i="191"/>
  <c r="U34" i="196"/>
  <c r="U35" i="196"/>
  <c r="U18" i="196"/>
  <c r="X21" i="191"/>
  <c r="U5" i="196"/>
  <c r="U16" i="196"/>
  <c r="U17" i="196"/>
  <c r="U7" i="196"/>
  <c r="U10" i="196"/>
  <c r="U9" i="196"/>
  <c r="U6" i="196"/>
  <c r="U4" i="196"/>
  <c r="U20" i="196"/>
  <c r="X20" i="191"/>
  <c r="V34" i="196"/>
  <c r="V35" i="196"/>
  <c r="V18" i="196"/>
  <c r="Y21" i="191"/>
  <c r="V5" i="196"/>
  <c r="V16" i="196"/>
  <c r="V17" i="196"/>
  <c r="V7" i="196"/>
  <c r="V10" i="196"/>
  <c r="V9" i="196"/>
  <c r="V6" i="196"/>
  <c r="V4" i="196"/>
  <c r="V20" i="196"/>
  <c r="Y20" i="191"/>
  <c r="W34" i="196"/>
  <c r="W35" i="196"/>
  <c r="W18" i="196"/>
  <c r="Z21" i="191"/>
  <c r="W5" i="196"/>
  <c r="W16" i="196"/>
  <c r="W17" i="196"/>
  <c r="W7" i="196"/>
  <c r="W10" i="196"/>
  <c r="W9" i="196"/>
  <c r="W6" i="196"/>
  <c r="W4" i="196"/>
  <c r="W20" i="196"/>
  <c r="Z20" i="191"/>
  <c r="X34" i="196"/>
  <c r="X35" i="196"/>
  <c r="X18" i="196"/>
  <c r="AA21" i="191"/>
  <c r="X5" i="196"/>
  <c r="X16" i="196"/>
  <c r="X17" i="196"/>
  <c r="X7" i="196"/>
  <c r="X10" i="196"/>
  <c r="X9" i="196"/>
  <c r="X6" i="196"/>
  <c r="X4" i="196"/>
  <c r="X20" i="196"/>
  <c r="AA20" i="191"/>
  <c r="Y34" i="196"/>
  <c r="Y35" i="196"/>
  <c r="Y18" i="196"/>
  <c r="AB21" i="191"/>
  <c r="Y5" i="196"/>
  <c r="Y16" i="196"/>
  <c r="Y17" i="196"/>
  <c r="Y7" i="196"/>
  <c r="Y10" i="196"/>
  <c r="Y9" i="196"/>
  <c r="Y6" i="196"/>
  <c r="Y4" i="196"/>
  <c r="Y20" i="196"/>
  <c r="AB20" i="191"/>
  <c r="X16" i="197"/>
  <c r="X15" i="197"/>
  <c r="X14" i="197"/>
  <c r="X13" i="197"/>
  <c r="X12" i="197"/>
  <c r="K17" i="191"/>
  <c r="P15" i="196"/>
  <c r="Q15" i="196"/>
  <c r="R15" i="196"/>
  <c r="S15" i="196"/>
  <c r="T15" i="196"/>
  <c r="U15" i="196"/>
  <c r="V15" i="196"/>
  <c r="W15" i="196"/>
  <c r="X15" i="196"/>
  <c r="Y15" i="196"/>
  <c r="C15" i="196"/>
  <c r="F41" i="196"/>
  <c r="F42" i="196"/>
  <c r="F40" i="196"/>
  <c r="G42" i="196"/>
  <c r="H42" i="196"/>
  <c r="I42" i="196"/>
  <c r="J42" i="196"/>
  <c r="K42" i="196"/>
  <c r="L42" i="196"/>
  <c r="M42" i="196"/>
  <c r="N42" i="196"/>
  <c r="O42" i="196"/>
  <c r="P42" i="196"/>
  <c r="Q42" i="196"/>
  <c r="R42" i="196"/>
  <c r="S42" i="196"/>
  <c r="T42" i="196"/>
  <c r="U42" i="196"/>
  <c r="V42" i="196"/>
  <c r="W42" i="196"/>
  <c r="W11" i="196"/>
  <c r="F11" i="196"/>
  <c r="C12" i="196"/>
  <c r="F8" i="196"/>
  <c r="F12" i="196"/>
  <c r="F13" i="196"/>
  <c r="F14" i="196"/>
  <c r="F31" i="196"/>
  <c r="G8" i="196"/>
  <c r="G12" i="196"/>
  <c r="G13" i="196"/>
  <c r="G14" i="196"/>
  <c r="H8" i="196"/>
  <c r="H12" i="196"/>
  <c r="H13" i="196"/>
  <c r="H14" i="196"/>
  <c r="I8" i="196"/>
  <c r="I12" i="196"/>
  <c r="I13" i="196"/>
  <c r="I14" i="196"/>
  <c r="J8" i="196"/>
  <c r="J12" i="196"/>
  <c r="J13" i="196"/>
  <c r="J14" i="196"/>
  <c r="K8" i="196"/>
  <c r="K12" i="196"/>
  <c r="K13" i="196"/>
  <c r="K14" i="196"/>
  <c r="L8" i="196"/>
  <c r="L12" i="196"/>
  <c r="L13" i="196"/>
  <c r="L14" i="196"/>
  <c r="M8" i="196"/>
  <c r="M12" i="196"/>
  <c r="M13" i="196"/>
  <c r="M14" i="196"/>
  <c r="N8" i="196"/>
  <c r="N12" i="196"/>
  <c r="N13" i="196"/>
  <c r="N14" i="196"/>
  <c r="O12" i="196"/>
  <c r="O13" i="196"/>
  <c r="O14" i="196"/>
  <c r="P12" i="196"/>
  <c r="P13" i="196"/>
  <c r="P14" i="196"/>
  <c r="Q12" i="196"/>
  <c r="Q13" i="196"/>
  <c r="Q14" i="196"/>
  <c r="R12" i="196"/>
  <c r="R13" i="196"/>
  <c r="R14" i="196"/>
  <c r="S12" i="196"/>
  <c r="S13" i="196"/>
  <c r="S14" i="196"/>
  <c r="T8" i="196"/>
  <c r="T12" i="196"/>
  <c r="T13" i="196"/>
  <c r="T14" i="196"/>
  <c r="U8" i="196"/>
  <c r="U12" i="196"/>
  <c r="U13" i="196"/>
  <c r="U14" i="196"/>
  <c r="V8" i="196"/>
  <c r="V12" i="196"/>
  <c r="V13" i="196"/>
  <c r="V14" i="196"/>
  <c r="W8" i="196"/>
  <c r="W12" i="196"/>
  <c r="W13" i="196"/>
  <c r="W14" i="196"/>
  <c r="X8" i="196"/>
  <c r="X12" i="196"/>
  <c r="X13" i="196"/>
  <c r="X14" i="196"/>
  <c r="Y8" i="196"/>
  <c r="Y12" i="196"/>
  <c r="Y13" i="196"/>
  <c r="Y14" i="196"/>
  <c r="H31" i="191"/>
  <c r="H30" i="191"/>
  <c r="H25" i="191"/>
  <c r="H24" i="191"/>
  <c r="H20" i="191"/>
  <c r="H53" i="191"/>
  <c r="H54" i="191"/>
  <c r="P17" i="191"/>
  <c r="B58" i="191"/>
  <c r="AB45" i="191"/>
  <c r="AA45" i="191"/>
  <c r="Z45" i="191"/>
  <c r="Y45" i="191"/>
  <c r="X45" i="191"/>
  <c r="W45" i="191"/>
  <c r="V45" i="191"/>
  <c r="U45" i="191"/>
  <c r="T45" i="191"/>
  <c r="S45" i="191"/>
  <c r="AB41" i="191"/>
  <c r="AA41" i="191"/>
  <c r="Z41" i="191"/>
  <c r="Y41" i="191"/>
  <c r="X41" i="191"/>
  <c r="W41" i="191"/>
  <c r="V41" i="191"/>
  <c r="U41" i="191"/>
  <c r="T41" i="191"/>
  <c r="S41" i="191"/>
  <c r="AC41" i="191"/>
  <c r="AC45" i="191"/>
  <c r="N32" i="184"/>
  <c r="C32" i="184"/>
  <c r="N28" i="184"/>
  <c r="C28" i="184"/>
  <c r="N25" i="184"/>
  <c r="C25" i="184"/>
  <c r="N9" i="184"/>
  <c r="N11" i="184"/>
  <c r="N14" i="184"/>
  <c r="N17" i="184"/>
  <c r="E9" i="9"/>
  <c r="H27" i="9"/>
  <c r="Q7" i="191"/>
  <c r="C13" i="196"/>
  <c r="AC38" i="191"/>
  <c r="C11" i="196"/>
  <c r="Z13" i="196"/>
  <c r="Z34" i="196"/>
  <c r="AA34" i="196"/>
  <c r="C23" i="196"/>
  <c r="C14" i="196"/>
  <c r="C7" i="196"/>
  <c r="C8" i="196"/>
  <c r="C9" i="196"/>
  <c r="C10" i="196"/>
  <c r="C5" i="196"/>
  <c r="AC37" i="191"/>
  <c r="AC52" i="191"/>
  <c r="AC39" i="191"/>
  <c r="AC34" i="191"/>
  <c r="M3" i="179"/>
  <c r="E4" i="185"/>
  <c r="Z10" i="196"/>
  <c r="Z7" i="196"/>
  <c r="Z14" i="196"/>
  <c r="Z9" i="196"/>
  <c r="Z12" i="196"/>
  <c r="Z8" i="196"/>
  <c r="I31" i="181"/>
  <c r="B65" i="191"/>
  <c r="B64" i="191"/>
  <c r="B61" i="191"/>
  <c r="B63" i="191"/>
  <c r="B62" i="191"/>
  <c r="D33" i="194"/>
  <c r="D30" i="194"/>
  <c r="I5" i="194"/>
  <c r="G5" i="194"/>
  <c r="E5" i="194"/>
  <c r="H10" i="193"/>
  <c r="H11" i="193"/>
  <c r="H9" i="193"/>
  <c r="T2" i="193"/>
  <c r="R2" i="193"/>
  <c r="P2" i="193"/>
  <c r="AC35" i="191"/>
  <c r="AC33" i="191"/>
  <c r="B59" i="191"/>
  <c r="AC46" i="191"/>
  <c r="AC44" i="191"/>
  <c r="AC28" i="191"/>
  <c r="AC22" i="191"/>
  <c r="B60" i="191"/>
  <c r="AC48" i="191"/>
  <c r="AC47" i="191"/>
  <c r="AC43" i="191"/>
  <c r="AC42" i="191"/>
  <c r="AC32" i="191"/>
  <c r="AC29" i="191"/>
  <c r="AC27" i="191"/>
  <c r="AC26" i="191"/>
  <c r="AC24" i="191"/>
  <c r="Q14" i="191"/>
  <c r="AA10" i="191"/>
  <c r="G11" i="196"/>
  <c r="J36" i="191"/>
  <c r="I36" i="191"/>
  <c r="AC25" i="191"/>
  <c r="AM6" i="191"/>
  <c r="S6" i="191"/>
  <c r="AM7" i="191"/>
  <c r="AC21" i="191"/>
  <c r="Z5" i="196"/>
  <c r="AC20" i="191"/>
  <c r="F33" i="196"/>
  <c r="AA35" i="196"/>
  <c r="Z35" i="196"/>
  <c r="S14" i="191"/>
  <c r="Z17" i="196"/>
  <c r="Z16" i="196"/>
  <c r="Z4" i="196"/>
  <c r="H11" i="196"/>
  <c r="K36" i="191"/>
  <c r="AC31" i="191"/>
  <c r="G41" i="196"/>
  <c r="H41" i="196"/>
  <c r="I41" i="196"/>
  <c r="J41" i="196"/>
  <c r="K41" i="196"/>
  <c r="L41" i="196"/>
  <c r="M41" i="196"/>
  <c r="N41" i="196"/>
  <c r="O41" i="196"/>
  <c r="P41" i="196"/>
  <c r="Q41" i="196"/>
  <c r="R41" i="196"/>
  <c r="S41" i="196"/>
  <c r="T41" i="196"/>
  <c r="U41" i="196"/>
  <c r="V41" i="196"/>
  <c r="W41" i="196"/>
  <c r="X41" i="196"/>
  <c r="Y41" i="196"/>
  <c r="Z41" i="196"/>
  <c r="AA41" i="196"/>
  <c r="G33" i="196"/>
  <c r="H33" i="196"/>
  <c r="I33" i="196"/>
  <c r="J33" i="196"/>
  <c r="K33" i="196"/>
  <c r="L33" i="196"/>
  <c r="M33" i="196"/>
  <c r="N33" i="196"/>
  <c r="O33" i="196"/>
  <c r="P33" i="196"/>
  <c r="Q33" i="196"/>
  <c r="R33" i="196"/>
  <c r="S33" i="196"/>
  <c r="T33" i="196"/>
  <c r="U33" i="196"/>
  <c r="V33" i="196"/>
  <c r="W33" i="196"/>
  <c r="X33" i="196"/>
  <c r="Y33" i="196"/>
  <c r="Z33" i="196"/>
  <c r="AA33" i="196"/>
  <c r="AB35" i="196"/>
  <c r="I11" i="196"/>
  <c r="L36" i="191"/>
  <c r="Z18" i="196"/>
  <c r="AC51" i="191"/>
  <c r="J11" i="196"/>
  <c r="M36" i="191"/>
  <c r="K11" i="196"/>
  <c r="N36" i="191"/>
  <c r="L11" i="196"/>
  <c r="O36" i="191"/>
  <c r="AC49" i="191"/>
  <c r="V21" i="184"/>
  <c r="T21" i="184"/>
  <c r="Q21" i="184"/>
  <c r="O21" i="184"/>
  <c r="K21" i="184"/>
  <c r="I21" i="184"/>
  <c r="F21" i="184"/>
  <c r="D21" i="184"/>
  <c r="C9" i="184"/>
  <c r="C11" i="184"/>
  <c r="M11" i="196"/>
  <c r="P36" i="191"/>
  <c r="C14" i="184"/>
  <c r="I16" i="181"/>
  <c r="I32" i="9"/>
  <c r="H32" i="9"/>
  <c r="I27" i="9"/>
  <c r="I17" i="9"/>
  <c r="E6" i="9"/>
  <c r="E5" i="9"/>
  <c r="N11" i="196"/>
  <c r="Q36" i="191"/>
  <c r="C17" i="184"/>
  <c r="O11" i="196"/>
  <c r="R36" i="191"/>
  <c r="P11" i="196"/>
  <c r="S36" i="191"/>
  <c r="Q11" i="196"/>
  <c r="T36" i="191"/>
  <c r="R11" i="196"/>
  <c r="U36" i="191"/>
  <c r="S11" i="196"/>
  <c r="V36" i="191"/>
  <c r="T11" i="196"/>
  <c r="W36" i="191"/>
  <c r="U11" i="196"/>
  <c r="X36" i="191"/>
  <c r="V11" i="196"/>
  <c r="Y36" i="191"/>
  <c r="X42" i="196"/>
  <c r="Z36" i="191"/>
  <c r="Y42" i="196"/>
  <c r="X11" i="196"/>
  <c r="AA36" i="191"/>
  <c r="Z42" i="196"/>
  <c r="AA42" i="196"/>
  <c r="Y11" i="196"/>
  <c r="Z11" i="196"/>
  <c r="AB36" i="191"/>
  <c r="AC36" i="191"/>
  <c r="AC53" i="191"/>
  <c r="AC40" i="191"/>
  <c r="AA9" i="191"/>
  <c r="AC30" i="191"/>
  <c r="Z23" i="196"/>
  <c r="Z21" i="196"/>
  <c r="Z20" i="196"/>
  <c r="Z6" i="196"/>
  <c r="I54" i="191"/>
  <c r="J54" i="191"/>
  <c r="K54" i="191"/>
  <c r="L54" i="191"/>
  <c r="M54" i="191"/>
  <c r="N54" i="191"/>
  <c r="O54" i="191"/>
  <c r="P54" i="191"/>
  <c r="Q54" i="191"/>
  <c r="R54" i="191"/>
  <c r="S54" i="191"/>
  <c r="T54" i="191"/>
  <c r="U54" i="191"/>
  <c r="V54" i="191"/>
  <c r="W54" i="191"/>
  <c r="X54" i="191"/>
  <c r="Y54" i="191"/>
  <c r="Z54" i="191"/>
  <c r="AA54" i="191"/>
  <c r="AB54" i="191"/>
  <c r="AC54" i="191"/>
  <c r="Z15" i="196"/>
</calcChain>
</file>

<file path=xl/comments1.xml><?xml version="1.0" encoding="utf-8"?>
<comments xmlns="http://schemas.openxmlformats.org/spreadsheetml/2006/main">
  <authors>
    <author>作成者</author>
  </authors>
  <commentList>
    <comment ref="I5" authorId="0" shapeId="0">
      <text>
        <r>
          <rPr>
            <sz val="11"/>
            <color indexed="81"/>
            <rFont val="ＭＳ ゴシック"/>
            <family val="3"/>
            <charset val="128"/>
          </rPr>
          <t>千円単位で
記入してください</t>
        </r>
      </text>
    </comment>
    <comment ref="Q5" authorId="0" shapeId="0">
      <text>
        <r>
          <rPr>
            <sz val="11"/>
            <color indexed="81"/>
            <rFont val="ＭＳ ゴシック"/>
            <family val="3"/>
            <charset val="128"/>
          </rPr>
          <t>千円単位で
記入してください</t>
        </r>
      </text>
    </comment>
    <comment ref="G73" authorId="0" shapeId="0">
      <text>
        <r>
          <rPr>
            <sz val="9"/>
            <color indexed="81"/>
            <rFont val="ＭＳ ゴシック"/>
            <family val="3"/>
            <charset val="128"/>
          </rPr>
          <t>太陽光発電設備（薄膜）に１／２はないため、エラー表示する</t>
        </r>
      </text>
    </comment>
  </commentList>
</comments>
</file>

<file path=xl/comments2.xml><?xml version="1.0" encoding="utf-8"?>
<comments xmlns="http://schemas.openxmlformats.org/spreadsheetml/2006/main">
  <authors>
    <author>作成者</author>
  </authors>
  <commentList>
    <comment ref="E8" authorId="0" shapeId="0">
      <text>
        <r>
          <rPr>
            <sz val="9"/>
            <color indexed="81"/>
            <rFont val="ＭＳ ゴシック"/>
            <family val="3"/>
            <charset val="128"/>
          </rPr>
          <t>プルダウンから
選択してください</t>
        </r>
      </text>
    </comment>
  </commentList>
</comments>
</file>

<file path=xl/sharedStrings.xml><?xml version="1.0" encoding="utf-8"?>
<sst xmlns="http://schemas.openxmlformats.org/spreadsheetml/2006/main" count="876" uniqueCount="577">
  <si>
    <t>事業者の資本金額を円単位で記入してください。</t>
    <rPh sb="0" eb="2">
      <t>ジギョウ</t>
    </rPh>
    <rPh sb="2" eb="3">
      <t>シャ</t>
    </rPh>
    <rPh sb="4" eb="6">
      <t>シホン</t>
    </rPh>
    <rPh sb="6" eb="8">
      <t>キンガク</t>
    </rPh>
    <rPh sb="9" eb="10">
      <t>エン</t>
    </rPh>
    <rPh sb="10" eb="12">
      <t>タンイ</t>
    </rPh>
    <rPh sb="13" eb="15">
      <t>キニュウ</t>
    </rPh>
    <phoneticPr fontId="2"/>
  </si>
  <si>
    <t>事業者の電話・ファックスを半角英数字で入力してください</t>
    <rPh sb="0" eb="2">
      <t>ジギョウ</t>
    </rPh>
    <rPh sb="2" eb="3">
      <t>シャ</t>
    </rPh>
    <rPh sb="4" eb="6">
      <t>デンワ</t>
    </rPh>
    <rPh sb="13" eb="15">
      <t>ハンカク</t>
    </rPh>
    <rPh sb="15" eb="18">
      <t>エイスウジ</t>
    </rPh>
    <rPh sb="19" eb="21">
      <t>ニュウリョク</t>
    </rPh>
    <phoneticPr fontId="2"/>
  </si>
  <si>
    <t>管理業務人員体制</t>
    <rPh sb="0" eb="2">
      <t>カンリ</t>
    </rPh>
    <rPh sb="2" eb="4">
      <t>ギョウム</t>
    </rPh>
    <rPh sb="4" eb="6">
      <t>ジンイン</t>
    </rPh>
    <rPh sb="6" eb="8">
      <t>タイセイ</t>
    </rPh>
    <phoneticPr fontId="2"/>
  </si>
  <si>
    <t>定期点検</t>
    <rPh sb="0" eb="2">
      <t>テイキ</t>
    </rPh>
    <rPh sb="2" eb="4">
      <t>テンケン</t>
    </rPh>
    <phoneticPr fontId="2"/>
  </si>
  <si>
    <t>様式５</t>
    <rPh sb="0" eb="2">
      <t>ヨウシキ</t>
    </rPh>
    <phoneticPr fontId="2"/>
  </si>
  <si>
    <t>電話</t>
    <rPh sb="0" eb="2">
      <t>デンワ</t>
    </rPh>
    <phoneticPr fontId="2"/>
  </si>
  <si>
    <t>所属名</t>
    <rPh sb="0" eb="3">
      <t>ショゾクメイ</t>
    </rPh>
    <phoneticPr fontId="2"/>
  </si>
  <si>
    <t>住所</t>
    <rPh sb="0" eb="2">
      <t>ジュウショ</t>
    </rPh>
    <phoneticPr fontId="2"/>
  </si>
  <si>
    <t>郵便番号</t>
    <rPh sb="0" eb="2">
      <t>ユウビン</t>
    </rPh>
    <rPh sb="2" eb="4">
      <t>バンゴウ</t>
    </rPh>
    <phoneticPr fontId="2"/>
  </si>
  <si>
    <t>　神奈川県知事　殿</t>
    <rPh sb="1" eb="4">
      <t>カナガワ</t>
    </rPh>
    <rPh sb="4" eb="7">
      <t>ケンチジ</t>
    </rPh>
    <rPh sb="8" eb="9">
      <t>ドノ</t>
    </rPh>
    <phoneticPr fontId="2"/>
  </si>
  <si>
    <t>主担当</t>
    <rPh sb="0" eb="1">
      <t>シュ</t>
    </rPh>
    <rPh sb="1" eb="3">
      <t>タントウ</t>
    </rPh>
    <phoneticPr fontId="2"/>
  </si>
  <si>
    <t>副担当</t>
    <rPh sb="0" eb="1">
      <t>フク</t>
    </rPh>
    <rPh sb="1" eb="3">
      <t>タントウ</t>
    </rPh>
    <phoneticPr fontId="2"/>
  </si>
  <si>
    <t>連絡先</t>
    <rPh sb="0" eb="3">
      <t>レンラクサキ</t>
    </rPh>
    <phoneticPr fontId="2"/>
  </si>
  <si>
    <t>本社所在地
及び連絡先</t>
    <rPh sb="0" eb="2">
      <t>ホンシャ</t>
    </rPh>
    <rPh sb="2" eb="5">
      <t>ショザイチ</t>
    </rPh>
    <rPh sb="6" eb="7">
      <t>オヨ</t>
    </rPh>
    <rPh sb="8" eb="11">
      <t>レンラクサキ</t>
    </rPh>
    <phoneticPr fontId="7"/>
  </si>
  <si>
    <t>構成員</t>
    <rPh sb="0" eb="2">
      <t>コウセイ</t>
    </rPh>
    <rPh sb="2" eb="3">
      <t>イン</t>
    </rPh>
    <phoneticPr fontId="7"/>
  </si>
  <si>
    <t>共同実施者</t>
    <rPh sb="0" eb="2">
      <t>キョウドウ</t>
    </rPh>
    <rPh sb="2" eb="4">
      <t>ジッシ</t>
    </rPh>
    <rPh sb="4" eb="5">
      <t>シャ</t>
    </rPh>
    <phoneticPr fontId="7"/>
  </si>
  <si>
    <t>資本金</t>
    <rPh sb="0" eb="3">
      <t>シホンキン</t>
    </rPh>
    <phoneticPr fontId="7"/>
  </si>
  <si>
    <t>主な事業内容</t>
    <rPh sb="0" eb="1">
      <t>オモ</t>
    </rPh>
    <rPh sb="2" eb="4">
      <t>ジギョウ</t>
    </rPh>
    <rPh sb="4" eb="6">
      <t>ナイヨウ</t>
    </rPh>
    <phoneticPr fontId="7"/>
  </si>
  <si>
    <t>構成員</t>
    <rPh sb="0" eb="2">
      <t>コウセイ</t>
    </rPh>
    <rPh sb="2" eb="3">
      <t>イン</t>
    </rPh>
    <phoneticPr fontId="2"/>
  </si>
  <si>
    <t>共同実施者</t>
    <rPh sb="0" eb="2">
      <t>キョウドウ</t>
    </rPh>
    <rPh sb="2" eb="4">
      <t>ジッシ</t>
    </rPh>
    <rPh sb="4" eb="5">
      <t>シャ</t>
    </rPh>
    <phoneticPr fontId="2"/>
  </si>
  <si>
    <t>従業員数</t>
    <rPh sb="0" eb="3">
      <t>ジュウギョウイン</t>
    </rPh>
    <rPh sb="3" eb="4">
      <t>スウ</t>
    </rPh>
    <phoneticPr fontId="2"/>
  </si>
  <si>
    <t>内容</t>
    <rPh sb="0" eb="2">
      <t>ナイヨウ</t>
    </rPh>
    <phoneticPr fontId="2"/>
  </si>
  <si>
    <t>型式</t>
    <rPh sb="0" eb="2">
      <t>カタシキ</t>
    </rPh>
    <phoneticPr fontId="2"/>
  </si>
  <si>
    <t>設立年月日</t>
    <rPh sb="0" eb="2">
      <t>セツリツ</t>
    </rPh>
    <rPh sb="2" eb="4">
      <t>ネンゲツ</t>
    </rPh>
    <rPh sb="4" eb="5">
      <t>ヒ</t>
    </rPh>
    <phoneticPr fontId="7"/>
  </si>
  <si>
    <t>●</t>
    <phoneticPr fontId="2"/>
  </si>
  <si>
    <t>●</t>
    <phoneticPr fontId="2"/>
  </si>
  <si>
    <t>本エクセルファイルには以下の様式が含まれています。</t>
    <rPh sb="0" eb="1">
      <t>ホン</t>
    </rPh>
    <rPh sb="11" eb="13">
      <t>イカ</t>
    </rPh>
    <rPh sb="14" eb="16">
      <t>ヨウシキ</t>
    </rPh>
    <rPh sb="17" eb="18">
      <t>フク</t>
    </rPh>
    <phoneticPr fontId="2"/>
  </si>
  <si>
    <t>様式１</t>
    <rPh sb="0" eb="2">
      <t>ヨウシキ</t>
    </rPh>
    <phoneticPr fontId="2"/>
  </si>
  <si>
    <t>：</t>
    <phoneticPr fontId="2"/>
  </si>
  <si>
    <t>本エクセルファイルに入力されている数式は変更しないでください。</t>
    <rPh sb="0" eb="1">
      <t>ホン</t>
    </rPh>
    <rPh sb="10" eb="12">
      <t>ニュウリョク</t>
    </rPh>
    <rPh sb="17" eb="19">
      <t>スウシキ</t>
    </rPh>
    <rPh sb="20" eb="22">
      <t>ヘンコウ</t>
    </rPh>
    <phoneticPr fontId="2"/>
  </si>
  <si>
    <t>任意の添付書類</t>
    <rPh sb="0" eb="2">
      <t>ニンイ</t>
    </rPh>
    <rPh sb="3" eb="5">
      <t>テンプ</t>
    </rPh>
    <rPh sb="5" eb="7">
      <t>ショルイ</t>
    </rPh>
    <phoneticPr fontId="2"/>
  </si>
  <si>
    <t>人</t>
    <rPh sb="0" eb="1">
      <t>ニン</t>
    </rPh>
    <phoneticPr fontId="2"/>
  </si>
  <si>
    <t>その他県が提出を求めた書類（県から指示があった場合に提出してください）</t>
    <rPh sb="2" eb="3">
      <t>タ</t>
    </rPh>
    <rPh sb="3" eb="4">
      <t>ケン</t>
    </rPh>
    <rPh sb="5" eb="7">
      <t>テイシュツ</t>
    </rPh>
    <rPh sb="8" eb="9">
      <t>モト</t>
    </rPh>
    <rPh sb="11" eb="13">
      <t>ショルイ</t>
    </rPh>
    <rPh sb="14" eb="15">
      <t>ケン</t>
    </rPh>
    <rPh sb="17" eb="19">
      <t>シジ</t>
    </rPh>
    <rPh sb="23" eb="25">
      <t>バアイ</t>
    </rPh>
    <rPh sb="26" eb="28">
      <t>テイシュツ</t>
    </rPh>
    <phoneticPr fontId="2"/>
  </si>
  <si>
    <t>本エクセルファイルで使用しないシートがあっても、削除しないでください。</t>
    <rPh sb="0" eb="1">
      <t>ホン</t>
    </rPh>
    <rPh sb="10" eb="12">
      <t>シヨウ</t>
    </rPh>
    <rPh sb="24" eb="26">
      <t>サクジョ</t>
    </rPh>
    <phoneticPr fontId="2"/>
  </si>
  <si>
    <t>提出書類等チェック</t>
    <rPh sb="0" eb="2">
      <t>テイシュツ</t>
    </rPh>
    <rPh sb="2" eb="4">
      <t>ショルイ</t>
    </rPh>
    <rPh sb="4" eb="5">
      <t>トウ</t>
    </rPh>
    <phoneticPr fontId="2"/>
  </si>
  <si>
    <t>県が提出を求めた書類（県から指示があった場合に提出してください）</t>
    <rPh sb="0" eb="1">
      <t>ケン</t>
    </rPh>
    <rPh sb="2" eb="4">
      <t>テイシュツ</t>
    </rPh>
    <rPh sb="5" eb="6">
      <t>モト</t>
    </rPh>
    <rPh sb="8" eb="10">
      <t>ショルイ</t>
    </rPh>
    <rPh sb="11" eb="12">
      <t>ケン</t>
    </rPh>
    <rPh sb="14" eb="16">
      <t>シジ</t>
    </rPh>
    <rPh sb="20" eb="22">
      <t>バアイ</t>
    </rPh>
    <rPh sb="23" eb="25">
      <t>テイシュツ</t>
    </rPh>
    <phoneticPr fontId="2"/>
  </si>
  <si>
    <t>事業計画書を保存したCD-R</t>
    <rPh sb="0" eb="2">
      <t>ジギョウ</t>
    </rPh>
    <rPh sb="2" eb="5">
      <t>ケイカクショ</t>
    </rPh>
    <rPh sb="6" eb="8">
      <t>ホゾン</t>
    </rPh>
    <phoneticPr fontId="2"/>
  </si>
  <si>
    <t>提出日</t>
    <rPh sb="0" eb="2">
      <t>テイシュツ</t>
    </rPh>
    <rPh sb="2" eb="3">
      <t>ビ</t>
    </rPh>
    <phoneticPr fontId="2"/>
  </si>
  <si>
    <t>代表者
（職名・氏名）</t>
    <rPh sb="0" eb="3">
      <t>ダイヒョウシャ</t>
    </rPh>
    <rPh sb="5" eb="7">
      <t>ショクメイ</t>
    </rPh>
    <rPh sb="8" eb="10">
      <t>シメイ</t>
    </rPh>
    <phoneticPr fontId="7"/>
  </si>
  <si>
    <t>(単位：千円）</t>
    <rPh sb="1" eb="3">
      <t>タンイ</t>
    </rPh>
    <rPh sb="4" eb="6">
      <t>センエン</t>
    </rPh>
    <phoneticPr fontId="2"/>
  </si>
  <si>
    <t>金額</t>
    <rPh sb="0" eb="2">
      <t>キンガク</t>
    </rPh>
    <phoneticPr fontId="2"/>
  </si>
  <si>
    <t>※</t>
    <phoneticPr fontId="2"/>
  </si>
  <si>
    <t>様式１については、片面印刷としてください。</t>
    <rPh sb="0" eb="2">
      <t>ヨウシキ</t>
    </rPh>
    <rPh sb="9" eb="11">
      <t>カタメン</t>
    </rPh>
    <rPh sb="11" eb="13">
      <t>インサツ</t>
    </rPh>
    <phoneticPr fontId="2"/>
  </si>
  <si>
    <t>様式２－１</t>
    <rPh sb="0" eb="2">
      <t>ヨウシキ</t>
    </rPh>
    <phoneticPr fontId="2"/>
  </si>
  <si>
    <t>様式２－２</t>
    <rPh sb="0" eb="2">
      <t>ヨウシキ</t>
    </rPh>
    <phoneticPr fontId="2"/>
  </si>
  <si>
    <t>様式２－３</t>
    <rPh sb="0" eb="2">
      <t>ヨウシキ</t>
    </rPh>
    <phoneticPr fontId="2"/>
  </si>
  <si>
    <t>様式４</t>
    <rPh sb="0" eb="2">
      <t>ヨウシキ</t>
    </rPh>
    <phoneticPr fontId="2"/>
  </si>
  <si>
    <t>年</t>
    <rPh sb="0" eb="1">
      <t>ネン</t>
    </rPh>
    <phoneticPr fontId="2"/>
  </si>
  <si>
    <t>～</t>
    <phoneticPr fontId="2"/>
  </si>
  <si>
    <t>法人の名称</t>
    <rPh sb="0" eb="2">
      <t>ホウジン</t>
    </rPh>
    <rPh sb="3" eb="5">
      <t>メイショウ</t>
    </rPh>
    <phoneticPr fontId="7"/>
  </si>
  <si>
    <t>様式６</t>
    <rPh sb="0" eb="2">
      <t>ヨウシキ</t>
    </rPh>
    <phoneticPr fontId="2"/>
  </si>
  <si>
    <t>再生可能エネルギーの種類</t>
    <rPh sb="0" eb="2">
      <t>サイセイ</t>
    </rPh>
    <rPh sb="2" eb="4">
      <t>カノウ</t>
    </rPh>
    <rPh sb="10" eb="12">
      <t>シュルイ</t>
    </rPh>
    <phoneticPr fontId="2"/>
  </si>
  <si>
    <t>提案事業者の直近２会計年度の決算財務諸表</t>
    <rPh sb="0" eb="2">
      <t>テイアン</t>
    </rPh>
    <rPh sb="2" eb="5">
      <t>ジギョウシャ</t>
    </rPh>
    <rPh sb="6" eb="8">
      <t>チョッキン</t>
    </rPh>
    <rPh sb="9" eb="11">
      <t>カイケイ</t>
    </rPh>
    <rPh sb="11" eb="13">
      <t>ネンド</t>
    </rPh>
    <rPh sb="14" eb="16">
      <t>ケッサン</t>
    </rPh>
    <rPh sb="16" eb="18">
      <t>ザイム</t>
    </rPh>
    <rPh sb="18" eb="20">
      <t>ショヒョウ</t>
    </rPh>
    <phoneticPr fontId="2"/>
  </si>
  <si>
    <t>ファクシミリ</t>
    <phoneticPr fontId="2"/>
  </si>
  <si>
    <t>（損益計算書、貸借対照表、株主資本等変動計算書等）</t>
    <rPh sb="1" eb="3">
      <t>ソンエキ</t>
    </rPh>
    <rPh sb="3" eb="6">
      <t>ケイサンショ</t>
    </rPh>
    <rPh sb="7" eb="9">
      <t>タイシャク</t>
    </rPh>
    <rPh sb="9" eb="12">
      <t>タイショウヒョウ</t>
    </rPh>
    <rPh sb="13" eb="15">
      <t>カブヌシ</t>
    </rPh>
    <rPh sb="15" eb="17">
      <t>シホン</t>
    </rPh>
    <rPh sb="17" eb="18">
      <t>トウ</t>
    </rPh>
    <rPh sb="18" eb="20">
      <t>ヘンドウ</t>
    </rPh>
    <rPh sb="20" eb="23">
      <t>ケイサンショ</t>
    </rPh>
    <rPh sb="23" eb="24">
      <t>トウ</t>
    </rPh>
    <phoneticPr fontId="2"/>
  </si>
  <si>
    <t>提案事業者の直近２会計年度の決算財務諸表（B/S、P/L、C/F、株主資本等変動計算書）</t>
    <rPh sb="0" eb="2">
      <t>テイアン</t>
    </rPh>
    <rPh sb="2" eb="5">
      <t>ジギョウシャ</t>
    </rPh>
    <rPh sb="6" eb="8">
      <t>チョッキン</t>
    </rPh>
    <rPh sb="9" eb="11">
      <t>カイケイ</t>
    </rPh>
    <rPh sb="11" eb="13">
      <t>ネンド</t>
    </rPh>
    <rPh sb="14" eb="16">
      <t>ケッサン</t>
    </rPh>
    <rPh sb="16" eb="18">
      <t>ザイム</t>
    </rPh>
    <rPh sb="18" eb="20">
      <t>ショヒョウ</t>
    </rPh>
    <rPh sb="33" eb="35">
      <t>カブヌシ</t>
    </rPh>
    <rPh sb="35" eb="38">
      <t>シホントウ</t>
    </rPh>
    <rPh sb="38" eb="40">
      <t>ヘンドウ</t>
    </rPh>
    <rPh sb="40" eb="43">
      <t>ケイサンショ</t>
    </rPh>
    <phoneticPr fontId="2"/>
  </si>
  <si>
    <t>事業者の概要</t>
    <rPh sb="0" eb="2">
      <t>ジギョウ</t>
    </rPh>
    <rPh sb="2" eb="3">
      <t>シャ</t>
    </rPh>
    <rPh sb="4" eb="6">
      <t>ガイヨウ</t>
    </rPh>
    <phoneticPr fontId="2"/>
  </si>
  <si>
    <t>提案事業者の商業登記簿現在事項全部証明書（原本）及び定款（写し）</t>
    <rPh sb="0" eb="2">
      <t>テイアン</t>
    </rPh>
    <rPh sb="2" eb="5">
      <t>ジギョウシャ</t>
    </rPh>
    <rPh sb="6" eb="8">
      <t>ショウギョウ</t>
    </rPh>
    <rPh sb="8" eb="11">
      <t>トウキボ</t>
    </rPh>
    <rPh sb="11" eb="13">
      <t>ゲンザイ</t>
    </rPh>
    <rPh sb="13" eb="15">
      <t>ジコウ</t>
    </rPh>
    <rPh sb="15" eb="17">
      <t>ゼンブ</t>
    </rPh>
    <rPh sb="17" eb="20">
      <t>ショウメイショ</t>
    </rPh>
    <rPh sb="21" eb="23">
      <t>ゲンポン</t>
    </rPh>
    <rPh sb="24" eb="25">
      <t>オヨ</t>
    </rPh>
    <rPh sb="26" eb="28">
      <t>テイカン</t>
    </rPh>
    <rPh sb="29" eb="30">
      <t>ウツ</t>
    </rPh>
    <phoneticPr fontId="2"/>
  </si>
  <si>
    <t>(複数事業者の場合は、代表者以外の商業登記簿現在事項全部証明書（原本）を併せて添付）</t>
    <rPh sb="32" eb="34">
      <t>ゲンポン</t>
    </rPh>
    <phoneticPr fontId="2"/>
  </si>
  <si>
    <t>地域主導再生可能エネルギー事業計画書</t>
    <rPh sb="0" eb="2">
      <t>チイキ</t>
    </rPh>
    <rPh sb="2" eb="4">
      <t>シュドウ</t>
    </rPh>
    <rPh sb="4" eb="6">
      <t>サイセイ</t>
    </rPh>
    <rPh sb="6" eb="8">
      <t>カノウ</t>
    </rPh>
    <rPh sb="13" eb="15">
      <t>ジギョウ</t>
    </rPh>
    <rPh sb="15" eb="18">
      <t>ケイカクショ</t>
    </rPh>
    <phoneticPr fontId="2"/>
  </si>
  <si>
    <t>地域主導再生可能エネルギー事業計画書</t>
    <rPh sb="0" eb="2">
      <t>チイキ</t>
    </rPh>
    <rPh sb="2" eb="4">
      <t>シュドウ</t>
    </rPh>
    <rPh sb="4" eb="6">
      <t>サイセイ</t>
    </rPh>
    <rPh sb="6" eb="8">
      <t>カノウ</t>
    </rPh>
    <rPh sb="13" eb="15">
      <t>ジギョウ</t>
    </rPh>
    <rPh sb="15" eb="17">
      <t>ケイカク</t>
    </rPh>
    <rPh sb="17" eb="18">
      <t>ショ</t>
    </rPh>
    <phoneticPr fontId="2"/>
  </si>
  <si>
    <t>　地域主導再生可能エネルギー事業公募要領に基づき、次のとおり提案します。</t>
    <rPh sb="1" eb="3">
      <t>チイキ</t>
    </rPh>
    <rPh sb="3" eb="5">
      <t>シュドウ</t>
    </rPh>
    <rPh sb="5" eb="7">
      <t>サイセイ</t>
    </rPh>
    <rPh sb="7" eb="9">
      <t>カノウ</t>
    </rPh>
    <rPh sb="14" eb="16">
      <t>ジギョウ</t>
    </rPh>
    <rPh sb="16" eb="18">
      <t>コウボ</t>
    </rPh>
    <rPh sb="18" eb="20">
      <t>ヨウリョウ</t>
    </rPh>
    <rPh sb="30" eb="32">
      <t>テイアン</t>
    </rPh>
    <phoneticPr fontId="2"/>
  </si>
  <si>
    <t>　１　実施しようとする内容</t>
    <rPh sb="3" eb="5">
      <t>ジッシ</t>
    </rPh>
    <rPh sb="11" eb="13">
      <t>ナイヨウ</t>
    </rPh>
    <phoneticPr fontId="2"/>
  </si>
  <si>
    <t>　３　担当者名</t>
    <rPh sb="3" eb="5">
      <t>タントウ</t>
    </rPh>
    <rPh sb="5" eb="6">
      <t>シャ</t>
    </rPh>
    <rPh sb="6" eb="7">
      <t>メイ</t>
    </rPh>
    <phoneticPr fontId="2"/>
  </si>
  <si>
    <t>　４　添付書類</t>
    <rPh sb="3" eb="5">
      <t>テンプ</t>
    </rPh>
    <rPh sb="5" eb="7">
      <t>ショルイ</t>
    </rPh>
    <phoneticPr fontId="2"/>
  </si>
  <si>
    <t>月</t>
    <rPh sb="0" eb="1">
      <t>ツキ</t>
    </rPh>
    <phoneticPr fontId="2"/>
  </si>
  <si>
    <t>・</t>
    <phoneticPr fontId="2"/>
  </si>
  <si>
    <t>　提案事業者</t>
    <rPh sb="1" eb="3">
      <t>テイアン</t>
    </rPh>
    <rPh sb="3" eb="6">
      <t>ジギョウシャ</t>
    </rPh>
    <phoneticPr fontId="2"/>
  </si>
  <si>
    <t>名称</t>
    <rPh sb="0" eb="2">
      <t>メイショウ</t>
    </rPh>
    <phoneticPr fontId="2"/>
  </si>
  <si>
    <t>所在地</t>
    <rPh sb="0" eb="3">
      <t>ショザイチ</t>
    </rPh>
    <phoneticPr fontId="2"/>
  </si>
  <si>
    <t>代表者職名・氏名</t>
    <rPh sb="0" eb="3">
      <t>ダイヒョウシャ</t>
    </rPh>
    <rPh sb="3" eb="5">
      <t>ショクメイ</t>
    </rPh>
    <rPh sb="6" eb="8">
      <t>シメイ</t>
    </rPh>
    <phoneticPr fontId="2"/>
  </si>
  <si>
    <t>職名</t>
    <rPh sb="0" eb="2">
      <t>ショクメイ</t>
    </rPh>
    <phoneticPr fontId="2"/>
  </si>
  <si>
    <t>氏名</t>
    <rPh sb="0" eb="2">
      <t>シメイ</t>
    </rPh>
    <phoneticPr fontId="2"/>
  </si>
  <si>
    <t>時間外Tel</t>
    <rPh sb="0" eb="3">
      <t>ジカンガイ</t>
    </rPh>
    <phoneticPr fontId="2"/>
  </si>
  <si>
    <t>再生可能エネルギー発電設備の種類</t>
    <rPh sb="0" eb="1">
      <t>サイ</t>
    </rPh>
    <rPh sb="1" eb="2">
      <t>セイ</t>
    </rPh>
    <rPh sb="2" eb="4">
      <t>カノウ</t>
    </rPh>
    <rPh sb="9" eb="11">
      <t>ハツデン</t>
    </rPh>
    <rPh sb="11" eb="13">
      <t>セツビ</t>
    </rPh>
    <rPh sb="14" eb="16">
      <t>シュルイ</t>
    </rPh>
    <phoneticPr fontId="2"/>
  </si>
  <si>
    <t>１　提案事業者の概要</t>
    <rPh sb="2" eb="4">
      <t>テイアン</t>
    </rPh>
    <rPh sb="4" eb="7">
      <t>ジギョウシャ</t>
    </rPh>
    <rPh sb="8" eb="10">
      <t>ガイヨウ</t>
    </rPh>
    <phoneticPr fontId="7"/>
  </si>
  <si>
    <t>うち再生可能エネルギー発電事業の実績</t>
    <rPh sb="2" eb="4">
      <t>サイセイ</t>
    </rPh>
    <rPh sb="4" eb="6">
      <t>カノウ</t>
    </rPh>
    <rPh sb="11" eb="13">
      <t>ハツデン</t>
    </rPh>
    <rPh sb="13" eb="15">
      <t>ジギョウ</t>
    </rPh>
    <rPh sb="16" eb="18">
      <t>ジッセキ</t>
    </rPh>
    <phoneticPr fontId="7"/>
  </si>
  <si>
    <t>県内実績</t>
    <rPh sb="0" eb="2">
      <t>ケンナイ</t>
    </rPh>
    <rPh sb="2" eb="4">
      <t>ジッセキ</t>
    </rPh>
    <phoneticPr fontId="2"/>
  </si>
  <si>
    <t>国内実績</t>
    <rPh sb="0" eb="2">
      <t>コクナイ</t>
    </rPh>
    <rPh sb="2" eb="4">
      <t>ジッセキ</t>
    </rPh>
    <phoneticPr fontId="2"/>
  </si>
  <si>
    <t>従業員数</t>
    <rPh sb="0" eb="3">
      <t>ジュウギョウイン</t>
    </rPh>
    <rPh sb="3" eb="4">
      <t>スウ</t>
    </rPh>
    <phoneticPr fontId="2"/>
  </si>
  <si>
    <t>所在地</t>
    <rPh sb="0" eb="3">
      <t>ショザイチ</t>
    </rPh>
    <phoneticPr fontId="2"/>
  </si>
  <si>
    <t>県内事務所・事業所等</t>
    <rPh sb="0" eb="2">
      <t>ケンナイ</t>
    </rPh>
    <rPh sb="2" eb="4">
      <t>ジム</t>
    </rPh>
    <rPh sb="4" eb="5">
      <t>ショ</t>
    </rPh>
    <rPh sb="6" eb="9">
      <t>ジギョウショ</t>
    </rPh>
    <rPh sb="9" eb="10">
      <t>ナド</t>
    </rPh>
    <phoneticPr fontId="2"/>
  </si>
  <si>
    <t>記入しきれない場合、一番下の欄は「等」と記入してください。</t>
    <rPh sb="0" eb="2">
      <t>キニュウ</t>
    </rPh>
    <rPh sb="7" eb="9">
      <t>バアイ</t>
    </rPh>
    <rPh sb="10" eb="12">
      <t>イチバン</t>
    </rPh>
    <rPh sb="12" eb="13">
      <t>シタ</t>
    </rPh>
    <rPh sb="14" eb="15">
      <t>ラン</t>
    </rPh>
    <rPh sb="17" eb="18">
      <t>ナド</t>
    </rPh>
    <rPh sb="20" eb="22">
      <t>キニュウ</t>
    </rPh>
    <phoneticPr fontId="2"/>
  </si>
  <si>
    <t>件数</t>
    <rPh sb="0" eb="2">
      <t>ケンスウ</t>
    </rPh>
    <phoneticPr fontId="2"/>
  </si>
  <si>
    <t>導入量</t>
    <rPh sb="0" eb="2">
      <t>ドウニュウ</t>
    </rPh>
    <rPh sb="2" eb="3">
      <t>リョウ</t>
    </rPh>
    <phoneticPr fontId="2"/>
  </si>
  <si>
    <t>従業員数合計（右欄）</t>
    <rPh sb="0" eb="3">
      <t>ジュウギョウイン</t>
    </rPh>
    <rPh sb="3" eb="4">
      <t>スウ</t>
    </rPh>
    <rPh sb="7" eb="8">
      <t>ミギ</t>
    </rPh>
    <rPh sb="8" eb="9">
      <t>ラン</t>
    </rPh>
    <phoneticPr fontId="2"/>
  </si>
  <si>
    <t>太陽光発電（自己所有の施設・土地）</t>
    <rPh sb="0" eb="3">
      <t>タイヨウコウ</t>
    </rPh>
    <rPh sb="3" eb="5">
      <t>ハツデン</t>
    </rPh>
    <rPh sb="6" eb="8">
      <t>ジコ</t>
    </rPh>
    <rPh sb="8" eb="10">
      <t>ショユウ</t>
    </rPh>
    <rPh sb="11" eb="13">
      <t>シセツ</t>
    </rPh>
    <rPh sb="14" eb="16">
      <t>トチ</t>
    </rPh>
    <phoneticPr fontId="2"/>
  </si>
  <si>
    <t>太陽光発電（自己所有以外の施設・土地借り）</t>
    <rPh sb="10" eb="12">
      <t>イガイ</t>
    </rPh>
    <rPh sb="18" eb="19">
      <t>カ</t>
    </rPh>
    <phoneticPr fontId="2"/>
  </si>
  <si>
    <t>合計（右欄）</t>
    <rPh sb="0" eb="2">
      <t>ゴウケイ</t>
    </rPh>
    <phoneticPr fontId="2"/>
  </si>
  <si>
    <t>担当者
（職名・氏名）</t>
    <rPh sb="0" eb="3">
      <t>タントウシャ</t>
    </rPh>
    <rPh sb="5" eb="7">
      <t>ショクメイ</t>
    </rPh>
    <rPh sb="8" eb="10">
      <t>シメイ</t>
    </rPh>
    <phoneticPr fontId="2"/>
  </si>
  <si>
    <t>設立を予定している法人等の約款（案）等（ＳＰＣで応募する場合）</t>
    <rPh sb="0" eb="2">
      <t>セツリツ</t>
    </rPh>
    <rPh sb="3" eb="5">
      <t>ヨテイ</t>
    </rPh>
    <rPh sb="9" eb="12">
      <t>ホウジントウ</t>
    </rPh>
    <rPh sb="13" eb="15">
      <t>ヤッカン</t>
    </rPh>
    <rPh sb="16" eb="17">
      <t>アン</t>
    </rPh>
    <rPh sb="18" eb="19">
      <t>ナド</t>
    </rPh>
    <phoneticPr fontId="2"/>
  </si>
  <si>
    <t>設置する再生可能エネルギー発電設備やパワーコンディショナ等のカタログ</t>
    <rPh sb="0" eb="2">
      <t>セッチ</t>
    </rPh>
    <rPh sb="4" eb="5">
      <t>サイ</t>
    </rPh>
    <rPh sb="5" eb="6">
      <t>セイ</t>
    </rPh>
    <rPh sb="6" eb="8">
      <t>カノウ</t>
    </rPh>
    <rPh sb="13" eb="15">
      <t>ハツデン</t>
    </rPh>
    <rPh sb="15" eb="17">
      <t>セツビ</t>
    </rPh>
    <rPh sb="28" eb="29">
      <t>トウ</t>
    </rPh>
    <phoneticPr fontId="2"/>
  </si>
  <si>
    <t>（１）提案事業者の事業等に関する概要</t>
    <rPh sb="3" eb="5">
      <t>テイアン</t>
    </rPh>
    <rPh sb="5" eb="8">
      <t>ジギョウシャ</t>
    </rPh>
    <rPh sb="9" eb="11">
      <t>ジギョウ</t>
    </rPh>
    <rPh sb="11" eb="12">
      <t>ナド</t>
    </rPh>
    <rPh sb="13" eb="14">
      <t>カン</t>
    </rPh>
    <rPh sb="16" eb="18">
      <t>ガイヨウ</t>
    </rPh>
    <phoneticPr fontId="2"/>
  </si>
  <si>
    <t>（２）提案事業者の経営状況（決算財務諸表）</t>
    <rPh sb="3" eb="5">
      <t>テイアン</t>
    </rPh>
    <rPh sb="5" eb="8">
      <t>ジギョウシャ</t>
    </rPh>
    <rPh sb="9" eb="11">
      <t>ケイエイ</t>
    </rPh>
    <rPh sb="11" eb="13">
      <t>ジョウキョウ</t>
    </rPh>
    <rPh sb="14" eb="16">
      <t>ケッサン</t>
    </rPh>
    <rPh sb="16" eb="18">
      <t>ザイム</t>
    </rPh>
    <rPh sb="18" eb="20">
      <t>ショヒョウ</t>
    </rPh>
    <phoneticPr fontId="2"/>
  </si>
  <si>
    <t>（</t>
    <phoneticPr fontId="2"/>
  </si>
  <si>
    <t>）</t>
    <phoneticPr fontId="2"/>
  </si>
  <si>
    <t>前々期</t>
    <rPh sb="0" eb="1">
      <t>マエ</t>
    </rPh>
    <rPh sb="2" eb="3">
      <t>キ</t>
    </rPh>
    <phoneticPr fontId="2"/>
  </si>
  <si>
    <t>前期</t>
    <rPh sb="0" eb="1">
      <t>マエ</t>
    </rPh>
    <rPh sb="1" eb="2">
      <t>キ</t>
    </rPh>
    <phoneticPr fontId="2"/>
  </si>
  <si>
    <t>損益計算書</t>
    <rPh sb="0" eb="2">
      <t>ソンエキ</t>
    </rPh>
    <rPh sb="2" eb="5">
      <t>ケイサンショ</t>
    </rPh>
    <phoneticPr fontId="7"/>
  </si>
  <si>
    <t>記入に当たって（提案事業者の経営状況）</t>
    <rPh sb="0" eb="2">
      <t>キニュウ</t>
    </rPh>
    <rPh sb="3" eb="4">
      <t>ア</t>
    </rPh>
    <rPh sb="8" eb="10">
      <t>テイアン</t>
    </rPh>
    <rPh sb="10" eb="13">
      <t>ジギョウシャ</t>
    </rPh>
    <rPh sb="14" eb="16">
      <t>ケイエイ</t>
    </rPh>
    <rPh sb="16" eb="18">
      <t>ジョウキョウ</t>
    </rPh>
    <phoneticPr fontId="2"/>
  </si>
  <si>
    <t>売上高</t>
    <rPh sb="0" eb="2">
      <t>ウリアゲ</t>
    </rPh>
    <rPh sb="2" eb="3">
      <t>ダカ</t>
    </rPh>
    <phoneticPr fontId="7"/>
  </si>
  <si>
    <t>売上原価</t>
    <rPh sb="0" eb="1">
      <t>ウ</t>
    </rPh>
    <rPh sb="1" eb="2">
      <t>ア</t>
    </rPh>
    <rPh sb="2" eb="4">
      <t>ゲンカ</t>
    </rPh>
    <phoneticPr fontId="2"/>
  </si>
  <si>
    <t>売上総利益</t>
    <rPh sb="0" eb="2">
      <t>ウリア</t>
    </rPh>
    <rPh sb="2" eb="5">
      <t>ソウリエキ</t>
    </rPh>
    <phoneticPr fontId="7"/>
  </si>
  <si>
    <t>販売費・一般管理費</t>
    <rPh sb="0" eb="3">
      <t>ハンバイヒ</t>
    </rPh>
    <rPh sb="4" eb="6">
      <t>イッパン</t>
    </rPh>
    <rPh sb="6" eb="9">
      <t>カンリヒ</t>
    </rPh>
    <phoneticPr fontId="7"/>
  </si>
  <si>
    <t>営業利益</t>
    <rPh sb="0" eb="2">
      <t>エイギョウ</t>
    </rPh>
    <rPh sb="2" eb="4">
      <t>リエキ</t>
    </rPh>
    <phoneticPr fontId="2"/>
  </si>
  <si>
    <t>営業外収益</t>
    <rPh sb="0" eb="3">
      <t>エイギョウガイ</t>
    </rPh>
    <rPh sb="3" eb="5">
      <t>シュウエキ</t>
    </rPh>
    <phoneticPr fontId="2"/>
  </si>
  <si>
    <t>営業外費用</t>
    <rPh sb="0" eb="3">
      <t>エイギョウガイ</t>
    </rPh>
    <rPh sb="3" eb="5">
      <t>ヒヨウ</t>
    </rPh>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</si>
  <si>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</si>
  <si>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</si>
  <si>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</si>
  <si>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</si>
  <si>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流動資産</t>
    <rPh sb="0" eb="2">
      <t>リュウドウ</t>
    </rPh>
    <rPh sb="2" eb="4">
      <t>シサン</t>
    </rPh>
    <phoneticPr fontId="7"/>
  </si>
  <si>
    <t>流動負債</t>
    <rPh sb="0" eb="2">
      <t>リュウドウ</t>
    </rPh>
    <rPh sb="2" eb="4">
      <t>フサイ</t>
    </rPh>
    <phoneticPr fontId="2"/>
  </si>
  <si>
    <t>固定資産</t>
    <rPh sb="0" eb="2">
      <t>コテイ</t>
    </rPh>
    <rPh sb="2" eb="4">
      <t>シサン</t>
    </rPh>
    <phoneticPr fontId="2"/>
  </si>
  <si>
    <t>繰延資産</t>
    <rPh sb="0" eb="2">
      <t>クリノ</t>
    </rPh>
    <rPh sb="2" eb="4">
      <t>シサン</t>
    </rPh>
    <phoneticPr fontId="2"/>
  </si>
  <si>
    <t>資産合計</t>
    <rPh sb="0" eb="2">
      <t>シサン</t>
    </rPh>
    <rPh sb="2" eb="4">
      <t>ゴウケイ</t>
    </rPh>
    <phoneticPr fontId="7"/>
  </si>
  <si>
    <t>固定負債</t>
    <rPh sb="0" eb="2">
      <t>コテイ</t>
    </rPh>
    <rPh sb="2" eb="4">
      <t>フサイ</t>
    </rPh>
    <phoneticPr fontId="2"/>
  </si>
  <si>
    <t>負債合計</t>
    <rPh sb="0" eb="2">
      <t>フサイ</t>
    </rPh>
    <rPh sb="2" eb="4">
      <t>ゴウケイ</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</si>
  <si>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</si>
  <si>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</si>
  <si>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</si>
  <si>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純資産合計</t>
    <rPh sb="0" eb="3">
      <t>ジュンシサン</t>
    </rPh>
    <rPh sb="3" eb="5">
      <t>ゴウケイ</t>
    </rPh>
    <phoneticPr fontId="2"/>
  </si>
  <si>
    <t>貸借対照表</t>
    <rPh sb="0" eb="2">
      <t>タイシャク</t>
    </rPh>
    <rPh sb="2" eb="5">
      <t>タイショウヒョウ</t>
    </rPh>
    <phoneticPr fontId="7"/>
  </si>
  <si>
    <r>
      <t>事業者の設立年月日を</t>
    </r>
    <r>
      <rPr>
        <b/>
        <sz val="14"/>
        <color indexed="10"/>
        <rFont val="ＭＳ 明朝"/>
        <family val="1"/>
        <charset val="128"/>
      </rPr>
      <t>西暦</t>
    </r>
    <r>
      <rPr>
        <sz val="14"/>
        <rFont val="ＭＳ 明朝"/>
        <family val="1"/>
        <charset val="128"/>
      </rPr>
      <t>で記載してください。</t>
    </r>
    <rPh sb="0" eb="2">
      <t>ジギョウ</t>
    </rPh>
    <rPh sb="2" eb="3">
      <t>シャ</t>
    </rPh>
    <rPh sb="4" eb="6">
      <t>セツリツ</t>
    </rPh>
    <rPh sb="6" eb="9">
      <t>ネンガッピ</t>
    </rPh>
    <rPh sb="10" eb="12">
      <t>セイレキ</t>
    </rPh>
    <rPh sb="13" eb="15">
      <t>キサイ</t>
    </rPh>
    <phoneticPr fontId="2"/>
  </si>
  <si>
    <t>提案事業者の電話・ファックスを半角英数字で入力してください</t>
    <rPh sb="0" eb="2">
      <t>テイアン</t>
    </rPh>
    <rPh sb="2" eb="4">
      <t>ジギョウ</t>
    </rPh>
    <rPh sb="4" eb="5">
      <t>シャ</t>
    </rPh>
    <rPh sb="6" eb="8">
      <t>デンワ</t>
    </rPh>
    <rPh sb="15" eb="17">
      <t>ハンカク</t>
    </rPh>
    <rPh sb="17" eb="20">
      <t>エイスウジ</t>
    </rPh>
    <rPh sb="21" eb="23">
      <t>ニュウリョク</t>
    </rPh>
    <phoneticPr fontId="2"/>
  </si>
  <si>
    <r>
      <t>提案事業者による再生可能エネルギー発電事業の実績について、</t>
    </r>
    <r>
      <rPr>
        <b/>
        <sz val="11"/>
        <color rgb="FFFF0000"/>
        <rFont val="ＭＳ 明朝"/>
        <family val="1"/>
        <charset val="128"/>
      </rPr>
      <t/>
    </r>
    <rPh sb="2" eb="4">
      <t>ジギョウ</t>
    </rPh>
    <rPh sb="4" eb="5">
      <t>シャ</t>
    </rPh>
    <rPh sb="8" eb="10">
      <t>サイセイ</t>
    </rPh>
    <rPh sb="10" eb="12">
      <t>カノウ</t>
    </rPh>
    <rPh sb="17" eb="19">
      <t>ハツデン</t>
    </rPh>
    <rPh sb="19" eb="21">
      <t>ジギョウ</t>
    </rPh>
    <rPh sb="22" eb="24">
      <t>ジッセキ</t>
    </rPh>
    <phoneticPr fontId="2"/>
  </si>
  <si>
    <t>メーカー</t>
    <phoneticPr fontId="2"/>
  </si>
  <si>
    <t>再生可能エネルギーの種類</t>
    <rPh sb="0" eb="1">
      <t>サイ</t>
    </rPh>
    <rPh sb="1" eb="2">
      <t>セイ</t>
    </rPh>
    <rPh sb="2" eb="4">
      <t>カノウ</t>
    </rPh>
    <rPh sb="10" eb="12">
      <t>シュルイ</t>
    </rPh>
    <phoneticPr fontId="7"/>
  </si>
  <si>
    <t>耐用年数</t>
    <rPh sb="0" eb="2">
      <t>タイヨウ</t>
    </rPh>
    <rPh sb="2" eb="4">
      <t>ネンスウ</t>
    </rPh>
    <phoneticPr fontId="2"/>
  </si>
  <si>
    <t>発電設備等の仕様</t>
    <rPh sb="0" eb="2">
      <t>ハツデン</t>
    </rPh>
    <rPh sb="2" eb="4">
      <t>セツビ</t>
    </rPh>
    <rPh sb="4" eb="5">
      <t>ナド</t>
    </rPh>
    <rPh sb="6" eb="8">
      <t>シヨウ</t>
    </rPh>
    <phoneticPr fontId="2"/>
  </si>
  <si>
    <t>発電設備</t>
    <rPh sb="0" eb="2">
      <t>ハツデン</t>
    </rPh>
    <rPh sb="2" eb="4">
      <t>セツビ</t>
    </rPh>
    <phoneticPr fontId="2"/>
  </si>
  <si>
    <t>パワー
コンディショナ</t>
    <phoneticPr fontId="2"/>
  </si>
  <si>
    <t>（１）再生可能エネルギー発電設備の種類及び仕様</t>
    <rPh sb="3" eb="5">
      <t>サイセイ</t>
    </rPh>
    <rPh sb="5" eb="7">
      <t>カノウ</t>
    </rPh>
    <rPh sb="12" eb="14">
      <t>ハツデン</t>
    </rPh>
    <rPh sb="14" eb="16">
      <t>セツビ</t>
    </rPh>
    <rPh sb="17" eb="19">
      <t>シュルイ</t>
    </rPh>
    <rPh sb="19" eb="20">
      <t>オヨ</t>
    </rPh>
    <rPh sb="21" eb="23">
      <t>シヨウ</t>
    </rPh>
    <phoneticPr fontId="2"/>
  </si>
  <si>
    <t>設備認定</t>
    <rPh sb="0" eb="2">
      <t>セツビ</t>
    </rPh>
    <rPh sb="2" eb="4">
      <t>ニンテイ</t>
    </rPh>
    <phoneticPr fontId="2"/>
  </si>
  <si>
    <t>系統連系</t>
    <rPh sb="0" eb="2">
      <t>ケイトウ</t>
    </rPh>
    <rPh sb="2" eb="4">
      <t>レンケイ</t>
    </rPh>
    <phoneticPr fontId="2"/>
  </si>
  <si>
    <t>設備設置工事</t>
    <rPh sb="0" eb="2">
      <t>セツビ</t>
    </rPh>
    <rPh sb="2" eb="4">
      <t>セッチ</t>
    </rPh>
    <rPh sb="4" eb="6">
      <t>コウジ</t>
    </rPh>
    <phoneticPr fontId="2"/>
  </si>
  <si>
    <t>売電開始</t>
    <rPh sb="0" eb="2">
      <t>バイデン</t>
    </rPh>
    <rPh sb="2" eb="4">
      <t>カイシ</t>
    </rPh>
    <phoneticPr fontId="2"/>
  </si>
  <si>
    <t>円／ｋＷｈ</t>
    <rPh sb="0" eb="1">
      <t>エン</t>
    </rPh>
    <phoneticPr fontId="2"/>
  </si>
  <si>
    <t>設置場所の形状</t>
    <rPh sb="0" eb="2">
      <t>セッチ</t>
    </rPh>
    <rPh sb="2" eb="4">
      <t>バショ</t>
    </rPh>
    <rPh sb="5" eb="7">
      <t>ケイジョウ</t>
    </rPh>
    <phoneticPr fontId="2"/>
  </si>
  <si>
    <t>1981年改正の
建築基準の適合</t>
    <rPh sb="4" eb="5">
      <t>ネン</t>
    </rPh>
    <rPh sb="5" eb="7">
      <t>カイセイ</t>
    </rPh>
    <rPh sb="9" eb="11">
      <t>ケンチク</t>
    </rPh>
    <rPh sb="11" eb="13">
      <t>キジュン</t>
    </rPh>
    <rPh sb="14" eb="16">
      <t>テキゴウ</t>
    </rPh>
    <phoneticPr fontId="2"/>
  </si>
  <si>
    <t>新耐震基準に適合していない、又は不明</t>
    <rPh sb="0" eb="1">
      <t>シン</t>
    </rPh>
    <rPh sb="1" eb="3">
      <t>タイシン</t>
    </rPh>
    <rPh sb="3" eb="5">
      <t>キジュン</t>
    </rPh>
    <rPh sb="6" eb="8">
      <t>テキゴウ</t>
    </rPh>
    <rPh sb="14" eb="15">
      <t>マタ</t>
    </rPh>
    <rPh sb="16" eb="18">
      <t>フメイ</t>
    </rPh>
    <phoneticPr fontId="2"/>
  </si>
  <si>
    <t>新耐震基準に基づき建築した施設</t>
    <rPh sb="0" eb="1">
      <t>シン</t>
    </rPh>
    <rPh sb="1" eb="3">
      <t>タイシン</t>
    </rPh>
    <rPh sb="3" eb="5">
      <t>キジュン</t>
    </rPh>
    <rPh sb="6" eb="7">
      <t>モト</t>
    </rPh>
    <rPh sb="9" eb="11">
      <t>ケンチク</t>
    </rPh>
    <rPh sb="13" eb="15">
      <t>シセツ</t>
    </rPh>
    <phoneticPr fontId="2"/>
  </si>
  <si>
    <t>新耐震基準に基づき改修した施設</t>
    <rPh sb="0" eb="1">
      <t>シン</t>
    </rPh>
    <rPh sb="1" eb="3">
      <t>タイシン</t>
    </rPh>
    <rPh sb="3" eb="5">
      <t>キジュン</t>
    </rPh>
    <rPh sb="6" eb="7">
      <t>モト</t>
    </rPh>
    <rPh sb="9" eb="11">
      <t>カイシュウ</t>
    </rPh>
    <rPh sb="13" eb="15">
      <t>シセツ</t>
    </rPh>
    <phoneticPr fontId="2"/>
  </si>
  <si>
    <t>太陽光発電設備</t>
    <rPh sb="0" eb="3">
      <t>タイヨウコウ</t>
    </rPh>
    <rPh sb="3" eb="5">
      <t>ハツデン</t>
    </rPh>
    <rPh sb="5" eb="7">
      <t>セツビ</t>
    </rPh>
    <phoneticPr fontId="2"/>
  </si>
  <si>
    <t>太陽光発電設備（薄膜太陽電池）</t>
    <rPh sb="0" eb="3">
      <t>タイヨウコウ</t>
    </rPh>
    <rPh sb="3" eb="5">
      <t>ハツデン</t>
    </rPh>
    <rPh sb="5" eb="7">
      <t>セツビ</t>
    </rPh>
    <rPh sb="8" eb="10">
      <t>ハクマク</t>
    </rPh>
    <rPh sb="10" eb="12">
      <t>タイヨウ</t>
    </rPh>
    <rPh sb="12" eb="14">
      <t>デンチ</t>
    </rPh>
    <phoneticPr fontId="2"/>
  </si>
  <si>
    <t>風力発電設備</t>
    <rPh sb="0" eb="2">
      <t>フウリョク</t>
    </rPh>
    <rPh sb="2" eb="4">
      <t>ハツデン</t>
    </rPh>
    <rPh sb="4" eb="6">
      <t>セツビ</t>
    </rPh>
    <phoneticPr fontId="2"/>
  </si>
  <si>
    <t>バイオマス発電設備</t>
    <rPh sb="5" eb="7">
      <t>ハツデン</t>
    </rPh>
    <rPh sb="7" eb="9">
      <t>セツビ</t>
    </rPh>
    <phoneticPr fontId="2"/>
  </si>
  <si>
    <t>施設の屋上（屋根）に設置する場合</t>
    <rPh sb="0" eb="2">
      <t>シセツ</t>
    </rPh>
    <rPh sb="3" eb="5">
      <t>オクジョウ</t>
    </rPh>
    <rPh sb="6" eb="8">
      <t>ヤネ</t>
    </rPh>
    <rPh sb="10" eb="12">
      <t>セッチ</t>
    </rPh>
    <rPh sb="14" eb="16">
      <t>バアイ</t>
    </rPh>
    <phoneticPr fontId="2"/>
  </si>
  <si>
    <t>施設の建築年月</t>
    <rPh sb="0" eb="2">
      <t>シセツ</t>
    </rPh>
    <rPh sb="3" eb="5">
      <t>ケンチク</t>
    </rPh>
    <rPh sb="5" eb="7">
      <t>ネンゲツ</t>
    </rPh>
    <phoneticPr fontId="2"/>
  </si>
  <si>
    <t>設置場所の所有者</t>
    <rPh sb="0" eb="2">
      <t>セッチ</t>
    </rPh>
    <rPh sb="2" eb="3">
      <t>バ</t>
    </rPh>
    <rPh sb="3" eb="4">
      <t>ショ</t>
    </rPh>
    <rPh sb="5" eb="8">
      <t>ショユウシャ</t>
    </rPh>
    <phoneticPr fontId="2"/>
  </si>
  <si>
    <t>日</t>
    <rPh sb="0" eb="1">
      <t>ヒ</t>
    </rPh>
    <phoneticPr fontId="2"/>
  </si>
  <si>
    <t>資金調達できれば確実に設備を設置する了解が得られているか、</t>
    <rPh sb="0" eb="2">
      <t>シキン</t>
    </rPh>
    <rPh sb="2" eb="4">
      <t>チョウタツ</t>
    </rPh>
    <rPh sb="8" eb="10">
      <t>カクジツ</t>
    </rPh>
    <rPh sb="11" eb="13">
      <t>セツビ</t>
    </rPh>
    <rPh sb="14" eb="16">
      <t>セッチ</t>
    </rPh>
    <rPh sb="18" eb="20">
      <t>リョウカイ</t>
    </rPh>
    <rPh sb="21" eb="22">
      <t>エ</t>
    </rPh>
    <phoneticPr fontId="2"/>
  </si>
  <si>
    <t>設置場所・施設を提案事業者以外が所有している場合、事業実施に向けた所有者との合意形成の状況</t>
    <rPh sb="0" eb="2">
      <t>セッチ</t>
    </rPh>
    <rPh sb="2" eb="3">
      <t>バ</t>
    </rPh>
    <rPh sb="3" eb="4">
      <t>ショ</t>
    </rPh>
    <rPh sb="5" eb="7">
      <t>シセツ</t>
    </rPh>
    <rPh sb="8" eb="10">
      <t>テイアン</t>
    </rPh>
    <rPh sb="10" eb="12">
      <t>ジギョウ</t>
    </rPh>
    <rPh sb="12" eb="13">
      <t>シャ</t>
    </rPh>
    <rPh sb="13" eb="15">
      <t>イガイ</t>
    </rPh>
    <rPh sb="16" eb="18">
      <t>ショユウ</t>
    </rPh>
    <rPh sb="22" eb="24">
      <t>バアイ</t>
    </rPh>
    <rPh sb="25" eb="27">
      <t>ジギョウ</t>
    </rPh>
    <rPh sb="27" eb="29">
      <t>ジッシ</t>
    </rPh>
    <rPh sb="30" eb="31">
      <t>ム</t>
    </rPh>
    <rPh sb="33" eb="36">
      <t>ショユウシャ</t>
    </rPh>
    <rPh sb="38" eb="40">
      <t>ゴウイ</t>
    </rPh>
    <rPh sb="40" eb="42">
      <t>ケイセイ</t>
    </rPh>
    <rPh sb="43" eb="45">
      <t>ジョウキョウ</t>
    </rPh>
    <phoneticPr fontId="2"/>
  </si>
  <si>
    <t>設置場所の
周辺状況</t>
    <rPh sb="0" eb="2">
      <t>セッチ</t>
    </rPh>
    <rPh sb="2" eb="3">
      <t>バ</t>
    </rPh>
    <rPh sb="3" eb="4">
      <t>ショ</t>
    </rPh>
    <rPh sb="6" eb="8">
      <t>シュウヘン</t>
    </rPh>
    <rPh sb="8" eb="10">
      <t>ジョウキョウ</t>
    </rPh>
    <phoneticPr fontId="2"/>
  </si>
  <si>
    <t>管理業務人員体制を詳細に記入してください</t>
    <rPh sb="9" eb="11">
      <t>ショウサイ</t>
    </rPh>
    <rPh sb="12" eb="14">
      <t>キニュウ</t>
    </rPh>
    <phoneticPr fontId="2"/>
  </si>
  <si>
    <t>自動計算されます</t>
    <rPh sb="0" eb="2">
      <t>ジドウ</t>
    </rPh>
    <rPh sb="2" eb="4">
      <t>ケイサン</t>
    </rPh>
    <phoneticPr fontId="2"/>
  </si>
  <si>
    <t>直近２会計年度（前期、前々期）の決算財務諸表（損益計算書、貸借対照表等のうち</t>
    <phoneticPr fontId="2"/>
  </si>
  <si>
    <t>作成している既存の文書）から、各科目の金額を転記してください</t>
    <phoneticPr fontId="2"/>
  </si>
  <si>
    <t>資金調達に係る
調整状況</t>
    <rPh sb="0" eb="2">
      <t>シキン</t>
    </rPh>
    <rPh sb="2" eb="4">
      <t>チョウタツ</t>
    </rPh>
    <rPh sb="5" eb="6">
      <t>カカ</t>
    </rPh>
    <rPh sb="8" eb="10">
      <t>チョウセイ</t>
    </rPh>
    <rPh sb="10" eb="12">
      <t>ジョウキョウ</t>
    </rPh>
    <phoneticPr fontId="2"/>
  </si>
  <si>
    <t>管理事務を行う
事業者の名称</t>
    <rPh sb="0" eb="2">
      <t>カンリ</t>
    </rPh>
    <rPh sb="2" eb="4">
      <t>ジム</t>
    </rPh>
    <rPh sb="5" eb="6">
      <t>オコナ</t>
    </rPh>
    <rPh sb="8" eb="10">
      <t>ジギョウ</t>
    </rPh>
    <rPh sb="10" eb="11">
      <t>シャ</t>
    </rPh>
    <rPh sb="12" eb="14">
      <t>メイショウ</t>
    </rPh>
    <phoneticPr fontId="2"/>
  </si>
  <si>
    <t>緊急時の連絡体制について、具体的に記入してください。</t>
    <rPh sb="0" eb="3">
      <t>キンキュウジ</t>
    </rPh>
    <rPh sb="4" eb="6">
      <t>レンラク</t>
    </rPh>
    <rPh sb="6" eb="8">
      <t>タイセイ</t>
    </rPh>
    <rPh sb="13" eb="16">
      <t>グタイテキ</t>
    </rPh>
    <rPh sb="17" eb="19">
      <t>キニュウ</t>
    </rPh>
    <phoneticPr fontId="27"/>
  </si>
  <si>
    <t>緊急時連絡体制、
対応時間</t>
    <rPh sb="0" eb="3">
      <t>キンキュウジ</t>
    </rPh>
    <rPh sb="3" eb="5">
      <t>レンラク</t>
    </rPh>
    <rPh sb="5" eb="7">
      <t>タイセイ</t>
    </rPh>
    <rPh sb="9" eb="11">
      <t>タイオウ</t>
    </rPh>
    <rPh sb="11" eb="13">
      <t>ジカン</t>
    </rPh>
    <phoneticPr fontId="2"/>
  </si>
  <si>
    <t>発電量チェックの
方法及び体制</t>
    <rPh sb="0" eb="2">
      <t>ハツデン</t>
    </rPh>
    <rPh sb="2" eb="3">
      <t>リョウ</t>
    </rPh>
    <phoneticPr fontId="2"/>
  </si>
  <si>
    <t>時期・回数</t>
    <rPh sb="0" eb="2">
      <t>ジキ</t>
    </rPh>
    <rPh sb="3" eb="5">
      <t>カイスウ</t>
    </rPh>
    <phoneticPr fontId="2"/>
  </si>
  <si>
    <t>点検対象（発電設備、パワコン等）や具体の点検方法</t>
    <rPh sb="0" eb="2">
      <t>テンケン</t>
    </rPh>
    <rPh sb="2" eb="4">
      <t>タイショウ</t>
    </rPh>
    <rPh sb="5" eb="7">
      <t>ハツデン</t>
    </rPh>
    <rPh sb="7" eb="9">
      <t>セツビ</t>
    </rPh>
    <rPh sb="14" eb="15">
      <t>トウ</t>
    </rPh>
    <rPh sb="17" eb="19">
      <t>グタイ</t>
    </rPh>
    <rPh sb="20" eb="22">
      <t>テンケン</t>
    </rPh>
    <rPh sb="22" eb="24">
      <t>ホウホウ</t>
    </rPh>
    <phoneticPr fontId="2"/>
  </si>
  <si>
    <t>保険期間</t>
    <rPh sb="0" eb="2">
      <t>ホケン</t>
    </rPh>
    <rPh sb="2" eb="4">
      <t>キカン</t>
    </rPh>
    <phoneticPr fontId="2"/>
  </si>
  <si>
    <t>設備の設置施設や第三者に対する保険（損害保険・賠償責任保険）の内容</t>
    <rPh sb="0" eb="2">
      <t>セツビ</t>
    </rPh>
    <rPh sb="3" eb="5">
      <t>セッチ</t>
    </rPh>
    <phoneticPr fontId="2"/>
  </si>
  <si>
    <t>保険金額
（上限）</t>
    <rPh sb="0" eb="2">
      <t>ホケン</t>
    </rPh>
    <rPh sb="2" eb="4">
      <t>キンガク</t>
    </rPh>
    <rPh sb="6" eb="8">
      <t>ジョウゲン</t>
    </rPh>
    <phoneticPr fontId="2"/>
  </si>
  <si>
    <t>事故毎に保険金額が異なる場合は、保険事故毎に記入してください</t>
    <rPh sb="4" eb="6">
      <t>ホケン</t>
    </rPh>
    <phoneticPr fontId="2"/>
  </si>
  <si>
    <t>（特に関係事業者が複数いる場合）</t>
    <phoneticPr fontId="2"/>
  </si>
  <si>
    <t>複数の保険事故をカバーしている場合には、それぞれの内容について記入</t>
    <phoneticPr fontId="2"/>
  </si>
  <si>
    <t>施設や第三者に損害を与えた場合の保険の内容を記入してください</t>
    <rPh sb="0" eb="2">
      <t>シセツ</t>
    </rPh>
    <rPh sb="3" eb="4">
      <t>ダイ</t>
    </rPh>
    <rPh sb="4" eb="6">
      <t>サンシャ</t>
    </rPh>
    <rPh sb="7" eb="9">
      <t>ソンガイ</t>
    </rPh>
    <rPh sb="10" eb="11">
      <t>アタ</t>
    </rPh>
    <rPh sb="13" eb="15">
      <t>バアイ</t>
    </rPh>
    <rPh sb="16" eb="18">
      <t>ホケン</t>
    </rPh>
    <rPh sb="19" eb="21">
      <t>ナイヨウ</t>
    </rPh>
    <rPh sb="22" eb="24">
      <t>キニュウ</t>
    </rPh>
    <phoneticPr fontId="27"/>
  </si>
  <si>
    <t>してください</t>
  </si>
  <si>
    <t>災害で破損を受けた
機器等に対する保証</t>
    <rPh sb="0" eb="2">
      <t>サイガイ</t>
    </rPh>
    <rPh sb="3" eb="5">
      <t>ハソン</t>
    </rPh>
    <rPh sb="6" eb="7">
      <t>ウ</t>
    </rPh>
    <rPh sb="10" eb="12">
      <t>キキ</t>
    </rPh>
    <rPh sb="12" eb="13">
      <t>ナド</t>
    </rPh>
    <rPh sb="14" eb="15">
      <t>タイ</t>
    </rPh>
    <rPh sb="17" eb="19">
      <t>ホショウ</t>
    </rPh>
    <phoneticPr fontId="2"/>
  </si>
  <si>
    <t>設置費用</t>
    <rPh sb="0" eb="2">
      <t>セッチ</t>
    </rPh>
    <rPh sb="2" eb="4">
      <t>ヒヨウ</t>
    </rPh>
    <phoneticPr fontId="2"/>
  </si>
  <si>
    <t>設備費用</t>
    <rPh sb="0" eb="2">
      <t>セツビ</t>
    </rPh>
    <rPh sb="3" eb="4">
      <t>ヨウ</t>
    </rPh>
    <phoneticPr fontId="2"/>
  </si>
  <si>
    <t>項目</t>
    <rPh sb="0" eb="2">
      <t>コウモク</t>
    </rPh>
    <phoneticPr fontId="2"/>
  </si>
  <si>
    <t>初期投資費用</t>
    <rPh sb="0" eb="2">
      <t>ショキ</t>
    </rPh>
    <rPh sb="2" eb="4">
      <t>トウシ</t>
    </rPh>
    <rPh sb="4" eb="6">
      <t>ヒヨウ</t>
    </rPh>
    <phoneticPr fontId="2"/>
  </si>
  <si>
    <t>補助金申請予定額</t>
    <rPh sb="0" eb="2">
      <t>ホジョ</t>
    </rPh>
    <rPh sb="2" eb="3">
      <t>キン</t>
    </rPh>
    <rPh sb="3" eb="5">
      <t>シンセイ</t>
    </rPh>
    <rPh sb="5" eb="7">
      <t>ヨテイ</t>
    </rPh>
    <rPh sb="7" eb="8">
      <t>ガク</t>
    </rPh>
    <phoneticPr fontId="2"/>
  </si>
  <si>
    <t>資金調達</t>
    <rPh sb="0" eb="2">
      <t>シキン</t>
    </rPh>
    <rPh sb="2" eb="4">
      <t>チョウタツ</t>
    </rPh>
    <phoneticPr fontId="2"/>
  </si>
  <si>
    <t>→</t>
    <phoneticPr fontId="2"/>
  </si>
  <si>
    <t>（１）初期投資費用に関する資金調達計画</t>
    <rPh sb="3" eb="5">
      <t>ショキ</t>
    </rPh>
    <rPh sb="5" eb="7">
      <t>トウシ</t>
    </rPh>
    <rPh sb="7" eb="9">
      <t>ヒヨウ</t>
    </rPh>
    <rPh sb="10" eb="11">
      <t>カン</t>
    </rPh>
    <rPh sb="13" eb="15">
      <t>シキン</t>
    </rPh>
    <rPh sb="15" eb="17">
      <t>チョウタツ</t>
    </rPh>
    <rPh sb="17" eb="19">
      <t>ケイカク</t>
    </rPh>
    <phoneticPr fontId="2"/>
  </si>
  <si>
    <t>補助金申請予定額は、次の金額以内としてください（消費税抜きの金額となります）</t>
    <rPh sb="0" eb="2">
      <t>ホジョ</t>
    </rPh>
    <rPh sb="2" eb="3">
      <t>キン</t>
    </rPh>
    <rPh sb="3" eb="5">
      <t>シンセイ</t>
    </rPh>
    <rPh sb="5" eb="7">
      <t>ヨテイ</t>
    </rPh>
    <rPh sb="7" eb="8">
      <t>ガク</t>
    </rPh>
    <rPh sb="10" eb="11">
      <t>ツギ</t>
    </rPh>
    <rPh sb="12" eb="14">
      <t>キンガク</t>
    </rPh>
    <rPh sb="14" eb="16">
      <t>イナイ</t>
    </rPh>
    <rPh sb="24" eb="27">
      <t>ショウヒゼイ</t>
    </rPh>
    <rPh sb="27" eb="28">
      <t>ヌ</t>
    </rPh>
    <rPh sb="30" eb="32">
      <t>キンガク</t>
    </rPh>
    <phoneticPr fontId="2"/>
  </si>
  <si>
    <t>　補助金申請可能上限額</t>
    <rPh sb="1" eb="3">
      <t>ホジョ</t>
    </rPh>
    <rPh sb="3" eb="4">
      <t>キン</t>
    </rPh>
    <rPh sb="4" eb="6">
      <t>シンセイ</t>
    </rPh>
    <rPh sb="6" eb="8">
      <t>カノウ</t>
    </rPh>
    <rPh sb="8" eb="10">
      <t>ジョウゲン</t>
    </rPh>
    <rPh sb="10" eb="11">
      <t>ガク</t>
    </rPh>
    <phoneticPr fontId="2"/>
  </si>
  <si>
    <t>（税抜き）</t>
    <rPh sb="1" eb="2">
      <t>ゼイ</t>
    </rPh>
    <rPh sb="2" eb="3">
      <t>ヌ</t>
    </rPh>
    <phoneticPr fontId="2"/>
  </si>
  <si>
    <t>任意の保証・保険（加入する場合に記入）</t>
    <rPh sb="0" eb="2">
      <t>ニンイ</t>
    </rPh>
    <rPh sb="3" eb="5">
      <t>ホショウ</t>
    </rPh>
    <rPh sb="6" eb="8">
      <t>ホケン</t>
    </rPh>
    <rPh sb="9" eb="11">
      <t>カニュウ</t>
    </rPh>
    <rPh sb="13" eb="15">
      <t>バアイ</t>
    </rPh>
    <rPh sb="16" eb="18">
      <t>キニュウ</t>
    </rPh>
    <phoneticPr fontId="2"/>
  </si>
  <si>
    <t>設備容量
（公称最大出力合計）</t>
    <rPh sb="0" eb="2">
      <t>セツビ</t>
    </rPh>
    <rPh sb="2" eb="4">
      <t>ヨウリョウ</t>
    </rPh>
    <rPh sb="6" eb="8">
      <t>コウショウ</t>
    </rPh>
    <rPh sb="8" eb="10">
      <t>サイダイ</t>
    </rPh>
    <rPh sb="10" eb="12">
      <t>シュツリョク</t>
    </rPh>
    <rPh sb="12" eb="14">
      <t>ゴウケイ</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</si>
  <si>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</si>
  <si>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</si>
  <si>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</si>
  <si>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</si>
  <si>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６年目</t>
    <rPh sb="1" eb="3">
      <t>ネンメ</t>
    </rPh>
    <phoneticPr fontId="2"/>
  </si>
  <si>
    <t>７年目</t>
    <rPh sb="1" eb="3">
      <t>ネンメ</t>
    </rPh>
    <phoneticPr fontId="2"/>
  </si>
  <si>
    <t>８年目</t>
    <rPh sb="1" eb="3">
      <t>ネンメ</t>
    </rPh>
    <phoneticPr fontId="2"/>
  </si>
  <si>
    <t>９年目</t>
    <rPh sb="1" eb="3">
      <t>ネンメ</t>
    </rPh>
    <phoneticPr fontId="2"/>
  </si>
  <si>
    <t>10年目</t>
    <rPh sb="2" eb="4">
      <t>ネンメ</t>
    </rPh>
    <phoneticPr fontId="2"/>
  </si>
  <si>
    <t>１年目</t>
    <rPh sb="1" eb="3">
      <t>ネンメ</t>
    </rPh>
    <phoneticPr fontId="2"/>
  </si>
  <si>
    <t>運転維持費等</t>
    <rPh sb="0" eb="2">
      <t>ウンテン</t>
    </rPh>
    <rPh sb="2" eb="5">
      <t>イジヒ</t>
    </rPh>
    <rPh sb="5" eb="6">
      <t>ナド</t>
    </rPh>
    <phoneticPr fontId="2"/>
  </si>
  <si>
    <t>11年目</t>
    <rPh sb="2" eb="4">
      <t>ネンメ</t>
    </rPh>
    <phoneticPr fontId="2"/>
  </si>
  <si>
    <t>12年目</t>
    <rPh sb="2" eb="4">
      <t>ネンメ</t>
    </rPh>
    <phoneticPr fontId="2"/>
  </si>
  <si>
    <t>13年目</t>
    <rPh sb="2" eb="4">
      <t>ネンメ</t>
    </rPh>
    <phoneticPr fontId="2"/>
  </si>
  <si>
    <t>14年目</t>
    <rPh sb="2" eb="4">
      <t>ネンメ</t>
    </rPh>
    <phoneticPr fontId="2"/>
  </si>
  <si>
    <t>15年目</t>
    <rPh sb="2" eb="4">
      <t>ネンメ</t>
    </rPh>
    <phoneticPr fontId="2"/>
  </si>
  <si>
    <t>16年目</t>
    <rPh sb="2" eb="4">
      <t>ネンメ</t>
    </rPh>
    <phoneticPr fontId="2"/>
  </si>
  <si>
    <t>合計</t>
    <rPh sb="0" eb="2">
      <t>ゴウケイ</t>
    </rPh>
    <phoneticPr fontId="2"/>
  </si>
  <si>
    <t>19年目</t>
    <rPh sb="2" eb="4">
      <t>ネンメ</t>
    </rPh>
    <phoneticPr fontId="2"/>
  </si>
  <si>
    <t>17年目</t>
    <rPh sb="2" eb="4">
      <t>ネンメ</t>
    </rPh>
    <phoneticPr fontId="2"/>
  </si>
  <si>
    <t>18年目</t>
    <rPh sb="2" eb="4">
      <t>ネンメ</t>
    </rPh>
    <phoneticPr fontId="2"/>
  </si>
  <si>
    <t>20年目</t>
    <rPh sb="2" eb="4">
      <t>ネンメ</t>
    </rPh>
    <phoneticPr fontId="2"/>
  </si>
  <si>
    <t>初期投資</t>
    <rPh sb="0" eb="2">
      <t>ショキ</t>
    </rPh>
    <rPh sb="2" eb="4">
      <t>トウシ</t>
    </rPh>
    <phoneticPr fontId="2"/>
  </si>
  <si>
    <t>自己資金</t>
    <rPh sb="0" eb="2">
      <t>ジコ</t>
    </rPh>
    <rPh sb="2" eb="4">
      <t>シキン</t>
    </rPh>
    <phoneticPr fontId="2"/>
  </si>
  <si>
    <t>収入　（Ａ）</t>
    <rPh sb="0" eb="2">
      <t>シュウニュウ</t>
    </rPh>
    <phoneticPr fontId="2"/>
  </si>
  <si>
    <t>支出　（Ｂ）</t>
    <rPh sb="0" eb="2">
      <t>シシュツ</t>
    </rPh>
    <phoneticPr fontId="2"/>
  </si>
  <si>
    <t>事業収支　（Ａ）－（Ｂ）</t>
    <rPh sb="0" eb="2">
      <t>ジギョウ</t>
    </rPh>
    <rPh sb="2" eb="4">
      <t>シュウシ</t>
    </rPh>
    <phoneticPr fontId="2"/>
  </si>
  <si>
    <t>納付額累計</t>
    <rPh sb="0" eb="2">
      <t>ノウフ</t>
    </rPh>
    <rPh sb="2" eb="3">
      <t>ガク</t>
    </rPh>
    <rPh sb="3" eb="4">
      <t>ルイ</t>
    </rPh>
    <rPh sb="4" eb="5">
      <t>ケイ</t>
    </rPh>
    <phoneticPr fontId="2"/>
  </si>
  <si>
    <t>納付残額</t>
    <rPh sb="0" eb="2">
      <t>ノウフ</t>
    </rPh>
    <rPh sb="2" eb="4">
      <t>ザンガク</t>
    </rPh>
    <phoneticPr fontId="2"/>
  </si>
  <si>
    <t>関数整理</t>
    <rPh sb="0" eb="2">
      <t>カンスウ</t>
    </rPh>
    <rPh sb="2" eb="4">
      <t>セイリ</t>
    </rPh>
    <phoneticPr fontId="2"/>
  </si>
  <si>
    <t>納付率一覧表</t>
    <rPh sb="0" eb="2">
      <t>ノウフ</t>
    </rPh>
    <rPh sb="2" eb="3">
      <t>リツ</t>
    </rPh>
    <rPh sb="3" eb="5">
      <t>イチラン</t>
    </rPh>
    <rPh sb="5" eb="6">
      <t>ヒョウ</t>
    </rPh>
    <phoneticPr fontId="2"/>
  </si>
  <si>
    <t>補助率</t>
    <rPh sb="0" eb="3">
      <t>ホジョリツ</t>
    </rPh>
    <phoneticPr fontId="2"/>
  </si>
  <si>
    <t>２／３</t>
    <phoneticPr fontId="2"/>
  </si>
  <si>
    <t>１／２</t>
    <phoneticPr fontId="2"/>
  </si>
  <si>
    <t>発電設備区分</t>
    <rPh sb="0" eb="2">
      <t>ハツデン</t>
    </rPh>
    <rPh sb="2" eb="4">
      <t>セツビ</t>
    </rPh>
    <rPh sb="4" eb="6">
      <t>クブン</t>
    </rPh>
    <phoneticPr fontId="2"/>
  </si>
  <si>
    <t>区分点数</t>
    <rPh sb="0" eb="2">
      <t>クブン</t>
    </rPh>
    <rPh sb="2" eb="4">
      <t>テンスウ</t>
    </rPh>
    <phoneticPr fontId="2"/>
  </si>
  <si>
    <t>補助率区分</t>
    <rPh sb="0" eb="3">
      <t>ホジョリツ</t>
    </rPh>
    <rPh sb="3" eb="5">
      <t>クブン</t>
    </rPh>
    <phoneticPr fontId="2"/>
  </si>
  <si>
    <t>太陽光発電設備</t>
  </si>
  <si>
    <t>風力発電設備</t>
  </si>
  <si>
    <t>補助率</t>
    <rPh sb="0" eb="3">
      <t>ホジョリツ</t>
    </rPh>
    <phoneticPr fontId="2"/>
  </si>
  <si>
    <t>点数合計</t>
    <rPh sb="0" eb="2">
      <t>テンスウ</t>
    </rPh>
    <rPh sb="2" eb="4">
      <t>ゴウケイ</t>
    </rPh>
    <phoneticPr fontId="2"/>
  </si>
  <si>
    <t>点数合計</t>
    <rPh sb="0" eb="2">
      <t>テンスウ</t>
    </rPh>
    <rPh sb="2" eb="4">
      <t>ゴウケイ</t>
    </rPh>
    <phoneticPr fontId="2"/>
  </si>
  <si>
    <t>２／３</t>
    <phoneticPr fontId="2"/>
  </si>
  <si>
    <t>１／２</t>
    <phoneticPr fontId="2"/>
  </si>
  <si>
    <t>太陽光発電設備
（薄膜）</t>
    <phoneticPr fontId="2"/>
  </si>
  <si>
    <t>エラー</t>
    <phoneticPr fontId="2"/>
  </si>
  <si>
    <t>合　　　　　　　　計</t>
    <rPh sb="0" eb="1">
      <t>ゴウ</t>
    </rPh>
    <rPh sb="9" eb="10">
      <t>ケイ</t>
    </rPh>
    <phoneticPr fontId="2"/>
  </si>
  <si>
    <t>金額（税抜）</t>
    <rPh sb="0" eb="2">
      <t>キンガク</t>
    </rPh>
    <rPh sb="3" eb="4">
      <t>ゼイ</t>
    </rPh>
    <rPh sb="4" eb="5">
      <t>バツ</t>
    </rPh>
    <phoneticPr fontId="2"/>
  </si>
  <si>
    <t>補助金申請予定額を除く資金調達（自己負担額）</t>
    <rPh sb="16" eb="18">
      <t>ジコ</t>
    </rPh>
    <rPh sb="18" eb="20">
      <t>フタン</t>
    </rPh>
    <rPh sb="20" eb="21">
      <t>ガク</t>
    </rPh>
    <phoneticPr fontId="2"/>
  </si>
  <si>
    <t>設備投資費用</t>
    <phoneticPr fontId="2"/>
  </si>
  <si>
    <t>＞</t>
    <phoneticPr fontId="2"/>
  </si>
  <si>
    <t>　　＜設備容量</t>
    <phoneticPr fontId="2"/>
  </si>
  <si>
    <t>（２）収支計画（キャッシュフロー計算）</t>
    <rPh sb="3" eb="5">
      <t>シュウシ</t>
    </rPh>
    <rPh sb="5" eb="7">
      <t>ケイカク</t>
    </rPh>
    <rPh sb="16" eb="18">
      <t>ケイサン</t>
    </rPh>
    <phoneticPr fontId="2"/>
  </si>
  <si>
    <t>３　発電事業の概要</t>
    <rPh sb="2" eb="4">
      <t>ハツデン</t>
    </rPh>
    <rPh sb="4" eb="6">
      <t>ジギョウ</t>
    </rPh>
    <rPh sb="7" eb="9">
      <t>ガイヨウ</t>
    </rPh>
    <phoneticPr fontId="2"/>
  </si>
  <si>
    <t>kW</t>
    <phoneticPr fontId="2"/>
  </si>
  <si>
    <t>Tel</t>
    <phoneticPr fontId="2"/>
  </si>
  <si>
    <t>Fax</t>
    <phoneticPr fontId="2"/>
  </si>
  <si>
    <t>Mail</t>
    <phoneticPr fontId="2"/>
  </si>
  <si>
    <t>基</t>
    <rPh sb="0" eb="1">
      <t>モト</t>
    </rPh>
    <phoneticPr fontId="2"/>
  </si>
  <si>
    <t>（補助率</t>
    <rPh sb="1" eb="4">
      <t>ホジョリツ</t>
    </rPh>
    <phoneticPr fontId="2"/>
  </si>
  <si>
    <t>予定（完了）年月</t>
    <rPh sb="6" eb="8">
      <t>ネンゲツ</t>
    </rPh>
    <phoneticPr fontId="2"/>
  </si>
  <si>
    <t>記入にあたって（事業計画書）</t>
    <rPh sb="0" eb="2">
      <t>キニュウ</t>
    </rPh>
    <rPh sb="8" eb="10">
      <t>ジギョウ</t>
    </rPh>
    <rPh sb="10" eb="12">
      <t>ケイカク</t>
    </rPh>
    <rPh sb="12" eb="13">
      <t>ショ</t>
    </rPh>
    <phoneticPr fontId="2"/>
  </si>
  <si>
    <t>設　　置　　設　　備　　容　　量</t>
    <rPh sb="0" eb="1">
      <t>セツ</t>
    </rPh>
    <rPh sb="3" eb="4">
      <t>オ</t>
    </rPh>
    <rPh sb="6" eb="7">
      <t>セツ</t>
    </rPh>
    <rPh sb="9" eb="10">
      <t>ソナエ</t>
    </rPh>
    <rPh sb="12" eb="13">
      <t>カタチ</t>
    </rPh>
    <rPh sb="15" eb="16">
      <t>リョウ</t>
    </rPh>
    <phoneticPr fontId="2"/>
  </si>
  <si>
    <t>設　　　　　　 置 　　　　　　数</t>
    <rPh sb="0" eb="1">
      <t>セツ</t>
    </rPh>
    <rPh sb="8" eb="9">
      <t>オ</t>
    </rPh>
    <rPh sb="16" eb="17">
      <t>スウ</t>
    </rPh>
    <phoneticPr fontId="2"/>
  </si>
  <si>
    <t>（２）事業化のスケジュール</t>
    <rPh sb="3" eb="6">
      <t>ジギョウカ</t>
    </rPh>
    <phoneticPr fontId="2"/>
  </si>
  <si>
    <t>（４）再生可能エネルギー発電設備の設置場所の概要</t>
    <rPh sb="3" eb="5">
      <t>サイセイ</t>
    </rPh>
    <rPh sb="5" eb="7">
      <t>カノウ</t>
    </rPh>
    <rPh sb="12" eb="14">
      <t>ハツデン</t>
    </rPh>
    <rPh sb="14" eb="16">
      <t>セツビ</t>
    </rPh>
    <rPh sb="17" eb="19">
      <t>セッチ</t>
    </rPh>
    <rPh sb="19" eb="20">
      <t>バ</t>
    </rPh>
    <rPh sb="20" eb="21">
      <t>ショ</t>
    </rPh>
    <rPh sb="22" eb="24">
      <t>ガイヨウ</t>
    </rPh>
    <phoneticPr fontId="2"/>
  </si>
  <si>
    <t>（６）再生可能エネルギー発電事業を円滑に運営するための保証・保険</t>
    <rPh sb="14" eb="16">
      <t>ジギョウ</t>
    </rPh>
    <rPh sb="17" eb="19">
      <t>エンカツ</t>
    </rPh>
    <rPh sb="20" eb="22">
      <t>ウンエイ</t>
    </rPh>
    <rPh sb="27" eb="29">
      <t>ホショウ</t>
    </rPh>
    <rPh sb="30" eb="32">
      <t>ホケン</t>
    </rPh>
    <phoneticPr fontId="2"/>
  </si>
  <si>
    <t>地域主導再生可能エネルギー事業公募への応募資格等に関する誓約書</t>
    <rPh sb="0" eb="2">
      <t>チイキ</t>
    </rPh>
    <rPh sb="2" eb="4">
      <t>シュドウ</t>
    </rPh>
    <rPh sb="4" eb="6">
      <t>サイセイ</t>
    </rPh>
    <rPh sb="6" eb="8">
      <t>カノウ</t>
    </rPh>
    <rPh sb="13" eb="15">
      <t>ジギョウ</t>
    </rPh>
    <rPh sb="15" eb="17">
      <t>コウボ</t>
    </rPh>
    <rPh sb="19" eb="21">
      <t>オウボ</t>
    </rPh>
    <rPh sb="21" eb="24">
      <t>シカクトウ</t>
    </rPh>
    <rPh sb="25" eb="26">
      <t>カン</t>
    </rPh>
    <rPh sb="28" eb="31">
      <t>セイヤクショ</t>
    </rPh>
    <phoneticPr fontId="2"/>
  </si>
  <si>
    <t>　神奈川県知事　黒岩　祐治　殿</t>
    <rPh sb="1" eb="4">
      <t>カナガワ</t>
    </rPh>
    <rPh sb="4" eb="7">
      <t>ケンチジ</t>
    </rPh>
    <rPh sb="8" eb="10">
      <t>クロイワ</t>
    </rPh>
    <rPh sb="11" eb="13">
      <t>ユウジ</t>
    </rPh>
    <rPh sb="14" eb="15">
      <t>トノ</t>
    </rPh>
    <phoneticPr fontId="2"/>
  </si>
  <si>
    <t>　地域主導再生可能エネルギー事業計画書の提出に当たり、下記の事項について相違ないことを誓約します。</t>
    <rPh sb="1" eb="3">
      <t>チイキ</t>
    </rPh>
    <rPh sb="3" eb="5">
      <t>シュドウ</t>
    </rPh>
    <rPh sb="5" eb="7">
      <t>サイセイ</t>
    </rPh>
    <rPh sb="7" eb="9">
      <t>カノウ</t>
    </rPh>
    <rPh sb="14" eb="16">
      <t>ジギョウ</t>
    </rPh>
    <rPh sb="16" eb="19">
      <t>ケイカクショ</t>
    </rPh>
    <rPh sb="20" eb="22">
      <t>テイシュツ</t>
    </rPh>
    <rPh sb="23" eb="24">
      <t>ア</t>
    </rPh>
    <rPh sb="27" eb="29">
      <t>カキ</t>
    </rPh>
    <rPh sb="30" eb="32">
      <t>ジコウ</t>
    </rPh>
    <rPh sb="36" eb="38">
      <t>ソウイ</t>
    </rPh>
    <rPh sb="43" eb="45">
      <t>セイヤク</t>
    </rPh>
    <phoneticPr fontId="2"/>
  </si>
  <si>
    <t>記</t>
    <rPh sb="0" eb="1">
      <t>キ</t>
    </rPh>
    <phoneticPr fontId="2"/>
  </si>
  <si>
    <t>記入にあたって（誓約書）</t>
    <rPh sb="0" eb="2">
      <t>キニュウ</t>
    </rPh>
    <rPh sb="8" eb="10">
      <t>セイヤク</t>
    </rPh>
    <rPh sb="10" eb="11">
      <t>ショ</t>
    </rPh>
    <phoneticPr fontId="2"/>
  </si>
  <si>
    <t>　３　過去６か月以内に不渡手形又は不渡小切手を出していないこと。</t>
    <rPh sb="3" eb="5">
      <t>カコ</t>
    </rPh>
    <rPh sb="7" eb="8">
      <t>ツキ</t>
    </rPh>
    <rPh sb="8" eb="10">
      <t>イナイ</t>
    </rPh>
    <rPh sb="11" eb="13">
      <t>フワタ</t>
    </rPh>
    <rPh sb="13" eb="15">
      <t>テガタ</t>
    </rPh>
    <rPh sb="15" eb="16">
      <t>マタ</t>
    </rPh>
    <rPh sb="17" eb="19">
      <t>フワタ</t>
    </rPh>
    <rPh sb="19" eb="22">
      <t>コギッテ</t>
    </rPh>
    <rPh sb="23" eb="24">
      <t>ダ</t>
    </rPh>
    <phoneticPr fontId="2"/>
  </si>
  <si>
    <t>　　(1) 破産法第18条又は第19条に基づく破産手続開始の申立て。</t>
    <rPh sb="20" eb="21">
      <t>モト</t>
    </rPh>
    <rPh sb="23" eb="25">
      <t>ハサン</t>
    </rPh>
    <phoneticPr fontId="35"/>
  </si>
  <si>
    <t>　　(2) 会社更生法第17条に基づく更生手続開始の申立て。</t>
    <rPh sb="19" eb="21">
      <t>コウセイ</t>
    </rPh>
    <phoneticPr fontId="35"/>
  </si>
  <si>
    <t>　　(3) 民事再生法第21条に基づく再生手続開始の申立て。</t>
    <rPh sb="16" eb="17">
      <t>モト</t>
    </rPh>
    <phoneticPr fontId="35"/>
  </si>
  <si>
    <t>　６　県税その他の租税を滞納していないこと。</t>
    <rPh sb="3" eb="5">
      <t>ケンゼイ</t>
    </rPh>
    <rPh sb="7" eb="8">
      <t>タ</t>
    </rPh>
    <rPh sb="9" eb="11">
      <t>ソゼイ</t>
    </rPh>
    <rPh sb="12" eb="14">
      <t>タイノウ</t>
    </rPh>
    <phoneticPr fontId="2"/>
  </si>
  <si>
    <t>　７　神奈川県が措置する指名停止期間中の者でないこと。</t>
    <rPh sb="3" eb="7">
      <t>カナガワケン</t>
    </rPh>
    <rPh sb="8" eb="10">
      <t>ソチ</t>
    </rPh>
    <rPh sb="12" eb="14">
      <t>シメイ</t>
    </rPh>
    <rPh sb="14" eb="16">
      <t>テイシ</t>
    </rPh>
    <rPh sb="16" eb="19">
      <t>キカンチュウ</t>
    </rPh>
    <rPh sb="20" eb="21">
      <t>モノ</t>
    </rPh>
    <phoneticPr fontId="2"/>
  </si>
  <si>
    <t>　８　地方自治法施行令第167条の４の規定に該当する者でないこと。</t>
    <rPh sb="3" eb="5">
      <t>チホウ</t>
    </rPh>
    <rPh sb="5" eb="7">
      <t>ジチ</t>
    </rPh>
    <rPh sb="7" eb="8">
      <t>ホウ</t>
    </rPh>
    <rPh sb="8" eb="10">
      <t>セコウ</t>
    </rPh>
    <rPh sb="10" eb="11">
      <t>レイ</t>
    </rPh>
    <rPh sb="11" eb="12">
      <t>ダイ</t>
    </rPh>
    <rPh sb="15" eb="16">
      <t>ジョウ</t>
    </rPh>
    <rPh sb="19" eb="21">
      <t>キテイ</t>
    </rPh>
    <rPh sb="22" eb="24">
      <t>ガイトウ</t>
    </rPh>
    <rPh sb="26" eb="27">
      <t>モノ</t>
    </rPh>
    <phoneticPr fontId="2"/>
  </si>
  <si>
    <t>役員等氏名一覧表</t>
    <rPh sb="0" eb="2">
      <t>ヤクイン</t>
    </rPh>
    <rPh sb="2" eb="3">
      <t>ナド</t>
    </rPh>
    <rPh sb="3" eb="5">
      <t>シメイ</t>
    </rPh>
    <rPh sb="5" eb="7">
      <t>イチラン</t>
    </rPh>
    <rPh sb="7" eb="8">
      <t>ヒョウ</t>
    </rPh>
    <phoneticPr fontId="2"/>
  </si>
  <si>
    <t>記入にあたって（役員等氏名一覧表）</t>
    <rPh sb="0" eb="2">
      <t>キニュウ</t>
    </rPh>
    <rPh sb="8" eb="11">
      <t>ヤクイントウ</t>
    </rPh>
    <rPh sb="11" eb="13">
      <t>シメイ</t>
    </rPh>
    <rPh sb="13" eb="15">
      <t>イチラン</t>
    </rPh>
    <rPh sb="15" eb="16">
      <t>ヒョウ</t>
    </rPh>
    <phoneticPr fontId="2"/>
  </si>
  <si>
    <t>役職名</t>
    <rPh sb="0" eb="3">
      <t>ヤクショクメイ</t>
    </rPh>
    <phoneticPr fontId="2"/>
  </si>
  <si>
    <t>氏名のカナ</t>
    <rPh sb="0" eb="2">
      <t>シメイ</t>
    </rPh>
    <phoneticPr fontId="2"/>
  </si>
  <si>
    <t>生年月日</t>
    <rPh sb="0" eb="2">
      <t>セイネン</t>
    </rPh>
    <rPh sb="2" eb="4">
      <t>ガッピ</t>
    </rPh>
    <phoneticPr fontId="2"/>
  </si>
  <si>
    <t>性別</t>
    <rPh sb="0" eb="2">
      <t>セイベツ</t>
    </rPh>
    <phoneticPr fontId="2"/>
  </si>
  <si>
    <t>代表者</t>
    <rPh sb="0" eb="3">
      <t>ダイヒョウシャ</t>
    </rPh>
    <phoneticPr fontId="2"/>
  </si>
  <si>
    <t>　記載された全ての者は、暴力団員でないことを確認するため、本様式に記載された情報を神奈川県警察</t>
    <rPh sb="1" eb="3">
      <t>キサイ</t>
    </rPh>
    <rPh sb="6" eb="7">
      <t>スベ</t>
    </rPh>
    <rPh sb="9" eb="10">
      <t>モノ</t>
    </rPh>
    <rPh sb="12" eb="14">
      <t>ボウリョク</t>
    </rPh>
    <rPh sb="14" eb="16">
      <t>ダンイン</t>
    </rPh>
    <rPh sb="22" eb="24">
      <t>カクニン</t>
    </rPh>
    <rPh sb="29" eb="30">
      <t>ホン</t>
    </rPh>
    <rPh sb="30" eb="32">
      <t>ヨウシキ</t>
    </rPh>
    <rPh sb="33" eb="35">
      <t>キサイ</t>
    </rPh>
    <rPh sb="38" eb="40">
      <t>ジョウホウ</t>
    </rPh>
    <rPh sb="41" eb="45">
      <t>カナガワケン</t>
    </rPh>
    <rPh sb="45" eb="47">
      <t>ケイサツ</t>
    </rPh>
    <phoneticPr fontId="2"/>
  </si>
  <si>
    <t>本部に照会することについて、同意しております。</t>
    <rPh sb="3" eb="5">
      <t>ショウカイ</t>
    </rPh>
    <rPh sb="14" eb="16">
      <t>ドウイ</t>
    </rPh>
    <phoneticPr fontId="2"/>
  </si>
  <si>
    <t>（法人名称）</t>
    <rPh sb="1" eb="2">
      <t>ホウ</t>
    </rPh>
    <rPh sb="2" eb="3">
      <t>ヒト</t>
    </rPh>
    <rPh sb="3" eb="4">
      <t>ナ</t>
    </rPh>
    <rPh sb="4" eb="5">
      <t>ショウ</t>
    </rPh>
    <phoneticPr fontId="2"/>
  </si>
  <si>
    <t>（所在地・住所）</t>
    <rPh sb="1" eb="2">
      <t>ショ</t>
    </rPh>
    <rPh sb="2" eb="3">
      <t>ザイ</t>
    </rPh>
    <rPh sb="3" eb="4">
      <t>チ</t>
    </rPh>
    <rPh sb="5" eb="6">
      <t>ジュウ</t>
    </rPh>
    <rPh sb="6" eb="7">
      <t>ショ</t>
    </rPh>
    <phoneticPr fontId="2"/>
  </si>
  <si>
    <t>法人名称</t>
    <rPh sb="0" eb="2">
      <t>ホウジン</t>
    </rPh>
    <rPh sb="2" eb="4">
      <t>メイショウ</t>
    </rPh>
    <phoneticPr fontId="2"/>
  </si>
  <si>
    <t>所在地・住所</t>
    <rPh sb="0" eb="3">
      <t>ショザイチ</t>
    </rPh>
    <rPh sb="4" eb="6">
      <t>ジュウショ</t>
    </rPh>
    <phoneticPr fontId="2"/>
  </si>
  <si>
    <t>（代表者職名・氏名）</t>
    <rPh sb="1" eb="4">
      <t>ダイヒョウシャ</t>
    </rPh>
    <rPh sb="4" eb="6">
      <t>ショクメイ</t>
    </rPh>
    <rPh sb="7" eb="9">
      <t>シメイ</t>
    </rPh>
    <phoneticPr fontId="2"/>
  </si>
  <si>
    <t>（代表者職名・氏名）</t>
    <rPh sb="1" eb="4">
      <t>ダイヒョウシャ</t>
    </rPh>
    <rPh sb="4" eb="5">
      <t>ショク</t>
    </rPh>
    <rPh sb="5" eb="6">
      <t>メイ</t>
    </rPh>
    <rPh sb="7" eb="9">
      <t>シメイ</t>
    </rPh>
    <phoneticPr fontId="2"/>
  </si>
  <si>
    <t>Ｓ</t>
    <phoneticPr fontId="2"/>
  </si>
  <si>
    <t>Ｈ</t>
    <phoneticPr fontId="2"/>
  </si>
  <si>
    <t>Ｔ</t>
    <phoneticPr fontId="2"/>
  </si>
  <si>
    <t xml:space="preserve"> 日　現在</t>
    <rPh sb="1" eb="2">
      <t>ヒ</t>
    </rPh>
    <rPh sb="3" eb="5">
      <t>ゲンザイ</t>
    </rPh>
    <phoneticPr fontId="2"/>
  </si>
  <si>
    <t>　　(1) 事務等を執り行う机、椅子その他の事務用什器及び電話等の通信機器、複写機その他の事務用電子</t>
    <phoneticPr fontId="2"/>
  </si>
  <si>
    <t>　　　機器が、当該事務所専用のものとして具備されていること。</t>
    <phoneticPr fontId="2"/>
  </si>
  <si>
    <t>　　(2) 事務所の所在を明らかにした看板や表札が掲示されていること。</t>
    <phoneticPr fontId="2"/>
  </si>
  <si>
    <t>　　(3) 責任者が配され、特段の事情がない限り常駐していること。</t>
    <phoneticPr fontId="2"/>
  </si>
  <si>
    <t>　　(4) 営業に係る帳簿類や従業員の出勤簿を備えていること。</t>
    <phoneticPr fontId="2"/>
  </si>
  <si>
    <t>　　(5) 営業時間中、連絡が取れる体制となっていること。</t>
    <phoneticPr fontId="2"/>
  </si>
  <si>
    <t xml:space="preserve">　　(6) 事業を円滑に遂行できる安定的かつ健全な財務状況にあること。（債務超過の状況にないこと。）
</t>
    <phoneticPr fontId="2"/>
  </si>
  <si>
    <t>　２　過去２年以内に銀行取引停止処分を受けていないこと。</t>
    <phoneticPr fontId="2"/>
  </si>
  <si>
    <t>　４　次の申立てがなされていないこと。</t>
    <phoneticPr fontId="35"/>
  </si>
  <si>
    <t>　５　債務不履行により所有する資産に対し、仮差押命令、差押命令、保全差押又は競売開始決定がなされて</t>
    <phoneticPr fontId="2"/>
  </si>
  <si>
    <t>　　いないこと。</t>
    <phoneticPr fontId="2"/>
  </si>
  <si>
    <t>　９　次の各号のいずれにも該当しないこと。</t>
    <phoneticPr fontId="35"/>
  </si>
  <si>
    <t>　　(1) 神奈川県暴力団排除条例（以下「条例」という。）第２条第３号に定める暴力団員又は第５号に定める</t>
    <phoneticPr fontId="35"/>
  </si>
  <si>
    <t>　　　暴力団経営支配法人と認められること。　</t>
    <phoneticPr fontId="35"/>
  </si>
  <si>
    <t>　　(2) 役員等（役員（業務を執行する社員、取締役、執行役又はこれに準じる者をいい、相談役、顧問その他</t>
    <phoneticPr fontId="35"/>
  </si>
  <si>
    <t>　　　いかなる名称を有する者であるかを問わず、法人に対し業務を執行する社員、取締役、執行役又はこれに</t>
    <phoneticPr fontId="2"/>
  </si>
  <si>
    <t>　　　準ずる者と同等以上の支配力を有する者と認められる者を含む。）又は支店若しくは営業所（常時業務の</t>
    <phoneticPr fontId="2"/>
  </si>
  <si>
    <t>　　　契約を締結する事務所をいいます。）の代表者をいいます。）が、条例第２条第４号に定める暴力団員等</t>
    <phoneticPr fontId="2"/>
  </si>
  <si>
    <t>　　　と密接な関係を有していると認められること。</t>
    <phoneticPr fontId="35"/>
  </si>
  <si>
    <t>２　提案事業者以外の事業者の概要</t>
    <rPh sb="2" eb="4">
      <t>テイアン</t>
    </rPh>
    <rPh sb="4" eb="7">
      <t>ジギョウシャ</t>
    </rPh>
    <rPh sb="7" eb="9">
      <t>イガイ</t>
    </rPh>
    <rPh sb="10" eb="13">
      <t>ジギョウシャ</t>
    </rPh>
    <rPh sb="14" eb="16">
      <t>ガイヨウ</t>
    </rPh>
    <phoneticPr fontId="7"/>
  </si>
  <si>
    <t>設備・機器に対する
メーカー保証の内容</t>
    <rPh sb="0" eb="2">
      <t>セツビ</t>
    </rPh>
    <rPh sb="3" eb="5">
      <t>キキ</t>
    </rPh>
    <rPh sb="6" eb="7">
      <t>タイ</t>
    </rPh>
    <rPh sb="14" eb="16">
      <t>ホショウ</t>
    </rPh>
    <rPh sb="17" eb="19">
      <t>ナイヨウ</t>
    </rPh>
    <phoneticPr fontId="2"/>
  </si>
  <si>
    <t>事業者の概要（提案事業者の概要（提案事業者の事業等に関する概要））</t>
    <rPh sb="0" eb="2">
      <t>ジギョウ</t>
    </rPh>
    <rPh sb="2" eb="3">
      <t>シャ</t>
    </rPh>
    <rPh sb="4" eb="6">
      <t>ガイヨウ</t>
    </rPh>
    <rPh sb="7" eb="9">
      <t>テイアン</t>
    </rPh>
    <rPh sb="9" eb="12">
      <t>ジギョウシャ</t>
    </rPh>
    <rPh sb="13" eb="15">
      <t>ガイヨウ</t>
    </rPh>
    <rPh sb="16" eb="18">
      <t>テイアン</t>
    </rPh>
    <rPh sb="18" eb="20">
      <t>ジギョウ</t>
    </rPh>
    <rPh sb="20" eb="21">
      <t>シャ</t>
    </rPh>
    <rPh sb="22" eb="24">
      <t>ジギョウ</t>
    </rPh>
    <rPh sb="24" eb="25">
      <t>ナド</t>
    </rPh>
    <rPh sb="26" eb="27">
      <t>カン</t>
    </rPh>
    <rPh sb="29" eb="31">
      <t>ガイヨウ</t>
    </rPh>
    <phoneticPr fontId="2"/>
  </si>
  <si>
    <t>事業者の概要（提案事業者の概要（提案事業者の経営状況））</t>
    <rPh sb="0" eb="2">
      <t>ジギョウ</t>
    </rPh>
    <rPh sb="2" eb="3">
      <t>シャ</t>
    </rPh>
    <rPh sb="4" eb="6">
      <t>ガイヨウ</t>
    </rPh>
    <rPh sb="7" eb="9">
      <t>テイアン</t>
    </rPh>
    <rPh sb="9" eb="12">
      <t>ジギョウシャ</t>
    </rPh>
    <rPh sb="13" eb="15">
      <t>ガイヨウ</t>
    </rPh>
    <rPh sb="16" eb="18">
      <t>テイアン</t>
    </rPh>
    <rPh sb="18" eb="20">
      <t>ジギョウ</t>
    </rPh>
    <rPh sb="20" eb="21">
      <t>シャ</t>
    </rPh>
    <rPh sb="22" eb="24">
      <t>ケイエイ</t>
    </rPh>
    <rPh sb="24" eb="26">
      <t>ジョウキョウ</t>
    </rPh>
    <phoneticPr fontId="2"/>
  </si>
  <si>
    <t>様式２－４</t>
    <rPh sb="0" eb="2">
      <t>ヨウシキ</t>
    </rPh>
    <phoneticPr fontId="2"/>
  </si>
  <si>
    <t>様式３－１</t>
    <rPh sb="0" eb="2">
      <t>ヨウシキ</t>
    </rPh>
    <phoneticPr fontId="2"/>
  </si>
  <si>
    <t>発電事業の概要（再生可能エネルギー発電設備の種類及び仕様など）</t>
    <rPh sb="0" eb="2">
      <t>ハツデン</t>
    </rPh>
    <rPh sb="2" eb="4">
      <t>ジギョウ</t>
    </rPh>
    <rPh sb="5" eb="7">
      <t>ガイヨウ</t>
    </rPh>
    <rPh sb="8" eb="9">
      <t>サイ</t>
    </rPh>
    <rPh sb="9" eb="10">
      <t>セイ</t>
    </rPh>
    <rPh sb="10" eb="12">
      <t>カノウ</t>
    </rPh>
    <rPh sb="17" eb="19">
      <t>ハツデン</t>
    </rPh>
    <rPh sb="19" eb="21">
      <t>セツビ</t>
    </rPh>
    <rPh sb="22" eb="24">
      <t>シュルイ</t>
    </rPh>
    <rPh sb="24" eb="25">
      <t>オヨ</t>
    </rPh>
    <rPh sb="26" eb="28">
      <t>シヨウ</t>
    </rPh>
    <phoneticPr fontId="2"/>
  </si>
  <si>
    <t>様式３－２</t>
    <rPh sb="0" eb="2">
      <t>ヨウシキ</t>
    </rPh>
    <phoneticPr fontId="2"/>
  </si>
  <si>
    <t>発電事業の概要（再生可能エネルギー発電設備の設置場所の概要）</t>
    <rPh sb="0" eb="2">
      <t>ハツデン</t>
    </rPh>
    <rPh sb="2" eb="4">
      <t>ジギョウ</t>
    </rPh>
    <rPh sb="5" eb="7">
      <t>ガイヨウ</t>
    </rPh>
    <rPh sb="8" eb="9">
      <t>サイ</t>
    </rPh>
    <rPh sb="9" eb="10">
      <t>セイ</t>
    </rPh>
    <rPh sb="10" eb="12">
      <t>カノウ</t>
    </rPh>
    <rPh sb="17" eb="19">
      <t>ハツデン</t>
    </rPh>
    <rPh sb="19" eb="21">
      <t>セツビ</t>
    </rPh>
    <rPh sb="22" eb="24">
      <t>セッチ</t>
    </rPh>
    <rPh sb="24" eb="26">
      <t>バショ</t>
    </rPh>
    <rPh sb="27" eb="29">
      <t>ガイヨウ</t>
    </rPh>
    <phoneticPr fontId="2"/>
  </si>
  <si>
    <t>様式３－３</t>
    <rPh sb="0" eb="2">
      <t>ヨウシキ</t>
    </rPh>
    <phoneticPr fontId="2"/>
  </si>
  <si>
    <t>発電事業の概要（再生可能エネルギー発電設備設置後の保守・管理等など）</t>
    <rPh sb="0" eb="2">
      <t>ハツデン</t>
    </rPh>
    <rPh sb="2" eb="4">
      <t>ジギョウ</t>
    </rPh>
    <rPh sb="5" eb="7">
      <t>ガイヨウ</t>
    </rPh>
    <rPh sb="8" eb="9">
      <t>サイ</t>
    </rPh>
    <rPh sb="9" eb="10">
      <t>セイ</t>
    </rPh>
    <rPh sb="10" eb="12">
      <t>カノウ</t>
    </rPh>
    <rPh sb="17" eb="19">
      <t>ハツデン</t>
    </rPh>
    <rPh sb="19" eb="21">
      <t>セツビ</t>
    </rPh>
    <rPh sb="21" eb="23">
      <t>セッチ</t>
    </rPh>
    <rPh sb="23" eb="24">
      <t>ゴ</t>
    </rPh>
    <rPh sb="25" eb="27">
      <t>ホシュ</t>
    </rPh>
    <rPh sb="28" eb="30">
      <t>カンリ</t>
    </rPh>
    <rPh sb="30" eb="31">
      <t>ナド</t>
    </rPh>
    <phoneticPr fontId="2"/>
  </si>
  <si>
    <t>発電事業の収支計画等（初期投資に関する資金調達計画など）</t>
    <rPh sb="0" eb="2">
      <t>ハツデン</t>
    </rPh>
    <rPh sb="2" eb="4">
      <t>ジギョウ</t>
    </rPh>
    <rPh sb="5" eb="7">
      <t>シュウシ</t>
    </rPh>
    <rPh sb="7" eb="9">
      <t>ケイカク</t>
    </rPh>
    <rPh sb="9" eb="10">
      <t>ナド</t>
    </rPh>
    <rPh sb="11" eb="13">
      <t>ショキ</t>
    </rPh>
    <rPh sb="13" eb="15">
      <t>トウシ</t>
    </rPh>
    <rPh sb="16" eb="17">
      <t>カン</t>
    </rPh>
    <rPh sb="19" eb="21">
      <t>シキン</t>
    </rPh>
    <rPh sb="21" eb="23">
      <t>チョウタツ</t>
    </rPh>
    <rPh sb="23" eb="25">
      <t>ケイカク</t>
    </rPh>
    <phoneticPr fontId="2"/>
  </si>
  <si>
    <t>４　発電事業の収支計画等</t>
    <rPh sb="2" eb="4">
      <t>ハツデン</t>
    </rPh>
    <rPh sb="4" eb="6">
      <t>ジギョウ</t>
    </rPh>
    <rPh sb="7" eb="9">
      <t>シュウシ</t>
    </rPh>
    <rPh sb="9" eb="11">
      <t>ケイカク</t>
    </rPh>
    <rPh sb="11" eb="12">
      <t>ナド</t>
    </rPh>
    <phoneticPr fontId="2"/>
  </si>
  <si>
    <t>様式３－４</t>
    <rPh sb="0" eb="2">
      <t>ヨウシキ</t>
    </rPh>
    <phoneticPr fontId="2"/>
  </si>
  <si>
    <t>設置する再生可能エネルギー発電機及びパワーコンディショナ等のカタログ</t>
    <rPh sb="0" eb="2">
      <t>セッチ</t>
    </rPh>
    <rPh sb="4" eb="6">
      <t>サイセイ</t>
    </rPh>
    <rPh sb="6" eb="8">
      <t>カノウ</t>
    </rPh>
    <rPh sb="13" eb="16">
      <t>ハツデンキ</t>
    </rPh>
    <rPh sb="16" eb="17">
      <t>オヨ</t>
    </rPh>
    <rPh sb="28" eb="29">
      <t>トウ</t>
    </rPh>
    <phoneticPr fontId="2"/>
  </si>
  <si>
    <t>設置場所の航空写真</t>
    <rPh sb="0" eb="2">
      <t>セッチ</t>
    </rPh>
    <rPh sb="2" eb="3">
      <t>バ</t>
    </rPh>
    <rPh sb="3" eb="4">
      <t>ショ</t>
    </rPh>
    <rPh sb="5" eb="7">
      <t>コウクウ</t>
    </rPh>
    <rPh sb="7" eb="9">
      <t>シャシン</t>
    </rPh>
    <phoneticPr fontId="2"/>
  </si>
  <si>
    <t>設立を予定している法人の定款（案）等（ＳＰＣで応募する場合）</t>
    <phoneticPr fontId="2"/>
  </si>
  <si>
    <t>※</t>
    <phoneticPr fontId="2"/>
  </si>
  <si>
    <t>（未記入のままエクセルファイルを提出してください。ただし、プリントアウトしたものを提出</t>
    <rPh sb="1" eb="4">
      <t>ミキニュウ</t>
    </rPh>
    <rPh sb="16" eb="18">
      <t>テイシュツ</t>
    </rPh>
    <rPh sb="41" eb="42">
      <t>ツツミ</t>
    </rPh>
    <rPh sb="42" eb="43">
      <t>ダ</t>
    </rPh>
    <phoneticPr fontId="2"/>
  </si>
  <si>
    <t>する際には、未記入のシートをプリントアウトする必要はありません。）</t>
    <rPh sb="2" eb="3">
      <t>サイ</t>
    </rPh>
    <rPh sb="6" eb="7">
      <t>ミ</t>
    </rPh>
    <rPh sb="7" eb="9">
      <t>キニュウ</t>
    </rPh>
    <rPh sb="23" eb="25">
      <t>ヒツヨウ</t>
    </rPh>
    <phoneticPr fontId="2"/>
  </si>
  <si>
    <t>様式は「地域主導再生可能エネルギー事業公募要領」をご覧のうえで記入してください。</t>
    <rPh sb="4" eb="6">
      <t>チイキ</t>
    </rPh>
    <rPh sb="6" eb="8">
      <t>シュドウ</t>
    </rPh>
    <rPh sb="8" eb="10">
      <t>サイセイ</t>
    </rPh>
    <rPh sb="10" eb="12">
      <t>カノウ</t>
    </rPh>
    <rPh sb="17" eb="19">
      <t>ジギョウ</t>
    </rPh>
    <rPh sb="19" eb="21">
      <t>コウボ</t>
    </rPh>
    <rPh sb="21" eb="23">
      <t>ヨウリョウ</t>
    </rPh>
    <rPh sb="31" eb="33">
      <t>キニュウ</t>
    </rPh>
    <phoneticPr fontId="2"/>
  </si>
  <si>
    <t>　２　提案した理由及び提案の実施に関する基本的な方針</t>
    <rPh sb="3" eb="5">
      <t>テイアン</t>
    </rPh>
    <rPh sb="7" eb="9">
      <t>リユウ</t>
    </rPh>
    <rPh sb="9" eb="10">
      <t>オヨ</t>
    </rPh>
    <rPh sb="11" eb="13">
      <t>テイアン</t>
    </rPh>
    <rPh sb="14" eb="16">
      <t>ジッシ</t>
    </rPh>
    <rPh sb="17" eb="18">
      <t>カン</t>
    </rPh>
    <rPh sb="20" eb="23">
      <t>キホンテキ</t>
    </rPh>
    <rPh sb="24" eb="26">
      <t>ホウシン</t>
    </rPh>
    <phoneticPr fontId="2"/>
  </si>
  <si>
    <t>水力発電設備</t>
    <rPh sb="0" eb="2">
      <t>スイリョク</t>
    </rPh>
    <rPh sb="2" eb="4">
      <t>ハツデン</t>
    </rPh>
    <rPh sb="4" eb="6">
      <t>セツビ</t>
    </rPh>
    <phoneticPr fontId="2"/>
  </si>
  <si>
    <t>洋上風力発電設備</t>
    <rPh sb="0" eb="2">
      <t>ヨウジョウ</t>
    </rPh>
    <rPh sb="2" eb="4">
      <t>フウリョク</t>
    </rPh>
    <rPh sb="4" eb="6">
      <t>ハツデン</t>
    </rPh>
    <rPh sb="6" eb="8">
      <t>セツビ</t>
    </rPh>
    <phoneticPr fontId="2"/>
  </si>
  <si>
    <t>地熱発電設備</t>
    <rPh sb="0" eb="2">
      <t>チネツ</t>
    </rPh>
    <rPh sb="2" eb="4">
      <t>ハツデン</t>
    </rPh>
    <rPh sb="4" eb="6">
      <t>セツビ</t>
    </rPh>
    <phoneticPr fontId="2"/>
  </si>
  <si>
    <t>既設導水路活用中小水力発電設備</t>
    <rPh sb="0" eb="2">
      <t>キセツ</t>
    </rPh>
    <rPh sb="2" eb="3">
      <t>ミチビ</t>
    </rPh>
    <rPh sb="3" eb="5">
      <t>スイロ</t>
    </rPh>
    <rPh sb="5" eb="7">
      <t>カツヨウ</t>
    </rPh>
    <rPh sb="7" eb="9">
      <t>チュウショウ</t>
    </rPh>
    <rPh sb="9" eb="11">
      <t>スイリョク</t>
    </rPh>
    <rPh sb="11" eb="13">
      <t>ハツデン</t>
    </rPh>
    <rPh sb="13" eb="15">
      <t>セツビ</t>
    </rPh>
    <phoneticPr fontId="2"/>
  </si>
  <si>
    <t>洋上風力発電設備</t>
    <rPh sb="0" eb="2">
      <t>ヨウジョウ</t>
    </rPh>
    <rPh sb="2" eb="4">
      <t>フウリョク</t>
    </rPh>
    <rPh sb="4" eb="6">
      <t>ハツデン</t>
    </rPh>
    <rPh sb="6" eb="8">
      <t>セツビ</t>
    </rPh>
    <phoneticPr fontId="2"/>
  </si>
  <si>
    <t>地熱発電設備</t>
    <rPh sb="0" eb="2">
      <t>チネツ</t>
    </rPh>
    <rPh sb="2" eb="4">
      <t>ハツデン</t>
    </rPh>
    <rPh sb="4" eb="6">
      <t>セツビ</t>
    </rPh>
    <phoneticPr fontId="2"/>
  </si>
  <si>
    <t>水力発電設備</t>
    <rPh sb="0" eb="2">
      <t>スイリョク</t>
    </rPh>
    <rPh sb="2" eb="4">
      <t>ハツデン</t>
    </rPh>
    <rPh sb="4" eb="6">
      <t>セツビ</t>
    </rPh>
    <phoneticPr fontId="2"/>
  </si>
  <si>
    <t>既設導水路活用中小水力発電設備</t>
    <rPh sb="0" eb="2">
      <t>キセツ</t>
    </rPh>
    <rPh sb="2" eb="4">
      <t>ドウスイ</t>
    </rPh>
    <rPh sb="4" eb="5">
      <t>ロ</t>
    </rPh>
    <rPh sb="5" eb="7">
      <t>カツヨウ</t>
    </rPh>
    <rPh sb="7" eb="9">
      <t>チュウショウ</t>
    </rPh>
    <rPh sb="9" eb="11">
      <t>スイリョク</t>
    </rPh>
    <rPh sb="11" eb="13">
      <t>ハツデン</t>
    </rPh>
    <rPh sb="13" eb="15">
      <t>セツビ</t>
    </rPh>
    <phoneticPr fontId="2"/>
  </si>
  <si>
    <t>２／３</t>
  </si>
  <si>
    <t>１／２</t>
  </si>
  <si>
    <t>（２）設備の管理を担当する事業者</t>
    <rPh sb="3" eb="5">
      <t>セツビ</t>
    </rPh>
    <rPh sb="6" eb="8">
      <t>カンリ</t>
    </rPh>
    <rPh sb="9" eb="11">
      <t>タントウ</t>
    </rPh>
    <rPh sb="13" eb="15">
      <t>ジギョウ</t>
    </rPh>
    <rPh sb="15" eb="16">
      <t>シャ</t>
    </rPh>
    <phoneticPr fontId="2"/>
  </si>
  <si>
    <t>（１）設備の設置（施工）を担当する事業者</t>
    <rPh sb="3" eb="5">
      <t>セツビ</t>
    </rPh>
    <rPh sb="6" eb="8">
      <t>セッチ</t>
    </rPh>
    <rPh sb="9" eb="11">
      <t>セコウ</t>
    </rPh>
    <rPh sb="13" eb="15">
      <t>タントウ</t>
    </rPh>
    <rPh sb="17" eb="19">
      <t>ジギョウ</t>
    </rPh>
    <rPh sb="19" eb="20">
      <t>シャ</t>
    </rPh>
    <phoneticPr fontId="2"/>
  </si>
  <si>
    <t>所在地</t>
    <rPh sb="0" eb="3">
      <t>ショザイチ</t>
    </rPh>
    <phoneticPr fontId="2"/>
  </si>
  <si>
    <t>（３）事業資金の調達について調整中の金融機関等</t>
    <rPh sb="3" eb="5">
      <t>ジギョウ</t>
    </rPh>
    <rPh sb="5" eb="7">
      <t>シキン</t>
    </rPh>
    <rPh sb="8" eb="10">
      <t>チョウタツ</t>
    </rPh>
    <rPh sb="14" eb="16">
      <t>チョウセイ</t>
    </rPh>
    <rPh sb="16" eb="17">
      <t>チュウ</t>
    </rPh>
    <rPh sb="18" eb="20">
      <t>キンユウ</t>
    </rPh>
    <rPh sb="20" eb="22">
      <t>キカン</t>
    </rPh>
    <rPh sb="22" eb="23">
      <t>ナド</t>
    </rPh>
    <phoneticPr fontId="2"/>
  </si>
  <si>
    <t>資金調達以外での
金融機関等による
支援の内容・体制</t>
    <rPh sb="0" eb="2">
      <t>シキン</t>
    </rPh>
    <rPh sb="2" eb="4">
      <t>チョウタツ</t>
    </rPh>
    <rPh sb="4" eb="6">
      <t>イガイ</t>
    </rPh>
    <rPh sb="9" eb="11">
      <t>キンユウ</t>
    </rPh>
    <rPh sb="11" eb="13">
      <t>キカン</t>
    </rPh>
    <rPh sb="13" eb="14">
      <t>ナド</t>
    </rPh>
    <rPh sb="18" eb="20">
      <t>シエン</t>
    </rPh>
    <rPh sb="21" eb="23">
      <t>ナイヨウ</t>
    </rPh>
    <rPh sb="24" eb="26">
      <t>タイセイ</t>
    </rPh>
    <phoneticPr fontId="2"/>
  </si>
  <si>
    <t>メーカー保証を延長・
補完する保証の内容</t>
    <rPh sb="4" eb="6">
      <t>ホショウ</t>
    </rPh>
    <rPh sb="7" eb="9">
      <t>エンチョウ</t>
    </rPh>
    <rPh sb="11" eb="13">
      <t>ホカン</t>
    </rPh>
    <rPh sb="15" eb="17">
      <t>ホショウ</t>
    </rPh>
    <rPh sb="18" eb="20">
      <t>ナイヨウ</t>
    </rPh>
    <phoneticPr fontId="2"/>
  </si>
  <si>
    <t>設置場所</t>
    <rPh sb="0" eb="2">
      <t>セッチ</t>
    </rPh>
    <rPh sb="2" eb="3">
      <t>バ</t>
    </rPh>
    <rPh sb="3" eb="4">
      <t>ショ</t>
    </rPh>
    <phoneticPr fontId="2"/>
  </si>
  <si>
    <t>ｋＷ</t>
    <phoneticPr fontId="2"/>
  </si>
  <si>
    <t>金融機関等の名称</t>
    <rPh sb="0" eb="2">
      <t>キンユウ</t>
    </rPh>
    <rPh sb="2" eb="4">
      <t>キカン</t>
    </rPh>
    <rPh sb="4" eb="5">
      <t>ナド</t>
    </rPh>
    <rPh sb="6" eb="8">
      <t>メイショウ</t>
    </rPh>
    <phoneticPr fontId="7"/>
  </si>
  <si>
    <t>資金調達に係る窓口になっている本支店・営業所</t>
    <rPh sb="0" eb="2">
      <t>シキン</t>
    </rPh>
    <rPh sb="2" eb="4">
      <t>チョウタツ</t>
    </rPh>
    <rPh sb="5" eb="6">
      <t>カカ</t>
    </rPh>
    <rPh sb="7" eb="9">
      <t>マドグチ</t>
    </rPh>
    <rPh sb="15" eb="18">
      <t>ホンシテン</t>
    </rPh>
    <rPh sb="19" eb="22">
      <t>エイギョウショ</t>
    </rPh>
    <phoneticPr fontId="2"/>
  </si>
  <si>
    <t>金融機関等①</t>
    <rPh sb="0" eb="2">
      <t>キンユウ</t>
    </rPh>
    <rPh sb="2" eb="4">
      <t>キカン</t>
    </rPh>
    <rPh sb="4" eb="5">
      <t>ナド</t>
    </rPh>
    <phoneticPr fontId="7"/>
  </si>
  <si>
    <t>金融機関等②</t>
    <rPh sb="0" eb="2">
      <t>キンユウ</t>
    </rPh>
    <rPh sb="2" eb="4">
      <t>キカン</t>
    </rPh>
    <rPh sb="4" eb="5">
      <t>ナド</t>
    </rPh>
    <phoneticPr fontId="7"/>
  </si>
  <si>
    <t>事業者名</t>
    <rPh sb="0" eb="2">
      <t>ジギョウ</t>
    </rPh>
    <rPh sb="2" eb="3">
      <t>シャ</t>
    </rPh>
    <rPh sb="3" eb="4">
      <t>メイ</t>
    </rPh>
    <phoneticPr fontId="2"/>
  </si>
  <si>
    <t>調達価格（税抜）</t>
    <rPh sb="0" eb="2">
      <t>チョウタツ</t>
    </rPh>
    <rPh sb="2" eb="4">
      <t>カカク</t>
    </rPh>
    <rPh sb="5" eb="6">
      <t>ゼイ</t>
    </rPh>
    <rPh sb="6" eb="7">
      <t>ヌ</t>
    </rPh>
    <phoneticPr fontId="2"/>
  </si>
  <si>
    <t>提案事業者以外の事業者の概要（事業資金の調達について調整中の金融機関等）</t>
    <rPh sb="0" eb="2">
      <t>テイアン</t>
    </rPh>
    <rPh sb="2" eb="5">
      <t>ジギョウシャ</t>
    </rPh>
    <rPh sb="5" eb="7">
      <t>イガイ</t>
    </rPh>
    <rPh sb="8" eb="10">
      <t>ジギョウ</t>
    </rPh>
    <rPh sb="10" eb="11">
      <t>シャ</t>
    </rPh>
    <rPh sb="12" eb="14">
      <t>ガイヨウ</t>
    </rPh>
    <rPh sb="15" eb="17">
      <t>ジギョウ</t>
    </rPh>
    <rPh sb="17" eb="19">
      <t>シキン</t>
    </rPh>
    <rPh sb="20" eb="22">
      <t>チョウタツ</t>
    </rPh>
    <rPh sb="26" eb="29">
      <t>チョウセイチュウ</t>
    </rPh>
    <rPh sb="30" eb="32">
      <t>キンユウ</t>
    </rPh>
    <rPh sb="32" eb="34">
      <t>キカン</t>
    </rPh>
    <rPh sb="34" eb="35">
      <t>ナド</t>
    </rPh>
    <phoneticPr fontId="2"/>
  </si>
  <si>
    <t>提案事業者以外の事業者の概要（設備の設置（施工）を担当する事業者など）</t>
    <rPh sb="0" eb="2">
      <t>テイアン</t>
    </rPh>
    <rPh sb="2" eb="5">
      <t>ジギョウシャ</t>
    </rPh>
    <rPh sb="5" eb="7">
      <t>イガイ</t>
    </rPh>
    <rPh sb="8" eb="10">
      <t>ジギョウ</t>
    </rPh>
    <rPh sb="10" eb="11">
      <t>シャ</t>
    </rPh>
    <rPh sb="12" eb="14">
      <t>ガイヨウ</t>
    </rPh>
    <rPh sb="15" eb="17">
      <t>セツビ</t>
    </rPh>
    <rPh sb="18" eb="20">
      <t>セッチ</t>
    </rPh>
    <rPh sb="21" eb="23">
      <t>セコウ</t>
    </rPh>
    <rPh sb="25" eb="27">
      <t>タントウ</t>
    </rPh>
    <rPh sb="29" eb="31">
      <t>ジギョウ</t>
    </rPh>
    <rPh sb="31" eb="32">
      <t>シャ</t>
    </rPh>
    <phoneticPr fontId="2"/>
  </si>
  <si>
    <t>（３）発電した電力を売却する事業者</t>
    <rPh sb="3" eb="5">
      <t>ハツデン</t>
    </rPh>
    <rPh sb="7" eb="9">
      <t>デンリョク</t>
    </rPh>
    <rPh sb="10" eb="12">
      <t>バイキャク</t>
    </rPh>
    <rPh sb="14" eb="17">
      <t>ジギョウシャ</t>
    </rPh>
    <phoneticPr fontId="2"/>
  </si>
  <si>
    <t>保証・保険料</t>
    <rPh sb="0" eb="2">
      <t>ホショウ</t>
    </rPh>
    <rPh sb="3" eb="6">
      <t>ホケンリョウ</t>
    </rPh>
    <phoneticPr fontId="2"/>
  </si>
  <si>
    <t>）</t>
    <phoneticPr fontId="2"/>
  </si>
  <si>
    <t>商業登記簿謄本等に記載されている正式名称を記入してください（全角）</t>
    <rPh sb="0" eb="2">
      <t>ショウギョウ</t>
    </rPh>
    <rPh sb="2" eb="5">
      <t>トウキボ</t>
    </rPh>
    <rPh sb="5" eb="7">
      <t>トウホン</t>
    </rPh>
    <rPh sb="7" eb="8">
      <t>ナド</t>
    </rPh>
    <rPh sb="9" eb="11">
      <t>キサイ</t>
    </rPh>
    <rPh sb="16" eb="18">
      <t>セイシキ</t>
    </rPh>
    <rPh sb="18" eb="20">
      <t>メイショウ</t>
    </rPh>
    <rPh sb="21" eb="23">
      <t>キニュウ</t>
    </rPh>
    <rPh sb="30" eb="32">
      <t>ゼンカク</t>
    </rPh>
    <phoneticPr fontId="2"/>
  </si>
  <si>
    <t>商業登記簿謄本等に記載されている所在地を記入してください（全角英数字）</t>
    <rPh sb="0" eb="2">
      <t>ショウギョウ</t>
    </rPh>
    <rPh sb="2" eb="5">
      <t>トウキボ</t>
    </rPh>
    <rPh sb="5" eb="8">
      <t>トウホンナド</t>
    </rPh>
    <rPh sb="9" eb="11">
      <t>キサイ</t>
    </rPh>
    <rPh sb="16" eb="19">
      <t>ショザイチ</t>
    </rPh>
    <rPh sb="20" eb="22">
      <t>キニュウ</t>
    </rPh>
    <rPh sb="29" eb="31">
      <t>ゼンカク</t>
    </rPh>
    <rPh sb="31" eb="34">
      <t>エイスウジ</t>
    </rPh>
    <phoneticPr fontId="2"/>
  </si>
  <si>
    <t>商業登記簿謄本等に記載されている代表者の職名と氏名を記入してください（全角）</t>
    <rPh sb="0" eb="2">
      <t>ショウギョウ</t>
    </rPh>
    <rPh sb="2" eb="5">
      <t>トウキボ</t>
    </rPh>
    <rPh sb="5" eb="8">
      <t>トウホンナド</t>
    </rPh>
    <rPh sb="9" eb="11">
      <t>キサイ</t>
    </rPh>
    <rPh sb="16" eb="19">
      <t>ダイヒョウシャ</t>
    </rPh>
    <rPh sb="20" eb="22">
      <t>ショクメイ</t>
    </rPh>
    <rPh sb="23" eb="25">
      <t>シメイ</t>
    </rPh>
    <rPh sb="26" eb="28">
      <t>キニュウ</t>
    </rPh>
    <rPh sb="35" eb="37">
      <t>ゼンカク</t>
    </rPh>
    <phoneticPr fontId="2"/>
  </si>
  <si>
    <t>設置設備容量は、小数点第２位未満を切捨ててください</t>
    <rPh sb="0" eb="2">
      <t>セッチ</t>
    </rPh>
    <rPh sb="2" eb="4">
      <t>セツビ</t>
    </rPh>
    <rPh sb="4" eb="6">
      <t>ヨウリョウ</t>
    </rPh>
    <rPh sb="8" eb="11">
      <t>ショウスウテン</t>
    </rPh>
    <rPh sb="11" eb="12">
      <t>ダイ</t>
    </rPh>
    <rPh sb="13" eb="14">
      <t>イ</t>
    </rPh>
    <rPh sb="14" eb="16">
      <t>ミマン</t>
    </rPh>
    <rPh sb="17" eb="19">
      <t>キリス</t>
    </rPh>
    <phoneticPr fontId="2"/>
  </si>
  <si>
    <t>代表者印を押印してください</t>
    <phoneticPr fontId="2"/>
  </si>
  <si>
    <t>提案した動機や目的のほか、どのような考え方で事業を進めていくのか、</t>
    <rPh sb="0" eb="2">
      <t>テイアン</t>
    </rPh>
    <phoneticPr fontId="2"/>
  </si>
  <si>
    <t>地域経済への活性化や地域貢献に関する基本的な方針等について記載してください。</t>
    <phoneticPr fontId="2"/>
  </si>
  <si>
    <t>事業担当者の所属・連絡先等を記載してください。</t>
    <rPh sb="0" eb="2">
      <t>ジギョウ</t>
    </rPh>
    <rPh sb="2" eb="5">
      <t>タントウシャ</t>
    </rPh>
    <rPh sb="6" eb="8">
      <t>ショゾク</t>
    </rPh>
    <rPh sb="9" eb="12">
      <t>レンラクサキ</t>
    </rPh>
    <rPh sb="12" eb="13">
      <t>トウ</t>
    </rPh>
    <phoneticPr fontId="2"/>
  </si>
  <si>
    <t>記入に当たって（提案事業者の事業等に関する概要）</t>
    <rPh sb="0" eb="2">
      <t>キニュウ</t>
    </rPh>
    <rPh sb="3" eb="4">
      <t>ア</t>
    </rPh>
    <rPh sb="8" eb="10">
      <t>テイアン</t>
    </rPh>
    <rPh sb="10" eb="13">
      <t>ジギョウシャ</t>
    </rPh>
    <rPh sb="14" eb="17">
      <t>ジギョウトウ</t>
    </rPh>
    <rPh sb="18" eb="19">
      <t>カン</t>
    </rPh>
    <rPh sb="21" eb="23">
      <t>ガイヨウ</t>
    </rPh>
    <rPh sb="22" eb="23">
      <t>ヨウ</t>
    </rPh>
    <phoneticPr fontId="2"/>
  </si>
  <si>
    <t>様式１のデータが自動で反映されます</t>
    <rPh sb="0" eb="2">
      <t>ヨウシキ</t>
    </rPh>
    <rPh sb="8" eb="10">
      <t>ジドウ</t>
    </rPh>
    <rPh sb="11" eb="13">
      <t>ハンエイ</t>
    </rPh>
    <phoneticPr fontId="2"/>
  </si>
  <si>
    <r>
      <t>提案事業者の設立年月日を</t>
    </r>
    <r>
      <rPr>
        <b/>
        <sz val="12"/>
        <color indexed="10"/>
        <rFont val="ＭＳ 明朝"/>
        <family val="1"/>
        <charset val="128"/>
      </rPr>
      <t>西暦</t>
    </r>
    <r>
      <rPr>
        <sz val="12"/>
        <rFont val="ＭＳ 明朝"/>
        <family val="1"/>
        <charset val="128"/>
      </rPr>
      <t>で記載してください</t>
    </r>
    <rPh sb="2" eb="4">
      <t>ジギョウ</t>
    </rPh>
    <rPh sb="4" eb="5">
      <t>シャ</t>
    </rPh>
    <rPh sb="6" eb="8">
      <t>セツリツ</t>
    </rPh>
    <rPh sb="8" eb="11">
      <t>ネンガッピ</t>
    </rPh>
    <rPh sb="12" eb="14">
      <t>セイレキ</t>
    </rPh>
    <rPh sb="15" eb="17">
      <t>キサイ</t>
    </rPh>
    <phoneticPr fontId="2"/>
  </si>
  <si>
    <t>提案事業者の資本金額を円単位で記入してください</t>
    <rPh sb="2" eb="4">
      <t>ジギョウ</t>
    </rPh>
    <rPh sb="4" eb="5">
      <t>シャ</t>
    </rPh>
    <rPh sb="6" eb="8">
      <t>シホン</t>
    </rPh>
    <rPh sb="8" eb="10">
      <t>キンガク</t>
    </rPh>
    <rPh sb="11" eb="12">
      <t>エン</t>
    </rPh>
    <rPh sb="12" eb="14">
      <t>タンイ</t>
    </rPh>
    <rPh sb="15" eb="17">
      <t>キニュウ</t>
    </rPh>
    <phoneticPr fontId="2"/>
  </si>
  <si>
    <t>提案事業者の従業員数を記入してください</t>
    <rPh sb="2" eb="4">
      <t>ジギョウ</t>
    </rPh>
    <rPh sb="4" eb="5">
      <t>シャ</t>
    </rPh>
    <rPh sb="6" eb="9">
      <t>ジュウギョウイン</t>
    </rPh>
    <rPh sb="9" eb="10">
      <t>スウ</t>
    </rPh>
    <rPh sb="11" eb="13">
      <t>キニュウ</t>
    </rPh>
    <phoneticPr fontId="2"/>
  </si>
  <si>
    <t>記入しきれない場合、一番下の欄は「等」と記入してください</t>
    <rPh sb="0" eb="2">
      <t>キニュウ</t>
    </rPh>
    <rPh sb="7" eb="9">
      <t>バアイ</t>
    </rPh>
    <rPh sb="10" eb="12">
      <t>イチバン</t>
    </rPh>
    <rPh sb="12" eb="13">
      <t>シタ</t>
    </rPh>
    <rPh sb="14" eb="15">
      <t>ラン</t>
    </rPh>
    <rPh sb="17" eb="18">
      <t>ナド</t>
    </rPh>
    <rPh sb="20" eb="22">
      <t>キニュウ</t>
    </rPh>
    <phoneticPr fontId="2"/>
  </si>
  <si>
    <r>
      <t>提案事業者の主な事業内容を</t>
    </r>
    <r>
      <rPr>
        <b/>
        <sz val="12"/>
        <color indexed="10"/>
        <rFont val="ＭＳ 明朝"/>
        <family val="1"/>
        <charset val="128"/>
      </rPr>
      <t>箇条書き</t>
    </r>
    <r>
      <rPr>
        <sz val="12"/>
        <rFont val="ＭＳ 明朝"/>
        <family val="1"/>
        <charset val="128"/>
      </rPr>
      <t>してください</t>
    </r>
    <rPh sb="2" eb="4">
      <t>ジギョウ</t>
    </rPh>
    <rPh sb="4" eb="5">
      <t>シャ</t>
    </rPh>
    <rPh sb="6" eb="7">
      <t>オモ</t>
    </rPh>
    <rPh sb="8" eb="10">
      <t>ジギョウ</t>
    </rPh>
    <rPh sb="10" eb="12">
      <t>ナイヨウ</t>
    </rPh>
    <rPh sb="13" eb="16">
      <t>カジョウガ</t>
    </rPh>
    <phoneticPr fontId="2"/>
  </si>
  <si>
    <t>データが存在しない場合はやむを得ませんが、できる限り正確に記入してください</t>
    <rPh sb="4" eb="6">
      <t>ソンザイ</t>
    </rPh>
    <rPh sb="9" eb="11">
      <t>バアイ</t>
    </rPh>
    <rPh sb="15" eb="16">
      <t>エ</t>
    </rPh>
    <rPh sb="24" eb="25">
      <t>カギ</t>
    </rPh>
    <rPh sb="26" eb="28">
      <t>セイカク</t>
    </rPh>
    <rPh sb="29" eb="31">
      <t>キニュウ</t>
    </rPh>
    <phoneticPr fontId="2"/>
  </si>
  <si>
    <t>記入に当たって（設備の設置（施工）を担当する事業者）</t>
    <rPh sb="0" eb="2">
      <t>キニュウ</t>
    </rPh>
    <rPh sb="3" eb="4">
      <t>ア</t>
    </rPh>
    <rPh sb="8" eb="10">
      <t>セツビ</t>
    </rPh>
    <rPh sb="11" eb="13">
      <t>セッチ</t>
    </rPh>
    <rPh sb="14" eb="16">
      <t>セコウ</t>
    </rPh>
    <rPh sb="18" eb="20">
      <t>タントウ</t>
    </rPh>
    <rPh sb="22" eb="25">
      <t>ジギョウシャ</t>
    </rPh>
    <phoneticPr fontId="2"/>
  </si>
  <si>
    <t>資金調達に関する調整状況や条件を具体的に記入してください</t>
    <rPh sb="0" eb="2">
      <t>シキン</t>
    </rPh>
    <rPh sb="2" eb="4">
      <t>チョウタツ</t>
    </rPh>
    <rPh sb="5" eb="6">
      <t>カン</t>
    </rPh>
    <rPh sb="8" eb="10">
      <t>チョウセイ</t>
    </rPh>
    <rPh sb="10" eb="12">
      <t>ジョウキョウ</t>
    </rPh>
    <rPh sb="13" eb="15">
      <t>ジョウケン</t>
    </rPh>
    <rPh sb="20" eb="22">
      <t>キニュウ</t>
    </rPh>
    <phoneticPr fontId="2"/>
  </si>
  <si>
    <t>してください</t>
    <phoneticPr fontId="2"/>
  </si>
  <si>
    <t>記入に当たって（事業資金の調達について調整中の金融機関等）</t>
    <rPh sb="0" eb="2">
      <t>キニュウ</t>
    </rPh>
    <rPh sb="3" eb="4">
      <t>ア</t>
    </rPh>
    <rPh sb="8" eb="10">
      <t>ジギョウ</t>
    </rPh>
    <rPh sb="10" eb="12">
      <t>シキン</t>
    </rPh>
    <rPh sb="13" eb="15">
      <t>チョウタツ</t>
    </rPh>
    <rPh sb="19" eb="22">
      <t>チョウセイチュウ</t>
    </rPh>
    <rPh sb="23" eb="25">
      <t>キンユウ</t>
    </rPh>
    <rPh sb="25" eb="27">
      <t>キカン</t>
    </rPh>
    <rPh sb="27" eb="28">
      <t>ナド</t>
    </rPh>
    <phoneticPr fontId="2"/>
  </si>
  <si>
    <t>記入に当たって（再生可能エネルギー発電設備の種類及び仕様）</t>
    <rPh sb="0" eb="2">
      <t>キニュウ</t>
    </rPh>
    <rPh sb="3" eb="4">
      <t>ア</t>
    </rPh>
    <phoneticPr fontId="2"/>
  </si>
  <si>
    <t>設備設置工事は、年度内に終了するようにしてください</t>
    <rPh sb="0" eb="2">
      <t>セツビ</t>
    </rPh>
    <rPh sb="2" eb="4">
      <t>セッチ</t>
    </rPh>
    <rPh sb="4" eb="6">
      <t>コウジ</t>
    </rPh>
    <rPh sb="8" eb="11">
      <t>ネンドナイ</t>
    </rPh>
    <rPh sb="12" eb="14">
      <t>シュウリョウ</t>
    </rPh>
    <phoneticPr fontId="2"/>
  </si>
  <si>
    <t>調達価格は税抜きで記載してください</t>
    <rPh sb="0" eb="2">
      <t>チョウタツ</t>
    </rPh>
    <rPh sb="2" eb="4">
      <t>カカク</t>
    </rPh>
    <rPh sb="5" eb="6">
      <t>ゼイ</t>
    </rPh>
    <rPh sb="6" eb="7">
      <t>ヌ</t>
    </rPh>
    <rPh sb="9" eb="11">
      <t>キサイ</t>
    </rPh>
    <phoneticPr fontId="2"/>
  </si>
  <si>
    <t>記入に当たって（再生可能エネルギー発電設備の設置場所の概要）</t>
    <rPh sb="0" eb="2">
      <t>キニュウ</t>
    </rPh>
    <rPh sb="3" eb="4">
      <t>ア</t>
    </rPh>
    <phoneticPr fontId="2"/>
  </si>
  <si>
    <t>発電設備等のカタログを添付してください</t>
    <rPh sb="0" eb="2">
      <t>ハツデン</t>
    </rPh>
    <rPh sb="2" eb="4">
      <t>セツビ</t>
    </rPh>
    <rPh sb="4" eb="5">
      <t>ナド</t>
    </rPh>
    <rPh sb="11" eb="13">
      <t>テンプ</t>
    </rPh>
    <phoneticPr fontId="2"/>
  </si>
  <si>
    <t>プルダウンから選択してください</t>
    <rPh sb="7" eb="9">
      <t>センタク</t>
    </rPh>
    <phoneticPr fontId="2"/>
  </si>
  <si>
    <r>
      <t>施設の建築年を</t>
    </r>
    <r>
      <rPr>
        <b/>
        <sz val="14"/>
        <color indexed="10"/>
        <rFont val="ＭＳ 明朝"/>
        <family val="1"/>
        <charset val="128"/>
      </rPr>
      <t>西暦</t>
    </r>
    <r>
      <rPr>
        <sz val="14"/>
        <rFont val="ＭＳ 明朝"/>
        <family val="1"/>
        <charset val="128"/>
      </rPr>
      <t>で記載してください</t>
    </r>
    <rPh sb="0" eb="2">
      <t>シセツ</t>
    </rPh>
    <rPh sb="3" eb="5">
      <t>ケンチク</t>
    </rPh>
    <rPh sb="5" eb="6">
      <t>トシ</t>
    </rPh>
    <rPh sb="7" eb="9">
      <t>セイレキ</t>
    </rPh>
    <rPh sb="10" eb="12">
      <t>キサイ</t>
    </rPh>
    <phoneticPr fontId="2"/>
  </si>
  <si>
    <t>土地・施設を20年間借用することの了解が得られているかなどの</t>
    <rPh sb="0" eb="2">
      <t>トチ</t>
    </rPh>
    <rPh sb="3" eb="5">
      <t>シセツ</t>
    </rPh>
    <rPh sb="8" eb="10">
      <t>ネンカン</t>
    </rPh>
    <rPh sb="10" eb="12">
      <t>シャクヨウ</t>
    </rPh>
    <rPh sb="17" eb="19">
      <t>リョウカイ</t>
    </rPh>
    <rPh sb="20" eb="21">
      <t>エ</t>
    </rPh>
    <phoneticPr fontId="2"/>
  </si>
  <si>
    <t>調整状況を具体的に記入してください</t>
    <rPh sb="0" eb="2">
      <t>チョウセイ</t>
    </rPh>
    <rPh sb="2" eb="4">
      <t>ジョウキョウ</t>
    </rPh>
    <phoneticPr fontId="2"/>
  </si>
  <si>
    <t>隣接する住宅等の施設との距離を具体的に記載してください</t>
    <rPh sb="0" eb="2">
      <t>リンセツ</t>
    </rPh>
    <rPh sb="4" eb="6">
      <t>ジュウタク</t>
    </rPh>
    <rPh sb="6" eb="7">
      <t>ナド</t>
    </rPh>
    <rPh sb="8" eb="10">
      <t>シセツ</t>
    </rPh>
    <rPh sb="12" eb="14">
      <t>キョリ</t>
    </rPh>
    <rPh sb="15" eb="18">
      <t>グタイテキ</t>
    </rPh>
    <rPh sb="19" eb="21">
      <t>キサイ</t>
    </rPh>
    <phoneticPr fontId="2"/>
  </si>
  <si>
    <t>記入に当たって（再生可能エネルギー発電設備設置後の保守・管理等）</t>
    <rPh sb="0" eb="2">
      <t>キニュウ</t>
    </rPh>
    <rPh sb="3" eb="4">
      <t>ア</t>
    </rPh>
    <phoneticPr fontId="2"/>
  </si>
  <si>
    <t>定期点検の周期を記入してください</t>
    <rPh sb="0" eb="2">
      <t>テイキ</t>
    </rPh>
    <rPh sb="2" eb="4">
      <t>テンケン</t>
    </rPh>
    <rPh sb="5" eb="7">
      <t>シュウキ</t>
    </rPh>
    <rPh sb="8" eb="10">
      <t>キニュウ</t>
    </rPh>
    <phoneticPr fontId="2"/>
  </si>
  <si>
    <t>（目視、専用機器を用いた検査等）を記入してください</t>
    <phoneticPr fontId="2"/>
  </si>
  <si>
    <t>保証期間、対象設備・機器</t>
    <rPh sb="0" eb="2">
      <t>ホショウ</t>
    </rPh>
    <rPh sb="2" eb="4">
      <t>キカン</t>
    </rPh>
    <rPh sb="5" eb="7">
      <t>タイショウ</t>
    </rPh>
    <rPh sb="7" eb="9">
      <t>セツビ</t>
    </rPh>
    <rPh sb="10" eb="12">
      <t>キキ</t>
    </rPh>
    <phoneticPr fontId="2"/>
  </si>
  <si>
    <t>保証の内容</t>
    <rPh sb="0" eb="2">
      <t>ホショウ</t>
    </rPh>
    <rPh sb="3" eb="5">
      <t>ナイヨウ</t>
    </rPh>
    <phoneticPr fontId="2"/>
  </si>
  <si>
    <t>保証期間、
対象設備・機器</t>
    <rPh sb="0" eb="2">
      <t>ホショウ</t>
    </rPh>
    <rPh sb="2" eb="4">
      <t>キカン</t>
    </rPh>
    <phoneticPr fontId="2"/>
  </si>
  <si>
    <t>保険の内容</t>
    <rPh sb="0" eb="2">
      <t>ホケン</t>
    </rPh>
    <rPh sb="3" eb="5">
      <t>ナイヨウ</t>
    </rPh>
    <phoneticPr fontId="2"/>
  </si>
  <si>
    <t>メーカーの原則の保証についての期間、対象設備・機器と保証の内容を</t>
    <rPh sb="5" eb="7">
      <t>ゲンソク</t>
    </rPh>
    <rPh sb="18" eb="20">
      <t>タイショウ</t>
    </rPh>
    <rPh sb="20" eb="22">
      <t>セツビ</t>
    </rPh>
    <rPh sb="23" eb="25">
      <t>キキ</t>
    </rPh>
    <rPh sb="26" eb="28">
      <t>ホショウ</t>
    </rPh>
    <rPh sb="29" eb="31">
      <t>ナイヨウ</t>
    </rPh>
    <phoneticPr fontId="2"/>
  </si>
  <si>
    <t>記入してください</t>
    <phoneticPr fontId="2"/>
  </si>
  <si>
    <t>全量買取制度の活用期間をカバーするために、原則のメーカー保証を</t>
    <rPh sb="0" eb="2">
      <t>ゼンリョウ</t>
    </rPh>
    <rPh sb="2" eb="4">
      <t>カイトリ</t>
    </rPh>
    <rPh sb="4" eb="6">
      <t>セイド</t>
    </rPh>
    <rPh sb="7" eb="9">
      <t>カツヨウ</t>
    </rPh>
    <rPh sb="9" eb="11">
      <t>キカン</t>
    </rPh>
    <phoneticPr fontId="2"/>
  </si>
  <si>
    <t>延長する保証に加入する場合、保証の内容を記入してください</t>
    <rPh sb="7" eb="9">
      <t>カニュウ</t>
    </rPh>
    <rPh sb="11" eb="13">
      <t>バアイ</t>
    </rPh>
    <rPh sb="14" eb="16">
      <t>ホショウ</t>
    </rPh>
    <rPh sb="17" eb="19">
      <t>ナイヨウ</t>
    </rPh>
    <rPh sb="20" eb="22">
      <t>キニュウ</t>
    </rPh>
    <phoneticPr fontId="2"/>
  </si>
  <si>
    <t>全量買取制度の活用期間をカバーするために、自然災害等に対応する保証に</t>
    <rPh sb="21" eb="23">
      <t>シゼン</t>
    </rPh>
    <rPh sb="23" eb="25">
      <t>サイガイ</t>
    </rPh>
    <rPh sb="25" eb="26">
      <t>ナド</t>
    </rPh>
    <rPh sb="27" eb="29">
      <t>タイオウ</t>
    </rPh>
    <rPh sb="31" eb="33">
      <t>ホショウ</t>
    </rPh>
    <phoneticPr fontId="2"/>
  </si>
  <si>
    <t>加入している場合、保証の内容を記入してください</t>
    <phoneticPr fontId="2"/>
  </si>
  <si>
    <t>記入に当たって（事業化のスケジュール）</t>
    <phoneticPr fontId="2"/>
  </si>
  <si>
    <t>記入に当たって（設備の管理を担当する事業者）</t>
    <phoneticPr fontId="2"/>
  </si>
  <si>
    <t>記入に当たって（再生可能エネルギー発電事業を円滑に運営するための保証・保険）</t>
    <phoneticPr fontId="2"/>
  </si>
  <si>
    <t>記入に当たって（初期投資費用に関する資金調達計画）</t>
    <phoneticPr fontId="2"/>
  </si>
  <si>
    <t>記入に当たって（収支計画（キャッシュフロー計算））</t>
    <phoneticPr fontId="2"/>
  </si>
  <si>
    <t>補助率は、プルダウンから選択してください</t>
    <rPh sb="0" eb="3">
      <t>ホジョリツ</t>
    </rPh>
    <rPh sb="12" eb="14">
      <t>センタク</t>
    </rPh>
    <phoneticPr fontId="2"/>
  </si>
  <si>
    <t>初期投資費用、資金調達とも、その他必要な経費名と金額を記入してください</t>
    <rPh sb="0" eb="2">
      <t>ショキ</t>
    </rPh>
    <rPh sb="2" eb="4">
      <t>トウシ</t>
    </rPh>
    <rPh sb="4" eb="6">
      <t>ヒヨウ</t>
    </rPh>
    <rPh sb="7" eb="9">
      <t>シキン</t>
    </rPh>
    <rPh sb="9" eb="11">
      <t>チョウタツ</t>
    </rPh>
    <rPh sb="16" eb="17">
      <t>タ</t>
    </rPh>
    <rPh sb="17" eb="19">
      <t>ヒツヨウ</t>
    </rPh>
    <rPh sb="20" eb="22">
      <t>ケイヒ</t>
    </rPh>
    <rPh sb="22" eb="23">
      <t>メイ</t>
    </rPh>
    <rPh sb="24" eb="26">
      <t>キンガク</t>
    </rPh>
    <rPh sb="27" eb="29">
      <t>キニュウ</t>
    </rPh>
    <phoneticPr fontId="2"/>
  </si>
  <si>
    <t>　１　県内に次の各号のすべてに該当する事業所を有し、現に営業の実体を有していること。</t>
    <rPh sb="3" eb="4">
      <t>ケン</t>
    </rPh>
    <phoneticPr fontId="2"/>
  </si>
  <si>
    <t>元号は、プルダウンから選択してください</t>
    <rPh sb="0" eb="2">
      <t>ゲンゴウ</t>
    </rPh>
    <rPh sb="11" eb="13">
      <t>センタク</t>
    </rPh>
    <phoneticPr fontId="2"/>
  </si>
  <si>
    <t>資金調達に以外の面で、支援が受けられる場合は、内容を具体的に記入</t>
    <rPh sb="0" eb="2">
      <t>シキン</t>
    </rPh>
    <rPh sb="2" eb="4">
      <t>チョウタツ</t>
    </rPh>
    <rPh sb="5" eb="7">
      <t>イガイ</t>
    </rPh>
    <rPh sb="8" eb="9">
      <t>メン</t>
    </rPh>
    <rPh sb="11" eb="13">
      <t>シエン</t>
    </rPh>
    <rPh sb="14" eb="15">
      <t>ウ</t>
    </rPh>
    <rPh sb="19" eb="21">
      <t>バアイ</t>
    </rPh>
    <rPh sb="23" eb="25">
      <t>ナイヨウ</t>
    </rPh>
    <rPh sb="30" eb="32">
      <t>キニュウ</t>
    </rPh>
    <phoneticPr fontId="2"/>
  </si>
  <si>
    <t>付属設備の更新費用</t>
    <rPh sb="0" eb="2">
      <t>フゾク</t>
    </rPh>
    <rPh sb="2" eb="4">
      <t>セツビ</t>
    </rPh>
    <rPh sb="5" eb="7">
      <t>コウシン</t>
    </rPh>
    <rPh sb="7" eb="9">
      <t>ヒヨウ</t>
    </rPh>
    <phoneticPr fontId="2"/>
  </si>
  <si>
    <t>パワーコンディショナー等の付属設備の更新費用があれば、記入してください</t>
    <rPh sb="11" eb="12">
      <t>ナド</t>
    </rPh>
    <rPh sb="13" eb="15">
      <t>フゾク</t>
    </rPh>
    <rPh sb="15" eb="17">
      <t>セツビ</t>
    </rPh>
    <rPh sb="18" eb="20">
      <t>コウシン</t>
    </rPh>
    <rPh sb="20" eb="22">
      <t>ヒヨウ</t>
    </rPh>
    <rPh sb="27" eb="29">
      <t>キニュウ</t>
    </rPh>
    <phoneticPr fontId="2"/>
  </si>
  <si>
    <t>その他の費用がある場合は、適宜記入してください</t>
    <rPh sb="2" eb="3">
      <t>タ</t>
    </rPh>
    <rPh sb="4" eb="6">
      <t>ヒヨウ</t>
    </rPh>
    <rPh sb="9" eb="11">
      <t>バアイ</t>
    </rPh>
    <rPh sb="13" eb="15">
      <t>テキギ</t>
    </rPh>
    <rPh sb="15" eb="17">
      <t>キニュウ</t>
    </rPh>
    <phoneticPr fontId="2"/>
  </si>
  <si>
    <t>メーカー保証を延長するための有償の保証や保険に加入する場合は、記入してください</t>
    <rPh sb="14" eb="16">
      <t>ユウショウ</t>
    </rPh>
    <rPh sb="20" eb="22">
      <t>ホケン</t>
    </rPh>
    <phoneticPr fontId="2"/>
  </si>
  <si>
    <t>金融機関の融資（銀行、信用金庫等）</t>
    <rPh sb="0" eb="2">
      <t>キンユウ</t>
    </rPh>
    <rPh sb="2" eb="4">
      <t>キカン</t>
    </rPh>
    <rPh sb="5" eb="7">
      <t>ユウシ</t>
    </rPh>
    <rPh sb="8" eb="10">
      <t>ギンコウ</t>
    </rPh>
    <rPh sb="11" eb="13">
      <t>シンヨウ</t>
    </rPh>
    <rPh sb="13" eb="15">
      <t>キンコ</t>
    </rPh>
    <rPh sb="15" eb="16">
      <t>ナド</t>
    </rPh>
    <phoneticPr fontId="2"/>
  </si>
  <si>
    <t>金融機関（銀行、信用金庫等）からの資金調達がある場合は、記入してください</t>
    <rPh sb="0" eb="2">
      <t>キンユウ</t>
    </rPh>
    <rPh sb="2" eb="4">
      <t>キカン</t>
    </rPh>
    <rPh sb="5" eb="7">
      <t>ギンコウ</t>
    </rPh>
    <rPh sb="8" eb="10">
      <t>シンヨウ</t>
    </rPh>
    <rPh sb="10" eb="12">
      <t>キンコ</t>
    </rPh>
    <rPh sb="12" eb="13">
      <t>ナド</t>
    </rPh>
    <rPh sb="17" eb="19">
      <t>シキン</t>
    </rPh>
    <rPh sb="19" eb="21">
      <t>チョウタツ</t>
    </rPh>
    <rPh sb="24" eb="26">
      <t>バアイ</t>
    </rPh>
    <rPh sb="28" eb="30">
      <t>キニュウ</t>
    </rPh>
    <phoneticPr fontId="2"/>
  </si>
  <si>
    <t>銀行、信用金庫等の金融機関以外からの資金調達（市民出資等）がある場合は、適宜記入してください</t>
    <rPh sb="0" eb="2">
      <t>ギンコウ</t>
    </rPh>
    <rPh sb="3" eb="5">
      <t>シンヨウ</t>
    </rPh>
    <rPh sb="5" eb="7">
      <t>キンコ</t>
    </rPh>
    <rPh sb="7" eb="8">
      <t>ナド</t>
    </rPh>
    <rPh sb="9" eb="11">
      <t>キンユウ</t>
    </rPh>
    <rPh sb="11" eb="13">
      <t>キカン</t>
    </rPh>
    <rPh sb="13" eb="15">
      <t>イガイ</t>
    </rPh>
    <rPh sb="18" eb="20">
      <t>シキン</t>
    </rPh>
    <rPh sb="20" eb="22">
      <t>チョウタツ</t>
    </rPh>
    <rPh sb="23" eb="25">
      <t>シミン</t>
    </rPh>
    <rPh sb="25" eb="27">
      <t>シュッシ</t>
    </rPh>
    <rPh sb="27" eb="28">
      <t>ナド</t>
    </rPh>
    <rPh sb="32" eb="34">
      <t>バアイ</t>
    </rPh>
    <phoneticPr fontId="2"/>
  </si>
  <si>
    <t>１ｋＷｈ当たりの調達価格を記入してください</t>
    <rPh sb="4" eb="5">
      <t>ア</t>
    </rPh>
    <rPh sb="8" eb="10">
      <t>チョウタツ</t>
    </rPh>
    <rPh sb="10" eb="12">
      <t>カカク</t>
    </rPh>
    <rPh sb="13" eb="15">
      <t>キニュウ</t>
    </rPh>
    <phoneticPr fontId="2"/>
  </si>
  <si>
    <t>自動で反映されます</t>
    <rPh sb="0" eb="2">
      <t>ジドウ</t>
    </rPh>
    <rPh sb="3" eb="5">
      <t>ハンエイ</t>
    </rPh>
    <phoneticPr fontId="2"/>
  </si>
  <si>
    <t>商業登記簿謄本等に記載された役員の名称等を記入してください</t>
    <rPh sb="0" eb="2">
      <t>ショウギョウ</t>
    </rPh>
    <rPh sb="2" eb="5">
      <t>トウキボ</t>
    </rPh>
    <rPh sb="5" eb="7">
      <t>トウホン</t>
    </rPh>
    <rPh sb="7" eb="8">
      <t>ナド</t>
    </rPh>
    <rPh sb="9" eb="11">
      <t>キサイ</t>
    </rPh>
    <rPh sb="14" eb="16">
      <t>ヤクイン</t>
    </rPh>
    <rPh sb="17" eb="19">
      <t>メイショウ</t>
    </rPh>
    <rPh sb="19" eb="20">
      <t>ナド</t>
    </rPh>
    <rPh sb="21" eb="23">
      <t>キニュウ</t>
    </rPh>
    <phoneticPr fontId="2"/>
  </si>
  <si>
    <t>提案事業者の商業・法人登記簿現在事項全部証明書（原本）及び定款</t>
    <rPh sb="9" eb="11">
      <t>ホウジン</t>
    </rPh>
    <rPh sb="24" eb="26">
      <t>ゲンポン</t>
    </rPh>
    <phoneticPr fontId="2"/>
  </si>
  <si>
    <t>固定資産税</t>
    <rPh sb="0" eb="2">
      <t>コテイ</t>
    </rPh>
    <rPh sb="2" eb="5">
      <t>シサンゼイ</t>
    </rPh>
    <phoneticPr fontId="2"/>
  </si>
  <si>
    <t>法人税等</t>
    <rPh sb="0" eb="3">
      <t>ホウジンゼイ</t>
    </rPh>
    <rPh sb="3" eb="4">
      <t>ナド</t>
    </rPh>
    <phoneticPr fontId="2"/>
  </si>
  <si>
    <t>保守・点検料等の運営維持費を記入してください（減価償却費は、含めないでください）</t>
    <rPh sb="0" eb="2">
      <t>ホシュ</t>
    </rPh>
    <rPh sb="3" eb="5">
      <t>テンケン</t>
    </rPh>
    <rPh sb="5" eb="6">
      <t>リョウ</t>
    </rPh>
    <rPh sb="6" eb="7">
      <t>ナド</t>
    </rPh>
    <rPh sb="8" eb="10">
      <t>ウンエイ</t>
    </rPh>
    <rPh sb="10" eb="13">
      <t>イジヒ</t>
    </rPh>
    <rPh sb="14" eb="16">
      <t>キニュウ</t>
    </rPh>
    <rPh sb="23" eb="25">
      <t>ゲンカ</t>
    </rPh>
    <rPh sb="25" eb="27">
      <t>ショウキャク</t>
    </rPh>
    <rPh sb="27" eb="28">
      <t>ヒ</t>
    </rPh>
    <rPh sb="30" eb="31">
      <t>フク</t>
    </rPh>
    <phoneticPr fontId="2"/>
  </si>
  <si>
    <t>売電収入　①（②×③）</t>
    <rPh sb="0" eb="2">
      <t>バイデン</t>
    </rPh>
    <rPh sb="2" eb="4">
      <t>シュウニュウ</t>
    </rPh>
    <phoneticPr fontId="2"/>
  </si>
  <si>
    <t>納付率　⑤</t>
    <phoneticPr fontId="2"/>
  </si>
  <si>
    <t>県への納付額　④（⑥＋⑦）</t>
    <rPh sb="0" eb="1">
      <t>ケン</t>
    </rPh>
    <rPh sb="3" eb="5">
      <t>ノウフ</t>
    </rPh>
    <rPh sb="5" eb="6">
      <t>ガク</t>
    </rPh>
    <phoneticPr fontId="2"/>
  </si>
  <si>
    <t>売電収入×納付率　⑥（①×⑤）</t>
    <rPh sb="0" eb="2">
      <t>バイデン</t>
    </rPh>
    <rPh sb="2" eb="4">
      <t>シュウニュウ</t>
    </rPh>
    <rPh sb="5" eb="7">
      <t>ノウフ</t>
    </rPh>
    <rPh sb="7" eb="8">
      <t>リツ</t>
    </rPh>
    <phoneticPr fontId="2"/>
  </si>
  <si>
    <t>任意の追加納付額　⑦</t>
    <rPh sb="0" eb="2">
      <t>ニンイ</t>
    </rPh>
    <rPh sb="3" eb="5">
      <t>ツイカ</t>
    </rPh>
    <rPh sb="5" eb="7">
      <t>ノウフ</t>
    </rPh>
    <rPh sb="7" eb="8">
      <t>ガク</t>
    </rPh>
    <phoneticPr fontId="2"/>
  </si>
  <si>
    <t>交付申請予定額を上限として、自動計算されます</t>
    <rPh sb="0" eb="2">
      <t>コウフ</t>
    </rPh>
    <rPh sb="2" eb="4">
      <t>シンセイ</t>
    </rPh>
    <rPh sb="4" eb="6">
      <t>ヨテイ</t>
    </rPh>
    <rPh sb="6" eb="7">
      <t>ガク</t>
    </rPh>
    <rPh sb="8" eb="10">
      <t>ジョウゲン</t>
    </rPh>
    <rPh sb="14" eb="16">
      <t>ジドウ</t>
    </rPh>
    <rPh sb="16" eb="18">
      <t>ケイサン</t>
    </rPh>
    <phoneticPr fontId="2"/>
  </si>
  <si>
    <t>任意の追加納付を行う場合は、記入してください</t>
    <rPh sb="0" eb="2">
      <t>ニンイ</t>
    </rPh>
    <rPh sb="3" eb="5">
      <t>ツイカ</t>
    </rPh>
    <rPh sb="5" eb="7">
      <t>ノウフ</t>
    </rPh>
    <rPh sb="8" eb="9">
      <t>オコナ</t>
    </rPh>
    <rPh sb="10" eb="12">
      <t>バアイ</t>
    </rPh>
    <rPh sb="14" eb="15">
      <t>キ</t>
    </rPh>
    <rPh sb="15" eb="16">
      <t>ニュウ</t>
    </rPh>
    <phoneticPr fontId="2"/>
  </si>
  <si>
    <t>　　設置場所の状況が
　　分かる地図・写真
　　を添付</t>
    <rPh sb="2" eb="4">
      <t>セッチ</t>
    </rPh>
    <rPh sb="4" eb="5">
      <t>バ</t>
    </rPh>
    <rPh sb="5" eb="6">
      <t>ショ</t>
    </rPh>
    <rPh sb="7" eb="9">
      <t>ジョウキョウ</t>
    </rPh>
    <rPh sb="13" eb="14">
      <t>ワ</t>
    </rPh>
    <rPh sb="16" eb="18">
      <t>チズ</t>
    </rPh>
    <rPh sb="19" eb="21">
      <t>シャシン</t>
    </rPh>
    <rPh sb="25" eb="27">
      <t>テンプ</t>
    </rPh>
    <phoneticPr fontId="2"/>
  </si>
  <si>
    <t>別途、設置場所の状況が分かる地図・写真を添付してください</t>
    <rPh sb="3" eb="5">
      <t>セッチ</t>
    </rPh>
    <rPh sb="5" eb="7">
      <t>バショ</t>
    </rPh>
    <rPh sb="8" eb="10">
      <t>ジョウキョウ</t>
    </rPh>
    <rPh sb="11" eb="12">
      <t>ワ</t>
    </rPh>
    <rPh sb="14" eb="16">
      <t>チズ</t>
    </rPh>
    <rPh sb="17" eb="19">
      <t>シャシン</t>
    </rPh>
    <rPh sb="20" eb="22">
      <t>テンプ</t>
    </rPh>
    <phoneticPr fontId="2"/>
  </si>
  <si>
    <t>ｋＷ</t>
    <phoneticPr fontId="2"/>
  </si>
  <si>
    <t>想定発電量（kWh）　②</t>
    <rPh sb="0" eb="2">
      <t>ソウテイ</t>
    </rPh>
    <rPh sb="2" eb="4">
      <t>ハツデン</t>
    </rPh>
    <rPh sb="4" eb="5">
      <t>リョウ</t>
    </rPh>
    <phoneticPr fontId="2"/>
  </si>
  <si>
    <t>売電単価（円／kW） ③</t>
    <rPh sb="0" eb="2">
      <t>バイデン</t>
    </rPh>
    <rPh sb="2" eb="4">
      <t>タンカ</t>
    </rPh>
    <rPh sb="5" eb="6">
      <t>エン</t>
    </rPh>
    <phoneticPr fontId="2"/>
  </si>
  <si>
    <t>29年度</t>
    <rPh sb="2" eb="4">
      <t>ネンド</t>
    </rPh>
    <phoneticPr fontId="2"/>
  </si>
  <si>
    <t>30年度</t>
    <rPh sb="2" eb="4">
      <t>ネンド</t>
    </rPh>
    <phoneticPr fontId="2"/>
  </si>
  <si>
    <t>31年度</t>
    <rPh sb="2" eb="4">
      <t>ネンド</t>
    </rPh>
    <phoneticPr fontId="2"/>
  </si>
  <si>
    <t>32年度</t>
    <rPh sb="2" eb="4">
      <t>ネンド</t>
    </rPh>
    <phoneticPr fontId="2"/>
  </si>
  <si>
    <t>33年度</t>
    <rPh sb="2" eb="4">
      <t>ネンド</t>
    </rPh>
    <phoneticPr fontId="2"/>
  </si>
  <si>
    <t>34年度</t>
    <rPh sb="2" eb="4">
      <t>ネンド</t>
    </rPh>
    <phoneticPr fontId="2"/>
  </si>
  <si>
    <t>35年度</t>
    <rPh sb="2" eb="4">
      <t>ネンド</t>
    </rPh>
    <phoneticPr fontId="2"/>
  </si>
  <si>
    <t>36年度</t>
    <rPh sb="2" eb="4">
      <t>ネンド</t>
    </rPh>
    <phoneticPr fontId="2"/>
  </si>
  <si>
    <t>37年度</t>
    <rPh sb="2" eb="4">
      <t>ネンド</t>
    </rPh>
    <phoneticPr fontId="2"/>
  </si>
  <si>
    <t>38年度</t>
    <rPh sb="2" eb="4">
      <t>ネンド</t>
    </rPh>
    <phoneticPr fontId="2"/>
  </si>
  <si>
    <t>39年度</t>
    <rPh sb="2" eb="4">
      <t>ネンド</t>
    </rPh>
    <phoneticPr fontId="2"/>
  </si>
  <si>
    <t>40年度</t>
    <rPh sb="2" eb="4">
      <t>ネンド</t>
    </rPh>
    <phoneticPr fontId="2"/>
  </si>
  <si>
    <t>41年度</t>
    <rPh sb="2" eb="4">
      <t>ネンド</t>
    </rPh>
    <phoneticPr fontId="2"/>
  </si>
  <si>
    <t>42年度</t>
    <rPh sb="2" eb="4">
      <t>ネンド</t>
    </rPh>
    <phoneticPr fontId="2"/>
  </si>
  <si>
    <t>43年度</t>
    <rPh sb="2" eb="4">
      <t>ネンド</t>
    </rPh>
    <phoneticPr fontId="2"/>
  </si>
  <si>
    <t>44年度</t>
    <rPh sb="2" eb="4">
      <t>ネンド</t>
    </rPh>
    <phoneticPr fontId="2"/>
  </si>
  <si>
    <t>45年度</t>
    <rPh sb="2" eb="4">
      <t>ネンド</t>
    </rPh>
    <phoneticPr fontId="2"/>
  </si>
  <si>
    <t>46年度</t>
    <rPh sb="2" eb="4">
      <t>ネンド</t>
    </rPh>
    <phoneticPr fontId="2"/>
  </si>
  <si>
    <t>47年度</t>
    <rPh sb="2" eb="4">
      <t>ネンド</t>
    </rPh>
    <phoneticPr fontId="2"/>
  </si>
  <si>
    <t>（29年度）</t>
    <rPh sb="3" eb="5">
      <t>ネンド</t>
    </rPh>
    <phoneticPr fontId="2"/>
  </si>
  <si>
    <t>（30年度）</t>
    <rPh sb="3" eb="5">
      <t>ネンド</t>
    </rPh>
    <phoneticPr fontId="2"/>
  </si>
  <si>
    <t>（31年度）</t>
    <rPh sb="3" eb="5">
      <t>ネンド</t>
    </rPh>
    <phoneticPr fontId="2"/>
  </si>
  <si>
    <t>（32年度）</t>
    <rPh sb="3" eb="5">
      <t>ネンド</t>
    </rPh>
    <phoneticPr fontId="2"/>
  </si>
  <si>
    <t>（33年度）</t>
    <rPh sb="3" eb="5">
      <t>ネンド</t>
    </rPh>
    <phoneticPr fontId="2"/>
  </si>
  <si>
    <t>（34年度）</t>
    <rPh sb="3" eb="5">
      <t>ネンド</t>
    </rPh>
    <phoneticPr fontId="2"/>
  </si>
  <si>
    <t>（35年度）</t>
    <rPh sb="3" eb="5">
      <t>ネンド</t>
    </rPh>
    <phoneticPr fontId="2"/>
  </si>
  <si>
    <t>（36年度）</t>
    <rPh sb="3" eb="5">
      <t>ネンド</t>
    </rPh>
    <phoneticPr fontId="2"/>
  </si>
  <si>
    <t>（37年度）</t>
    <rPh sb="3" eb="5">
      <t>ネンド</t>
    </rPh>
    <phoneticPr fontId="2"/>
  </si>
  <si>
    <t>（38年度）</t>
    <rPh sb="3" eb="5">
      <t>ネンド</t>
    </rPh>
    <phoneticPr fontId="2"/>
  </si>
  <si>
    <t>（39年度）</t>
    <rPh sb="3" eb="5">
      <t>ネンド</t>
    </rPh>
    <phoneticPr fontId="2"/>
  </si>
  <si>
    <t>（40年度）</t>
    <rPh sb="3" eb="5">
      <t>ネンド</t>
    </rPh>
    <phoneticPr fontId="2"/>
  </si>
  <si>
    <t>（41年度）</t>
    <rPh sb="3" eb="5">
      <t>ネンド</t>
    </rPh>
    <phoneticPr fontId="2"/>
  </si>
  <si>
    <t>（42年度）</t>
    <rPh sb="3" eb="5">
      <t>ネンド</t>
    </rPh>
    <phoneticPr fontId="2"/>
  </si>
  <si>
    <t>（43年度）</t>
    <rPh sb="3" eb="5">
      <t>ネンド</t>
    </rPh>
    <phoneticPr fontId="2"/>
  </si>
  <si>
    <t>（44年度）</t>
    <rPh sb="3" eb="5">
      <t>ネンド</t>
    </rPh>
    <phoneticPr fontId="2"/>
  </si>
  <si>
    <t>（45年度）</t>
    <rPh sb="3" eb="5">
      <t>ネンド</t>
    </rPh>
    <phoneticPr fontId="2"/>
  </si>
  <si>
    <t>（46年度）</t>
    <rPh sb="3" eb="5">
      <t>ネンド</t>
    </rPh>
    <phoneticPr fontId="2"/>
  </si>
  <si>
    <t>（47年度）</t>
    <rPh sb="3" eb="5">
      <t>ネンド</t>
    </rPh>
    <phoneticPr fontId="2"/>
  </si>
  <si>
    <t>（28年度）</t>
    <rPh sb="3" eb="5">
      <t>ネンド</t>
    </rPh>
    <phoneticPr fontId="2"/>
  </si>
  <si>
    <t>設備投資費用のｋＷｈ当たり費用</t>
    <rPh sb="0" eb="2">
      <t>セツビ</t>
    </rPh>
    <rPh sb="2" eb="4">
      <t>トウシ</t>
    </rPh>
    <rPh sb="4" eb="6">
      <t>ヒヨウ</t>
    </rPh>
    <rPh sb="10" eb="11">
      <t>ア</t>
    </rPh>
    <rPh sb="13" eb="15">
      <t>ヒヨウ</t>
    </rPh>
    <phoneticPr fontId="2"/>
  </si>
  <si>
    <t>収入</t>
    <rPh sb="0" eb="2">
      <t>シュウニュウ</t>
    </rPh>
    <phoneticPr fontId="2"/>
  </si>
  <si>
    <t>支出</t>
    <rPh sb="0" eb="2">
      <t>シシュツ</t>
    </rPh>
    <phoneticPr fontId="2"/>
  </si>
  <si>
    <t>法人税等相当額（概算）</t>
    <rPh sb="0" eb="3">
      <t>ホウジンゼイ</t>
    </rPh>
    <rPh sb="3" eb="4">
      <t>ナド</t>
    </rPh>
    <rPh sb="4" eb="6">
      <t>ソウトウ</t>
    </rPh>
    <rPh sb="6" eb="7">
      <t>ガク</t>
    </rPh>
    <rPh sb="8" eb="10">
      <t>ガイサン</t>
    </rPh>
    <phoneticPr fontId="2"/>
  </si>
  <si>
    <t>法人事業税</t>
    <rPh sb="0" eb="2">
      <t>ホウジン</t>
    </rPh>
    <rPh sb="2" eb="5">
      <t>ジギョウゼイ</t>
    </rPh>
    <phoneticPr fontId="2"/>
  </si>
  <si>
    <t>地方法人特別税</t>
    <rPh sb="0" eb="2">
      <t>チホウ</t>
    </rPh>
    <rPh sb="2" eb="4">
      <t>ホウジン</t>
    </rPh>
    <rPh sb="4" eb="6">
      <t>トクベツ</t>
    </rPh>
    <rPh sb="6" eb="7">
      <t>ゼイ</t>
    </rPh>
    <phoneticPr fontId="2"/>
  </si>
  <si>
    <t>減価償却費（定額法）</t>
    <rPh sb="0" eb="2">
      <t>ゲンカ</t>
    </rPh>
    <rPh sb="2" eb="4">
      <t>ショウキャク</t>
    </rPh>
    <rPh sb="4" eb="5">
      <t>ヒ</t>
    </rPh>
    <rPh sb="6" eb="8">
      <t>テイガク</t>
    </rPh>
    <rPh sb="8" eb="9">
      <t>ホウ</t>
    </rPh>
    <phoneticPr fontId="2"/>
  </si>
  <si>
    <t>減価償却費の算定</t>
    <rPh sb="0" eb="2">
      <t>ゲンカ</t>
    </rPh>
    <rPh sb="2" eb="4">
      <t>ショウキャク</t>
    </rPh>
    <rPh sb="4" eb="5">
      <t>ヒ</t>
    </rPh>
    <rPh sb="6" eb="8">
      <t>サンテイ</t>
    </rPh>
    <phoneticPr fontId="2"/>
  </si>
  <si>
    <t>設備投資費用</t>
    <rPh sb="0" eb="2">
      <t>セツビ</t>
    </rPh>
    <rPh sb="2" eb="4">
      <t>トウシ</t>
    </rPh>
    <rPh sb="4" eb="6">
      <t>ヒヨウ</t>
    </rPh>
    <phoneticPr fontId="2"/>
  </si>
  <si>
    <t>償却年数</t>
    <rPh sb="0" eb="2">
      <t>ショウキャク</t>
    </rPh>
    <rPh sb="2" eb="4">
      <t>ネンスウ</t>
    </rPh>
    <phoneticPr fontId="2"/>
  </si>
  <si>
    <t>太陽光発電設備（薄膜太陽電池）</t>
  </si>
  <si>
    <t>洋上風力発電設備</t>
  </si>
  <si>
    <t>地熱発電設備</t>
  </si>
  <si>
    <t>水力発電設備</t>
  </si>
  <si>
    <t>既設導水路活用中小水力発電設備</t>
  </si>
  <si>
    <t>バイオマス発電設備</t>
  </si>
  <si>
    <t>再生可能発電設備の種類</t>
    <rPh sb="0" eb="2">
      <t>サイセイ</t>
    </rPh>
    <rPh sb="2" eb="4">
      <t>カノウ</t>
    </rPh>
    <rPh sb="4" eb="6">
      <t>ハツデン</t>
    </rPh>
    <rPh sb="6" eb="8">
      <t>セツビ</t>
    </rPh>
    <rPh sb="9" eb="11">
      <t>シュルイ</t>
    </rPh>
    <phoneticPr fontId="2"/>
  </si>
  <si>
    <t>法定耐用年数</t>
    <rPh sb="0" eb="2">
      <t>ホウテイ</t>
    </rPh>
    <rPh sb="2" eb="4">
      <t>タイヨウ</t>
    </rPh>
    <rPh sb="4" eb="6">
      <t>ネンスウ</t>
    </rPh>
    <phoneticPr fontId="2"/>
  </si>
  <si>
    <t>再エネ発電設備の種類</t>
    <rPh sb="0" eb="1">
      <t>サイ</t>
    </rPh>
    <rPh sb="3" eb="5">
      <t>ハツデン</t>
    </rPh>
    <rPh sb="5" eb="7">
      <t>セツビ</t>
    </rPh>
    <rPh sb="8" eb="10">
      <t>シュルイ</t>
    </rPh>
    <phoneticPr fontId="2"/>
  </si>
  <si>
    <t>償却率（定額法）</t>
    <rPh sb="0" eb="2">
      <t>ショウキャク</t>
    </rPh>
    <rPh sb="2" eb="3">
      <t>リツ</t>
    </rPh>
    <rPh sb="4" eb="6">
      <t>テイガク</t>
    </rPh>
    <rPh sb="6" eb="7">
      <t>ホウ</t>
    </rPh>
    <phoneticPr fontId="2"/>
  </si>
  <si>
    <t>減価償却率</t>
    <rPh sb="0" eb="2">
      <t>ゲンカ</t>
    </rPh>
    <rPh sb="2" eb="4">
      <t>ショウキャク</t>
    </rPh>
    <rPh sb="4" eb="5">
      <t>リツ</t>
    </rPh>
    <phoneticPr fontId="6"/>
  </si>
  <si>
    <t>減価償却費算定基準</t>
    <rPh sb="0" eb="2">
      <t>ゲンカ</t>
    </rPh>
    <rPh sb="2" eb="4">
      <t>ショウキャク</t>
    </rPh>
    <rPh sb="4" eb="5">
      <t>ヒ</t>
    </rPh>
    <rPh sb="5" eb="7">
      <t>サンテイ</t>
    </rPh>
    <rPh sb="7" eb="9">
      <t>キジュン</t>
    </rPh>
    <phoneticPr fontId="6"/>
  </si>
  <si>
    <t>減価償却費</t>
    <rPh sb="0" eb="2">
      <t>ゲンカ</t>
    </rPh>
    <rPh sb="2" eb="4">
      <t>ショウキャク</t>
    </rPh>
    <rPh sb="4" eb="5">
      <t>ヒ</t>
    </rPh>
    <phoneticPr fontId="6"/>
  </si>
  <si>
    <t>年数</t>
    <rPh sb="0" eb="2">
      <t>ネンスウ</t>
    </rPh>
    <phoneticPr fontId="2"/>
  </si>
  <si>
    <t>法人税及び地方法人特別税の合計額の概算が自動計算されます</t>
    <rPh sb="0" eb="3">
      <t>ホウジンゼイ</t>
    </rPh>
    <rPh sb="5" eb="7">
      <t>チホウ</t>
    </rPh>
    <rPh sb="7" eb="9">
      <t>ホウジン</t>
    </rPh>
    <rPh sb="9" eb="11">
      <t>トクベツ</t>
    </rPh>
    <rPh sb="11" eb="12">
      <t>ゼイ</t>
    </rPh>
    <rPh sb="13" eb="15">
      <t>ゴウケイ</t>
    </rPh>
    <rPh sb="15" eb="16">
      <t>ガク</t>
    </rPh>
    <rPh sb="17" eb="19">
      <t>ガイサン</t>
    </rPh>
    <rPh sb="20" eb="22">
      <t>ジドウ</t>
    </rPh>
    <rPh sb="22" eb="24">
      <t>ケイサン</t>
    </rPh>
    <phoneticPr fontId="2"/>
  </si>
  <si>
    <t>固定資産税（参考値）の算定</t>
    <rPh sb="0" eb="2">
      <t>コテイ</t>
    </rPh>
    <rPh sb="2" eb="5">
      <t>シサンゼイ</t>
    </rPh>
    <rPh sb="6" eb="8">
      <t>サンコウ</t>
    </rPh>
    <rPh sb="8" eb="9">
      <t>チ</t>
    </rPh>
    <rPh sb="11" eb="13">
      <t>サンテイ</t>
    </rPh>
    <phoneticPr fontId="2"/>
  </si>
  <si>
    <t>期首残存簿価（千円）</t>
    <rPh sb="0" eb="2">
      <t>キシュ</t>
    </rPh>
    <rPh sb="2" eb="4">
      <t>ザンゾン</t>
    </rPh>
    <rPh sb="4" eb="6">
      <t>ボカ</t>
    </rPh>
    <rPh sb="7" eb="9">
      <t>センエン</t>
    </rPh>
    <phoneticPr fontId="6"/>
  </si>
  <si>
    <t>課税標準額（千円）</t>
    <rPh sb="0" eb="2">
      <t>カゼイ</t>
    </rPh>
    <rPh sb="2" eb="4">
      <t>ヒョウジュン</t>
    </rPh>
    <rPh sb="4" eb="5">
      <t>ガク</t>
    </rPh>
    <rPh sb="6" eb="8">
      <t>センエン</t>
    </rPh>
    <phoneticPr fontId="6"/>
  </si>
  <si>
    <t>減価残存率</t>
    <rPh sb="0" eb="2">
      <t>ゲンカ</t>
    </rPh>
    <rPh sb="2" eb="5">
      <t>ザンゾンリツ</t>
    </rPh>
    <phoneticPr fontId="2"/>
  </si>
  <si>
    <t>参考の概算税額が自動計算されます</t>
    <rPh sb="3" eb="5">
      <t>ガイサン</t>
    </rPh>
    <rPh sb="5" eb="7">
      <t>ゼイガク</t>
    </rPh>
    <rPh sb="8" eb="10">
      <t>ジドウ</t>
    </rPh>
    <rPh sb="10" eb="12">
      <t>ケイサン</t>
    </rPh>
    <phoneticPr fontId="2"/>
  </si>
  <si>
    <t>市町村に照会するか、参考概算税額を転記してください</t>
    <rPh sb="0" eb="3">
      <t>シチョウソン</t>
    </rPh>
    <rPh sb="4" eb="6">
      <t>ショウカイ</t>
    </rPh>
    <rPh sb="10" eb="12">
      <t>サンコウ</t>
    </rPh>
    <rPh sb="12" eb="14">
      <t>ガイサン</t>
    </rPh>
    <rPh sb="14" eb="16">
      <t>ゼイガク</t>
    </rPh>
    <rPh sb="17" eb="19">
      <t>テンキ</t>
    </rPh>
    <phoneticPr fontId="2"/>
  </si>
  <si>
    <t>取組の概要</t>
    <rPh sb="0" eb="2">
      <t>トリクミ</t>
    </rPh>
    <rPh sb="3" eb="5">
      <t>ガイヨウ</t>
    </rPh>
    <phoneticPr fontId="2"/>
  </si>
  <si>
    <t>記入に当たって</t>
    <phoneticPr fontId="2"/>
  </si>
  <si>
    <t>（７）再生可能エネルギー発電事業を活用して行う再生可能エネルギーの普及促進、</t>
    <rPh sb="3" eb="4">
      <t>サイ</t>
    </rPh>
    <rPh sb="4" eb="5">
      <t>セイ</t>
    </rPh>
    <rPh sb="5" eb="7">
      <t>カノウ</t>
    </rPh>
    <rPh sb="12" eb="14">
      <t>ハツデン</t>
    </rPh>
    <rPh sb="14" eb="16">
      <t>ジギョウ</t>
    </rPh>
    <rPh sb="17" eb="19">
      <t>カツヨウ</t>
    </rPh>
    <rPh sb="21" eb="22">
      <t>オコナ</t>
    </rPh>
    <rPh sb="23" eb="24">
      <t>サイ</t>
    </rPh>
    <rPh sb="24" eb="25">
      <t>セイ</t>
    </rPh>
    <rPh sb="25" eb="27">
      <t>カノウ</t>
    </rPh>
    <rPh sb="33" eb="35">
      <t>フキュウ</t>
    </rPh>
    <rPh sb="35" eb="37">
      <t>ソクシン</t>
    </rPh>
    <phoneticPr fontId="2"/>
  </si>
  <si>
    <t>　　地域経済の活性化及び地域貢献等の取組</t>
    <rPh sb="10" eb="11">
      <t>オヨ</t>
    </rPh>
    <rPh sb="16" eb="17">
      <t>ナド</t>
    </rPh>
    <rPh sb="18" eb="20">
      <t>トリクミ</t>
    </rPh>
    <phoneticPr fontId="2"/>
  </si>
  <si>
    <t>再生可能エネルギー発電事業を活用して再生可能エネルギーの普及促進等に向けた</t>
    <rPh sb="32" eb="33">
      <t>ナド</t>
    </rPh>
    <rPh sb="34" eb="35">
      <t>ム</t>
    </rPh>
    <phoneticPr fontId="2"/>
  </si>
  <si>
    <t>取組の実施を予定している場合は、具体的な内容を記入してください</t>
    <rPh sb="0" eb="2">
      <t>トリクミ</t>
    </rPh>
    <rPh sb="3" eb="5">
      <t>ジッシ</t>
    </rPh>
    <rPh sb="6" eb="8">
      <t>ヨテイ</t>
    </rPh>
    <rPh sb="12" eb="14">
      <t>バアイ</t>
    </rPh>
    <rPh sb="20" eb="22">
      <t>ナイヨウ</t>
    </rPh>
    <rPh sb="23" eb="25">
      <t>キニュウ</t>
    </rPh>
    <phoneticPr fontId="2"/>
  </si>
  <si>
    <t>　地域経済の活性化及び地域貢献等の取組</t>
    <phoneticPr fontId="2"/>
  </si>
  <si>
    <t>　再生可能エネルギー発電事業を活用して行う再生可能エネルギーの普及促進、</t>
    <phoneticPr fontId="2"/>
  </si>
  <si>
    <t>売電開始月以降の発電量を記入してください</t>
    <rPh sb="0" eb="2">
      <t>バイデン</t>
    </rPh>
    <rPh sb="2" eb="4">
      <t>カイシ</t>
    </rPh>
    <rPh sb="4" eb="5">
      <t>ヅキ</t>
    </rPh>
    <rPh sb="5" eb="7">
      <t>イコウ</t>
    </rPh>
    <rPh sb="8" eb="10">
      <t>ハツデン</t>
    </rPh>
    <rPh sb="10" eb="11">
      <t>リョウ</t>
    </rPh>
    <rPh sb="12" eb="14">
      <t>キニュウ</t>
    </rPh>
    <phoneticPr fontId="2"/>
  </si>
  <si>
    <t>事業計画書の記入に当たって</t>
    <rPh sb="0" eb="2">
      <t>ジギョウ</t>
    </rPh>
    <rPh sb="2" eb="4">
      <t>ケイカク</t>
    </rPh>
    <rPh sb="4" eb="5">
      <t>ショ</t>
    </rPh>
    <rPh sb="6" eb="8">
      <t>キニュウ</t>
    </rPh>
    <rPh sb="9" eb="10">
      <t>トウ</t>
    </rPh>
    <phoneticPr fontId="2"/>
  </si>
  <si>
    <t>(単位：円）</t>
    <rPh sb="1" eb="3">
      <t>タンイ</t>
    </rPh>
    <rPh sb="4" eb="5">
      <t>エン</t>
    </rPh>
    <phoneticPr fontId="2"/>
  </si>
  <si>
    <t>地域主導再生可能エネルギー事業公募への応募資格等に関する誓約書</t>
    <rPh sb="0" eb="1">
      <t>チ</t>
    </rPh>
    <rPh sb="1" eb="2">
      <t>イキ</t>
    </rPh>
    <rPh sb="2" eb="4">
      <t>シュドウ</t>
    </rPh>
    <rPh sb="4" eb="6">
      <t>サイセイ</t>
    </rPh>
    <rPh sb="6" eb="8">
      <t>カノウ</t>
    </rPh>
    <rPh sb="13" eb="15">
      <t>ジギョウ</t>
    </rPh>
    <rPh sb="15" eb="17">
      <t>コウボ</t>
    </rPh>
    <rPh sb="19" eb="21">
      <t>オウボ</t>
    </rPh>
    <rPh sb="21" eb="24">
      <t>シカクトウ</t>
    </rPh>
    <rPh sb="25" eb="26">
      <t>カン</t>
    </rPh>
    <rPh sb="28" eb="31">
      <t>セイヤクショ</t>
    </rPh>
    <phoneticPr fontId="2"/>
  </si>
  <si>
    <t>土地取得費用</t>
    <rPh sb="0" eb="2">
      <t>トチ</t>
    </rPh>
    <rPh sb="2" eb="4">
      <t>シュトク</t>
    </rPh>
    <rPh sb="4" eb="6">
      <t>ヒヨウ</t>
    </rPh>
    <phoneticPr fontId="2"/>
  </si>
  <si>
    <t>土地造成費用</t>
    <rPh sb="0" eb="2">
      <t>トチ</t>
    </rPh>
    <rPh sb="2" eb="4">
      <t>ゾウセイ</t>
    </rPh>
    <rPh sb="4" eb="6">
      <t>ヒヨウ</t>
    </rPh>
    <phoneticPr fontId="2"/>
  </si>
  <si>
    <t>金融機関の融資（銀行、信用金庫等）</t>
    <rPh sb="0" eb="2">
      <t>キンユウ</t>
    </rPh>
    <rPh sb="2" eb="4">
      <t>キカン</t>
    </rPh>
    <rPh sb="5" eb="7">
      <t>ユウシ</t>
    </rPh>
    <rPh sb="8" eb="10">
      <t>ギンコウ</t>
    </rPh>
    <rPh sb="11" eb="13">
      <t>シンヨウ</t>
    </rPh>
    <rPh sb="13" eb="16">
      <t>キンコナド</t>
    </rPh>
    <phoneticPr fontId="2"/>
  </si>
  <si>
    <t>48年度</t>
    <rPh sb="2" eb="4">
      <t>ネンド</t>
    </rPh>
    <phoneticPr fontId="2"/>
  </si>
  <si>
    <t>　　＜ＩＲＲ</t>
    <phoneticPr fontId="2"/>
  </si>
  <si>
    <t>％</t>
    <phoneticPr fontId="2"/>
  </si>
  <si>
    <t>＞</t>
    <phoneticPr fontId="2"/>
  </si>
  <si>
    <r>
      <t>（５）再生可能エネルギー発電設備設置後の保守</t>
    </r>
    <r>
      <rPr>
        <sz val="14"/>
        <rFont val="ＭＳ ゴシック"/>
        <family val="3"/>
        <charset val="128"/>
      </rPr>
      <t>・</t>
    </r>
    <r>
      <rPr>
        <sz val="14"/>
        <rFont val="ＭＳ ゴシック"/>
        <family val="3"/>
        <charset val="128"/>
      </rPr>
      <t>管理等</t>
    </r>
    <rPh sb="3" eb="5">
      <t>サイセイ</t>
    </rPh>
    <rPh sb="5" eb="7">
      <t>カノウ</t>
    </rPh>
    <rPh sb="12" eb="14">
      <t>ハツデン</t>
    </rPh>
    <rPh sb="14" eb="16">
      <t>セツビ</t>
    </rPh>
    <rPh sb="16" eb="18">
      <t>セッチ</t>
    </rPh>
    <rPh sb="18" eb="19">
      <t>ゴ</t>
    </rPh>
    <rPh sb="20" eb="22">
      <t>ホシュ</t>
    </rPh>
    <rPh sb="23" eb="25">
      <t>カンリ</t>
    </rPh>
    <rPh sb="25" eb="26">
      <t>トウ</t>
    </rPh>
    <phoneticPr fontId="2"/>
  </si>
  <si>
    <t>発電事業の概要（再生可能エネルギー発電事業を活用して行う地域貢献等）</t>
    <rPh sb="0" eb="2">
      <t>ハツデン</t>
    </rPh>
    <rPh sb="2" eb="4">
      <t>ジギョウ</t>
    </rPh>
    <rPh sb="5" eb="7">
      <t>ガイヨウ</t>
    </rPh>
    <rPh sb="8" eb="9">
      <t>サイ</t>
    </rPh>
    <rPh sb="9" eb="10">
      <t>セイ</t>
    </rPh>
    <rPh sb="10" eb="12">
      <t>カノウ</t>
    </rPh>
    <rPh sb="17" eb="19">
      <t>ハツデン</t>
    </rPh>
    <rPh sb="19" eb="21">
      <t>ジギョウ</t>
    </rPh>
    <rPh sb="22" eb="24">
      <t>カツヨウ</t>
    </rPh>
    <rPh sb="26" eb="27">
      <t>オコナ</t>
    </rPh>
    <rPh sb="28" eb="30">
      <t>チイキ</t>
    </rPh>
    <rPh sb="30" eb="32">
      <t>コウケン</t>
    </rPh>
    <rPh sb="32" eb="33">
      <t>トウ</t>
    </rPh>
    <phoneticPr fontId="2"/>
  </si>
  <si>
    <t>金融機関への融資返済（利息）</t>
    <rPh sb="0" eb="2">
      <t>キンユウ</t>
    </rPh>
    <rPh sb="2" eb="4">
      <t>キカン</t>
    </rPh>
    <rPh sb="6" eb="8">
      <t>ユウシ</t>
    </rPh>
    <rPh sb="8" eb="10">
      <t>ヘンサイ</t>
    </rPh>
    <rPh sb="11" eb="13">
      <t>リソク</t>
    </rPh>
    <phoneticPr fontId="2"/>
  </si>
  <si>
    <t>金融機関（銀行、信用金庫等）への返済がある場合は、記入してください（利息）</t>
    <rPh sb="0" eb="2">
      <t>キンユウ</t>
    </rPh>
    <rPh sb="2" eb="4">
      <t>キカン</t>
    </rPh>
    <rPh sb="5" eb="7">
      <t>ギンコウ</t>
    </rPh>
    <rPh sb="8" eb="10">
      <t>シンヨウ</t>
    </rPh>
    <rPh sb="10" eb="12">
      <t>キンコ</t>
    </rPh>
    <rPh sb="12" eb="13">
      <t>ナド</t>
    </rPh>
    <rPh sb="16" eb="18">
      <t>ヘンサイ</t>
    </rPh>
    <rPh sb="21" eb="23">
      <t>バアイ</t>
    </rPh>
    <rPh sb="25" eb="27">
      <t>キニュウ</t>
    </rPh>
    <rPh sb="34" eb="36">
      <t>リソク</t>
    </rPh>
    <phoneticPr fontId="2"/>
  </si>
  <si>
    <t>金融機関への融資返済（元金）</t>
    <rPh sb="0" eb="2">
      <t>キンユウ</t>
    </rPh>
    <rPh sb="2" eb="4">
      <t>キカン</t>
    </rPh>
    <rPh sb="6" eb="8">
      <t>ユウシ</t>
    </rPh>
    <rPh sb="8" eb="10">
      <t>ヘンサイ</t>
    </rPh>
    <rPh sb="11" eb="13">
      <t>ガンキン</t>
    </rPh>
    <phoneticPr fontId="2"/>
  </si>
  <si>
    <t>金融機関（銀行、信用金庫等）への返済がある場合は、記入してください（元金）</t>
    <rPh sb="0" eb="2">
      <t>キンユウ</t>
    </rPh>
    <rPh sb="2" eb="4">
      <t>キカン</t>
    </rPh>
    <rPh sb="5" eb="7">
      <t>ギンコウ</t>
    </rPh>
    <rPh sb="8" eb="10">
      <t>シンヨウ</t>
    </rPh>
    <rPh sb="10" eb="12">
      <t>キンコ</t>
    </rPh>
    <rPh sb="12" eb="13">
      <t>ナド</t>
    </rPh>
    <rPh sb="16" eb="18">
      <t>ヘンサイ</t>
    </rPh>
    <rPh sb="21" eb="23">
      <t>バアイ</t>
    </rPh>
    <rPh sb="25" eb="27">
      <t>キニュウ</t>
    </rPh>
    <rPh sb="34" eb="36">
      <t>ガンキン</t>
    </rPh>
    <phoneticPr fontId="2"/>
  </si>
  <si>
    <t>融資返済等（元金）</t>
    <rPh sb="0" eb="2">
      <t>ユウシ</t>
    </rPh>
    <rPh sb="2" eb="4">
      <t>ヘンサイ</t>
    </rPh>
    <rPh sb="4" eb="5">
      <t>ナド</t>
    </rPh>
    <rPh sb="6" eb="8">
      <t>ガンキン</t>
    </rPh>
    <phoneticPr fontId="2"/>
  </si>
  <si>
    <t>融資返済等（利息）</t>
    <rPh sb="0" eb="2">
      <t>ユウシ</t>
    </rPh>
    <rPh sb="2" eb="4">
      <t>ヘンサイ</t>
    </rPh>
    <rPh sb="4" eb="5">
      <t>ナド</t>
    </rPh>
    <rPh sb="6" eb="8">
      <t>リソク</t>
    </rPh>
    <phoneticPr fontId="2"/>
  </si>
  <si>
    <t>銀行、信用金庫等の金融機関以外への返済（市民出資等）がある場合は、適宜記入してください（元金）</t>
    <rPh sb="0" eb="2">
      <t>ギンコウ</t>
    </rPh>
    <rPh sb="3" eb="5">
      <t>シンヨウ</t>
    </rPh>
    <rPh sb="5" eb="7">
      <t>キンコ</t>
    </rPh>
    <rPh sb="7" eb="8">
      <t>ナド</t>
    </rPh>
    <rPh sb="9" eb="11">
      <t>キンユウ</t>
    </rPh>
    <rPh sb="11" eb="13">
      <t>キカン</t>
    </rPh>
    <rPh sb="13" eb="15">
      <t>イガイ</t>
    </rPh>
    <rPh sb="17" eb="19">
      <t>ヘンサイ</t>
    </rPh>
    <rPh sb="20" eb="22">
      <t>シミン</t>
    </rPh>
    <rPh sb="22" eb="24">
      <t>シュッシ</t>
    </rPh>
    <rPh sb="24" eb="25">
      <t>ナド</t>
    </rPh>
    <rPh sb="29" eb="31">
      <t>バアイ</t>
    </rPh>
    <phoneticPr fontId="2"/>
  </si>
  <si>
    <t>銀行、信用金庫等の金融機関以外への返済（市民出資等）がある場合は、適宜記入してください（利息）</t>
    <rPh sb="0" eb="2">
      <t>ギンコウ</t>
    </rPh>
    <rPh sb="3" eb="5">
      <t>シンヨウ</t>
    </rPh>
    <rPh sb="5" eb="7">
      <t>キンコ</t>
    </rPh>
    <rPh sb="7" eb="8">
      <t>ナド</t>
    </rPh>
    <rPh sb="9" eb="11">
      <t>キンユウ</t>
    </rPh>
    <rPh sb="11" eb="13">
      <t>キカン</t>
    </rPh>
    <rPh sb="13" eb="15">
      <t>イガイ</t>
    </rPh>
    <rPh sb="17" eb="19">
      <t>ヘンサイ</t>
    </rPh>
    <rPh sb="20" eb="22">
      <t>シミン</t>
    </rPh>
    <rPh sb="22" eb="24">
      <t>シュッシ</t>
    </rPh>
    <rPh sb="24" eb="25">
      <t>ナド</t>
    </rPh>
    <rPh sb="29" eb="31">
      <t>バアイ</t>
    </rPh>
    <rPh sb="44" eb="46">
      <t>リソク</t>
    </rPh>
    <phoneticPr fontId="2"/>
  </si>
  <si>
    <t>設備投資費用のｋＷ当たり費用</t>
    <rPh sb="0" eb="2">
      <t>セツビ</t>
    </rPh>
    <rPh sb="2" eb="4">
      <t>トウシ</t>
    </rPh>
    <rPh sb="4" eb="6">
      <t>ヒヨウ</t>
    </rPh>
    <rPh sb="9" eb="10">
      <t>ア</t>
    </rPh>
    <rPh sb="12" eb="14">
      <t>ヒヨウ</t>
    </rPh>
    <phoneticPr fontId="2"/>
  </si>
  <si>
    <t>円／ｋＷ</t>
    <rPh sb="0" eb="1">
      <t>エン</t>
    </rPh>
    <phoneticPr fontId="2"/>
  </si>
  <si>
    <t>設備投資費用のｋＷｈ当たり費用とｋＷ当たり費用は、自動計算されます</t>
    <rPh sb="0" eb="2">
      <t>セツビ</t>
    </rPh>
    <rPh sb="2" eb="4">
      <t>トウシ</t>
    </rPh>
    <rPh sb="4" eb="6">
      <t>ヒヨウ</t>
    </rPh>
    <rPh sb="10" eb="11">
      <t>ア</t>
    </rPh>
    <rPh sb="13" eb="15">
      <t>ヒヨウ</t>
    </rPh>
    <rPh sb="25" eb="27">
      <t>ジドウ</t>
    </rPh>
    <rPh sb="27" eb="29">
      <t>ケイサン</t>
    </rPh>
    <phoneticPr fontId="2"/>
  </si>
  <si>
    <t>地域主導再生可能エネルギー事業評価シート・補足資料（ＩＲＲ算定資料）</t>
    <rPh sb="21" eb="23">
      <t>ホソク</t>
    </rPh>
    <rPh sb="23" eb="25">
      <t>シリョウ</t>
    </rPh>
    <rPh sb="29" eb="31">
      <t>サンテイ</t>
    </rPh>
    <rPh sb="31" eb="33">
      <t>シリョウ</t>
    </rPh>
    <phoneticPr fontId="35"/>
  </si>
  <si>
    <t>提案事業者名</t>
    <rPh sb="0" eb="2">
      <t>テイアン</t>
    </rPh>
    <rPh sb="2" eb="4">
      <t>ジギョウ</t>
    </rPh>
    <rPh sb="4" eb="5">
      <t>シャ</t>
    </rPh>
    <rPh sb="5" eb="6">
      <t>メイ</t>
    </rPh>
    <phoneticPr fontId="35"/>
  </si>
  <si>
    <t>設置場所住所</t>
    <rPh sb="0" eb="2">
      <t>セッチ</t>
    </rPh>
    <rPh sb="2" eb="3">
      <t>バ</t>
    </rPh>
    <rPh sb="3" eb="4">
      <t>ショ</t>
    </rPh>
    <rPh sb="4" eb="6">
      <t>ジュウショ</t>
    </rPh>
    <phoneticPr fontId="35"/>
  </si>
  <si>
    <t>Ｐ-ＩＲＲ</t>
    <phoneticPr fontId="35"/>
  </si>
  <si>
    <t>区　分</t>
    <rPh sb="0" eb="1">
      <t>ク</t>
    </rPh>
    <rPh sb="2" eb="3">
      <t>ブン</t>
    </rPh>
    <phoneticPr fontId="35"/>
  </si>
  <si>
    <t>初期投資</t>
    <rPh sb="0" eb="2">
      <t>ショキ</t>
    </rPh>
    <rPh sb="2" eb="4">
      <t>トウシ</t>
    </rPh>
    <phoneticPr fontId="35"/>
  </si>
  <si>
    <t>１年目</t>
    <rPh sb="1" eb="3">
      <t>ネンメ</t>
    </rPh>
    <phoneticPr fontId="35"/>
  </si>
  <si>
    <t>２年目</t>
    <rPh sb="1" eb="3">
      <t>ネンメ</t>
    </rPh>
    <phoneticPr fontId="35"/>
  </si>
  <si>
    <t>３年目</t>
    <rPh sb="1" eb="3">
      <t>ネンメ</t>
    </rPh>
    <phoneticPr fontId="35"/>
  </si>
  <si>
    <t>４年目</t>
    <rPh sb="1" eb="3">
      <t>ネンメ</t>
    </rPh>
    <phoneticPr fontId="35"/>
  </si>
  <si>
    <t>５年目</t>
    <rPh sb="1" eb="3">
      <t>ネンメ</t>
    </rPh>
    <phoneticPr fontId="35"/>
  </si>
  <si>
    <t>６年目</t>
    <rPh sb="1" eb="3">
      <t>ネンメ</t>
    </rPh>
    <phoneticPr fontId="35"/>
  </si>
  <si>
    <t>７年目</t>
    <rPh sb="1" eb="3">
      <t>ネンメ</t>
    </rPh>
    <phoneticPr fontId="35"/>
  </si>
  <si>
    <t>８年目</t>
    <rPh sb="1" eb="3">
      <t>ネンメ</t>
    </rPh>
    <phoneticPr fontId="35"/>
  </si>
  <si>
    <t>９年目</t>
    <rPh sb="1" eb="3">
      <t>ネンメ</t>
    </rPh>
    <phoneticPr fontId="35"/>
  </si>
  <si>
    <t>10年目</t>
    <rPh sb="2" eb="4">
      <t>ネンメ</t>
    </rPh>
    <phoneticPr fontId="35"/>
  </si>
  <si>
    <t>11年目</t>
    <rPh sb="2" eb="4">
      <t>ネンメ</t>
    </rPh>
    <phoneticPr fontId="35"/>
  </si>
  <si>
    <t>12年目</t>
    <rPh sb="2" eb="4">
      <t>ネンメ</t>
    </rPh>
    <phoneticPr fontId="35"/>
  </si>
  <si>
    <t>13年目</t>
    <rPh sb="2" eb="4">
      <t>ネンメ</t>
    </rPh>
    <phoneticPr fontId="35"/>
  </si>
  <si>
    <t>14年目</t>
    <rPh sb="2" eb="4">
      <t>ネンメ</t>
    </rPh>
    <phoneticPr fontId="35"/>
  </si>
  <si>
    <t>15年目</t>
    <rPh sb="2" eb="4">
      <t>ネンメ</t>
    </rPh>
    <phoneticPr fontId="35"/>
  </si>
  <si>
    <t>16年目</t>
    <rPh sb="2" eb="4">
      <t>ネンメ</t>
    </rPh>
    <phoneticPr fontId="35"/>
  </si>
  <si>
    <t>17年目</t>
    <rPh sb="2" eb="4">
      <t>ネンメ</t>
    </rPh>
    <phoneticPr fontId="35"/>
  </si>
  <si>
    <t>18年目</t>
    <rPh sb="2" eb="4">
      <t>ネンメ</t>
    </rPh>
    <phoneticPr fontId="35"/>
  </si>
  <si>
    <t>19年目</t>
    <rPh sb="2" eb="4">
      <t>ネンメ</t>
    </rPh>
    <phoneticPr fontId="35"/>
  </si>
  <si>
    <t>20年目</t>
    <rPh sb="2" eb="4">
      <t>ネンメ</t>
    </rPh>
    <phoneticPr fontId="35"/>
  </si>
  <si>
    <t>合計</t>
    <rPh sb="0" eb="2">
      <t>ゴウケイ</t>
    </rPh>
    <phoneticPr fontId="35"/>
  </si>
  <si>
    <t>事業収支</t>
    <rPh sb="0" eb="2">
      <t>ジギョウ</t>
    </rPh>
    <rPh sb="2" eb="4">
      <t>シュウシ</t>
    </rPh>
    <phoneticPr fontId="35"/>
  </si>
  <si>
    <t>県への納付</t>
    <rPh sb="0" eb="1">
      <t>ケン</t>
    </rPh>
    <rPh sb="3" eb="5">
      <t>ノウフ</t>
    </rPh>
    <phoneticPr fontId="35"/>
  </si>
  <si>
    <t>ＩＲＲ根拠</t>
    <rPh sb="3" eb="5">
      <t>コンキョ</t>
    </rPh>
    <phoneticPr fontId="35"/>
  </si>
  <si>
    <t>減価償却費</t>
    <phoneticPr fontId="35"/>
  </si>
  <si>
    <t>【ＩＲＲ】ＩＲＲ算定シートへ入力してください【設備容量】様式１のデータが自動で反映されます</t>
    <rPh sb="8" eb="10">
      <t>サンテイ</t>
    </rPh>
    <rPh sb="14" eb="16">
      <t>ニュウリョク</t>
    </rPh>
    <rPh sb="23" eb="25">
      <t>セツビ</t>
    </rPh>
    <rPh sb="25" eb="27">
      <t>ヨウリョウ</t>
    </rPh>
    <rPh sb="28" eb="30">
      <t>ヨウシキ</t>
    </rPh>
    <rPh sb="36" eb="38">
      <t>ジドウ</t>
    </rPh>
    <rPh sb="39" eb="41">
      <t>ハンエイ</t>
    </rPh>
    <phoneticPr fontId="2"/>
  </si>
  <si>
    <t>系統連系費用</t>
    <rPh sb="0" eb="4">
      <t>ケイトウレンケイ</t>
    </rPh>
    <rPh sb="4" eb="6">
      <t>ヒヨウ</t>
    </rPh>
    <phoneticPr fontId="2"/>
  </si>
  <si>
    <t>ルーター他費用</t>
    <rPh sb="4" eb="5">
      <t>タ</t>
    </rPh>
    <rPh sb="5" eb="7">
      <t>ヒヨウ</t>
    </rPh>
    <phoneticPr fontId="2"/>
  </si>
  <si>
    <t>株式会社太陽住建</t>
    <phoneticPr fontId="2"/>
  </si>
  <si>
    <t>累計</t>
    <rPh sb="0" eb="2">
      <t>ルイケイ</t>
    </rPh>
    <phoneticPr fontId="2"/>
  </si>
  <si>
    <t>融資返済（元金）</t>
    <rPh sb="0" eb="2">
      <t>ユウシ</t>
    </rPh>
    <rPh sb="2" eb="4">
      <t>ヘンサイ</t>
    </rPh>
    <rPh sb="5" eb="7">
      <t>ガンキン</t>
    </rPh>
    <phoneticPr fontId="35"/>
  </si>
  <si>
    <t>※　減価償却費を入力してください</t>
    <rPh sb="2" eb="4">
      <t>ゲンカ</t>
    </rPh>
    <rPh sb="4" eb="6">
      <t>ショウキャク</t>
    </rPh>
    <rPh sb="6" eb="7">
      <t>ヒ</t>
    </rPh>
    <rPh sb="8" eb="10">
      <t>ニュウリョク</t>
    </rPh>
    <phoneticPr fontId="35"/>
  </si>
  <si>
    <t>（参考概算税額・設備）</t>
    <rPh sb="3" eb="5">
      <t>ガイサン</t>
    </rPh>
    <rPh sb="5" eb="7">
      <t>ゼイガク</t>
    </rPh>
    <rPh sb="8" eb="10">
      <t>セツビ</t>
    </rPh>
    <phoneticPr fontId="2"/>
  </si>
  <si>
    <t>土地</t>
    <phoneticPr fontId="2"/>
  </si>
  <si>
    <t>設備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</si>
</sst>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quot;円&quot;"/>
    <numFmt numFmtId="177" formatCode="[$-411]ggge&quot;年&quot;m&quot;月&quot;d&quot;日&quot;;@"/>
    <numFmt numFmtId="178" formatCode="yyyy&quot;年&quot;m&quot;月&quot;d&quot;日&quot;;@"/>
    <numFmt numFmtId="179" formatCode="yyyy&quot;年&quot;m&quot;月&quot;;@"/>
    <numFmt numFmtId="180" formatCode="#.00&quot;ｋＷ&quot;"/>
    <numFmt numFmtId="181" formatCode="&quot;（&quot;#&quot;施設）&quot;"/>
    <numFmt numFmtId="182" formatCode="#,##0&quot;円&quot;"/>
    <numFmt numFmtId="183" formatCode="#,##0&quot;千円&quot;"/>
    <numFmt numFmtId="184" formatCode="#,##0&quot;人&quot;;[Red]\-#,##0&quot;人&quot;"/>
    <numFmt numFmtId="185" formatCode="#,##0&quot;件&quot;"/>
    <numFmt numFmtId="186" formatCode="#,##0.00&quot;ｋ&quot;&quot;Ｗ&quot;;[Red]\-#,##0.00&quot;ｋ&quot;&quot;Ｗ&quot;"/>
    <numFmt numFmtId="187" formatCode="#,##0;\▲\ #,##0"/>
    <numFmt numFmtId="188" formatCode="#,##0&quot;年&quot;"/>
    <numFmt numFmtId="189" formatCode="#,##0&quot;千&quot;&quot;円&quot;;[Red]\-#,##0"/>
    <numFmt numFmtId="190" formatCode="#,##0;\▲#,##0"/>
    <numFmt numFmtId="191" formatCode="\(0.0%\)"/>
    <numFmt numFmtId="192" formatCode="\(#,##0\)"/>
    <numFmt numFmtId="193" formatCode="0_ "/>
    <numFmt numFmtId="194" formatCode="#,##0.00;\▲#,##0.00"/>
    <numFmt numFmtId="195" formatCode="#,##0;&quot;△&quot;\ #,##0"/>
    <numFmt numFmtId="196" formatCode="#,##0;&quot;△ &quot;#,##0"/>
    <numFmt numFmtId="197" formatCode="0.00_ "/>
  </numFmts>
  <fonts count="54">
    <font>
      <sz val="12"/>
      <name val="ＭＳ 明朝"/>
      <family val="1"/>
      <charset val="128"/>
    </font>
    <font>
      <sz val="12"/>
      <name val="ＭＳ 明朝"/>
      <family val="1"/>
      <charset val="128"/>
    </font>
    <font>
      <sz val="6"/>
      <name val="ＭＳ 明朝"/>
      <family val="1"/>
      <charset val="128"/>
    </font>
    <font>
      <sz val="12"/>
      <name val="ＭＳ ゴシック"/>
      <family val="3"/>
      <charset val="128"/>
    </font>
    <font>
      <sz val="18"/>
      <name val="ＭＳ 明朝"/>
      <family val="1"/>
      <charset val="128"/>
    </font>
    <font>
      <sz val="11"/>
      <name val="ＭＳ 明朝"/>
      <family val="1"/>
      <charset val="128"/>
    </font>
    <font>
      <b/>
      <sz val="14"/>
      <name val="ＭＳ ゴシック"/>
      <family val="3"/>
      <charset val="128"/>
    </font>
    <font>
      <sz val="6"/>
      <name val="ＭＳ Ｐゴシック"/>
      <family val="3"/>
      <charset val="128"/>
    </font>
    <font>
      <sz val="11"/>
      <name val="ＭＳ ゴシック"/>
      <family val="3"/>
      <charset val="128"/>
    </font>
    <font>
      <sz val="8"/>
      <name val="ＭＳ 明朝"/>
      <family val="1"/>
      <charset val="128"/>
    </font>
    <font>
      <sz val="16"/>
      <name val="ＭＳ ゴシック"/>
      <family val="3"/>
      <charset val="128"/>
    </font>
    <font>
      <sz val="14"/>
      <name val="ＭＳ ゴシック"/>
      <family val="3"/>
      <charset val="128"/>
    </font>
    <font>
      <b/>
      <sz val="18"/>
      <name val="ＭＳ ゴシック"/>
      <family val="3"/>
      <charset val="128"/>
    </font>
    <font>
      <sz val="9"/>
      <name val="ＭＳ 明朝"/>
      <family val="1"/>
      <charset val="128"/>
    </font>
    <font>
      <b/>
      <sz val="11"/>
      <name val="ＭＳ ゴシック"/>
      <family val="3"/>
      <charset val="128"/>
    </font>
    <font>
      <sz val="10"/>
      <name val="ＭＳ 明朝"/>
      <family val="1"/>
      <charset val="128"/>
    </font>
    <font>
      <sz val="12"/>
      <color indexed="11"/>
      <name val="ＭＳ 明朝"/>
      <family val="1"/>
      <charset val="128"/>
    </font>
    <font>
      <sz val="10"/>
      <name val="ＭＳ Ｐゴシック"/>
      <family val="3"/>
      <charset val="128"/>
    </font>
    <font>
      <sz val="14"/>
      <name val="ＭＳ Ｐゴシック"/>
      <family val="3"/>
      <charset val="128"/>
    </font>
    <font>
      <sz val="13"/>
      <name val="ＭＳ 明朝"/>
      <family val="1"/>
      <charset val="128"/>
    </font>
    <font>
      <b/>
      <sz val="11"/>
      <color rgb="FFFF0000"/>
      <name val="ＭＳ 明朝"/>
      <family val="1"/>
      <charset val="128"/>
    </font>
    <font>
      <b/>
      <sz val="14"/>
      <color indexed="12"/>
      <name val="ＭＳ 明朝"/>
      <family val="1"/>
      <charset val="128"/>
    </font>
    <font>
      <sz val="14"/>
      <name val="ＭＳ 明朝"/>
      <family val="1"/>
      <charset val="128"/>
    </font>
    <font>
      <b/>
      <sz val="14"/>
      <color indexed="10"/>
      <name val="ＭＳ 明朝"/>
      <family val="1"/>
      <charset val="128"/>
    </font>
    <font>
      <b/>
      <sz val="14"/>
      <color indexed="15"/>
      <name val="ＭＳ 明朝"/>
      <family val="1"/>
      <charset val="128"/>
    </font>
    <font>
      <sz val="9"/>
      <color indexed="81"/>
      <name val="ＭＳ ゴシック"/>
      <family val="3"/>
      <charset val="128"/>
    </font>
    <font>
      <sz val="14"/>
      <color indexed="11"/>
      <name val="ＭＳ 明朝"/>
      <family val="1"/>
      <charset val="128"/>
    </font>
    <font>
      <sz val="6"/>
      <name val="ＭＳ 明朝"/>
      <family val="2"/>
      <charset val="128"/>
    </font>
    <font>
      <sz val="12"/>
      <color rgb="FFFF0000"/>
      <name val="ＭＳ 明朝"/>
      <family val="1"/>
      <charset val="128"/>
    </font>
    <font>
      <sz val="10"/>
      <name val="ＭＳ ゴシック"/>
      <family val="3"/>
      <charset val="128"/>
    </font>
    <font>
      <sz val="10"/>
      <color rgb="FF0070C0"/>
      <name val="ＭＳ 明朝"/>
      <family val="1"/>
      <charset val="128"/>
    </font>
    <font>
      <sz val="10"/>
      <color theme="1"/>
      <name val="ＭＳ 明朝"/>
      <family val="1"/>
      <charset val="128"/>
    </font>
    <font>
      <sz val="14"/>
      <color rgb="FFFF0000"/>
      <name val="ＭＳ ゴシック"/>
      <family val="3"/>
      <charset val="128"/>
    </font>
    <font>
      <sz val="11"/>
      <color indexed="12"/>
      <name val="ＭＳ ゴシック"/>
      <family val="3"/>
      <charset val="128"/>
    </font>
    <font>
      <sz val="11"/>
      <color theme="1"/>
      <name val="ＭＳ Ｐゴシック"/>
      <family val="3"/>
      <charset val="128"/>
      <scheme val="minor"/>
    </font>
    <font>
      <sz val="6"/>
      <name val="ＭＳ Ｐゴシック"/>
      <family val="2"/>
      <charset val="128"/>
      <scheme val="minor"/>
    </font>
    <font>
      <sz val="12"/>
      <color indexed="12"/>
      <name val="ＭＳ ゴシック"/>
      <family val="3"/>
      <charset val="128"/>
    </font>
    <font>
      <sz val="9"/>
      <name val="ＭＳ ゴシック"/>
      <family val="3"/>
      <charset val="128"/>
    </font>
    <font>
      <sz val="12"/>
      <color indexed="8"/>
      <name val="ＭＳ ゴシック"/>
      <family val="3"/>
      <charset val="128"/>
    </font>
    <font>
      <sz val="12"/>
      <color theme="1"/>
      <name val="ＭＳ ゴシック"/>
      <family val="3"/>
      <charset val="128"/>
    </font>
    <font>
      <b/>
      <sz val="12"/>
      <color indexed="12"/>
      <name val="ＭＳ 明朝"/>
      <family val="1"/>
      <charset val="128"/>
    </font>
    <font>
      <b/>
      <sz val="12"/>
      <color indexed="10"/>
      <name val="ＭＳ 明朝"/>
      <family val="1"/>
      <charset val="128"/>
    </font>
    <font>
      <sz val="12"/>
      <color rgb="FFFF9900"/>
      <name val="ＭＳ 明朝"/>
      <family val="1"/>
      <charset val="128"/>
    </font>
    <font>
      <sz val="12"/>
      <color rgb="FFFF9900"/>
      <name val="ＭＳ ゴシック"/>
      <family val="3"/>
      <charset val="128"/>
    </font>
    <font>
      <b/>
      <sz val="12"/>
      <color rgb="FF1102CE"/>
      <name val="ＭＳ 明朝"/>
      <family val="1"/>
      <charset val="128"/>
    </font>
    <font>
      <sz val="11"/>
      <color indexed="81"/>
      <name val="ＭＳ ゴシック"/>
      <family val="3"/>
      <charset val="128"/>
    </font>
    <font>
      <b/>
      <sz val="14"/>
      <color rgb="FF1102CE"/>
      <name val="ＭＳ 明朝"/>
      <family val="1"/>
      <charset val="128"/>
    </font>
    <font>
      <sz val="11"/>
      <color rgb="FFFF0000"/>
      <name val="ＭＳ ゴシック"/>
      <family val="3"/>
      <charset val="128"/>
    </font>
    <font>
      <sz val="11"/>
      <color theme="1"/>
      <name val="ＭＳ ゴシック"/>
      <family val="3"/>
      <charset val="128"/>
    </font>
    <font>
      <sz val="11"/>
      <color theme="1"/>
      <name val="ＭＳ 明朝"/>
      <family val="1"/>
      <charset val="128"/>
    </font>
    <font>
      <sz val="11"/>
      <color rgb="FFFF0000"/>
      <name val="ＭＳ 明朝"/>
      <family val="1"/>
      <charset val="128"/>
    </font>
    <font>
      <sz val="11"/>
      <color rgb="FF0000CC"/>
      <name val="ＭＳ ゴシック"/>
      <family val="3"/>
      <charset val="128"/>
    </font>
    <font>
      <u/>
      <sz val="11"/>
      <color rgb="FFFF0000"/>
      <name val="ＭＳ 明朝"/>
      <family val="1"/>
      <charset val="128"/>
    </font>
    <font>
      <u/>
      <sz val="11"/>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0"/>
        <bgColor rgb="FFFFCC66"/>
      </patternFill>
    </fill>
    <fill>
      <patternFill patternType="solid">
        <fgColor rgb="FFFFC000"/>
        <bgColor indexed="64"/>
      </patternFill>
    </fill>
    <fill>
      <patternFill patternType="solid">
        <fgColor rgb="FFEAEAEA"/>
        <bgColor indexed="64"/>
      </patternFill>
    </fill>
    <fill>
      <patternFill patternType="solid">
        <fgColor rgb="FFFF9900"/>
        <bgColor indexed="64"/>
      </patternFill>
    </fill>
    <fill>
      <patternFill patternType="solid">
        <fgColor rgb="FFFFFF00"/>
        <bgColor indexed="64"/>
      </patternFill>
    </fill>
    <fill>
      <patternFill patternType="solid">
        <fgColor theme="9" tint="0.59999389629810485"/>
        <bgColor indexed="64"/>
      </patternFill>
    </fill>
  </fills>
  <borders count="129">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52"/>
      </left>
      <right/>
      <top style="thick">
        <color indexed="52"/>
      </top>
      <bottom/>
      <diagonal/>
    </border>
    <border>
      <left/>
      <right style="thick">
        <color indexed="52"/>
      </right>
      <top style="thick">
        <color indexed="52"/>
      </top>
      <bottom/>
      <diagonal/>
    </border>
    <border>
      <left style="thick">
        <color indexed="52"/>
      </left>
      <right/>
      <top/>
      <bottom/>
      <diagonal/>
    </border>
    <border>
      <left/>
      <right style="thick">
        <color indexed="52"/>
      </right>
      <top/>
      <bottom/>
      <diagonal/>
    </border>
    <border>
      <left style="thick">
        <color indexed="52"/>
      </left>
      <right/>
      <top/>
      <bottom style="thick">
        <color indexed="52"/>
      </bottom>
      <diagonal/>
    </border>
    <border>
      <left/>
      <right style="thick">
        <color indexed="52"/>
      </right>
      <top/>
      <bottom style="thick">
        <color indexed="52"/>
      </bottom>
      <diagonal/>
    </border>
    <border>
      <left style="thick">
        <color indexed="29"/>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ck">
        <color indexed="52"/>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rgb="FFFFC000"/>
      </right>
      <top/>
      <bottom/>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rgb="FFFFC000"/>
      </right>
      <top/>
      <bottom/>
      <diagonal/>
    </border>
    <border>
      <left style="thin">
        <color indexed="64"/>
      </left>
      <right style="hair">
        <color indexed="64"/>
      </right>
      <top style="hair">
        <color indexed="64"/>
      </top>
      <bottom style="hair">
        <color indexed="64"/>
      </bottom>
      <diagonal/>
    </border>
    <border>
      <left style="thick">
        <color rgb="FFFF9900"/>
      </left>
      <right style="thick">
        <color rgb="FFFF9900"/>
      </right>
      <top/>
      <bottom/>
      <diagonal/>
    </border>
    <border>
      <left style="thick">
        <color rgb="FFFF9900"/>
      </left>
      <right style="thick">
        <color rgb="FFFF9900"/>
      </right>
      <top/>
      <bottom style="thick">
        <color rgb="FFFF9900"/>
      </bottom>
      <diagonal/>
    </border>
    <border>
      <left style="thick">
        <color indexed="52"/>
      </left>
      <right style="thick">
        <color indexed="52"/>
      </right>
      <top style="thick">
        <color indexed="52"/>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right/>
      <top style="medium">
        <color indexed="64"/>
      </top>
      <bottom/>
      <diagonal/>
    </border>
    <border>
      <left style="thick">
        <color rgb="FFFF9900"/>
      </left>
      <right/>
      <top style="thick">
        <color rgb="FFFF9900"/>
      </top>
      <bottom/>
      <diagonal/>
    </border>
    <border>
      <left/>
      <right style="thick">
        <color rgb="FFFF9900"/>
      </right>
      <top style="thick">
        <color rgb="FFFF9900"/>
      </top>
      <bottom/>
      <diagonal/>
    </border>
    <border>
      <left style="thick">
        <color rgb="FFFF9900"/>
      </left>
      <right/>
      <top/>
      <bottom/>
      <diagonal/>
    </border>
    <border>
      <left/>
      <right style="thick">
        <color rgb="FFFF9900"/>
      </right>
      <top/>
      <bottom/>
      <diagonal/>
    </border>
    <border>
      <left style="thick">
        <color rgb="FFFF9900"/>
      </left>
      <right/>
      <top/>
      <bottom style="thick">
        <color rgb="FFFF9900"/>
      </bottom>
      <diagonal/>
    </border>
    <border>
      <left/>
      <right style="thick">
        <color rgb="FFFF9900"/>
      </right>
      <top/>
      <bottom style="thick">
        <color rgb="FFFF9900"/>
      </bottom>
      <diagonal/>
    </border>
    <border>
      <left/>
      <right/>
      <top style="thick">
        <color rgb="FFFF9900"/>
      </top>
      <bottom/>
      <diagonal/>
    </border>
    <border>
      <left/>
      <right/>
      <top/>
      <bottom style="thick">
        <color rgb="FFFF9900"/>
      </bottom>
      <diagonal/>
    </border>
    <border>
      <left/>
      <right/>
      <top style="thick">
        <color indexed="52"/>
      </top>
      <bottom style="thick">
        <color indexed="52"/>
      </bottom>
      <diagonal/>
    </border>
    <border>
      <left/>
      <right/>
      <top style="thick">
        <color rgb="FFFF9900"/>
      </top>
      <bottom style="thick">
        <color rgb="FFFF9900"/>
      </bottom>
      <diagonal/>
    </border>
    <border>
      <left style="medium">
        <color rgb="FFFF9900"/>
      </left>
      <right/>
      <top style="medium">
        <color rgb="FFFF9900"/>
      </top>
      <bottom/>
      <diagonal/>
    </border>
    <border>
      <left/>
      <right style="medium">
        <color rgb="FFFF9900"/>
      </right>
      <top style="medium">
        <color rgb="FFFF9900"/>
      </top>
      <bottom/>
      <diagonal/>
    </border>
    <border>
      <left style="medium">
        <color rgb="FFFF9900"/>
      </left>
      <right/>
      <top/>
      <bottom/>
      <diagonal/>
    </border>
    <border>
      <left/>
      <right style="medium">
        <color rgb="FFFF9900"/>
      </right>
      <top/>
      <bottom/>
      <diagonal/>
    </border>
    <border>
      <left style="medium">
        <color rgb="FFFF9900"/>
      </left>
      <right/>
      <top/>
      <bottom style="medium">
        <color rgb="FFFF9900"/>
      </bottom>
      <diagonal/>
    </border>
    <border>
      <left/>
      <right style="medium">
        <color rgb="FFFF9900"/>
      </right>
      <top/>
      <bottom style="medium">
        <color rgb="FFFF9900"/>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Up="1">
      <left style="medium">
        <color indexed="64"/>
      </left>
      <right style="medium">
        <color indexed="64"/>
      </right>
      <top style="thin">
        <color indexed="64"/>
      </top>
      <bottom/>
      <diagonal style="thin">
        <color indexed="64"/>
      </diagonal>
    </border>
    <border>
      <left style="thin">
        <color indexed="64"/>
      </left>
      <right/>
      <top style="hair">
        <color indexed="64"/>
      </top>
      <bottom style="double">
        <color indexed="64"/>
      </bottom>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diagonalUp="1">
      <left style="thin">
        <color indexed="64"/>
      </left>
      <right style="thin">
        <color indexed="64"/>
      </right>
      <top style="hair">
        <color indexed="64"/>
      </top>
      <bottom/>
      <diagonal style="thin">
        <color indexed="64"/>
      </diagonal>
    </border>
    <border>
      <left style="medium">
        <color indexed="64"/>
      </left>
      <right style="medium">
        <color indexed="64"/>
      </right>
      <top style="hair">
        <color indexed="64"/>
      </top>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theme="0" tint="-0.14996795556505021"/>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hair">
        <color indexed="64"/>
      </top>
      <bottom style="double">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34" fillId="0" borderId="0">
      <alignment vertical="center"/>
    </xf>
  </cellStyleXfs>
  <cellXfs count="1012">
    <xf numFmtId="0" fontId="0" fillId="0" borderId="0" xfId="0">
      <alignment vertical="center"/>
    </xf>
    <xf numFmtId="0" fontId="0" fillId="0" borderId="0" xfId="0" applyAlignment="1">
      <alignment horizontal="center" vertical="center"/>
    </xf>
    <xf numFmtId="0" fontId="0" fillId="0" borderId="0" xfId="0" applyAlignment="1"/>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8" fillId="0" borderId="0" xfId="0" applyFont="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center" vertical="center"/>
    </xf>
    <xf numFmtId="0" fontId="8"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0" fillId="0" borderId="0" xfId="0" applyBorder="1" applyAlignment="1">
      <alignment horizontal="left" shrinkToFit="1"/>
    </xf>
    <xf numFmtId="179" fontId="3" fillId="0" borderId="0" xfId="0" applyNumberFormat="1" applyFont="1" applyBorder="1" applyAlignment="1">
      <alignment horizontal="left" vertical="center"/>
    </xf>
    <xf numFmtId="176" fontId="3" fillId="0" borderId="0" xfId="0" applyNumberFormat="1" applyFont="1" applyBorder="1" applyAlignment="1">
      <alignment horizontal="left" vertical="center"/>
    </xf>
    <xf numFmtId="179" fontId="8" fillId="0" borderId="0" xfId="0" applyNumberFormat="1" applyFont="1" applyBorder="1" applyAlignment="1">
      <alignment horizontal="left" vertical="center" wrapText="1"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0" xfId="0" applyAlignment="1">
      <alignment horizontal="right" vertical="center"/>
    </xf>
    <xf numFmtId="0" fontId="3" fillId="0" borderId="0" xfId="0" applyFont="1">
      <alignment vertical="center"/>
    </xf>
    <xf numFmtId="0" fontId="10" fillId="0" borderId="0" xfId="0" applyFont="1">
      <alignment vertical="center"/>
    </xf>
    <xf numFmtId="0" fontId="3" fillId="0" borderId="0" xfId="0" applyFont="1" applyAlignment="1">
      <alignment horizontal="center" vertical="center"/>
    </xf>
    <xf numFmtId="0" fontId="0" fillId="0" borderId="0" xfId="0"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10" fillId="0" borderId="0" xfId="0" applyFont="1" applyBorder="1">
      <alignment vertical="center"/>
    </xf>
    <xf numFmtId="49" fontId="0" fillId="0" borderId="0" xfId="0" applyNumberFormat="1" applyBorder="1" applyAlignment="1">
      <alignment horizontal="center" vertical="center"/>
    </xf>
    <xf numFmtId="0" fontId="12" fillId="0" borderId="0" xfId="0" applyFont="1" applyAlignment="1">
      <alignment horizontal="center" vertical="center"/>
    </xf>
    <xf numFmtId="38" fontId="8" fillId="0" borderId="11" xfId="2" applyFont="1" applyBorder="1" applyAlignment="1">
      <alignment vertical="center" wrapText="1" shrinkToFit="1"/>
    </xf>
    <xf numFmtId="38" fontId="8" fillId="0" borderId="12" xfId="2" applyFont="1" applyBorder="1" applyAlignment="1">
      <alignment vertical="center" wrapText="1" shrinkToFit="1"/>
    </xf>
    <xf numFmtId="0" fontId="12"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right" vertical="center" shrinkToFit="1"/>
    </xf>
    <xf numFmtId="0" fontId="5" fillId="0" borderId="13" xfId="0" applyFont="1" applyBorder="1" applyAlignment="1">
      <alignment vertical="center"/>
    </xf>
    <xf numFmtId="0" fontId="5" fillId="0" borderId="15" xfId="0" applyFont="1" applyBorder="1" applyAlignment="1">
      <alignment vertical="center"/>
    </xf>
    <xf numFmtId="0" fontId="5" fillId="0" borderId="17" xfId="0" applyFont="1" applyBorder="1" applyAlignment="1">
      <alignment vertical="center"/>
    </xf>
    <xf numFmtId="0" fontId="15" fillId="0" borderId="0" xfId="0" applyFont="1">
      <alignment vertical="center"/>
    </xf>
    <xf numFmtId="0" fontId="13" fillId="0" borderId="0" xfId="0" applyFont="1" applyFill="1" applyBorder="1" applyAlignment="1">
      <alignment horizontal="left" vertical="center" wrapText="1"/>
    </xf>
    <xf numFmtId="49" fontId="0" fillId="0" borderId="19" xfId="0" applyNumberFormat="1" applyBorder="1" applyAlignment="1">
      <alignment horizontal="right" vertical="center"/>
    </xf>
    <xf numFmtId="0" fontId="13" fillId="0" borderId="0" xfId="0" applyFont="1" applyAlignment="1">
      <alignment vertical="center"/>
    </xf>
    <xf numFmtId="0" fontId="13" fillId="0" borderId="0" xfId="0" applyFont="1" applyAlignment="1">
      <alignment horizontal="center" vertical="center"/>
    </xf>
    <xf numFmtId="0" fontId="17" fillId="0" borderId="0" xfId="0" applyFont="1" applyAlignment="1">
      <alignment vertical="center"/>
    </xf>
    <xf numFmtId="0" fontId="0" fillId="0" borderId="0" xfId="0" applyBorder="1" applyAlignment="1">
      <alignment vertical="center"/>
    </xf>
    <xf numFmtId="0" fontId="15" fillId="0" borderId="0" xfId="0" applyFont="1" applyAlignment="1">
      <alignment vertical="center"/>
    </xf>
    <xf numFmtId="0" fontId="11" fillId="0" borderId="0" xfId="0" applyFont="1" applyAlignment="1">
      <alignment horizontal="left" vertical="center"/>
    </xf>
    <xf numFmtId="0" fontId="5" fillId="0" borderId="0" xfId="0" applyFont="1">
      <alignment vertical="center"/>
    </xf>
    <xf numFmtId="0" fontId="5" fillId="0" borderId="0" xfId="0" applyFont="1" applyAlignment="1">
      <alignment horizontal="right" vertical="center"/>
    </xf>
    <xf numFmtId="49" fontId="16" fillId="0" borderId="0" xfId="0" applyNumberFormat="1" applyFont="1" applyAlignment="1">
      <alignment horizontal="left" vertical="center"/>
    </xf>
    <xf numFmtId="49" fontId="0" fillId="0" borderId="0" xfId="0" applyNumberForma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49" fontId="0" fillId="0" borderId="0" xfId="0" applyNumberFormat="1" applyAlignment="1">
      <alignment horizontal="right" vertical="center"/>
    </xf>
    <xf numFmtId="0" fontId="3" fillId="2" borderId="0" xfId="0" applyFont="1" applyFill="1">
      <alignment vertical="center"/>
    </xf>
    <xf numFmtId="0" fontId="3" fillId="0" borderId="0" xfId="0" applyFont="1" applyBorder="1">
      <alignment vertical="center"/>
    </xf>
    <xf numFmtId="17" fontId="3" fillId="0" borderId="0" xfId="0" applyNumberFormat="1" applyFont="1">
      <alignment vertical="center"/>
    </xf>
    <xf numFmtId="0" fontId="19" fillId="0" borderId="0" xfId="0" applyFont="1" applyAlignment="1">
      <alignment horizontal="right" vertical="top"/>
    </xf>
    <xf numFmtId="0" fontId="17" fillId="0" borderId="0" xfId="0" applyFont="1" applyAlignment="1">
      <alignment horizontal="right" vertical="center"/>
    </xf>
    <xf numFmtId="0" fontId="0" fillId="0" borderId="0" xfId="0" applyAlignment="1">
      <alignment vertical="center"/>
    </xf>
    <xf numFmtId="0" fontId="0" fillId="0" borderId="0" xfId="0" applyAlignment="1">
      <alignment vertical="center"/>
    </xf>
    <xf numFmtId="0" fontId="13" fillId="0" borderId="0" xfId="0" applyFont="1">
      <alignment vertical="center"/>
    </xf>
    <xf numFmtId="0" fontId="0" fillId="0" borderId="0" xfId="0" applyAlignment="1">
      <alignment horizontal="right" vertical="center"/>
    </xf>
    <xf numFmtId="0" fontId="0" fillId="0" borderId="0" xfId="0" applyFill="1">
      <alignment vertical="center"/>
    </xf>
    <xf numFmtId="0" fontId="5" fillId="0" borderId="0" xfId="0" applyFont="1" applyFill="1" applyAlignment="1">
      <alignment horizontal="right" vertical="center"/>
    </xf>
    <xf numFmtId="0" fontId="5" fillId="0" borderId="0" xfId="0" applyFont="1" applyFill="1">
      <alignment vertical="center"/>
    </xf>
    <xf numFmtId="0" fontId="15" fillId="0" borderId="0" xfId="0" applyFont="1" applyFill="1">
      <alignment vertical="center"/>
    </xf>
    <xf numFmtId="0" fontId="0" fillId="0" borderId="0" xfId="0" applyAlignment="1">
      <alignment horizontal="right" vertical="center"/>
    </xf>
    <xf numFmtId="0" fontId="21" fillId="0" borderId="16" xfId="0" applyFont="1" applyBorder="1" applyAlignment="1">
      <alignment vertical="center"/>
    </xf>
    <xf numFmtId="0" fontId="22" fillId="0" borderId="16" xfId="0" applyFont="1" applyBorder="1" applyAlignment="1">
      <alignment vertical="center"/>
    </xf>
    <xf numFmtId="0" fontId="0" fillId="0" borderId="0" xfId="0" applyAlignment="1">
      <alignment vertical="center"/>
    </xf>
    <xf numFmtId="0" fontId="10" fillId="0" borderId="0" xfId="0" applyFont="1" applyBorder="1" applyAlignment="1">
      <alignment horizontal="center" vertical="center"/>
    </xf>
    <xf numFmtId="0" fontId="3" fillId="0" borderId="0" xfId="0" applyFont="1" applyBorder="1" applyAlignment="1">
      <alignment horizontal="left" vertical="center"/>
    </xf>
    <xf numFmtId="0" fontId="0" fillId="0" borderId="0" xfId="0" applyAlignment="1">
      <alignment vertical="center"/>
    </xf>
    <xf numFmtId="0" fontId="3" fillId="0" borderId="0" xfId="0" applyFont="1" applyBorder="1" applyAlignment="1">
      <alignment horizontal="left" vertical="center"/>
    </xf>
    <xf numFmtId="0" fontId="8" fillId="0" borderId="0" xfId="0" applyFont="1" applyBorder="1" applyAlignment="1">
      <alignment vertical="center" wrapText="1"/>
    </xf>
    <xf numFmtId="0" fontId="0" fillId="0" borderId="0" xfId="0" applyFont="1" applyAlignment="1">
      <alignment vertical="center"/>
    </xf>
    <xf numFmtId="0" fontId="0" fillId="0" borderId="0" xfId="0" applyFont="1" applyAlignment="1">
      <alignment horizontal="right" vertical="center"/>
    </xf>
    <xf numFmtId="0" fontId="0" fillId="0" borderId="0" xfId="0" applyFont="1" applyAlignment="1">
      <alignment horizontal="center" vertical="center"/>
    </xf>
    <xf numFmtId="0" fontId="0" fillId="0" borderId="0" xfId="0" applyFont="1" applyAlignment="1">
      <alignment vertical="center" wrapText="1"/>
    </xf>
    <xf numFmtId="181" fontId="0" fillId="0" borderId="0" xfId="0" applyNumberFormat="1" applyFont="1" applyAlignment="1">
      <alignment horizontal="left" vertical="center"/>
    </xf>
    <xf numFmtId="0" fontId="0" fillId="0" borderId="0" xfId="0" applyFont="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Border="1" applyAlignment="1">
      <alignment horizontal="center" vertical="center"/>
    </xf>
    <xf numFmtId="49" fontId="0" fillId="0" borderId="0" xfId="0" applyNumberFormat="1" applyBorder="1" applyAlignment="1">
      <alignment horizontal="right" vertical="center"/>
    </xf>
    <xf numFmtId="49" fontId="0" fillId="0" borderId="0" xfId="0" applyNumberFormat="1" applyBorder="1" applyAlignment="1">
      <alignment vertical="center"/>
    </xf>
    <xf numFmtId="0" fontId="8" fillId="0" borderId="20" xfId="0" applyFont="1" applyBorder="1" applyAlignment="1">
      <alignment vertical="center"/>
    </xf>
    <xf numFmtId="0" fontId="8" fillId="0" borderId="27" xfId="0" applyFont="1" applyBorder="1" applyAlignment="1">
      <alignment vertical="center" wrapText="1"/>
    </xf>
    <xf numFmtId="0" fontId="8" fillId="0" borderId="21" xfId="0" applyFont="1" applyBorder="1" applyAlignment="1">
      <alignment vertical="center" wrapText="1"/>
    </xf>
    <xf numFmtId="0" fontId="8" fillId="0" borderId="20" xfId="0" applyFont="1" applyBorder="1" applyAlignment="1">
      <alignment vertical="center" wrapText="1"/>
    </xf>
    <xf numFmtId="0" fontId="8" fillId="0" borderId="29" xfId="0" applyFont="1" applyBorder="1" applyAlignment="1">
      <alignment vertical="center" wrapText="1"/>
    </xf>
    <xf numFmtId="0" fontId="8" fillId="0" borderId="32" xfId="0" applyFont="1" applyBorder="1" applyAlignment="1">
      <alignment vertical="center" wrapText="1"/>
    </xf>
    <xf numFmtId="38" fontId="8" fillId="0" borderId="25" xfId="2" applyFont="1" applyBorder="1" applyAlignment="1">
      <alignment vertical="center" wrapText="1" shrinkToFit="1"/>
    </xf>
    <xf numFmtId="38" fontId="8" fillId="0" borderId="26" xfId="2" applyFont="1" applyBorder="1" applyAlignment="1">
      <alignment horizontal="center" vertical="center" wrapText="1" shrinkToFit="1"/>
    </xf>
    <xf numFmtId="184" fontId="8" fillId="0" borderId="33" xfId="2" applyNumberFormat="1" applyFont="1" applyBorder="1" applyAlignment="1">
      <alignment horizontal="right" vertical="center" wrapText="1" shrinkToFit="1"/>
    </xf>
    <xf numFmtId="0" fontId="8" fillId="0" borderId="33" xfId="0" applyFont="1" applyBorder="1" applyAlignment="1">
      <alignment horizontal="center" vertical="center" shrinkToFit="1"/>
    </xf>
    <xf numFmtId="0" fontId="11" fillId="0" borderId="0" xfId="0" applyFont="1" applyAlignment="1">
      <alignment vertical="center"/>
    </xf>
    <xf numFmtId="0" fontId="8" fillId="0" borderId="34" xfId="0" applyFont="1" applyBorder="1" applyAlignment="1">
      <alignment vertical="center" wrapText="1"/>
    </xf>
    <xf numFmtId="0" fontId="8" fillId="0" borderId="0" xfId="0" applyFont="1" applyBorder="1" applyAlignment="1">
      <alignment vertical="center" wrapText="1"/>
    </xf>
    <xf numFmtId="0" fontId="3" fillId="0" borderId="0" xfId="0" applyFont="1" applyBorder="1" applyAlignment="1">
      <alignment horizontal="left" vertical="center"/>
    </xf>
    <xf numFmtId="0" fontId="10" fillId="0" borderId="0" xfId="0" applyFont="1" applyAlignment="1">
      <alignment horizontal="center" vertical="center"/>
    </xf>
    <xf numFmtId="0" fontId="0" fillId="0" borderId="0" xfId="0" applyBorder="1" applyAlignment="1">
      <alignment horizontal="left" vertical="center" shrinkToFit="1"/>
    </xf>
    <xf numFmtId="0" fontId="5" fillId="0" borderId="0" xfId="0" applyFont="1" applyBorder="1" applyAlignment="1">
      <alignment horizontal="center" vertical="center"/>
    </xf>
    <xf numFmtId="0" fontId="8" fillId="0" borderId="53" xfId="0" applyFont="1" applyBorder="1" applyAlignment="1">
      <alignment vertical="center" wrapText="1"/>
    </xf>
    <xf numFmtId="0" fontId="8" fillId="0" borderId="37" xfId="0" applyFont="1" applyBorder="1" applyAlignment="1">
      <alignment vertical="center" wrapText="1"/>
    </xf>
    <xf numFmtId="0" fontId="8" fillId="0" borderId="27" xfId="0" applyFont="1" applyBorder="1" applyAlignment="1">
      <alignment vertical="center"/>
    </xf>
    <xf numFmtId="0" fontId="8" fillId="0" borderId="43" xfId="0" applyFont="1" applyBorder="1" applyAlignment="1">
      <alignment vertical="center"/>
    </xf>
    <xf numFmtId="0" fontId="8" fillId="0" borderId="43" xfId="0" applyFont="1" applyBorder="1" applyAlignment="1">
      <alignment vertical="center" wrapText="1"/>
    </xf>
    <xf numFmtId="0" fontId="5" fillId="0" borderId="55" xfId="0" applyFont="1" applyBorder="1" applyAlignment="1">
      <alignment vertical="center"/>
    </xf>
    <xf numFmtId="0" fontId="5" fillId="0" borderId="56" xfId="0" applyFont="1" applyBorder="1" applyAlignment="1">
      <alignment horizontal="center" vertical="center"/>
    </xf>
    <xf numFmtId="0" fontId="11" fillId="0" borderId="0" xfId="0" applyNumberFormat="1" applyFont="1" applyAlignment="1">
      <alignment vertical="center"/>
    </xf>
    <xf numFmtId="0" fontId="8" fillId="0" borderId="31" xfId="0" applyFont="1" applyBorder="1" applyAlignment="1">
      <alignment vertical="center" wrapText="1"/>
    </xf>
    <xf numFmtId="0" fontId="5" fillId="0" borderId="57" xfId="0" applyFont="1" applyBorder="1" applyAlignment="1">
      <alignment horizontal="center" vertical="center"/>
    </xf>
    <xf numFmtId="0" fontId="3" fillId="0" borderId="23" xfId="0" applyNumberFormat="1" applyFont="1" applyBorder="1" applyAlignment="1">
      <alignment vertical="center"/>
    </xf>
    <xf numFmtId="178" fontId="3" fillId="0" borderId="23" xfId="0" applyNumberFormat="1" applyFont="1" applyBorder="1" applyAlignment="1">
      <alignment vertical="center"/>
    </xf>
    <xf numFmtId="0" fontId="3" fillId="0" borderId="23" xfId="0" applyNumberFormat="1" applyFont="1" applyBorder="1" applyAlignment="1">
      <alignment horizontal="center" vertical="center"/>
    </xf>
    <xf numFmtId="0" fontId="3" fillId="0" borderId="21" xfId="0" applyNumberFormat="1" applyFont="1" applyBorder="1" applyAlignment="1">
      <alignment vertical="center"/>
    </xf>
    <xf numFmtId="178" fontId="3" fillId="0" borderId="22" xfId="0" applyNumberFormat="1" applyFont="1" applyBorder="1" applyAlignment="1">
      <alignment vertical="center"/>
    </xf>
    <xf numFmtId="0" fontId="22" fillId="0" borderId="0" xfId="0" applyFont="1" applyBorder="1" applyAlignment="1">
      <alignment vertical="center"/>
    </xf>
    <xf numFmtId="0" fontId="8" fillId="0" borderId="49" xfId="0" applyFont="1" applyBorder="1" applyAlignment="1">
      <alignment vertical="center" wrapText="1"/>
    </xf>
    <xf numFmtId="0" fontId="8" fillId="0" borderId="29" xfId="0" applyFont="1" applyBorder="1" applyAlignment="1">
      <alignment vertical="center"/>
    </xf>
    <xf numFmtId="0" fontId="8" fillId="0" borderId="32" xfId="0" applyFont="1" applyBorder="1" applyAlignment="1">
      <alignment vertical="center"/>
    </xf>
    <xf numFmtId="0" fontId="22" fillId="0" borderId="0" xfId="0" applyFont="1" applyAlignment="1">
      <alignment vertical="center"/>
    </xf>
    <xf numFmtId="0" fontId="24" fillId="0" borderId="16" xfId="0" applyFont="1" applyBorder="1" applyAlignment="1">
      <alignment vertical="center"/>
    </xf>
    <xf numFmtId="9" fontId="11" fillId="0" borderId="0" xfId="1" applyFont="1" applyAlignment="1">
      <alignment horizontal="center" vertical="center" shrinkToFit="1"/>
    </xf>
    <xf numFmtId="9" fontId="3" fillId="0" borderId="0" xfId="1" applyFont="1" applyAlignment="1">
      <alignment vertical="center" shrinkToFit="1"/>
    </xf>
    <xf numFmtId="0" fontId="3" fillId="0" borderId="0" xfId="0" applyFont="1" applyAlignment="1">
      <alignment vertical="center"/>
    </xf>
    <xf numFmtId="0" fontId="8" fillId="0" borderId="0" xfId="0" applyFont="1" applyBorder="1" applyAlignment="1">
      <alignment horizontal="left" vertical="center" wrapText="1"/>
    </xf>
    <xf numFmtId="0" fontId="0" fillId="0" borderId="0" xfId="0" applyAlignment="1">
      <alignment vertical="center"/>
    </xf>
    <xf numFmtId="0" fontId="3" fillId="0" borderId="12" xfId="0" applyFont="1" applyBorder="1" applyAlignment="1">
      <alignment horizontal="center" vertical="center" wrapText="1"/>
    </xf>
    <xf numFmtId="0" fontId="3" fillId="0" borderId="0" xfId="0" applyFont="1" applyBorder="1" applyAlignment="1">
      <alignment vertical="center" wrapText="1"/>
    </xf>
    <xf numFmtId="0" fontId="3" fillId="0" borderId="11" xfId="0" applyFont="1" applyBorder="1" applyAlignment="1">
      <alignment horizontal="center" vertical="center" wrapText="1"/>
    </xf>
    <xf numFmtId="38" fontId="8" fillId="0" borderId="0" xfId="2" applyFont="1" applyBorder="1" applyAlignment="1">
      <alignment vertical="center" wrapText="1" shrinkToFit="1"/>
    </xf>
    <xf numFmtId="188" fontId="3" fillId="0" borderId="0" xfId="0" applyNumberFormat="1" applyFont="1" applyBorder="1" applyAlignment="1">
      <alignment vertical="center" wrapText="1"/>
    </xf>
    <xf numFmtId="38" fontId="8" fillId="0" borderId="33" xfId="2" applyFont="1" applyBorder="1" applyAlignment="1">
      <alignment vertical="center" wrapText="1" shrinkToFit="1"/>
    </xf>
    <xf numFmtId="0" fontId="8" fillId="0" borderId="0" xfId="0" applyFont="1" applyAlignment="1">
      <alignment vertical="center" shrinkToFit="1"/>
    </xf>
    <xf numFmtId="0" fontId="11" fillId="0" borderId="0" xfId="0" applyFont="1" applyBorder="1" applyAlignment="1">
      <alignment vertical="center"/>
    </xf>
    <xf numFmtId="0" fontId="5" fillId="0" borderId="21" xfId="0" applyFont="1" applyBorder="1" applyAlignment="1">
      <alignment vertical="center" wrapText="1"/>
    </xf>
    <xf numFmtId="0" fontId="5" fillId="0" borderId="27" xfId="0" applyFont="1" applyBorder="1" applyAlignment="1">
      <alignment vertical="center" wrapText="1"/>
    </xf>
    <xf numFmtId="0" fontId="5" fillId="0" borderId="0" xfId="0" applyFont="1" applyFill="1" applyBorder="1" applyAlignment="1">
      <alignment horizontal="center" vertical="center" wrapText="1"/>
    </xf>
    <xf numFmtId="0" fontId="8" fillId="0" borderId="0" xfId="0" applyFont="1" applyBorder="1" applyAlignment="1">
      <alignment vertical="center"/>
    </xf>
    <xf numFmtId="0" fontId="0" fillId="0" borderId="0" xfId="0" applyNumberFormat="1" applyFont="1" applyAlignment="1">
      <alignment vertical="center"/>
    </xf>
    <xf numFmtId="0" fontId="5" fillId="2" borderId="0" xfId="0" applyFont="1" applyFill="1" applyBorder="1" applyAlignment="1">
      <alignment horizontal="left" vertical="center"/>
    </xf>
    <xf numFmtId="49" fontId="5" fillId="0" borderId="0" xfId="0" applyNumberFormat="1" applyFont="1" applyBorder="1" applyAlignment="1">
      <alignment horizontal="center" vertical="center"/>
    </xf>
    <xf numFmtId="49" fontId="5" fillId="0" borderId="0" xfId="0" applyNumberFormat="1" applyFont="1" applyAlignment="1">
      <alignment horizontal="center" vertical="center"/>
    </xf>
    <xf numFmtId="0" fontId="5" fillId="0" borderId="0" xfId="0" applyFont="1" applyBorder="1" applyAlignment="1">
      <alignment vertical="center" wrapText="1"/>
    </xf>
    <xf numFmtId="49" fontId="26" fillId="0" borderId="0" xfId="0" applyNumberFormat="1" applyFont="1" applyAlignment="1">
      <alignment horizontal="left" vertical="center"/>
    </xf>
    <xf numFmtId="0" fontId="22" fillId="0" borderId="14" xfId="0" applyFont="1" applyBorder="1" applyAlignment="1">
      <alignment horizontal="center" vertical="center"/>
    </xf>
    <xf numFmtId="0" fontId="22" fillId="0" borderId="16" xfId="0" applyFont="1" applyBorder="1" applyAlignment="1">
      <alignment horizontal="center" vertical="center"/>
    </xf>
    <xf numFmtId="0" fontId="22" fillId="0" borderId="55" xfId="0" applyFont="1" applyBorder="1" applyAlignment="1">
      <alignment horizontal="center" vertical="center"/>
    </xf>
    <xf numFmtId="0" fontId="21" fillId="0" borderId="55" xfId="0" applyFont="1" applyBorder="1" applyAlignment="1">
      <alignment vertical="center"/>
    </xf>
    <xf numFmtId="0" fontId="22" fillId="0" borderId="0" xfId="0" applyFont="1" applyBorder="1">
      <alignment vertical="center"/>
    </xf>
    <xf numFmtId="0" fontId="22" fillId="4" borderId="0" xfId="0" applyFont="1" applyFill="1" applyBorder="1" applyAlignment="1">
      <alignment vertical="center" wrapText="1"/>
    </xf>
    <xf numFmtId="0" fontId="5" fillId="0" borderId="0" xfId="0" applyFont="1" applyBorder="1" applyAlignment="1">
      <alignment vertical="center" wrapText="1" shrinkToFit="1"/>
    </xf>
    <xf numFmtId="0" fontId="5" fillId="0" borderId="7" xfId="0" applyFont="1" applyBorder="1" applyAlignment="1">
      <alignment vertical="center" wrapText="1" shrinkToFit="1"/>
    </xf>
    <xf numFmtId="0" fontId="5" fillId="0" borderId="8" xfId="0" applyFont="1" applyBorder="1" applyAlignment="1">
      <alignment vertical="center" wrapText="1" shrinkToFit="1"/>
    </xf>
    <xf numFmtId="0" fontId="10" fillId="0" borderId="6" xfId="0" applyFont="1" applyBorder="1">
      <alignment vertical="center"/>
    </xf>
    <xf numFmtId="0" fontId="22" fillId="0" borderId="0" xfId="0" applyFont="1" applyBorder="1" applyAlignment="1" applyProtection="1">
      <alignment vertical="center" wrapText="1"/>
    </xf>
    <xf numFmtId="0" fontId="5" fillId="0" borderId="0" xfId="0" applyFont="1" applyBorder="1" applyAlignment="1" applyProtection="1">
      <alignment vertical="center" wrapText="1"/>
    </xf>
    <xf numFmtId="0" fontId="5" fillId="0" borderId="0" xfId="0" applyFont="1" applyBorder="1" applyAlignment="1">
      <alignment vertical="center" wrapText="1" shrinkToFit="1"/>
    </xf>
    <xf numFmtId="0" fontId="5" fillId="0" borderId="0" xfId="0" applyFont="1" applyBorder="1" applyAlignment="1">
      <alignment vertical="center"/>
    </xf>
    <xf numFmtId="0" fontId="5" fillId="0" borderId="0" xfId="0" applyFont="1" applyBorder="1" applyAlignment="1">
      <alignment vertical="center" wrapText="1"/>
    </xf>
    <xf numFmtId="0" fontId="8" fillId="0" borderId="0" xfId="0" applyFont="1" applyBorder="1" applyAlignment="1">
      <alignment vertical="center" wrapText="1"/>
    </xf>
    <xf numFmtId="0" fontId="5" fillId="0" borderId="0" xfId="0" applyFont="1" applyBorder="1" applyAlignment="1">
      <alignment vertical="center"/>
    </xf>
    <xf numFmtId="0" fontId="0" fillId="0" borderId="0" xfId="0" applyAlignment="1">
      <alignment vertical="center"/>
    </xf>
    <xf numFmtId="9" fontId="11" fillId="0" borderId="0" xfId="1" applyFont="1" applyBorder="1" applyAlignment="1">
      <alignment vertical="center"/>
    </xf>
    <xf numFmtId="0" fontId="5" fillId="0" borderId="0" xfId="0" applyFont="1" applyBorder="1" applyAlignment="1">
      <alignment horizontal="center" vertical="center"/>
    </xf>
    <xf numFmtId="182" fontId="5" fillId="0" borderId="0" xfId="0" applyNumberFormat="1" applyFont="1" applyBorder="1" applyAlignment="1">
      <alignment vertical="center"/>
    </xf>
    <xf numFmtId="183" fontId="5" fillId="0" borderId="0" xfId="0" applyNumberFormat="1" applyFont="1" applyFill="1" applyBorder="1" applyAlignment="1">
      <alignment vertical="center"/>
    </xf>
    <xf numFmtId="0" fontId="0" fillId="0" borderId="0" xfId="0" applyBorder="1" applyAlignment="1">
      <alignment horizontal="center" vertical="center"/>
    </xf>
    <xf numFmtId="0" fontId="15" fillId="0" borderId="0" xfId="0" applyFont="1" applyAlignment="1">
      <alignment horizontal="right" vertical="center"/>
    </xf>
    <xf numFmtId="190" fontId="15" fillId="0" borderId="60" xfId="0" applyNumberFormat="1" applyFont="1" applyBorder="1" applyAlignment="1">
      <alignment vertical="center"/>
    </xf>
    <xf numFmtId="190" fontId="15" fillId="0" borderId="59" xfId="0" applyNumberFormat="1" applyFont="1" applyBorder="1" applyAlignment="1">
      <alignment vertical="center"/>
    </xf>
    <xf numFmtId="190" fontId="15" fillId="0" borderId="33" xfId="0" applyNumberFormat="1" applyFont="1" applyBorder="1" applyAlignment="1">
      <alignment vertical="center"/>
    </xf>
    <xf numFmtId="190" fontId="15" fillId="0" borderId="63" xfId="0" applyNumberFormat="1" applyFont="1" applyBorder="1" applyAlignment="1">
      <alignment vertical="center"/>
    </xf>
    <xf numFmtId="190" fontId="15" fillId="2" borderId="33" xfId="0" applyNumberFormat="1" applyFont="1" applyFill="1" applyBorder="1" applyAlignment="1">
      <alignment vertical="center"/>
    </xf>
    <xf numFmtId="190" fontId="29" fillId="2" borderId="2" xfId="0" applyNumberFormat="1" applyFont="1" applyFill="1" applyBorder="1" applyAlignment="1">
      <alignment vertical="center"/>
    </xf>
    <xf numFmtId="191" fontId="15" fillId="2" borderId="48" xfId="0" applyNumberFormat="1" applyFont="1" applyFill="1" applyBorder="1" applyAlignment="1">
      <alignment vertical="center"/>
    </xf>
    <xf numFmtId="190" fontId="29" fillId="2" borderId="64" xfId="0" applyNumberFormat="1" applyFont="1" applyFill="1" applyBorder="1" applyAlignment="1">
      <alignment vertical="center"/>
    </xf>
    <xf numFmtId="190" fontId="29" fillId="0" borderId="65" xfId="0" applyNumberFormat="1" applyFont="1" applyBorder="1" applyAlignment="1">
      <alignment vertical="center"/>
    </xf>
    <xf numFmtId="190" fontId="15" fillId="0" borderId="67" xfId="0" applyNumberFormat="1" applyFont="1" applyBorder="1" applyAlignment="1">
      <alignment vertical="center"/>
    </xf>
    <xf numFmtId="190" fontId="15" fillId="2" borderId="45" xfId="0" applyNumberFormat="1" applyFont="1" applyFill="1" applyBorder="1" applyAlignment="1">
      <alignment vertical="center"/>
    </xf>
    <xf numFmtId="190" fontId="29" fillId="2" borderId="68" xfId="0" applyNumberFormat="1" applyFont="1" applyFill="1" applyBorder="1" applyAlignment="1">
      <alignment vertical="center"/>
    </xf>
    <xf numFmtId="190" fontId="29" fillId="2" borderId="69" xfId="0" applyNumberFormat="1" applyFont="1" applyFill="1" applyBorder="1" applyAlignment="1">
      <alignment vertical="center"/>
    </xf>
    <xf numFmtId="38" fontId="30" fillId="0" borderId="33" xfId="0" applyNumberFormat="1" applyFont="1" applyBorder="1" applyAlignment="1">
      <alignment vertical="center"/>
    </xf>
    <xf numFmtId="38" fontId="31" fillId="0" borderId="33" xfId="0" applyNumberFormat="1" applyFont="1" applyBorder="1" applyAlignment="1">
      <alignment vertical="center"/>
    </xf>
    <xf numFmtId="0" fontId="15" fillId="0" borderId="43" xfId="0" applyFont="1" applyBorder="1" applyAlignment="1">
      <alignment horizontal="center" vertical="center"/>
    </xf>
    <xf numFmtId="0" fontId="15" fillId="0" borderId="0" xfId="0" applyFont="1" applyAlignment="1"/>
    <xf numFmtId="0" fontId="0" fillId="0" borderId="0" xfId="0" quotePrefix="1" applyBorder="1" applyAlignment="1">
      <alignment vertical="center"/>
    </xf>
    <xf numFmtId="191" fontId="15" fillId="2" borderId="49" xfId="0" applyNumberFormat="1" applyFont="1" applyFill="1" applyBorder="1" applyAlignment="1">
      <alignment vertical="center"/>
    </xf>
    <xf numFmtId="191" fontId="15" fillId="2" borderId="45" xfId="0" applyNumberFormat="1" applyFont="1" applyFill="1" applyBorder="1" applyAlignment="1">
      <alignment vertical="center"/>
    </xf>
    <xf numFmtId="191" fontId="15" fillId="2" borderId="50" xfId="0" applyNumberFormat="1" applyFont="1" applyFill="1" applyBorder="1" applyAlignment="1">
      <alignment vertical="center"/>
    </xf>
    <xf numFmtId="0" fontId="3" fillId="0" borderId="0" xfId="0" applyFont="1" applyAlignment="1">
      <alignment vertical="center"/>
    </xf>
    <xf numFmtId="0" fontId="5" fillId="0" borderId="25" xfId="0" applyFont="1" applyBorder="1" applyAlignment="1">
      <alignment vertical="center"/>
    </xf>
    <xf numFmtId="0" fontId="5" fillId="0" borderId="0" xfId="0" applyFont="1" applyBorder="1" applyAlignment="1">
      <alignment vertical="center"/>
    </xf>
    <xf numFmtId="191" fontId="15" fillId="2" borderId="29" xfId="0" applyNumberFormat="1" applyFont="1" applyFill="1" applyBorder="1" applyAlignment="1">
      <alignment vertical="center"/>
    </xf>
    <xf numFmtId="191" fontId="15" fillId="2" borderId="31" xfId="0" applyNumberFormat="1" applyFont="1" applyFill="1" applyBorder="1" applyAlignment="1">
      <alignment vertical="center"/>
    </xf>
    <xf numFmtId="191" fontId="15" fillId="2" borderId="32" xfId="0" applyNumberFormat="1" applyFont="1" applyFill="1" applyBorder="1" applyAlignment="1">
      <alignment vertical="center"/>
    </xf>
    <xf numFmtId="0" fontId="15" fillId="0" borderId="2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vertical="center"/>
    </xf>
    <xf numFmtId="190" fontId="15" fillId="2" borderId="20" xfId="0" applyNumberFormat="1" applyFont="1" applyFill="1" applyBorder="1" applyAlignment="1">
      <alignment vertical="center"/>
    </xf>
    <xf numFmtId="0" fontId="15" fillId="0" borderId="0" xfId="0" applyFont="1" applyBorder="1" applyAlignment="1">
      <alignment vertical="center"/>
    </xf>
    <xf numFmtId="190" fontId="15" fillId="0" borderId="62" xfId="0" applyNumberFormat="1" applyFont="1" applyBorder="1" applyAlignment="1">
      <alignment vertical="center"/>
    </xf>
    <xf numFmtId="0" fontId="15" fillId="0" borderId="33" xfId="0" applyFont="1" applyBorder="1" applyAlignment="1">
      <alignment horizontal="center" vertical="center"/>
    </xf>
    <xf numFmtId="190" fontId="15" fillId="0" borderId="61" xfId="0" applyNumberFormat="1" applyFont="1" applyBorder="1" applyAlignment="1">
      <alignment vertical="center"/>
    </xf>
    <xf numFmtId="192" fontId="15" fillId="0" borderId="28" xfId="0" applyNumberFormat="1" applyFont="1" applyBorder="1" applyAlignment="1">
      <alignment vertical="center"/>
    </xf>
    <xf numFmtId="192" fontId="15" fillId="0" borderId="9" xfId="0" applyNumberFormat="1" applyFont="1" applyBorder="1" applyAlignment="1">
      <alignment vertical="center"/>
    </xf>
    <xf numFmtId="192" fontId="15" fillId="0" borderId="10" xfId="0" applyNumberFormat="1" applyFont="1" applyBorder="1" applyAlignment="1">
      <alignment vertical="center"/>
    </xf>
    <xf numFmtId="0" fontId="15" fillId="0" borderId="2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56" fontId="15" fillId="0" borderId="49" xfId="0" quotePrefix="1" applyNumberFormat="1" applyFont="1" applyBorder="1" applyAlignment="1">
      <alignment horizontal="center" vertical="center"/>
    </xf>
    <xf numFmtId="0" fontId="15" fillId="0" borderId="45" xfId="0" quotePrefix="1" applyFont="1" applyBorder="1" applyAlignment="1">
      <alignment horizontal="center" vertical="center"/>
    </xf>
    <xf numFmtId="0" fontId="15" fillId="0" borderId="47" xfId="0" applyFont="1" applyBorder="1" applyAlignment="1">
      <alignment horizontal="center" vertical="center"/>
    </xf>
    <xf numFmtId="0" fontId="15" fillId="0" borderId="48" xfId="0" quotePrefix="1" applyFont="1" applyBorder="1" applyAlignment="1">
      <alignment horizontal="center" vertical="center"/>
    </xf>
    <xf numFmtId="56" fontId="15" fillId="0" borderId="45" xfId="0" quotePrefix="1" applyNumberFormat="1" applyFont="1" applyBorder="1" applyAlignment="1">
      <alignment horizontal="center" vertical="center"/>
    </xf>
    <xf numFmtId="191" fontId="15" fillId="2" borderId="45" xfId="0" applyNumberFormat="1" applyFont="1" applyFill="1" applyBorder="1" applyAlignment="1">
      <alignment horizontal="right" vertical="center"/>
    </xf>
    <xf numFmtId="0" fontId="15" fillId="0" borderId="50" xfId="0" quotePrefix="1" applyFont="1" applyBorder="1" applyAlignment="1">
      <alignment horizontal="center" vertical="center"/>
    </xf>
    <xf numFmtId="0" fontId="5" fillId="2" borderId="27" xfId="0" applyFont="1" applyFill="1" applyBorder="1" applyAlignment="1">
      <alignment vertical="center" wrapText="1"/>
    </xf>
    <xf numFmtId="0" fontId="5" fillId="2" borderId="21" xfId="0" applyFont="1" applyFill="1" applyBorder="1" applyAlignment="1">
      <alignment vertical="center" wrapText="1"/>
    </xf>
    <xf numFmtId="191" fontId="15" fillId="2" borderId="31" xfId="0" applyNumberFormat="1" applyFont="1" applyFill="1" applyBorder="1" applyAlignment="1">
      <alignment horizontal="right" vertical="center"/>
    </xf>
    <xf numFmtId="0" fontId="29" fillId="0" borderId="0" xfId="0" applyFont="1" applyBorder="1" applyAlignment="1">
      <alignment horizontal="center" vertical="center"/>
    </xf>
    <xf numFmtId="0" fontId="32" fillId="0" borderId="0" xfId="0" applyFont="1" applyBorder="1" applyAlignment="1">
      <alignment vertical="center"/>
    </xf>
    <xf numFmtId="190" fontId="29" fillId="5" borderId="33" xfId="0" applyNumberFormat="1" applyFont="1" applyFill="1" applyBorder="1" applyAlignment="1">
      <alignment vertical="center"/>
    </xf>
    <xf numFmtId="190" fontId="29" fillId="5" borderId="20" xfId="0" applyNumberFormat="1" applyFont="1" applyFill="1" applyBorder="1" applyAlignment="1">
      <alignment vertical="center"/>
    </xf>
    <xf numFmtId="190" fontId="29" fillId="5" borderId="2" xfId="0" applyNumberFormat="1" applyFont="1" applyFill="1" applyBorder="1" applyAlignment="1">
      <alignment vertical="center"/>
    </xf>
    <xf numFmtId="0" fontId="3" fillId="0" borderId="0" xfId="0" applyFont="1" applyAlignment="1">
      <alignment vertical="center"/>
    </xf>
    <xf numFmtId="0" fontId="8" fillId="0" borderId="12" xfId="0" applyFont="1" applyBorder="1" applyAlignment="1">
      <alignment vertical="center" wrapText="1"/>
    </xf>
    <xf numFmtId="0" fontId="3" fillId="0" borderId="11" xfId="0" applyFont="1" applyBorder="1" applyAlignment="1">
      <alignment vertical="center"/>
    </xf>
    <xf numFmtId="0" fontId="15" fillId="0" borderId="0" xfId="0" applyFont="1" applyBorder="1" applyAlignment="1">
      <alignment vertical="center"/>
    </xf>
    <xf numFmtId="0" fontId="8" fillId="2" borderId="27" xfId="0" applyFont="1" applyFill="1" applyBorder="1" applyAlignment="1">
      <alignment vertical="center"/>
    </xf>
    <xf numFmtId="0" fontId="8" fillId="2" borderId="21" xfId="0" applyFont="1" applyFill="1" applyBorder="1" applyAlignment="1">
      <alignment vertical="center"/>
    </xf>
    <xf numFmtId="0" fontId="8" fillId="0" borderId="0" xfId="0" applyFont="1" applyAlignment="1">
      <alignment horizontal="right" vertical="center"/>
    </xf>
    <xf numFmtId="182" fontId="11" fillId="0" borderId="0" xfId="0" applyNumberFormat="1" applyFont="1" applyBorder="1" applyAlignment="1">
      <alignment vertical="center"/>
    </xf>
    <xf numFmtId="0" fontId="8" fillId="5" borderId="7" xfId="0" applyFont="1" applyFill="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5" borderId="8" xfId="0" applyFont="1" applyFill="1" applyBorder="1" applyAlignment="1">
      <alignment vertical="center"/>
    </xf>
    <xf numFmtId="0" fontId="8" fillId="0" borderId="33" xfId="0" applyFont="1" applyBorder="1" applyAlignment="1">
      <alignment horizontal="center" vertical="center"/>
    </xf>
    <xf numFmtId="0" fontId="8" fillId="0" borderId="33" xfId="0" applyFont="1" applyBorder="1" applyAlignment="1">
      <alignment vertical="center" wrapText="1"/>
    </xf>
    <xf numFmtId="0" fontId="3" fillId="0" borderId="0" xfId="0" applyFont="1" applyAlignment="1">
      <alignment horizontal="left" vertical="center"/>
    </xf>
    <xf numFmtId="177" fontId="3" fillId="0" borderId="0" xfId="0" applyNumberFormat="1" applyFont="1" applyAlignment="1">
      <alignment horizontal="center" vertical="center"/>
    </xf>
    <xf numFmtId="0" fontId="3" fillId="0" borderId="22" xfId="0" applyFont="1" applyFill="1" applyBorder="1" applyAlignment="1">
      <alignment vertical="center"/>
    </xf>
    <xf numFmtId="0" fontId="3" fillId="0" borderId="33" xfId="0" applyFont="1" applyBorder="1" applyAlignment="1">
      <alignment vertical="center"/>
    </xf>
    <xf numFmtId="0" fontId="3" fillId="0" borderId="0" xfId="0" applyFont="1" applyAlignment="1">
      <alignment horizontal="right" vertical="center"/>
    </xf>
    <xf numFmtId="0" fontId="33" fillId="0" borderId="0" xfId="0" applyFont="1" applyAlignment="1">
      <alignment vertical="center"/>
    </xf>
    <xf numFmtId="0" fontId="8" fillId="0" borderId="0" xfId="0" applyFont="1" applyBorder="1" applyAlignment="1">
      <alignment vertical="center" wrapText="1"/>
    </xf>
    <xf numFmtId="9" fontId="3" fillId="0" borderId="0" xfId="1" applyFont="1" applyAlignment="1">
      <alignment vertical="center" shrinkToFit="1"/>
    </xf>
    <xf numFmtId="0" fontId="3" fillId="0" borderId="0" xfId="0" applyFont="1" applyAlignment="1">
      <alignment vertical="center"/>
    </xf>
    <xf numFmtId="49" fontId="0" fillId="0" borderId="70" xfId="0" applyNumberFormat="1" applyBorder="1" applyAlignment="1">
      <alignment horizontal="right" vertical="center"/>
    </xf>
    <xf numFmtId="0" fontId="22" fillId="0" borderId="58" xfId="0" applyFont="1" applyBorder="1" applyAlignment="1">
      <alignment vertical="center"/>
    </xf>
    <xf numFmtId="49" fontId="0" fillId="0" borderId="0" xfId="0" applyNumberFormat="1" applyFont="1" applyBorder="1" applyAlignment="1">
      <alignment horizontal="center" vertical="center"/>
    </xf>
    <xf numFmtId="2" fontId="11" fillId="0" borderId="0" xfId="0" applyNumberFormat="1" applyFont="1" applyBorder="1" applyAlignment="1">
      <alignment vertical="center" wrapText="1"/>
    </xf>
    <xf numFmtId="9" fontId="3" fillId="0" borderId="0" xfId="1" applyFont="1" applyAlignment="1">
      <alignment vertical="center" shrinkToFit="1"/>
    </xf>
    <xf numFmtId="0" fontId="3" fillId="0" borderId="0" xfId="0" applyFont="1" applyAlignment="1">
      <alignment vertical="center"/>
    </xf>
    <xf numFmtId="0" fontId="3" fillId="0" borderId="43" xfId="0" applyFont="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0" fillId="0" borderId="0" xfId="0" applyFont="1" applyFill="1" applyBorder="1" applyAlignment="1">
      <alignment horizontal="right" vertical="center"/>
    </xf>
    <xf numFmtId="0" fontId="3" fillId="0" borderId="0" xfId="0" applyFont="1" applyAlignment="1">
      <alignment vertical="center" wrapText="1"/>
    </xf>
    <xf numFmtId="49" fontId="0" fillId="0" borderId="0" xfId="0" applyNumberFormat="1" applyFont="1" applyAlignment="1">
      <alignment horizontal="left" vertical="center"/>
    </xf>
    <xf numFmtId="9" fontId="3" fillId="0" borderId="0" xfId="1" applyFont="1" applyAlignment="1">
      <alignment horizontal="center" vertical="center" shrinkToFit="1"/>
    </xf>
    <xf numFmtId="49" fontId="0" fillId="0" borderId="0" xfId="0" applyNumberFormat="1" applyFont="1" applyAlignment="1">
      <alignment horizontal="right" vertical="center"/>
    </xf>
    <xf numFmtId="49" fontId="0" fillId="0" borderId="0" xfId="0" applyNumberFormat="1" applyFont="1" applyBorder="1" applyAlignment="1">
      <alignment vertical="center"/>
    </xf>
    <xf numFmtId="49" fontId="0" fillId="0" borderId="0" xfId="0" applyNumberFormat="1" applyFont="1" applyBorder="1" applyAlignment="1">
      <alignment horizontal="right" vertical="center"/>
    </xf>
    <xf numFmtId="49" fontId="0" fillId="0" borderId="0" xfId="0" applyNumberFormat="1" applyFont="1" applyAlignment="1">
      <alignment horizontal="center" vertical="center"/>
    </xf>
    <xf numFmtId="0" fontId="36" fillId="0" borderId="0" xfId="0" applyFont="1" applyFill="1" applyBorder="1" applyAlignment="1">
      <alignment vertical="center"/>
    </xf>
    <xf numFmtId="9" fontId="3" fillId="0" borderId="0" xfId="1" applyFont="1" applyAlignment="1">
      <alignment vertical="center" shrinkToFit="1"/>
    </xf>
    <xf numFmtId="0" fontId="3" fillId="0" borderId="0" xfId="0" applyFont="1" applyAlignment="1">
      <alignment vertical="center"/>
    </xf>
    <xf numFmtId="0" fontId="3" fillId="0" borderId="3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7" fillId="0" borderId="43" xfId="0" applyFont="1" applyBorder="1" applyAlignment="1">
      <alignment vertical="center"/>
    </xf>
    <xf numFmtId="0" fontId="3" fillId="0" borderId="0" xfId="0" applyFont="1" applyAlignment="1">
      <alignment horizontal="distributed" vertical="center"/>
    </xf>
    <xf numFmtId="0" fontId="3" fillId="0" borderId="0" xfId="0" applyNumberFormat="1" applyFont="1" applyBorder="1" applyAlignment="1">
      <alignment vertical="center"/>
    </xf>
    <xf numFmtId="0" fontId="0" fillId="0" borderId="0" xfId="0" applyNumberFormat="1" applyFont="1" applyAlignment="1">
      <alignment horizontal="center" vertical="center"/>
    </xf>
    <xf numFmtId="49" fontId="3" fillId="0" borderId="0" xfId="0" applyNumberFormat="1" applyFont="1" applyAlignment="1">
      <alignment horizontal="right" vertical="center"/>
    </xf>
    <xf numFmtId="49" fontId="3" fillId="0" borderId="0" xfId="0" applyNumberFormat="1" applyFont="1" applyBorder="1" applyAlignment="1">
      <alignment horizontal="right" vertical="center"/>
    </xf>
    <xf numFmtId="49" fontId="3" fillId="0" borderId="0" xfId="0" applyNumberFormat="1" applyFont="1" applyBorder="1" applyAlignment="1">
      <alignment horizontal="center" vertical="center"/>
    </xf>
    <xf numFmtId="0" fontId="3" fillId="0" borderId="0" xfId="0" applyFont="1" applyFill="1" applyBorder="1" applyAlignment="1">
      <alignment vertical="center" wrapText="1"/>
    </xf>
    <xf numFmtId="181" fontId="3" fillId="0" borderId="0" xfId="0" applyNumberFormat="1" applyFont="1" applyFill="1" applyBorder="1" applyAlignment="1">
      <alignment horizontal="left" vertical="center"/>
    </xf>
    <xf numFmtId="0" fontId="38" fillId="0" borderId="0" xfId="3" applyFont="1" applyFill="1">
      <alignment vertical="center"/>
    </xf>
    <xf numFmtId="0" fontId="3" fillId="0" borderId="0" xfId="0" applyFont="1" applyBorder="1" applyAlignment="1">
      <alignment vertical="center"/>
    </xf>
    <xf numFmtId="2" fontId="3"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38" fillId="0" borderId="0" xfId="3" applyFont="1" applyFill="1" applyAlignment="1">
      <alignment vertical="center"/>
    </xf>
    <xf numFmtId="0" fontId="39" fillId="0" borderId="0" xfId="3" applyFont="1" applyFill="1" applyAlignment="1">
      <alignment vertical="center"/>
    </xf>
    <xf numFmtId="0" fontId="39" fillId="0" borderId="0" xfId="0" applyFont="1" applyFill="1" applyAlignment="1">
      <alignment vertical="center"/>
    </xf>
    <xf numFmtId="49" fontId="3" fillId="0" borderId="0" xfId="0" applyNumberFormat="1" applyFont="1" applyAlignment="1">
      <alignment horizontal="center" vertical="center"/>
    </xf>
    <xf numFmtId="0" fontId="3" fillId="0" borderId="0" xfId="0" applyFont="1" applyAlignment="1">
      <alignment vertical="center"/>
    </xf>
    <xf numFmtId="0" fontId="3" fillId="0" borderId="0" xfId="0" applyFont="1" applyAlignment="1">
      <alignment vertical="center"/>
    </xf>
    <xf numFmtId="49" fontId="0" fillId="0" borderId="0" xfId="0" applyNumberFormat="1" applyAlignment="1">
      <alignment vertical="center"/>
    </xf>
    <xf numFmtId="192" fontId="15" fillId="0" borderId="0" xfId="0" applyNumberFormat="1" applyFont="1" applyBorder="1" applyAlignment="1">
      <alignment vertical="center"/>
    </xf>
    <xf numFmtId="192" fontId="15" fillId="0" borderId="0" xfId="0" quotePrefix="1" applyNumberFormat="1" applyFont="1" applyBorder="1" applyAlignment="1">
      <alignment vertical="center"/>
    </xf>
    <xf numFmtId="191" fontId="15" fillId="2" borderId="46" xfId="0" applyNumberFormat="1" applyFont="1" applyFill="1" applyBorder="1" applyAlignment="1">
      <alignment vertical="center"/>
    </xf>
    <xf numFmtId="0" fontId="8" fillId="0" borderId="24" xfId="0" applyFont="1" applyBorder="1" applyAlignment="1">
      <alignment vertical="center" wrapText="1"/>
    </xf>
    <xf numFmtId="0" fontId="8" fillId="0" borderId="27" xfId="0" applyFont="1" applyBorder="1" applyAlignment="1">
      <alignment vertical="center" wrapText="1"/>
    </xf>
    <xf numFmtId="0" fontId="3" fillId="0" borderId="0" xfId="0" applyFont="1" applyBorder="1" applyAlignment="1">
      <alignment horizontal="left" vertical="center"/>
    </xf>
    <xf numFmtId="0" fontId="8" fillId="0" borderId="7" xfId="0" applyFont="1" applyBorder="1" applyAlignment="1">
      <alignment vertical="center" wrapText="1"/>
    </xf>
    <xf numFmtId="0" fontId="8" fillId="0" borderId="43" xfId="0" applyFont="1" applyBorder="1" applyAlignment="1">
      <alignment vertical="center"/>
    </xf>
    <xf numFmtId="0" fontId="8" fillId="0" borderId="11" xfId="0" applyFont="1" applyBorder="1" applyAlignment="1">
      <alignment vertical="center" wrapText="1"/>
    </xf>
    <xf numFmtId="0" fontId="3" fillId="0" borderId="0" xfId="0" applyFont="1" applyBorder="1" applyAlignment="1">
      <alignment horizontal="left" vertical="center"/>
    </xf>
    <xf numFmtId="0" fontId="8" fillId="0" borderId="24" xfId="0" applyFont="1" applyBorder="1" applyAlignment="1">
      <alignment vertical="center" wrapText="1"/>
    </xf>
    <xf numFmtId="0" fontId="8" fillId="0" borderId="27" xfId="0" applyFont="1" applyBorder="1" applyAlignment="1">
      <alignment vertical="center" wrapText="1"/>
    </xf>
    <xf numFmtId="0" fontId="8" fillId="0" borderId="21" xfId="0" applyFont="1" applyBorder="1" applyAlignment="1">
      <alignment vertical="center" wrapText="1"/>
    </xf>
    <xf numFmtId="0" fontId="8" fillId="0" borderId="43" xfId="0" applyFont="1" applyBorder="1" applyAlignment="1">
      <alignment vertical="center" wrapText="1"/>
    </xf>
    <xf numFmtId="0" fontId="8" fillId="0" borderId="7" xfId="0" applyFont="1" applyBorder="1" applyAlignment="1">
      <alignment vertical="center" wrapText="1"/>
    </xf>
    <xf numFmtId="0" fontId="8" fillId="0" borderId="27" xfId="0" applyFont="1" applyBorder="1" applyAlignment="1">
      <alignment vertical="center"/>
    </xf>
    <xf numFmtId="0" fontId="8" fillId="0" borderId="43" xfId="0" applyFont="1" applyBorder="1" applyAlignment="1">
      <alignment vertical="center"/>
    </xf>
    <xf numFmtId="0" fontId="3" fillId="0" borderId="0" xfId="0" applyFont="1" applyAlignment="1">
      <alignment vertical="center"/>
    </xf>
    <xf numFmtId="0" fontId="3" fillId="0" borderId="0" xfId="0" applyFont="1" applyBorder="1" applyAlignment="1">
      <alignment horizontal="left" vertical="center"/>
    </xf>
    <xf numFmtId="0" fontId="8" fillId="0" borderId="0" xfId="0" applyFont="1" applyBorder="1" applyAlignment="1">
      <alignment vertical="center"/>
    </xf>
    <xf numFmtId="0" fontId="8" fillId="0" borderId="33" xfId="0" applyFont="1" applyBorder="1" applyAlignment="1">
      <alignment vertical="center" wrapText="1"/>
    </xf>
    <xf numFmtId="0" fontId="15" fillId="0" borderId="0" xfId="0" applyFont="1" applyBorder="1" applyAlignment="1">
      <alignment vertical="center"/>
    </xf>
    <xf numFmtId="0" fontId="0" fillId="0" borderId="16" xfId="0" applyFont="1" applyBorder="1" applyAlignment="1">
      <alignment horizontal="center" vertical="center"/>
    </xf>
    <xf numFmtId="0" fontId="40" fillId="0" borderId="16" xfId="0" applyFont="1" applyBorder="1" applyAlignment="1">
      <alignment vertical="center"/>
    </xf>
    <xf numFmtId="0" fontId="0" fillId="0" borderId="16" xfId="0" applyFont="1" applyBorder="1" applyAlignment="1">
      <alignment vertical="center"/>
    </xf>
    <xf numFmtId="0" fontId="0" fillId="0" borderId="18" xfId="0" applyFont="1" applyBorder="1" applyAlignment="1">
      <alignment vertical="center"/>
    </xf>
    <xf numFmtId="0" fontId="0" fillId="0" borderId="14" xfId="0" applyBorder="1" applyAlignment="1">
      <alignment horizontal="center" vertical="center"/>
    </xf>
    <xf numFmtId="0" fontId="0" fillId="0" borderId="16" xfId="0" applyBorder="1" applyAlignment="1">
      <alignment vertical="center"/>
    </xf>
    <xf numFmtId="0" fontId="22" fillId="0" borderId="72" xfId="0" applyFont="1" applyBorder="1" applyAlignment="1">
      <alignment vertical="center"/>
    </xf>
    <xf numFmtId="0" fontId="22" fillId="0" borderId="72" xfId="0" applyFont="1" applyBorder="1" applyAlignment="1">
      <alignment vertical="center" wrapText="1"/>
    </xf>
    <xf numFmtId="0" fontId="22" fillId="0" borderId="72" xfId="0" applyFont="1" applyBorder="1" applyAlignment="1">
      <alignment horizontal="left" vertical="center" wrapText="1"/>
    </xf>
    <xf numFmtId="0" fontId="22" fillId="0" borderId="73" xfId="0" applyFont="1" applyBorder="1" applyAlignment="1">
      <alignment vertical="center"/>
    </xf>
    <xf numFmtId="0" fontId="22" fillId="0" borderId="74" xfId="0" applyFont="1" applyBorder="1" applyAlignment="1">
      <alignment horizontal="center" vertical="center"/>
    </xf>
    <xf numFmtId="0" fontId="10" fillId="4" borderId="0" xfId="0" applyFont="1" applyFill="1" applyBorder="1">
      <alignment vertical="center"/>
    </xf>
    <xf numFmtId="0" fontId="3" fillId="0" borderId="80" xfId="0" applyFont="1" applyBorder="1">
      <alignment vertical="center"/>
    </xf>
    <xf numFmtId="0" fontId="3" fillId="2" borderId="0" xfId="0" applyFont="1" applyFill="1" applyBorder="1">
      <alignment vertical="center"/>
    </xf>
    <xf numFmtId="0" fontId="3" fillId="6" borderId="81" xfId="0" applyFont="1" applyFill="1" applyBorder="1">
      <alignment vertical="center"/>
    </xf>
    <xf numFmtId="0" fontId="22" fillId="6" borderId="82" xfId="0" applyFont="1" applyFill="1" applyBorder="1" applyAlignment="1">
      <alignment horizontal="center" vertical="center"/>
    </xf>
    <xf numFmtId="0" fontId="10" fillId="6" borderId="83" xfId="0" applyFont="1" applyFill="1" applyBorder="1">
      <alignment vertical="center"/>
    </xf>
    <xf numFmtId="0" fontId="22" fillId="6" borderId="84" xfId="0" applyFont="1" applyFill="1" applyBorder="1" applyAlignment="1">
      <alignment vertical="center" wrapText="1"/>
    </xf>
    <xf numFmtId="0" fontId="22" fillId="6" borderId="84" xfId="0" applyFont="1" applyFill="1" applyBorder="1" applyAlignment="1" applyProtection="1">
      <alignment vertical="center" wrapText="1"/>
    </xf>
    <xf numFmtId="0" fontId="10" fillId="6" borderId="84" xfId="0" applyFont="1" applyFill="1" applyBorder="1">
      <alignment vertical="center"/>
    </xf>
    <xf numFmtId="0" fontId="5" fillId="6" borderId="84" xfId="0" applyFont="1" applyFill="1" applyBorder="1" applyAlignment="1" applyProtection="1">
      <alignment vertical="center" wrapText="1"/>
    </xf>
    <xf numFmtId="0" fontId="22" fillId="6" borderId="84" xfId="0" applyFont="1" applyFill="1" applyBorder="1">
      <alignment vertical="center"/>
    </xf>
    <xf numFmtId="0" fontId="10" fillId="6" borderId="85" xfId="0" applyFont="1" applyFill="1" applyBorder="1">
      <alignment vertical="center"/>
    </xf>
    <xf numFmtId="0" fontId="22" fillId="6" borderId="86" xfId="0" applyFont="1" applyFill="1" applyBorder="1" applyAlignment="1">
      <alignment vertical="center" wrapText="1"/>
    </xf>
    <xf numFmtId="0" fontId="10" fillId="4" borderId="83" xfId="0" applyFont="1" applyFill="1" applyBorder="1">
      <alignment vertical="center"/>
    </xf>
    <xf numFmtId="0" fontId="10" fillId="4" borderId="85" xfId="0" applyFont="1" applyFill="1" applyBorder="1">
      <alignment vertical="center"/>
    </xf>
    <xf numFmtId="0" fontId="3" fillId="0" borderId="82" xfId="0" applyFont="1" applyBorder="1">
      <alignment vertical="center"/>
    </xf>
    <xf numFmtId="0" fontId="10" fillId="4" borderId="84" xfId="0" applyFont="1" applyFill="1" applyBorder="1">
      <alignment vertical="center"/>
    </xf>
    <xf numFmtId="0" fontId="22" fillId="4" borderId="88" xfId="0" applyFont="1" applyFill="1" applyBorder="1" applyAlignment="1">
      <alignment vertical="center" wrapText="1"/>
    </xf>
    <xf numFmtId="0" fontId="10" fillId="4" borderId="86" xfId="0" applyFont="1" applyFill="1" applyBorder="1">
      <alignment vertical="center"/>
    </xf>
    <xf numFmtId="0" fontId="22" fillId="0" borderId="87" xfId="0" applyFont="1" applyBorder="1" applyAlignment="1">
      <alignment horizontal="center" vertical="center"/>
    </xf>
    <xf numFmtId="0" fontId="5" fillId="0" borderId="89" xfId="0" applyFont="1" applyBorder="1" applyAlignment="1">
      <alignment vertical="center"/>
    </xf>
    <xf numFmtId="0" fontId="22" fillId="0" borderId="89" xfId="0" applyFont="1" applyBorder="1" applyAlignment="1">
      <alignment vertical="center"/>
    </xf>
    <xf numFmtId="0" fontId="10" fillId="6" borderId="90" xfId="0" applyFont="1" applyFill="1" applyBorder="1">
      <alignment vertical="center"/>
    </xf>
    <xf numFmtId="0" fontId="22" fillId="6" borderId="90" xfId="0" applyFont="1" applyFill="1" applyBorder="1" applyAlignment="1">
      <alignment vertical="center" wrapText="1"/>
    </xf>
    <xf numFmtId="0" fontId="0" fillId="6" borderId="0" xfId="0" applyFill="1" applyBorder="1" applyAlignment="1">
      <alignment vertical="center"/>
    </xf>
    <xf numFmtId="49" fontId="0" fillId="6" borderId="0" xfId="0" applyNumberFormat="1" applyFill="1" applyBorder="1" applyAlignment="1">
      <alignment vertical="center"/>
    </xf>
    <xf numFmtId="0" fontId="0" fillId="6" borderId="0" xfId="0" quotePrefix="1" applyFill="1" applyBorder="1" applyAlignment="1">
      <alignment vertical="center"/>
    </xf>
    <xf numFmtId="0" fontId="0" fillId="6" borderId="0" xfId="0" applyFill="1" applyBorder="1" applyAlignment="1">
      <alignment horizontal="center" vertical="center"/>
    </xf>
    <xf numFmtId="189" fontId="1" fillId="6" borderId="0" xfId="2" applyNumberFormat="1" applyFont="1" applyFill="1" applyBorder="1" applyAlignment="1">
      <alignment vertical="center"/>
    </xf>
    <xf numFmtId="0" fontId="15" fillId="6" borderId="0" xfId="0" applyFont="1" applyFill="1" applyBorder="1" applyAlignment="1">
      <alignment vertical="center"/>
    </xf>
    <xf numFmtId="0" fontId="17" fillId="0" borderId="0" xfId="0" applyFont="1" applyBorder="1" applyAlignment="1">
      <alignment horizontal="right" vertical="center"/>
    </xf>
    <xf numFmtId="0" fontId="5" fillId="0" borderId="90" xfId="0" applyFont="1" applyBorder="1" applyAlignment="1">
      <alignment vertical="center"/>
    </xf>
    <xf numFmtId="0" fontId="0" fillId="0" borderId="90" xfId="0" applyBorder="1" applyAlignment="1">
      <alignment vertical="center"/>
    </xf>
    <xf numFmtId="0" fontId="5" fillId="6" borderId="83" xfId="0" applyFont="1" applyFill="1" applyBorder="1" applyAlignment="1">
      <alignment horizontal="left" vertical="center"/>
    </xf>
    <xf numFmtId="0" fontId="17" fillId="6" borderId="81" xfId="0" applyFont="1" applyFill="1" applyBorder="1" applyAlignment="1">
      <alignment horizontal="right" vertical="center"/>
    </xf>
    <xf numFmtId="0" fontId="0" fillId="6" borderId="87" xfId="0" applyFont="1" applyFill="1" applyBorder="1" applyAlignment="1">
      <alignment vertical="center"/>
    </xf>
    <xf numFmtId="0" fontId="0" fillId="6" borderId="87" xfId="0" applyFill="1" applyBorder="1" applyAlignment="1">
      <alignment vertical="center"/>
    </xf>
    <xf numFmtId="0" fontId="17" fillId="6" borderId="83" xfId="0" applyFont="1" applyFill="1" applyBorder="1" applyAlignment="1">
      <alignment horizontal="right" vertical="center"/>
    </xf>
    <xf numFmtId="0" fontId="5" fillId="6" borderId="83" xfId="0" applyFont="1" applyFill="1" applyBorder="1" applyAlignment="1">
      <alignment vertical="center"/>
    </xf>
    <xf numFmtId="0" fontId="5" fillId="6" borderId="85" xfId="0" applyFont="1" applyFill="1" applyBorder="1" applyAlignment="1">
      <alignment horizontal="left" vertical="center"/>
    </xf>
    <xf numFmtId="0" fontId="0" fillId="6" borderId="88" xfId="0" applyFill="1" applyBorder="1" applyAlignment="1">
      <alignment vertical="center"/>
    </xf>
    <xf numFmtId="0" fontId="5" fillId="6" borderId="81" xfId="0" applyFont="1" applyFill="1" applyBorder="1" applyAlignment="1">
      <alignment vertical="center"/>
    </xf>
    <xf numFmtId="0" fontId="15" fillId="6" borderId="83" xfId="0" applyFont="1" applyFill="1" applyBorder="1" applyAlignment="1">
      <alignment vertical="center"/>
    </xf>
    <xf numFmtId="0" fontId="15" fillId="6" borderId="85" xfId="0" applyFont="1" applyFill="1" applyBorder="1" applyAlignment="1">
      <alignment vertical="center"/>
    </xf>
    <xf numFmtId="0" fontId="15" fillId="6" borderId="88" xfId="0" applyFont="1" applyFill="1" applyBorder="1" applyAlignment="1">
      <alignment vertical="center"/>
    </xf>
    <xf numFmtId="0" fontId="15" fillId="0" borderId="0" xfId="0" applyFont="1" applyBorder="1" applyAlignment="1">
      <alignment vertical="center"/>
    </xf>
    <xf numFmtId="49" fontId="5" fillId="0" borderId="81" xfId="0" applyNumberFormat="1" applyFont="1" applyBorder="1" applyAlignment="1">
      <alignment vertical="center"/>
    </xf>
    <xf numFmtId="49" fontId="0" fillId="0" borderId="82" xfId="0" applyNumberFormat="1" applyBorder="1" applyAlignment="1">
      <alignment horizontal="center" vertical="center"/>
    </xf>
    <xf numFmtId="49" fontId="5" fillId="0" borderId="83" xfId="0" applyNumberFormat="1" applyFont="1" applyBorder="1" applyAlignment="1">
      <alignment horizontal="center" vertical="center"/>
    </xf>
    <xf numFmtId="0" fontId="0" fillId="0" borderId="84" xfId="0" applyFont="1" applyBorder="1" applyAlignment="1">
      <alignment vertical="center"/>
    </xf>
    <xf numFmtId="0" fontId="0" fillId="0" borderId="84" xfId="0" applyBorder="1" applyAlignment="1">
      <alignment vertical="center"/>
    </xf>
    <xf numFmtId="0" fontId="5" fillId="0" borderId="83" xfId="0" applyFont="1" applyBorder="1" applyAlignment="1">
      <alignment vertical="center"/>
    </xf>
    <xf numFmtId="0" fontId="40" fillId="0" borderId="84" xfId="0" applyFont="1" applyBorder="1" applyAlignment="1">
      <alignment vertical="center"/>
    </xf>
    <xf numFmtId="0" fontId="0" fillId="0" borderId="84" xfId="0" applyBorder="1" applyAlignment="1">
      <alignment vertical="top" wrapText="1"/>
    </xf>
    <xf numFmtId="0" fontId="0" fillId="0" borderId="84" xfId="0" applyFont="1" applyBorder="1" applyAlignment="1">
      <alignment vertical="top" wrapText="1"/>
    </xf>
    <xf numFmtId="49" fontId="5" fillId="0" borderId="83" xfId="0" applyNumberFormat="1" applyFont="1" applyBorder="1" applyAlignment="1">
      <alignment horizontal="right" vertical="center"/>
    </xf>
    <xf numFmtId="49" fontId="0" fillId="0" borderId="84" xfId="0" applyNumberFormat="1" applyFont="1" applyBorder="1" applyAlignment="1">
      <alignment horizontal="center" vertical="center"/>
    </xf>
    <xf numFmtId="49" fontId="5" fillId="0" borderId="85" xfId="0" applyNumberFormat="1" applyFont="1" applyBorder="1" applyAlignment="1">
      <alignment horizontal="center" vertical="center"/>
    </xf>
    <xf numFmtId="0" fontId="0" fillId="0" borderId="86" xfId="0" applyFont="1" applyBorder="1" applyAlignment="1">
      <alignment vertical="center"/>
    </xf>
    <xf numFmtId="49" fontId="42" fillId="6" borderId="91" xfId="0" applyNumberFormat="1" applyFont="1" applyFill="1" applyBorder="1" applyAlignment="1">
      <alignment vertical="center"/>
    </xf>
    <xf numFmtId="49" fontId="0" fillId="6" borderId="92" xfId="0" applyNumberFormat="1" applyFont="1" applyFill="1" applyBorder="1" applyAlignment="1">
      <alignment horizontal="center" vertical="center"/>
    </xf>
    <xf numFmtId="49" fontId="42" fillId="6" borderId="93" xfId="0" applyNumberFormat="1" applyFont="1" applyFill="1" applyBorder="1" applyAlignment="1">
      <alignment horizontal="center" vertical="center"/>
    </xf>
    <xf numFmtId="49" fontId="43" fillId="6" borderId="93" xfId="0" applyNumberFormat="1" applyFont="1" applyFill="1" applyBorder="1" applyAlignment="1">
      <alignment horizontal="center" vertical="center"/>
    </xf>
    <xf numFmtId="49" fontId="43" fillId="6" borderId="93" xfId="0" applyNumberFormat="1" applyFont="1" applyFill="1" applyBorder="1" applyAlignment="1">
      <alignment horizontal="right" vertical="center"/>
    </xf>
    <xf numFmtId="49" fontId="43" fillId="6" borderId="95" xfId="0" applyNumberFormat="1" applyFont="1" applyFill="1" applyBorder="1" applyAlignment="1">
      <alignment horizontal="center" vertical="center"/>
    </xf>
    <xf numFmtId="0" fontId="43" fillId="6" borderId="96" xfId="0" applyFont="1" applyFill="1" applyBorder="1" applyAlignment="1">
      <alignment vertical="center"/>
    </xf>
    <xf numFmtId="49" fontId="0" fillId="6" borderId="91" xfId="0" applyNumberFormat="1" applyFont="1" applyFill="1" applyBorder="1" applyAlignment="1">
      <alignment vertical="center"/>
    </xf>
    <xf numFmtId="49" fontId="0" fillId="6" borderId="92" xfId="0" applyNumberFormat="1" applyFill="1" applyBorder="1" applyAlignment="1">
      <alignment horizontal="center" vertical="center"/>
    </xf>
    <xf numFmtId="49" fontId="0" fillId="6" borderId="93" xfId="0" applyNumberFormat="1" applyFont="1" applyFill="1" applyBorder="1" applyAlignment="1">
      <alignment horizontal="center" vertical="center"/>
    </xf>
    <xf numFmtId="0" fontId="0" fillId="6" borderId="94" xfId="0" applyFont="1" applyFill="1" applyBorder="1" applyAlignment="1">
      <alignment vertical="center"/>
    </xf>
    <xf numFmtId="49" fontId="3" fillId="6" borderId="93" xfId="0" applyNumberFormat="1" applyFont="1" applyFill="1" applyBorder="1" applyAlignment="1">
      <alignment horizontal="center" vertical="center"/>
    </xf>
    <xf numFmtId="0" fontId="3" fillId="6" borderId="94" xfId="0" applyFont="1" applyFill="1" applyBorder="1" applyAlignment="1">
      <alignment vertical="center"/>
    </xf>
    <xf numFmtId="0" fontId="3" fillId="6" borderId="93" xfId="0" applyFont="1" applyFill="1" applyBorder="1" applyAlignment="1">
      <alignment vertical="center"/>
    </xf>
    <xf numFmtId="0" fontId="3" fillId="6" borderId="94" xfId="0" applyFont="1" applyFill="1" applyBorder="1" applyAlignment="1">
      <alignment vertical="top" wrapText="1"/>
    </xf>
    <xf numFmtId="49" fontId="3" fillId="6" borderId="93" xfId="0" applyNumberFormat="1" applyFont="1" applyFill="1" applyBorder="1" applyAlignment="1">
      <alignment horizontal="right" vertical="center"/>
    </xf>
    <xf numFmtId="49" fontId="3" fillId="6" borderId="94" xfId="0" applyNumberFormat="1" applyFont="1" applyFill="1" applyBorder="1" applyAlignment="1">
      <alignment horizontal="center" vertical="center"/>
    </xf>
    <xf numFmtId="49" fontId="3" fillId="6" borderId="95" xfId="0" applyNumberFormat="1" applyFont="1" applyFill="1" applyBorder="1" applyAlignment="1">
      <alignment horizontal="center" vertical="center"/>
    </xf>
    <xf numFmtId="0" fontId="3" fillId="6" borderId="96" xfId="0" applyFont="1" applyFill="1" applyBorder="1" applyAlignment="1">
      <alignment vertical="center"/>
    </xf>
    <xf numFmtId="0" fontId="0" fillId="6" borderId="94" xfId="0" applyFill="1" applyBorder="1" applyAlignment="1">
      <alignment vertical="center"/>
    </xf>
    <xf numFmtId="0" fontId="44" fillId="6" borderId="94" xfId="0" applyFont="1" applyFill="1" applyBorder="1" applyAlignment="1">
      <alignment vertical="center"/>
    </xf>
    <xf numFmtId="0" fontId="44" fillId="0" borderId="16" xfId="0" applyFont="1" applyBorder="1" applyAlignment="1">
      <alignment vertical="center"/>
    </xf>
    <xf numFmtId="0" fontId="44" fillId="6" borderId="0" xfId="0" applyFont="1" applyFill="1" applyBorder="1" applyAlignment="1">
      <alignment vertical="center"/>
    </xf>
    <xf numFmtId="49" fontId="3" fillId="6" borderId="94" xfId="0" applyNumberFormat="1" applyFont="1" applyFill="1" applyBorder="1" applyAlignment="1">
      <alignment vertical="center"/>
    </xf>
    <xf numFmtId="0" fontId="0" fillId="6" borderId="0" xfId="0" applyFont="1" applyFill="1" applyBorder="1" applyAlignment="1">
      <alignment vertical="center"/>
    </xf>
    <xf numFmtId="0" fontId="44" fillId="6" borderId="88" xfId="0" applyFont="1" applyFill="1" applyBorder="1" applyAlignment="1">
      <alignment vertical="center"/>
    </xf>
    <xf numFmtId="0" fontId="46" fillId="0" borderId="72" xfId="0" applyFont="1" applyBorder="1" applyAlignment="1">
      <alignment horizontal="left" vertical="center" wrapText="1"/>
    </xf>
    <xf numFmtId="0" fontId="46" fillId="0" borderId="72" xfId="0" applyFont="1" applyBorder="1" applyAlignment="1">
      <alignment vertical="center"/>
    </xf>
    <xf numFmtId="0" fontId="15" fillId="0" borderId="0" xfId="0" applyFont="1" applyBorder="1" applyAlignment="1">
      <alignment vertical="center"/>
    </xf>
    <xf numFmtId="0" fontId="3" fillId="0" borderId="0" xfId="0" applyFont="1" applyAlignment="1">
      <alignment vertical="center"/>
    </xf>
    <xf numFmtId="0" fontId="8" fillId="0" borderId="27" xfId="0" applyFont="1" applyBorder="1" applyAlignment="1">
      <alignment vertical="center"/>
    </xf>
    <xf numFmtId="0" fontId="8" fillId="0" borderId="0" xfId="0" applyFont="1" applyBorder="1" applyAlignment="1">
      <alignment vertical="center"/>
    </xf>
    <xf numFmtId="0" fontId="15" fillId="0" borderId="0" xfId="0" applyFont="1" applyBorder="1" applyAlignment="1">
      <alignment vertical="center"/>
    </xf>
    <xf numFmtId="0" fontId="8" fillId="0" borderId="0" xfId="0" applyFont="1" applyBorder="1" applyAlignment="1">
      <alignment vertical="center"/>
    </xf>
    <xf numFmtId="0" fontId="15" fillId="0" borderId="0" xfId="0" applyFont="1" applyBorder="1" applyAlignment="1">
      <alignment vertical="center"/>
    </xf>
    <xf numFmtId="0" fontId="8" fillId="2" borderId="20" xfId="0" applyFont="1" applyFill="1" applyBorder="1" applyAlignment="1">
      <alignment vertical="center"/>
    </xf>
    <xf numFmtId="0" fontId="8" fillId="2" borderId="12" xfId="0" applyFont="1" applyFill="1" applyBorder="1" applyAlignment="1">
      <alignment vertical="center"/>
    </xf>
    <xf numFmtId="0" fontId="15" fillId="0" borderId="8" xfId="0" applyFont="1" applyBorder="1" applyAlignment="1">
      <alignment horizontal="center" vertical="center" shrinkToFit="1"/>
    </xf>
    <xf numFmtId="194" fontId="8" fillId="2" borderId="0" xfId="0" applyNumberFormat="1" applyFont="1" applyFill="1" applyBorder="1" applyAlignment="1">
      <alignment vertical="center"/>
    </xf>
    <xf numFmtId="0" fontId="0" fillId="7" borderId="0" xfId="0" applyFill="1" applyAlignment="1">
      <alignment vertical="center"/>
    </xf>
    <xf numFmtId="0" fontId="0" fillId="8" borderId="0" xfId="0" applyFill="1" applyAlignment="1">
      <alignment vertical="center"/>
    </xf>
    <xf numFmtId="38" fontId="0" fillId="0" borderId="0" xfId="0" applyNumberFormat="1" applyAlignment="1">
      <alignment vertical="center"/>
    </xf>
    <xf numFmtId="38" fontId="0" fillId="0" borderId="0" xfId="2" applyFont="1" applyAlignment="1">
      <alignment vertical="center"/>
    </xf>
    <xf numFmtId="38" fontId="0" fillId="7" borderId="0" xfId="2" applyFont="1" applyFill="1" applyAlignment="1">
      <alignment vertical="center"/>
    </xf>
    <xf numFmtId="38" fontId="0" fillId="8" borderId="0" xfId="2" applyFont="1" applyFill="1" applyAlignment="1">
      <alignment vertical="center"/>
    </xf>
    <xf numFmtId="38" fontId="0" fillId="6" borderId="0" xfId="2" applyFont="1" applyFill="1" applyAlignment="1">
      <alignment vertical="center"/>
    </xf>
    <xf numFmtId="0" fontId="0" fillId="6" borderId="0" xfId="0" applyFill="1" applyAlignment="1">
      <alignment vertical="center"/>
    </xf>
    <xf numFmtId="190" fontId="15" fillId="2" borderId="24" xfId="0" applyNumberFormat="1" applyFont="1" applyFill="1" applyBorder="1" applyAlignment="1">
      <alignment vertical="center"/>
    </xf>
    <xf numFmtId="190" fontId="29" fillId="2" borderId="57" xfId="0" applyNumberFormat="1" applyFont="1" applyFill="1" applyBorder="1" applyAlignment="1">
      <alignment vertical="center"/>
    </xf>
    <xf numFmtId="191" fontId="15" fillId="2" borderId="43" xfId="0" applyNumberFormat="1" applyFont="1" applyFill="1" applyBorder="1" applyAlignment="1">
      <alignment vertical="center"/>
    </xf>
    <xf numFmtId="190" fontId="29" fillId="0" borderId="99" xfId="0" applyNumberFormat="1" applyFont="1" applyBorder="1" applyAlignment="1">
      <alignment vertical="center"/>
    </xf>
    <xf numFmtId="190" fontId="15" fillId="0" borderId="101" xfId="0" applyNumberFormat="1" applyFont="1" applyBorder="1" applyAlignment="1">
      <alignment vertical="center"/>
    </xf>
    <xf numFmtId="190" fontId="29" fillId="2" borderId="103" xfId="0" applyNumberFormat="1" applyFont="1" applyFill="1" applyBorder="1" applyAlignment="1">
      <alignment vertical="center"/>
    </xf>
    <xf numFmtId="0" fontId="3" fillId="6" borderId="83" xfId="0" applyFont="1" applyFill="1" applyBorder="1">
      <alignment vertical="center"/>
    </xf>
    <xf numFmtId="0" fontId="3" fillId="0" borderId="84" xfId="0" applyFont="1" applyBorder="1">
      <alignment vertical="center"/>
    </xf>
    <xf numFmtId="0" fontId="22" fillId="0" borderId="0" xfId="0" applyFont="1" applyBorder="1" applyAlignment="1">
      <alignment horizontal="left" vertical="center" shrinkToFit="1"/>
    </xf>
    <xf numFmtId="0" fontId="8" fillId="0" borderId="27" xfId="0" applyFont="1" applyBorder="1" applyAlignment="1">
      <alignment vertical="center" wrapText="1"/>
    </xf>
    <xf numFmtId="0" fontId="3" fillId="0" borderId="0" xfId="0" applyFont="1" applyAlignment="1">
      <alignment vertical="center"/>
    </xf>
    <xf numFmtId="0" fontId="8" fillId="0" borderId="0" xfId="0" applyFont="1" applyBorder="1" applyAlignment="1">
      <alignment vertical="center" wrapText="1"/>
    </xf>
    <xf numFmtId="0" fontId="0" fillId="0" borderId="0" xfId="0" applyNumberFormat="1" applyFont="1" applyAlignment="1" applyProtection="1">
      <alignment vertical="center"/>
      <protection locked="0"/>
    </xf>
    <xf numFmtId="38" fontId="8" fillId="0" borderId="24" xfId="2" applyFont="1" applyBorder="1" applyAlignment="1" applyProtection="1">
      <alignment horizontal="right" vertical="center" wrapText="1" shrinkToFit="1"/>
      <protection locked="0"/>
    </xf>
    <xf numFmtId="184" fontId="8" fillId="0" borderId="26" xfId="2" applyNumberFormat="1" applyFont="1" applyBorder="1" applyAlignment="1" applyProtection="1">
      <alignment horizontal="right" vertical="center" wrapText="1" shrinkToFit="1"/>
      <protection locked="0"/>
    </xf>
    <xf numFmtId="184" fontId="8" fillId="0" borderId="9" xfId="2" applyNumberFormat="1" applyFont="1" applyBorder="1" applyAlignment="1" applyProtection="1">
      <alignment horizontal="right" vertical="center" wrapText="1" shrinkToFit="1"/>
      <protection locked="0"/>
    </xf>
    <xf numFmtId="184" fontId="8" fillId="0" borderId="47" xfId="2" applyNumberFormat="1" applyFont="1" applyBorder="1" applyAlignment="1" applyProtection="1">
      <alignment horizontal="right" vertical="center" wrapText="1" shrinkToFit="1"/>
      <protection locked="0"/>
    </xf>
    <xf numFmtId="185" fontId="8" fillId="0" borderId="49" xfId="2" applyNumberFormat="1" applyFont="1" applyBorder="1" applyAlignment="1" applyProtection="1">
      <alignment horizontal="right" vertical="center" wrapText="1" shrinkToFit="1"/>
      <protection locked="0"/>
    </xf>
    <xf numFmtId="186" fontId="8" fillId="0" borderId="49" xfId="2" applyNumberFormat="1" applyFont="1" applyBorder="1" applyAlignment="1" applyProtection="1">
      <alignment horizontal="right" vertical="center" wrapText="1" shrinkToFit="1"/>
      <protection locked="0"/>
    </xf>
    <xf numFmtId="185" fontId="8" fillId="0" borderId="45" xfId="2" applyNumberFormat="1" applyFont="1" applyBorder="1" applyAlignment="1" applyProtection="1">
      <alignment horizontal="right" vertical="center" wrapText="1" shrinkToFit="1"/>
      <protection locked="0"/>
    </xf>
    <xf numFmtId="186" fontId="8" fillId="0" borderId="45" xfId="2" applyNumberFormat="1" applyFont="1" applyBorder="1" applyAlignment="1" applyProtection="1">
      <alignment horizontal="right" vertical="center" wrapText="1" shrinkToFit="1"/>
      <protection locked="0"/>
    </xf>
    <xf numFmtId="185" fontId="8" fillId="0" borderId="7" xfId="2" applyNumberFormat="1" applyFont="1" applyBorder="1" applyAlignment="1" applyProtection="1">
      <alignment horizontal="right" vertical="center" wrapText="1" shrinkToFit="1"/>
      <protection locked="0"/>
    </xf>
    <xf numFmtId="186" fontId="8" fillId="0" borderId="7" xfId="2" applyNumberFormat="1" applyFont="1" applyBorder="1" applyAlignment="1" applyProtection="1">
      <alignment horizontal="right" vertical="center" wrapText="1" shrinkToFit="1"/>
      <protection locked="0"/>
    </xf>
    <xf numFmtId="185" fontId="8" fillId="0" borderId="48" xfId="2" applyNumberFormat="1" applyFont="1" applyBorder="1" applyAlignment="1" applyProtection="1">
      <alignment horizontal="right" vertical="center" wrapText="1" shrinkToFit="1"/>
      <protection locked="0"/>
    </xf>
    <xf numFmtId="186" fontId="8" fillId="0" borderId="48" xfId="2" applyNumberFormat="1" applyFont="1" applyBorder="1" applyAlignment="1" applyProtection="1">
      <alignment horizontal="right" vertical="center" wrapText="1" shrinkToFit="1"/>
      <protection locked="0"/>
    </xf>
    <xf numFmtId="184" fontId="8" fillId="0" borderId="33" xfId="2" applyNumberFormat="1" applyFont="1" applyBorder="1" applyAlignment="1" applyProtection="1">
      <alignment horizontal="right" vertical="center" wrapText="1" shrinkToFit="1"/>
    </xf>
    <xf numFmtId="185" fontId="8" fillId="0" borderId="33" xfId="2" applyNumberFormat="1" applyFont="1" applyBorder="1" applyAlignment="1" applyProtection="1">
      <alignment horizontal="right" vertical="center" wrapText="1" shrinkToFit="1"/>
    </xf>
    <xf numFmtId="186" fontId="8" fillId="0" borderId="33" xfId="2" applyNumberFormat="1" applyFont="1" applyBorder="1" applyAlignment="1" applyProtection="1">
      <alignment horizontal="right" vertical="center" wrapText="1" shrinkToFit="1"/>
    </xf>
    <xf numFmtId="0" fontId="3" fillId="0" borderId="23" xfId="0" applyNumberFormat="1" applyFont="1" applyBorder="1" applyAlignment="1" applyProtection="1">
      <alignment vertical="center"/>
      <protection locked="0"/>
    </xf>
    <xf numFmtId="38" fontId="8" fillId="0" borderId="20" xfId="2" applyFont="1" applyBorder="1" applyAlignment="1" applyProtection="1">
      <alignment horizontal="right" vertical="center" wrapText="1" shrinkToFit="1"/>
      <protection locked="0"/>
    </xf>
    <xf numFmtId="0" fontId="3" fillId="0" borderId="12" xfId="0" applyFont="1" applyBorder="1" applyAlignment="1" applyProtection="1">
      <alignment vertical="center" wrapText="1"/>
      <protection locked="0"/>
    </xf>
    <xf numFmtId="38" fontId="8" fillId="2" borderId="12" xfId="2" applyFont="1" applyFill="1" applyBorder="1" applyAlignment="1" applyProtection="1">
      <alignment horizontal="center" vertical="center"/>
      <protection locked="0"/>
    </xf>
    <xf numFmtId="38" fontId="5" fillId="2" borderId="31" xfId="2" applyFont="1" applyFill="1" applyBorder="1" applyAlignment="1" applyProtection="1">
      <alignment vertical="center"/>
      <protection locked="0"/>
    </xf>
    <xf numFmtId="38" fontId="5" fillId="2" borderId="9" xfId="2" applyFont="1" applyFill="1" applyBorder="1" applyAlignment="1" applyProtection="1">
      <alignment vertical="center"/>
      <protection locked="0"/>
    </xf>
    <xf numFmtId="38" fontId="5" fillId="2" borderId="32" xfId="2" applyFont="1" applyFill="1" applyBorder="1" applyAlignment="1" applyProtection="1">
      <alignment vertical="center"/>
      <protection locked="0"/>
    </xf>
    <xf numFmtId="38" fontId="5" fillId="2" borderId="10" xfId="2" applyFont="1" applyFill="1" applyBorder="1" applyAlignment="1" applyProtection="1">
      <alignment vertical="center"/>
      <protection locked="0"/>
    </xf>
    <xf numFmtId="190" fontId="15" fillId="2" borderId="49" xfId="0" applyNumberFormat="1" applyFont="1" applyFill="1" applyBorder="1" applyAlignment="1" applyProtection="1">
      <alignment vertical="center"/>
      <protection locked="0"/>
    </xf>
    <xf numFmtId="190" fontId="15" fillId="2" borderId="29" xfId="0" applyNumberFormat="1" applyFont="1" applyFill="1" applyBorder="1" applyAlignment="1" applyProtection="1">
      <alignment vertical="center"/>
      <protection locked="0"/>
    </xf>
    <xf numFmtId="190" fontId="15" fillId="2" borderId="50" xfId="0" applyNumberFormat="1" applyFont="1" applyFill="1" applyBorder="1" applyAlignment="1" applyProtection="1">
      <alignment vertical="center"/>
      <protection locked="0"/>
    </xf>
    <xf numFmtId="190" fontId="15" fillId="2" borderId="32" xfId="0" applyNumberFormat="1" applyFont="1" applyFill="1" applyBorder="1" applyAlignment="1" applyProtection="1">
      <alignment vertical="center"/>
      <protection locked="0"/>
    </xf>
    <xf numFmtId="190" fontId="15" fillId="2" borderId="33" xfId="0" applyNumberFormat="1" applyFont="1" applyFill="1" applyBorder="1" applyAlignment="1" applyProtection="1">
      <alignment vertical="center"/>
      <protection locked="0"/>
    </xf>
    <xf numFmtId="190" fontId="15" fillId="2" borderId="20" xfId="0" applyNumberFormat="1" applyFont="1" applyFill="1" applyBorder="1" applyAlignment="1" applyProtection="1">
      <alignment vertical="center"/>
      <protection locked="0"/>
    </xf>
    <xf numFmtId="190" fontId="15" fillId="2" borderId="45" xfId="0" applyNumberFormat="1" applyFont="1" applyFill="1" applyBorder="1" applyAlignment="1" applyProtection="1">
      <alignment vertical="center"/>
      <protection locked="0"/>
    </xf>
    <xf numFmtId="190" fontId="15" fillId="2" borderId="31" xfId="0" applyNumberFormat="1" applyFont="1" applyFill="1" applyBorder="1" applyAlignment="1" applyProtection="1">
      <alignment vertical="center"/>
      <protection locked="0"/>
    </xf>
    <xf numFmtId="190" fontId="15" fillId="2" borderId="102" xfId="0" applyNumberFormat="1" applyFont="1" applyFill="1" applyBorder="1" applyAlignment="1" applyProtection="1">
      <alignment vertical="center"/>
      <protection locked="0"/>
    </xf>
    <xf numFmtId="9" fontId="3" fillId="0" borderId="0" xfId="1" applyFont="1" applyAlignment="1" applyProtection="1">
      <alignment vertical="center" shrinkToFit="1"/>
      <protection locked="0"/>
    </xf>
    <xf numFmtId="0" fontId="3" fillId="0" borderId="8" xfId="0" applyNumberFormat="1" applyFont="1" applyBorder="1" applyAlignment="1" applyProtection="1">
      <alignment vertical="center" wrapText="1"/>
      <protection locked="0"/>
    </xf>
    <xf numFmtId="0" fontId="3" fillId="0" borderId="21" xfId="0" applyNumberFormat="1" applyFont="1" applyBorder="1" applyAlignment="1" applyProtection="1">
      <alignment horizontal="center" vertical="center" wrapText="1"/>
      <protection locked="0"/>
    </xf>
    <xf numFmtId="0" fontId="3" fillId="0" borderId="23" xfId="0" applyNumberFormat="1" applyFont="1" applyBorder="1" applyAlignment="1" applyProtection="1">
      <alignment vertical="center" wrapText="1"/>
      <protection locked="0"/>
    </xf>
    <xf numFmtId="193" fontId="3" fillId="0" borderId="23" xfId="0" applyNumberFormat="1" applyFont="1" applyBorder="1" applyAlignment="1" applyProtection="1">
      <alignment vertical="center" wrapText="1"/>
      <protection locked="0"/>
    </xf>
    <xf numFmtId="0" fontId="3" fillId="0" borderId="22" xfId="0" applyNumberFormat="1" applyFont="1" applyBorder="1" applyAlignment="1" applyProtection="1">
      <alignment vertical="center" wrapText="1"/>
      <protection locked="0"/>
    </xf>
    <xf numFmtId="0" fontId="3" fillId="0" borderId="8" xfId="0" applyNumberFormat="1" applyFont="1" applyBorder="1" applyAlignment="1" applyProtection="1">
      <alignment horizontal="center" vertical="center" wrapText="1"/>
      <protection locked="0"/>
    </xf>
    <xf numFmtId="0" fontId="3" fillId="0" borderId="33" xfId="0" applyNumberFormat="1" applyFont="1" applyBorder="1" applyAlignment="1" applyProtection="1">
      <alignment vertical="center" wrapText="1"/>
      <protection locked="0"/>
    </xf>
    <xf numFmtId="0" fontId="3" fillId="0" borderId="12" xfId="0" applyNumberFormat="1" applyFont="1" applyBorder="1" applyAlignment="1" applyProtection="1">
      <alignment vertical="center" wrapText="1"/>
      <protection locked="0"/>
    </xf>
    <xf numFmtId="0" fontId="3" fillId="0" borderId="11" xfId="0" applyNumberFormat="1" applyFont="1" applyBorder="1" applyAlignment="1" applyProtection="1">
      <alignment vertical="center" wrapText="1"/>
      <protection locked="0"/>
    </xf>
    <xf numFmtId="0" fontId="8" fillId="0" borderId="0" xfId="0" applyFont="1" applyBorder="1" applyAlignment="1">
      <alignment vertical="center"/>
    </xf>
    <xf numFmtId="0" fontId="15" fillId="0" borderId="0" xfId="0" applyFont="1" applyBorder="1" applyAlignment="1">
      <alignment vertical="center"/>
    </xf>
    <xf numFmtId="190" fontId="15" fillId="0" borderId="104" xfId="0" applyNumberFormat="1" applyFont="1" applyBorder="1" applyAlignment="1">
      <alignment vertical="center"/>
    </xf>
    <xf numFmtId="190" fontId="15" fillId="2" borderId="48" xfId="0" applyNumberFormat="1" applyFont="1" applyFill="1" applyBorder="1" applyAlignment="1" applyProtection="1">
      <alignment vertical="center"/>
      <protection locked="0"/>
    </xf>
    <xf numFmtId="190" fontId="15" fillId="2" borderId="46" xfId="0" applyNumberFormat="1" applyFont="1" applyFill="1" applyBorder="1" applyAlignment="1" applyProtection="1">
      <alignment vertical="center"/>
      <protection locked="0"/>
    </xf>
    <xf numFmtId="190" fontId="29" fillId="2" borderId="105" xfId="0" applyNumberFormat="1" applyFont="1" applyFill="1" applyBorder="1" applyAlignment="1">
      <alignment vertical="center"/>
    </xf>
    <xf numFmtId="190" fontId="15" fillId="0" borderId="106" xfId="0" applyNumberFormat="1" applyFont="1" applyBorder="1" applyAlignment="1">
      <alignment vertical="center"/>
    </xf>
    <xf numFmtId="190" fontId="15" fillId="2" borderId="107" xfId="0" applyNumberFormat="1" applyFont="1" applyFill="1" applyBorder="1" applyAlignment="1" applyProtection="1">
      <alignment vertical="center"/>
      <protection locked="0"/>
    </xf>
    <xf numFmtId="190" fontId="15" fillId="2" borderId="44" xfId="0" applyNumberFormat="1" applyFont="1" applyFill="1" applyBorder="1" applyAlignment="1" applyProtection="1">
      <alignment vertical="center"/>
      <protection locked="0"/>
    </xf>
    <xf numFmtId="190" fontId="29" fillId="2" borderId="108" xfId="0" applyNumberFormat="1" applyFont="1" applyFill="1" applyBorder="1" applyAlignment="1">
      <alignment vertical="center"/>
    </xf>
    <xf numFmtId="190" fontId="15" fillId="0" borderId="61" xfId="0" applyNumberFormat="1" applyFont="1" applyBorder="1" applyAlignment="1" applyProtection="1">
      <alignment vertical="center"/>
    </xf>
    <xf numFmtId="190" fontId="15" fillId="2" borderId="33" xfId="0" applyNumberFormat="1" applyFont="1" applyFill="1" applyBorder="1" applyAlignment="1" applyProtection="1">
      <alignment vertical="center"/>
    </xf>
    <xf numFmtId="190" fontId="15" fillId="2" borderId="20" xfId="0" applyNumberFormat="1" applyFont="1" applyFill="1" applyBorder="1" applyAlignment="1" applyProtection="1">
      <alignment vertical="center"/>
    </xf>
    <xf numFmtId="190" fontId="29" fillId="2" borderId="2" xfId="0" applyNumberFormat="1" applyFont="1" applyFill="1" applyBorder="1" applyAlignment="1" applyProtection="1">
      <alignment vertical="center"/>
    </xf>
    <xf numFmtId="0" fontId="5" fillId="0" borderId="0" xfId="0" applyFont="1" applyBorder="1" applyAlignment="1" applyProtection="1">
      <alignment horizontal="center" vertical="center"/>
    </xf>
    <xf numFmtId="0" fontId="0" fillId="0" borderId="0" xfId="0" applyAlignment="1" applyProtection="1">
      <alignment vertical="center"/>
    </xf>
    <xf numFmtId="190" fontId="8" fillId="2" borderId="0" xfId="0" applyNumberFormat="1" applyFont="1" applyFill="1" applyBorder="1" applyAlignment="1">
      <alignment vertical="center"/>
    </xf>
    <xf numFmtId="0" fontId="49" fillId="0" borderId="0" xfId="0" applyFont="1">
      <alignment vertical="center"/>
    </xf>
    <xf numFmtId="0" fontId="49" fillId="0" borderId="0" xfId="0" applyFont="1" applyAlignment="1">
      <alignment vertical="center" wrapText="1"/>
    </xf>
    <xf numFmtId="0" fontId="49" fillId="0" borderId="33" xfId="0" applyFont="1" applyBorder="1" applyAlignment="1">
      <alignment horizontal="center" vertical="center"/>
    </xf>
    <xf numFmtId="195" fontId="47" fillId="0" borderId="66" xfId="2" applyNumberFormat="1" applyFont="1" applyBorder="1">
      <alignment vertical="center"/>
    </xf>
    <xf numFmtId="0" fontId="49" fillId="0" borderId="0" xfId="0" applyFont="1" applyAlignment="1">
      <alignment vertical="center"/>
    </xf>
    <xf numFmtId="0" fontId="0" fillId="0" borderId="7" xfId="0" applyBorder="1" applyAlignment="1">
      <alignment vertical="center"/>
    </xf>
    <xf numFmtId="0" fontId="0" fillId="0" borderId="8" xfId="0" applyBorder="1" applyAlignment="1">
      <alignment vertical="center"/>
    </xf>
    <xf numFmtId="190" fontId="15" fillId="2" borderId="43" xfId="0" applyNumberFormat="1" applyFont="1" applyFill="1" applyBorder="1" applyAlignment="1">
      <alignment vertical="center"/>
    </xf>
    <xf numFmtId="190" fontId="15" fillId="0" borderId="109" xfId="0" applyNumberFormat="1" applyFont="1" applyBorder="1" applyAlignment="1">
      <alignment vertical="center"/>
    </xf>
    <xf numFmtId="190" fontId="15" fillId="2" borderId="8" xfId="0" applyNumberFormat="1" applyFont="1" applyFill="1" applyBorder="1" applyAlignment="1" applyProtection="1">
      <alignment vertical="center"/>
      <protection locked="0"/>
    </xf>
    <xf numFmtId="190" fontId="15" fillId="2" borderId="21" xfId="0" applyNumberFormat="1" applyFont="1" applyFill="1" applyBorder="1" applyAlignment="1" applyProtection="1">
      <alignment vertical="center"/>
      <protection locked="0"/>
    </xf>
    <xf numFmtId="190" fontId="29" fillId="2" borderId="56" xfId="0" applyNumberFormat="1" applyFont="1" applyFill="1" applyBorder="1" applyAlignment="1">
      <alignment vertical="center"/>
    </xf>
    <xf numFmtId="0" fontId="15" fillId="0" borderId="33" xfId="0" applyFont="1" applyBorder="1" applyAlignment="1">
      <alignment vertical="center"/>
    </xf>
    <xf numFmtId="0" fontId="15" fillId="0" borderId="0" xfId="0" applyFont="1" applyBorder="1" applyAlignment="1">
      <alignment vertical="center"/>
    </xf>
    <xf numFmtId="0" fontId="0" fillId="0" borderId="0" xfId="0" applyAlignment="1">
      <alignment vertical="center"/>
    </xf>
    <xf numFmtId="0" fontId="8" fillId="0" borderId="110" xfId="0" applyFont="1" applyBorder="1" applyAlignment="1">
      <alignment vertical="center"/>
    </xf>
    <xf numFmtId="0" fontId="0" fillId="0" borderId="87" xfId="0" applyBorder="1" applyAlignment="1">
      <alignment vertical="center"/>
    </xf>
    <xf numFmtId="0" fontId="0" fillId="0" borderId="88" xfId="0" applyBorder="1" applyAlignment="1">
      <alignment vertical="center"/>
    </xf>
    <xf numFmtId="0" fontId="15" fillId="0" borderId="88" xfId="0" applyFont="1" applyBorder="1" applyAlignment="1">
      <alignment vertical="center"/>
    </xf>
    <xf numFmtId="0" fontId="0" fillId="0" borderId="83" xfId="0" applyBorder="1" applyAlignment="1">
      <alignment vertical="center"/>
    </xf>
    <xf numFmtId="0" fontId="15" fillId="0" borderId="83" xfId="0" applyFont="1" applyBorder="1" applyAlignment="1">
      <alignment vertical="center"/>
    </xf>
    <xf numFmtId="195" fontId="47" fillId="0" borderId="0" xfId="2" applyNumberFormat="1" applyFont="1" applyBorder="1">
      <alignment vertical="center"/>
    </xf>
    <xf numFmtId="0" fontId="0" fillId="0" borderId="23" xfId="0" applyBorder="1" applyAlignment="1">
      <alignment vertical="center"/>
    </xf>
    <xf numFmtId="0" fontId="48" fillId="0" borderId="0" xfId="0" applyFont="1" applyAlignment="1">
      <alignment horizontal="center" vertical="center" wrapText="1"/>
    </xf>
    <xf numFmtId="0" fontId="0" fillId="0" borderId="0" xfId="0" applyAlignment="1">
      <alignment vertical="center"/>
    </xf>
    <xf numFmtId="0" fontId="8" fillId="5" borderId="5" xfId="0" applyFont="1" applyFill="1" applyBorder="1" applyAlignment="1">
      <alignment vertical="center"/>
    </xf>
    <xf numFmtId="0" fontId="8" fillId="5" borderId="10" xfId="0" applyFont="1" applyFill="1" applyBorder="1" applyAlignment="1">
      <alignment vertical="center"/>
    </xf>
    <xf numFmtId="0" fontId="8" fillId="5" borderId="53" xfId="0" applyFont="1" applyFill="1" applyBorder="1" applyAlignment="1">
      <alignment vertical="center"/>
    </xf>
    <xf numFmtId="190" fontId="29" fillId="5" borderId="50" xfId="0" applyNumberFormat="1" applyFont="1" applyFill="1" applyBorder="1" applyAlignment="1">
      <alignment vertical="center"/>
    </xf>
    <xf numFmtId="190" fontId="29" fillId="5" borderId="114" xfId="0" applyNumberFormat="1" applyFont="1" applyFill="1" applyBorder="1" applyAlignment="1">
      <alignment vertical="center"/>
    </xf>
    <xf numFmtId="190" fontId="29" fillId="5" borderId="115" xfId="0" applyNumberFormat="1" applyFont="1" applyFill="1" applyBorder="1" applyAlignment="1">
      <alignment vertical="center"/>
    </xf>
    <xf numFmtId="190" fontId="29" fillId="5" borderId="111" xfId="0" applyNumberFormat="1" applyFont="1" applyFill="1" applyBorder="1" applyAlignment="1">
      <alignment vertical="center"/>
    </xf>
    <xf numFmtId="190" fontId="29" fillId="5" borderId="116" xfId="0" applyNumberFormat="1" applyFont="1" applyFill="1" applyBorder="1" applyAlignment="1">
      <alignment vertical="center"/>
    </xf>
    <xf numFmtId="197" fontId="11" fillId="0" borderId="0" xfId="1" applyNumberFormat="1" applyFont="1" applyBorder="1" applyAlignment="1">
      <alignment vertical="center" wrapText="1"/>
    </xf>
    <xf numFmtId="196" fontId="50" fillId="0" borderId="49" xfId="2" applyNumberFormat="1" applyFont="1" applyBorder="1">
      <alignment vertical="center"/>
    </xf>
    <xf numFmtId="195" fontId="50" fillId="0" borderId="49" xfId="2" applyNumberFormat="1" applyFont="1" applyBorder="1">
      <alignment vertical="center"/>
    </xf>
    <xf numFmtId="196" fontId="50" fillId="0" borderId="49" xfId="2" applyNumberFormat="1" applyFont="1" applyBorder="1" applyAlignment="1">
      <alignment horizontal="right" vertical="center"/>
    </xf>
    <xf numFmtId="196" fontId="50" fillId="0" borderId="45" xfId="2" applyNumberFormat="1" applyFont="1" applyBorder="1">
      <alignment vertical="center"/>
    </xf>
    <xf numFmtId="0" fontId="49" fillId="0" borderId="33" xfId="0" applyFont="1" applyBorder="1" applyAlignment="1">
      <alignment vertical="center"/>
    </xf>
    <xf numFmtId="0" fontId="49" fillId="0" borderId="107" xfId="0" applyFont="1" applyBorder="1" applyAlignment="1">
      <alignment vertical="center"/>
    </xf>
    <xf numFmtId="0" fontId="49" fillId="0" borderId="45" xfId="0" applyFont="1" applyBorder="1" applyAlignment="1">
      <alignment vertical="center"/>
    </xf>
    <xf numFmtId="0" fontId="48" fillId="0" borderId="1" xfId="0" applyFont="1" applyBorder="1" applyAlignment="1">
      <alignment horizontal="center" vertical="center"/>
    </xf>
    <xf numFmtId="0" fontId="48" fillId="0" borderId="8" xfId="0" applyFont="1" applyBorder="1" applyAlignment="1">
      <alignment vertical="center"/>
    </xf>
    <xf numFmtId="0" fontId="49" fillId="0" borderId="102" xfId="0" applyFont="1" applyBorder="1" applyAlignment="1">
      <alignment vertical="center"/>
    </xf>
    <xf numFmtId="0" fontId="52" fillId="0" borderId="0" xfId="0" applyFont="1" applyBorder="1" applyAlignment="1">
      <alignment vertical="center"/>
    </xf>
    <xf numFmtId="0" fontId="49" fillId="0" borderId="0" xfId="0" applyFont="1" applyBorder="1" applyAlignment="1">
      <alignment vertical="center" wrapText="1"/>
    </xf>
    <xf numFmtId="196" fontId="50" fillId="0" borderId="7" xfId="2" applyNumberFormat="1" applyFont="1" applyBorder="1">
      <alignment vertical="center"/>
    </xf>
    <xf numFmtId="0" fontId="53" fillId="0" borderId="0" xfId="0" applyFont="1" applyBorder="1" applyAlignment="1">
      <alignment vertical="center"/>
    </xf>
    <xf numFmtId="0" fontId="49" fillId="0" borderId="20" xfId="0" applyFont="1" applyBorder="1" applyAlignment="1">
      <alignment horizontal="center" vertical="center"/>
    </xf>
    <xf numFmtId="196" fontId="50" fillId="0" borderId="29" xfId="2" applyNumberFormat="1" applyFont="1" applyBorder="1" applyAlignment="1">
      <alignment horizontal="right" vertical="center"/>
    </xf>
    <xf numFmtId="196" fontId="50" fillId="0" borderId="31" xfId="2" applyNumberFormat="1" applyFont="1" applyBorder="1">
      <alignment vertical="center"/>
    </xf>
    <xf numFmtId="195" fontId="47" fillId="0" borderId="123" xfId="2" applyNumberFormat="1" applyFont="1" applyBorder="1">
      <alignment vertical="center"/>
    </xf>
    <xf numFmtId="0" fontId="48" fillId="0" borderId="122" xfId="0" applyFont="1" applyBorder="1" applyAlignment="1">
      <alignment horizontal="center" vertical="center"/>
    </xf>
    <xf numFmtId="195" fontId="47" fillId="0" borderId="124" xfId="2" applyNumberFormat="1" applyFont="1" applyBorder="1">
      <alignment vertical="center"/>
    </xf>
    <xf numFmtId="195" fontId="47" fillId="0" borderId="125" xfId="2" applyNumberFormat="1" applyFont="1" applyBorder="1">
      <alignment vertical="center"/>
    </xf>
    <xf numFmtId="195" fontId="47" fillId="0" borderId="126" xfId="2" applyNumberFormat="1" applyFont="1" applyBorder="1">
      <alignment vertical="center"/>
    </xf>
    <xf numFmtId="195" fontId="47" fillId="0" borderId="127" xfId="2" applyNumberFormat="1" applyFont="1" applyBorder="1">
      <alignment vertical="center"/>
    </xf>
    <xf numFmtId="196" fontId="50" fillId="0" borderId="48" xfId="2" applyNumberFormat="1" applyFont="1" applyBorder="1">
      <alignment vertical="center"/>
    </xf>
    <xf numFmtId="196" fontId="50" fillId="0" borderId="46" xfId="2" applyNumberFormat="1" applyFont="1" applyBorder="1">
      <alignment vertical="center"/>
    </xf>
    <xf numFmtId="190" fontId="15" fillId="2" borderId="128" xfId="0" applyNumberFormat="1" applyFont="1" applyFill="1" applyBorder="1" applyAlignment="1" applyProtection="1">
      <alignment vertical="center"/>
      <protection locked="0"/>
    </xf>
    <xf numFmtId="0" fontId="18" fillId="0" borderId="0" xfId="0" applyFont="1" applyAlignment="1">
      <alignment horizontal="center" vertical="center"/>
    </xf>
    <xf numFmtId="9" fontId="11" fillId="0" borderId="0" xfId="1" applyFont="1" applyAlignment="1">
      <alignment horizontal="center" vertical="center" shrinkToFit="1"/>
    </xf>
    <xf numFmtId="9" fontId="3" fillId="0" borderId="0" xfId="1" applyFont="1" applyAlignment="1">
      <alignment vertical="center" shrinkToFit="1"/>
    </xf>
    <xf numFmtId="0" fontId="3" fillId="0" borderId="21" xfId="0" applyFont="1" applyBorder="1" applyAlignment="1">
      <alignment vertical="center"/>
    </xf>
    <xf numFmtId="0" fontId="3" fillId="0" borderId="23" xfId="0" applyFont="1" applyBorder="1" applyAlignment="1">
      <alignment vertical="center"/>
    </xf>
    <xf numFmtId="0" fontId="3" fillId="0" borderId="33" xfId="0" applyFont="1" applyBorder="1" applyAlignment="1">
      <alignment vertical="center" wrapText="1"/>
    </xf>
    <xf numFmtId="0" fontId="0" fillId="0" borderId="33" xfId="0" applyFont="1" applyBorder="1" applyAlignment="1" applyProtection="1">
      <alignment vertical="center" shrinkToFit="1"/>
      <protection locked="0"/>
    </xf>
    <xf numFmtId="0" fontId="3" fillId="0" borderId="33" xfId="0" applyFont="1" applyBorder="1" applyAlignment="1">
      <alignment vertical="center"/>
    </xf>
    <xf numFmtId="0" fontId="3" fillId="0" borderId="0" xfId="0" applyFont="1" applyAlignment="1">
      <alignment vertical="center"/>
    </xf>
    <xf numFmtId="0" fontId="3" fillId="0" borderId="20" xfId="0" applyFont="1" applyBorder="1" applyAlignment="1">
      <alignment vertical="center"/>
    </xf>
    <xf numFmtId="0" fontId="3" fillId="0" borderId="12" xfId="0" applyFont="1" applyBorder="1" applyAlignment="1">
      <alignment vertical="center"/>
    </xf>
    <xf numFmtId="0" fontId="3" fillId="0" borderId="11" xfId="0" applyFont="1" applyBorder="1" applyAlignment="1">
      <alignment vertical="center"/>
    </xf>
    <xf numFmtId="0" fontId="0" fillId="0" borderId="33" xfId="0" applyBorder="1" applyAlignment="1" applyProtection="1">
      <alignment vertical="center" shrinkToFit="1"/>
      <protection locked="0"/>
    </xf>
    <xf numFmtId="0" fontId="0" fillId="0" borderId="20" xfId="0" applyFont="1" applyBorder="1" applyAlignment="1" applyProtection="1">
      <alignment vertical="center" shrinkToFit="1"/>
      <protection locked="0"/>
    </xf>
    <xf numFmtId="0" fontId="0" fillId="0" borderId="12" xfId="0" applyFont="1" applyBorder="1" applyAlignment="1" applyProtection="1">
      <alignment vertical="center" shrinkToFit="1"/>
      <protection locked="0"/>
    </xf>
    <xf numFmtId="0" fontId="0" fillId="0" borderId="11" xfId="0" applyFont="1" applyBorder="1" applyAlignment="1" applyProtection="1">
      <alignment vertical="center" shrinkToFit="1"/>
      <protection locked="0"/>
    </xf>
    <xf numFmtId="0" fontId="13" fillId="2" borderId="24" xfId="0" applyFont="1" applyFill="1" applyBorder="1" applyAlignment="1" applyProtection="1">
      <alignment vertical="center" wrapText="1"/>
      <protection locked="0"/>
    </xf>
    <xf numFmtId="0" fontId="13" fillId="2" borderId="25" xfId="0" applyFont="1" applyFill="1" applyBorder="1" applyAlignment="1" applyProtection="1">
      <alignment vertical="center" wrapText="1"/>
      <protection locked="0"/>
    </xf>
    <xf numFmtId="0" fontId="13" fillId="2" borderId="26" xfId="0" applyFont="1" applyFill="1" applyBorder="1" applyAlignment="1" applyProtection="1">
      <alignment vertical="center" wrapText="1"/>
      <protection locked="0"/>
    </xf>
    <xf numFmtId="0" fontId="13" fillId="2" borderId="27" xfId="0" applyFont="1" applyFill="1" applyBorder="1" applyAlignment="1" applyProtection="1">
      <alignment vertical="center" wrapText="1"/>
      <protection locked="0"/>
    </xf>
    <xf numFmtId="0" fontId="13" fillId="2" borderId="0" xfId="0" applyFont="1" applyFill="1" applyBorder="1" applyAlignment="1" applyProtection="1">
      <alignment vertical="center" wrapText="1"/>
      <protection locked="0"/>
    </xf>
    <xf numFmtId="0" fontId="13" fillId="2" borderId="6" xfId="0" applyFont="1" applyFill="1" applyBorder="1" applyAlignment="1" applyProtection="1">
      <alignment vertical="center" wrapText="1"/>
      <protection locked="0"/>
    </xf>
    <xf numFmtId="0" fontId="13" fillId="2" borderId="21" xfId="0" applyFont="1" applyFill="1" applyBorder="1" applyAlignment="1" applyProtection="1">
      <alignment vertical="center" wrapText="1"/>
      <protection locked="0"/>
    </xf>
    <xf numFmtId="0" fontId="13" fillId="2" borderId="23" xfId="0" applyFont="1" applyFill="1" applyBorder="1" applyAlignment="1" applyProtection="1">
      <alignment vertical="center" wrapText="1"/>
      <protection locked="0"/>
    </xf>
    <xf numFmtId="0" fontId="13" fillId="2" borderId="22" xfId="0" applyFont="1" applyFill="1" applyBorder="1" applyAlignment="1" applyProtection="1">
      <alignment vertical="center" wrapText="1"/>
      <protection locked="0"/>
    </xf>
    <xf numFmtId="0" fontId="0" fillId="3" borderId="20" xfId="0" applyFont="1" applyFill="1" applyBorder="1" applyAlignment="1" applyProtection="1">
      <alignment vertical="center"/>
      <protection locked="0"/>
    </xf>
    <xf numFmtId="0" fontId="0" fillId="3" borderId="12" xfId="0" applyFont="1" applyFill="1" applyBorder="1" applyAlignment="1" applyProtection="1">
      <alignment vertical="center"/>
      <protection locked="0"/>
    </xf>
    <xf numFmtId="2" fontId="0" fillId="3" borderId="20" xfId="0" applyNumberFormat="1" applyFont="1" applyFill="1" applyBorder="1" applyAlignment="1" applyProtection="1">
      <alignment vertical="center"/>
      <protection locked="0"/>
    </xf>
    <xf numFmtId="2" fontId="0" fillId="3" borderId="12" xfId="0" applyNumberFormat="1" applyFont="1" applyFill="1" applyBorder="1" applyAlignment="1" applyProtection="1">
      <alignment vertical="center"/>
      <protection locked="0"/>
    </xf>
    <xf numFmtId="0" fontId="0" fillId="3" borderId="11" xfId="0" applyFont="1" applyFill="1" applyBorder="1" applyAlignment="1" applyProtection="1">
      <alignment vertical="center"/>
      <protection locked="0"/>
    </xf>
    <xf numFmtId="0" fontId="3" fillId="0" borderId="0" xfId="0" applyFont="1" applyAlignment="1">
      <alignment horizontal="center" vertical="center" wrapText="1"/>
    </xf>
    <xf numFmtId="0" fontId="0" fillId="0" borderId="33" xfId="0" applyBorder="1" applyAlignment="1" applyProtection="1">
      <alignment horizontal="left" vertical="center" shrinkToFit="1"/>
      <protection locked="0"/>
    </xf>
    <xf numFmtId="0" fontId="0" fillId="0" borderId="33" xfId="0" applyFont="1" applyBorder="1" applyAlignment="1" applyProtection="1">
      <alignment horizontal="left" vertical="center" shrinkToFit="1"/>
      <protection locked="0"/>
    </xf>
    <xf numFmtId="178" fontId="3" fillId="0" borderId="20" xfId="0" applyNumberFormat="1" applyFont="1" applyBorder="1" applyAlignment="1" applyProtection="1">
      <alignment horizontal="left" vertical="center"/>
    </xf>
    <xf numFmtId="178" fontId="3" fillId="0" borderId="12" xfId="0" applyNumberFormat="1" applyFont="1" applyBorder="1" applyAlignment="1" applyProtection="1">
      <alignment horizontal="left" vertical="center"/>
    </xf>
    <xf numFmtId="178" fontId="3" fillId="0" borderId="11" xfId="0" applyNumberFormat="1" applyFont="1" applyBorder="1" applyAlignment="1" applyProtection="1">
      <alignment horizontal="left" vertical="center"/>
    </xf>
    <xf numFmtId="0" fontId="10" fillId="0" borderId="0" xfId="0" applyFont="1" applyAlignment="1">
      <alignment horizontal="center" vertical="center"/>
    </xf>
    <xf numFmtId="0" fontId="0" fillId="0" borderId="35" xfId="0" applyBorder="1" applyAlignment="1" applyProtection="1">
      <alignment horizontal="left" vertical="center" shrinkToFit="1"/>
      <protection locked="0"/>
    </xf>
    <xf numFmtId="0" fontId="0" fillId="0" borderId="39" xfId="0" applyBorder="1" applyAlignment="1" applyProtection="1">
      <alignment horizontal="left" vertical="center" shrinkToFit="1"/>
      <protection locked="0"/>
    </xf>
    <xf numFmtId="0" fontId="0" fillId="0" borderId="36" xfId="0" applyBorder="1" applyAlignment="1" applyProtection="1">
      <alignment horizontal="left" vertical="center" shrinkToFit="1"/>
      <protection locked="0"/>
    </xf>
    <xf numFmtId="0" fontId="8" fillId="0" borderId="46"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178" fontId="3" fillId="0" borderId="20" xfId="0" applyNumberFormat="1" applyFont="1" applyBorder="1" applyAlignment="1" applyProtection="1">
      <alignment horizontal="left" vertical="center"/>
      <protection locked="0"/>
    </xf>
    <xf numFmtId="178" fontId="3" fillId="0" borderId="12" xfId="0" applyNumberFormat="1" applyFont="1" applyBorder="1" applyAlignment="1" applyProtection="1">
      <alignment horizontal="left" vertical="center"/>
      <protection locked="0"/>
    </xf>
    <xf numFmtId="178" fontId="3" fillId="0" borderId="11" xfId="0" applyNumberFormat="1" applyFont="1" applyBorder="1" applyAlignment="1" applyProtection="1">
      <alignment horizontal="left" vertical="center"/>
      <protection locked="0"/>
    </xf>
    <xf numFmtId="176" fontId="3" fillId="0" borderId="20" xfId="0" applyNumberFormat="1" applyFont="1" applyBorder="1" applyAlignment="1" applyProtection="1">
      <alignment horizontal="left" vertical="center"/>
      <protection locked="0"/>
    </xf>
    <xf numFmtId="176" fontId="3" fillId="0" borderId="12" xfId="0" applyNumberFormat="1" applyFont="1" applyBorder="1" applyAlignment="1" applyProtection="1">
      <alignment horizontal="left" vertical="center"/>
      <protection locked="0"/>
    </xf>
    <xf numFmtId="176" fontId="3" fillId="0" borderId="11" xfId="0" applyNumberFormat="1" applyFont="1" applyBorder="1" applyAlignment="1" applyProtection="1">
      <alignment horizontal="left" vertical="center"/>
      <protection locked="0"/>
    </xf>
    <xf numFmtId="0" fontId="8" fillId="0" borderId="27"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25" xfId="0" applyFont="1" applyBorder="1" applyAlignment="1" applyProtection="1">
      <alignment horizontal="left" vertical="center" wrapText="1"/>
      <protection locked="0"/>
    </xf>
    <xf numFmtId="0" fontId="8" fillId="0" borderId="26" xfId="0" applyFont="1" applyBorder="1" applyAlignment="1" applyProtection="1">
      <alignment horizontal="left" vertical="center" wrapText="1"/>
      <protection locked="0"/>
    </xf>
    <xf numFmtId="38" fontId="8" fillId="0" borderId="20" xfId="2" applyFont="1" applyBorder="1" applyAlignment="1">
      <alignment horizontal="center" vertical="center" wrapText="1" shrinkToFit="1"/>
    </xf>
    <xf numFmtId="38" fontId="8" fillId="0" borderId="11" xfId="2" applyFont="1" applyBorder="1" applyAlignment="1">
      <alignment horizontal="center" vertical="center" wrapText="1" shrinkToFit="1"/>
    </xf>
    <xf numFmtId="38" fontId="8" fillId="0" borderId="24" xfId="2" applyFont="1" applyBorder="1" applyAlignment="1" applyProtection="1">
      <alignment vertical="center" wrapText="1" shrinkToFit="1"/>
      <protection locked="0"/>
    </xf>
    <xf numFmtId="38" fontId="8" fillId="0" borderId="26" xfId="2" applyFont="1" applyBorder="1" applyAlignment="1" applyProtection="1">
      <alignment vertical="center" wrapText="1" shrinkToFit="1"/>
      <protection locked="0"/>
    </xf>
    <xf numFmtId="38" fontId="8" fillId="0" borderId="46" xfId="2" applyFont="1" applyBorder="1" applyAlignment="1" applyProtection="1">
      <alignment vertical="center" wrapText="1" shrinkToFit="1"/>
      <protection locked="0"/>
    </xf>
    <xf numFmtId="38" fontId="8" fillId="0" borderId="47" xfId="2" applyFont="1" applyBorder="1" applyAlignment="1" applyProtection="1">
      <alignment vertical="center" wrapText="1" shrinkToFit="1"/>
      <protection locked="0"/>
    </xf>
    <xf numFmtId="38" fontId="8" fillId="0" borderId="20" xfId="2" applyFont="1" applyFill="1" applyBorder="1" applyAlignment="1">
      <alignment vertical="center" wrapText="1" shrinkToFit="1"/>
    </xf>
    <xf numFmtId="38" fontId="8" fillId="0" borderId="12" xfId="2" applyFont="1" applyFill="1" applyBorder="1" applyAlignment="1">
      <alignment vertical="center" wrapText="1" shrinkToFit="1"/>
    </xf>
    <xf numFmtId="38" fontId="8" fillId="0" borderId="11" xfId="2" applyFont="1" applyFill="1" applyBorder="1" applyAlignment="1">
      <alignment vertical="center" wrapText="1" shrinkToFit="1"/>
    </xf>
    <xf numFmtId="0" fontId="8" fillId="0" borderId="20" xfId="0" applyFont="1" applyBorder="1" applyAlignment="1">
      <alignment vertical="center" shrinkToFit="1"/>
    </xf>
    <xf numFmtId="0" fontId="8" fillId="0" borderId="12" xfId="0" applyFont="1" applyBorder="1" applyAlignment="1">
      <alignment vertical="center" shrinkToFit="1"/>
    </xf>
    <xf numFmtId="0" fontId="0" fillId="0" borderId="12" xfId="0" applyBorder="1" applyAlignment="1">
      <alignment vertical="center" shrinkToFit="1"/>
    </xf>
    <xf numFmtId="0" fontId="0" fillId="0" borderId="11" xfId="0" applyBorder="1" applyAlignment="1">
      <alignment vertical="center" shrinkToFit="1"/>
    </xf>
    <xf numFmtId="0" fontId="8" fillId="0" borderId="0" xfId="0" applyFont="1" applyBorder="1" applyAlignment="1">
      <alignment vertical="center" wrapText="1"/>
    </xf>
    <xf numFmtId="0" fontId="0" fillId="0" borderId="16" xfId="0" applyFont="1" applyBorder="1" applyAlignment="1">
      <alignment horizontal="left" vertical="center"/>
    </xf>
    <xf numFmtId="0" fontId="0" fillId="0" borderId="38" xfId="0" applyBorder="1" applyAlignment="1" applyProtection="1">
      <alignment horizontal="left" vertical="center" shrinkToFit="1"/>
      <protection locked="0"/>
    </xf>
    <xf numFmtId="0" fontId="0" fillId="0" borderId="30" xfId="0" applyBorder="1" applyAlignment="1" applyProtection="1">
      <alignment vertical="center"/>
      <protection locked="0"/>
    </xf>
    <xf numFmtId="0" fontId="0" fillId="0" borderId="28" xfId="0" applyBorder="1" applyAlignment="1" applyProtection="1">
      <alignment vertical="center"/>
      <protection locked="0"/>
    </xf>
    <xf numFmtId="0" fontId="3" fillId="0" borderId="0" xfId="0" applyFont="1" applyBorder="1" applyAlignment="1">
      <alignment horizontal="left" vertical="center"/>
    </xf>
    <xf numFmtId="0" fontId="8" fillId="0" borderId="32"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8" fillId="0" borderId="20" xfId="0" applyFont="1" applyBorder="1" applyAlignment="1">
      <alignment vertical="center" wrapText="1"/>
    </xf>
    <xf numFmtId="0" fontId="8" fillId="0" borderId="12" xfId="0" applyFont="1" applyBorder="1" applyAlignment="1">
      <alignment vertical="center" wrapText="1"/>
    </xf>
    <xf numFmtId="0" fontId="8" fillId="0" borderId="11" xfId="0" applyFont="1" applyBorder="1" applyAlignment="1">
      <alignment vertical="center" wrapText="1"/>
    </xf>
    <xf numFmtId="179" fontId="8" fillId="0" borderId="29" xfId="0" applyNumberFormat="1" applyFont="1" applyBorder="1" applyAlignment="1">
      <alignment vertical="center" shrinkToFit="1"/>
    </xf>
    <xf numFmtId="179" fontId="8" fillId="0" borderId="30" xfId="0" applyNumberFormat="1" applyFont="1" applyBorder="1" applyAlignment="1">
      <alignment vertical="center" shrinkToFit="1"/>
    </xf>
    <xf numFmtId="179" fontId="8" fillId="0" borderId="28" xfId="0" applyNumberFormat="1" applyFont="1" applyBorder="1" applyAlignment="1">
      <alignment vertical="center" shrinkToFit="1"/>
    </xf>
    <xf numFmtId="179" fontId="8" fillId="0" borderId="31" xfId="0" applyNumberFormat="1" applyFont="1" applyBorder="1" applyAlignment="1">
      <alignment vertical="center" shrinkToFit="1"/>
    </xf>
    <xf numFmtId="179" fontId="8" fillId="0" borderId="4" xfId="0" applyNumberFormat="1" applyFont="1" applyBorder="1" applyAlignment="1">
      <alignment vertical="center" shrinkToFit="1"/>
    </xf>
    <xf numFmtId="179" fontId="8" fillId="0" borderId="9" xfId="0" applyNumberFormat="1" applyFont="1" applyBorder="1" applyAlignment="1">
      <alignment vertical="center" shrinkToFit="1"/>
    </xf>
    <xf numFmtId="179" fontId="8" fillId="0" borderId="32" xfId="0" applyNumberFormat="1" applyFont="1" applyBorder="1" applyAlignment="1" applyProtection="1">
      <alignment vertical="center" shrinkToFit="1"/>
      <protection locked="0"/>
    </xf>
    <xf numFmtId="179" fontId="8" fillId="0" borderId="5" xfId="0" applyNumberFormat="1" applyFont="1" applyBorder="1" applyAlignment="1" applyProtection="1">
      <alignment vertical="center" shrinkToFit="1"/>
      <protection locked="0"/>
    </xf>
    <xf numFmtId="179" fontId="8" fillId="0" borderId="31" xfId="0" applyNumberFormat="1" applyFont="1" applyBorder="1" applyAlignment="1" applyProtection="1">
      <alignment vertical="center" shrinkToFit="1"/>
      <protection locked="0"/>
    </xf>
    <xf numFmtId="179" fontId="8" fillId="0" borderId="4" xfId="0" applyNumberFormat="1" applyFont="1" applyBorder="1" applyAlignment="1" applyProtection="1">
      <alignment vertical="center" shrinkToFit="1"/>
      <protection locked="0"/>
    </xf>
    <xf numFmtId="179" fontId="8" fillId="0" borderId="9" xfId="0" applyNumberFormat="1" applyFont="1" applyBorder="1" applyAlignment="1" applyProtection="1">
      <alignment vertical="center" shrinkToFit="1"/>
      <protection locked="0"/>
    </xf>
    <xf numFmtId="38" fontId="8" fillId="0" borderId="31" xfId="2" applyFont="1" applyBorder="1" applyAlignment="1" applyProtection="1">
      <alignment vertical="center" wrapText="1" shrinkToFit="1"/>
      <protection locked="0"/>
    </xf>
    <xf numFmtId="38" fontId="8" fillId="0" borderId="9" xfId="2" applyFont="1" applyBorder="1" applyAlignment="1" applyProtection="1">
      <alignment vertical="center" wrapText="1" shrinkToFit="1"/>
      <protection locked="0"/>
    </xf>
    <xf numFmtId="0" fontId="8" fillId="0" borderId="20"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24" xfId="0" applyFont="1" applyBorder="1" applyAlignment="1">
      <alignment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0" fontId="8" fillId="0" borderId="27" xfId="0" applyFont="1" applyBorder="1" applyAlignment="1">
      <alignment vertical="center" wrapText="1"/>
    </xf>
    <xf numFmtId="0" fontId="8" fillId="0" borderId="6" xfId="0" applyFont="1" applyBorder="1" applyAlignment="1">
      <alignment vertical="center" wrapText="1"/>
    </xf>
    <xf numFmtId="0" fontId="8" fillId="0" borderId="21" xfId="0" applyFont="1" applyBorder="1" applyAlignment="1">
      <alignment vertical="center" wrapText="1"/>
    </xf>
    <xf numFmtId="0" fontId="8" fillId="0" borderId="23" xfId="0" applyFont="1" applyBorder="1" applyAlignment="1">
      <alignment vertical="center" wrapText="1"/>
    </xf>
    <xf numFmtId="0" fontId="8" fillId="0" borderId="22" xfId="0" applyFont="1" applyBorder="1" applyAlignment="1">
      <alignment vertical="center" wrapText="1"/>
    </xf>
    <xf numFmtId="0" fontId="8" fillId="0" borderId="20" xfId="0" applyFont="1" applyBorder="1" applyAlignment="1">
      <alignment vertical="center"/>
    </xf>
    <xf numFmtId="0" fontId="8" fillId="0" borderId="12" xfId="0" applyFont="1" applyBorder="1" applyAlignment="1">
      <alignment vertical="center"/>
    </xf>
    <xf numFmtId="0" fontId="8" fillId="0" borderId="11" xfId="0" applyFont="1" applyBorder="1" applyAlignment="1">
      <alignment vertical="center"/>
    </xf>
    <xf numFmtId="0" fontId="8" fillId="0" borderId="24" xfId="0" applyFont="1" applyBorder="1" applyAlignment="1">
      <alignment vertical="center" wrapText="1" shrinkToFit="1"/>
    </xf>
    <xf numFmtId="0" fontId="8" fillId="0" borderId="26" xfId="0" applyFont="1" applyBorder="1" applyAlignment="1">
      <alignment vertical="center" wrapText="1" shrinkToFit="1"/>
    </xf>
    <xf numFmtId="0" fontId="8" fillId="0" borderId="27" xfId="0" applyFont="1" applyBorder="1" applyAlignment="1">
      <alignment vertical="center" wrapText="1" shrinkToFit="1"/>
    </xf>
    <xf numFmtId="0" fontId="8" fillId="0" borderId="6" xfId="0" applyFont="1" applyBorder="1" applyAlignment="1">
      <alignment vertical="center" wrapText="1" shrinkToFit="1"/>
    </xf>
    <xf numFmtId="0" fontId="8" fillId="0" borderId="21" xfId="0" applyFont="1" applyBorder="1" applyAlignment="1">
      <alignment vertical="center" wrapText="1" shrinkToFit="1"/>
    </xf>
    <xf numFmtId="0" fontId="8" fillId="0" borderId="22" xfId="0" applyFont="1" applyBorder="1" applyAlignment="1">
      <alignment vertical="center" wrapText="1" shrinkToFit="1"/>
    </xf>
    <xf numFmtId="0" fontId="5" fillId="0" borderId="51" xfId="0" applyFont="1" applyBorder="1" applyAlignment="1">
      <alignment vertical="center"/>
    </xf>
    <xf numFmtId="0" fontId="5" fillId="0" borderId="52" xfId="0" applyFont="1" applyBorder="1" applyAlignment="1">
      <alignment vertical="center"/>
    </xf>
    <xf numFmtId="187" fontId="0" fillId="0" borderId="31" xfId="0" applyNumberFormat="1" applyBorder="1" applyAlignment="1" applyProtection="1">
      <alignment vertical="center" shrinkToFit="1"/>
      <protection locked="0"/>
    </xf>
    <xf numFmtId="187" fontId="0" fillId="0" borderId="4" xfId="0" applyNumberFormat="1" applyBorder="1" applyAlignment="1" applyProtection="1">
      <alignment vertical="center" shrinkToFit="1"/>
      <protection locked="0"/>
    </xf>
    <xf numFmtId="187" fontId="0" fillId="0" borderId="9" xfId="0" applyNumberFormat="1" applyBorder="1" applyAlignment="1" applyProtection="1">
      <alignment vertical="center" shrinkToFit="1"/>
      <protection locked="0"/>
    </xf>
    <xf numFmtId="187" fontId="0" fillId="0" borderId="32" xfId="0" applyNumberFormat="1" applyBorder="1" applyAlignment="1" applyProtection="1">
      <alignment vertical="center" shrinkToFit="1"/>
      <protection locked="0"/>
    </xf>
    <xf numFmtId="187" fontId="0" fillId="0" borderId="5" xfId="0" applyNumberFormat="1" applyBorder="1" applyAlignment="1" applyProtection="1">
      <alignment vertical="center" shrinkToFit="1"/>
      <protection locked="0"/>
    </xf>
    <xf numFmtId="187" fontId="0" fillId="0" borderId="10" xfId="0" applyNumberFormat="1" applyBorder="1" applyAlignment="1" applyProtection="1">
      <alignment vertical="center" shrinkToFit="1"/>
      <protection locked="0"/>
    </xf>
    <xf numFmtId="187" fontId="0" fillId="0" borderId="21" xfId="0" applyNumberFormat="1" applyBorder="1" applyAlignment="1">
      <alignment vertical="center" shrinkToFit="1"/>
    </xf>
    <xf numFmtId="187" fontId="0" fillId="0" borderId="23" xfId="0" applyNumberFormat="1" applyBorder="1" applyAlignment="1">
      <alignment vertical="center" shrinkToFit="1"/>
    </xf>
    <xf numFmtId="187" fontId="0" fillId="0" borderId="22" xfId="0" applyNumberFormat="1" applyBorder="1" applyAlignment="1">
      <alignment vertical="center" shrinkToFit="1"/>
    </xf>
    <xf numFmtId="187" fontId="0" fillId="0" borderId="29" xfId="0" applyNumberFormat="1" applyBorder="1" applyAlignment="1" applyProtection="1">
      <alignment vertical="center" shrinkToFit="1"/>
      <protection locked="0"/>
    </xf>
    <xf numFmtId="187" fontId="0" fillId="0" borderId="30" xfId="0" applyNumberFormat="1" applyBorder="1" applyAlignment="1" applyProtection="1">
      <alignment vertical="center" shrinkToFit="1"/>
      <protection locked="0"/>
    </xf>
    <xf numFmtId="187" fontId="0" fillId="0" borderId="28" xfId="0" applyNumberFormat="1" applyBorder="1" applyAlignment="1" applyProtection="1">
      <alignment vertical="center" shrinkToFit="1"/>
      <protection locked="0"/>
    </xf>
    <xf numFmtId="187" fontId="0" fillId="0" borderId="46" xfId="0" applyNumberFormat="1" applyBorder="1" applyAlignment="1" applyProtection="1">
      <alignment vertical="center" shrinkToFit="1"/>
      <protection locked="0"/>
    </xf>
    <xf numFmtId="187" fontId="0" fillId="0" borderId="41" xfId="0" applyNumberFormat="1" applyBorder="1" applyAlignment="1" applyProtection="1">
      <alignment vertical="center" shrinkToFit="1"/>
      <protection locked="0"/>
    </xf>
    <xf numFmtId="187" fontId="0" fillId="0" borderId="47" xfId="0" applyNumberFormat="1" applyBorder="1" applyAlignment="1" applyProtection="1">
      <alignment vertical="center" shrinkToFit="1"/>
      <protection locked="0"/>
    </xf>
    <xf numFmtId="187" fontId="0" fillId="0" borderId="20" xfId="0" applyNumberFormat="1" applyBorder="1" applyAlignment="1">
      <alignment vertical="center" shrinkToFit="1"/>
    </xf>
    <xf numFmtId="187" fontId="0" fillId="0" borderId="12" xfId="0" applyNumberFormat="1" applyBorder="1" applyAlignment="1">
      <alignment vertical="center" shrinkToFit="1"/>
    </xf>
    <xf numFmtId="187" fontId="0" fillId="0" borderId="11" xfId="0" applyNumberFormat="1" applyBorder="1" applyAlignment="1">
      <alignment vertical="center" shrinkToFit="1"/>
    </xf>
    <xf numFmtId="0" fontId="3" fillId="0" borderId="43" xfId="0" applyFont="1" applyBorder="1" applyAlignment="1">
      <alignment horizontal="center" vertical="center"/>
    </xf>
    <xf numFmtId="0" fontId="3" fillId="0" borderId="8" xfId="0" applyFont="1" applyBorder="1" applyAlignment="1">
      <alignment horizontal="center" vertical="center"/>
    </xf>
    <xf numFmtId="178" fontId="3" fillId="0" borderId="25" xfId="0" applyNumberFormat="1" applyFont="1" applyBorder="1" applyAlignment="1">
      <alignment horizontal="center" vertical="center"/>
    </xf>
    <xf numFmtId="178" fontId="3" fillId="0" borderId="24" xfId="0" applyNumberFormat="1" applyFont="1" applyBorder="1" applyAlignment="1">
      <alignment horizontal="center" vertical="center"/>
    </xf>
    <xf numFmtId="178" fontId="3" fillId="0" borderId="26" xfId="0" applyNumberFormat="1" applyFont="1" applyBorder="1" applyAlignment="1">
      <alignment horizontal="center" vertical="center"/>
    </xf>
    <xf numFmtId="187" fontId="0" fillId="0" borderId="29" xfId="0" applyNumberFormat="1" applyBorder="1" applyAlignment="1">
      <alignment vertical="center" shrinkToFit="1"/>
    </xf>
    <xf numFmtId="187" fontId="0" fillId="0" borderId="30" xfId="0" applyNumberFormat="1" applyBorder="1" applyAlignment="1">
      <alignment vertical="center" shrinkToFit="1"/>
    </xf>
    <xf numFmtId="187" fontId="0" fillId="0" borderId="28" xfId="0" applyNumberFormat="1" applyBorder="1" applyAlignment="1">
      <alignment vertical="center" shrinkToFit="1"/>
    </xf>
    <xf numFmtId="0" fontId="22" fillId="0" borderId="16" xfId="0" applyFont="1" applyBorder="1" applyAlignment="1">
      <alignment horizontal="left" vertical="center"/>
    </xf>
    <xf numFmtId="0" fontId="0" fillId="0" borderId="5"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3" fillId="0" borderId="20"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3" fillId="0" borderId="20"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0" fillId="0" borderId="30" xfId="0"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8" fillId="0" borderId="43"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38" fontId="8" fillId="0" borderId="24" xfId="2" applyFont="1" applyBorder="1" applyAlignment="1" applyProtection="1">
      <alignment vertical="top" wrapText="1" shrinkToFit="1"/>
      <protection locked="0"/>
    </xf>
    <xf numFmtId="38" fontId="8" fillId="0" borderId="25" xfId="2" applyFont="1" applyBorder="1" applyAlignment="1" applyProtection="1">
      <alignment vertical="top" wrapText="1" shrinkToFit="1"/>
      <protection locked="0"/>
    </xf>
    <xf numFmtId="38" fontId="8" fillId="0" borderId="26" xfId="2" applyFont="1" applyBorder="1" applyAlignment="1" applyProtection="1">
      <alignment vertical="top" wrapText="1" shrinkToFit="1"/>
      <protection locked="0"/>
    </xf>
    <xf numFmtId="38" fontId="8" fillId="0" borderId="27" xfId="2" applyFont="1" applyBorder="1" applyAlignment="1" applyProtection="1">
      <alignment vertical="top" wrapText="1" shrinkToFit="1"/>
      <protection locked="0"/>
    </xf>
    <xf numFmtId="38" fontId="8" fillId="0" borderId="0" xfId="2" applyFont="1" applyBorder="1" applyAlignment="1" applyProtection="1">
      <alignment vertical="top" wrapText="1" shrinkToFit="1"/>
      <protection locked="0"/>
    </xf>
    <xf numFmtId="38" fontId="8" fillId="0" borderId="6" xfId="2" applyFont="1" applyBorder="1" applyAlignment="1" applyProtection="1">
      <alignment vertical="top" wrapText="1" shrinkToFit="1"/>
      <protection locked="0"/>
    </xf>
    <xf numFmtId="38" fontId="8" fillId="0" borderId="21" xfId="2" applyFont="1" applyBorder="1" applyAlignment="1" applyProtection="1">
      <alignment vertical="top" wrapText="1" shrinkToFit="1"/>
      <protection locked="0"/>
    </xf>
    <xf numFmtId="38" fontId="8" fillId="0" borderId="23" xfId="2" applyFont="1" applyBorder="1" applyAlignment="1" applyProtection="1">
      <alignment vertical="top" wrapText="1" shrinkToFit="1"/>
      <protection locked="0"/>
    </xf>
    <xf numFmtId="38" fontId="8" fillId="0" borderId="22" xfId="2" applyFont="1" applyBorder="1" applyAlignment="1" applyProtection="1">
      <alignment vertical="top" wrapText="1" shrinkToFit="1"/>
      <protection locked="0"/>
    </xf>
    <xf numFmtId="176" fontId="3" fillId="0" borderId="20" xfId="0" applyNumberFormat="1" applyFont="1" applyBorder="1" applyAlignment="1" applyProtection="1">
      <alignment vertical="center"/>
      <protection locked="0"/>
    </xf>
    <xf numFmtId="176" fontId="3" fillId="0" borderId="12" xfId="0" applyNumberFormat="1" applyFont="1" applyBorder="1" applyAlignment="1" applyProtection="1">
      <alignment vertical="center"/>
      <protection locked="0"/>
    </xf>
    <xf numFmtId="176" fontId="3" fillId="0" borderId="11" xfId="0" applyNumberFormat="1" applyFont="1" applyBorder="1" applyAlignment="1" applyProtection="1">
      <alignment vertical="center"/>
      <protection locked="0"/>
    </xf>
    <xf numFmtId="0" fontId="8" fillId="0" borderId="24" xfId="0" applyFont="1" applyBorder="1" applyAlignment="1">
      <alignment vertical="center"/>
    </xf>
    <xf numFmtId="0" fontId="3" fillId="0" borderId="38" xfId="0" applyFont="1" applyBorder="1" applyAlignment="1" applyProtection="1">
      <alignment vertical="center" wrapText="1"/>
      <protection locked="0"/>
    </xf>
    <xf numFmtId="0" fontId="3" fillId="0" borderId="30" xfId="0" applyFont="1" applyBorder="1" applyAlignment="1" applyProtection="1">
      <alignment vertical="center" wrapText="1"/>
      <protection locked="0"/>
    </xf>
    <xf numFmtId="0" fontId="3" fillId="0" borderId="28" xfId="0" applyFont="1" applyBorder="1" applyAlignment="1" applyProtection="1">
      <alignment vertical="center" wrapText="1"/>
      <protection locked="0"/>
    </xf>
    <xf numFmtId="49" fontId="0" fillId="0" borderId="54" xfId="0" applyNumberFormat="1" applyBorder="1" applyAlignment="1" applyProtection="1">
      <alignment vertical="center" shrinkToFit="1"/>
      <protection locked="0"/>
    </xf>
    <xf numFmtId="49" fontId="0" fillId="0" borderId="23" xfId="0" applyNumberFormat="1" applyBorder="1" applyAlignment="1" applyProtection="1">
      <alignment vertical="center" shrinkToFit="1"/>
      <protection locked="0"/>
    </xf>
    <xf numFmtId="49" fontId="0" fillId="0" borderId="22" xfId="0" applyNumberFormat="1" applyBorder="1" applyAlignment="1" applyProtection="1">
      <alignment vertical="center" shrinkToFit="1"/>
      <protection locked="0"/>
    </xf>
    <xf numFmtId="0" fontId="3" fillId="0" borderId="20" xfId="0" applyFont="1" applyBorder="1" applyAlignment="1" applyProtection="1">
      <alignment vertical="center"/>
    </xf>
    <xf numFmtId="0" fontId="3" fillId="0" borderId="12" xfId="0" applyFont="1" applyBorder="1" applyAlignment="1" applyProtection="1">
      <alignment vertical="center"/>
    </xf>
    <xf numFmtId="0" fontId="3" fillId="0" borderId="11" xfId="0" applyFont="1" applyBorder="1" applyAlignment="1" applyProtection="1">
      <alignment vertical="center"/>
    </xf>
    <xf numFmtId="188" fontId="3" fillId="0" borderId="20" xfId="0" applyNumberFormat="1" applyFont="1" applyBorder="1" applyAlignment="1" applyProtection="1">
      <alignment vertical="center" wrapText="1"/>
      <protection locked="0"/>
    </xf>
    <xf numFmtId="188" fontId="3" fillId="0" borderId="12" xfId="0" applyNumberFormat="1" applyFont="1" applyBorder="1" applyAlignment="1" applyProtection="1">
      <alignment vertical="center" wrapText="1"/>
      <protection locked="0"/>
    </xf>
    <xf numFmtId="188" fontId="3" fillId="0" borderId="11" xfId="0" applyNumberFormat="1" applyFont="1" applyBorder="1" applyAlignment="1" applyProtection="1">
      <alignment vertical="center" wrapText="1"/>
      <protection locked="0"/>
    </xf>
    <xf numFmtId="38" fontId="8" fillId="0" borderId="43" xfId="2" applyFont="1" applyBorder="1" applyAlignment="1" applyProtection="1">
      <alignment vertical="center" wrapText="1" shrinkToFit="1"/>
      <protection locked="0"/>
    </xf>
    <xf numFmtId="38" fontId="8" fillId="0" borderId="8" xfId="2" applyFont="1" applyBorder="1" applyAlignment="1" applyProtection="1">
      <alignment vertical="center" wrapText="1" shrinkToFit="1"/>
      <protection locked="0"/>
    </xf>
    <xf numFmtId="0" fontId="8" fillId="0" borderId="33" xfId="0" applyFont="1" applyBorder="1" applyAlignment="1">
      <alignment horizontal="center" vertical="center" wrapText="1" shrinkToFit="1"/>
    </xf>
    <xf numFmtId="38" fontId="8" fillId="0" borderId="12" xfId="2" applyFont="1" applyBorder="1" applyAlignment="1">
      <alignment horizontal="center" vertical="center" wrapText="1" shrinkToFit="1"/>
    </xf>
    <xf numFmtId="0" fontId="10" fillId="0" borderId="0" xfId="0" applyFont="1" applyAlignment="1">
      <alignment vertical="center"/>
    </xf>
    <xf numFmtId="0" fontId="8"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38" fontId="8" fillId="0" borderId="7" xfId="2" applyFont="1" applyBorder="1" applyAlignment="1" applyProtection="1">
      <alignment vertical="center" wrapText="1" shrinkToFit="1"/>
      <protection locked="0"/>
    </xf>
    <xf numFmtId="182" fontId="3" fillId="0" borderId="22" xfId="0" applyNumberFormat="1" applyFont="1" applyBorder="1" applyAlignment="1">
      <alignment horizontal="center" vertical="center" wrapText="1"/>
    </xf>
    <xf numFmtId="182" fontId="3" fillId="0" borderId="8" xfId="0" applyNumberFormat="1" applyFont="1" applyBorder="1" applyAlignment="1">
      <alignment horizontal="center" vertical="center" wrapText="1"/>
    </xf>
    <xf numFmtId="2" fontId="3" fillId="0" borderId="20" xfId="0" applyNumberFormat="1" applyFont="1" applyBorder="1" applyAlignment="1">
      <alignment vertical="center" wrapText="1"/>
    </xf>
    <xf numFmtId="0" fontId="3" fillId="0" borderId="12" xfId="0" applyFont="1" applyBorder="1" applyAlignment="1">
      <alignment vertical="center" wrapText="1"/>
    </xf>
    <xf numFmtId="0" fontId="3" fillId="0" borderId="24" xfId="0" applyFont="1" applyBorder="1" applyAlignment="1" applyProtection="1">
      <alignment vertical="center" wrapText="1"/>
      <protection locked="0"/>
    </xf>
    <xf numFmtId="0" fontId="3" fillId="0" borderId="25"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8" fillId="0" borderId="7" xfId="0" applyFont="1" applyBorder="1" applyAlignment="1">
      <alignment horizontal="center" vertical="center" wrapText="1"/>
    </xf>
    <xf numFmtId="0" fontId="3" fillId="0" borderId="2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24" xfId="0" applyFont="1" applyBorder="1" applyAlignment="1" applyProtection="1">
      <alignment vertical="top" wrapText="1"/>
      <protection locked="0"/>
    </xf>
    <xf numFmtId="0" fontId="3" fillId="0" borderId="25" xfId="0" applyFont="1" applyBorder="1" applyAlignment="1" applyProtection="1">
      <alignment vertical="top" wrapText="1"/>
      <protection locked="0"/>
    </xf>
    <xf numFmtId="0" fontId="3" fillId="0" borderId="26" xfId="0" applyFont="1" applyBorder="1" applyAlignment="1" applyProtection="1">
      <alignment vertical="top" wrapText="1"/>
      <protection locked="0"/>
    </xf>
    <xf numFmtId="0" fontId="3" fillId="0" borderId="27"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6" xfId="0" applyFont="1" applyBorder="1" applyAlignment="1" applyProtection="1">
      <alignment vertical="top" wrapText="1"/>
      <protection locked="0"/>
    </xf>
    <xf numFmtId="0" fontId="3" fillId="0" borderId="44" xfId="0" applyFont="1" applyBorder="1" applyAlignment="1" applyProtection="1">
      <alignment vertical="top" wrapText="1"/>
      <protection locked="0"/>
    </xf>
    <xf numFmtId="0" fontId="3" fillId="0" borderId="40" xfId="0" applyFont="1" applyBorder="1" applyAlignment="1" applyProtection="1">
      <alignment vertical="top" wrapText="1"/>
      <protection locked="0"/>
    </xf>
    <xf numFmtId="0" fontId="3" fillId="0" borderId="42" xfId="0" applyFont="1" applyBorder="1" applyAlignment="1" applyProtection="1">
      <alignment vertical="top" wrapText="1"/>
      <protection locked="0"/>
    </xf>
    <xf numFmtId="0" fontId="8" fillId="0" borderId="75" xfId="0" applyFont="1" applyBorder="1" applyAlignment="1">
      <alignment vertical="center" wrapText="1"/>
    </xf>
    <xf numFmtId="0" fontId="8" fillId="0" borderId="79" xfId="0" applyFont="1" applyBorder="1" applyAlignment="1">
      <alignment vertical="center" wrapText="1"/>
    </xf>
    <xf numFmtId="0" fontId="8" fillId="0" borderId="54" xfId="0" applyFont="1" applyBorder="1" applyAlignment="1">
      <alignment vertical="center" wrapText="1"/>
    </xf>
    <xf numFmtId="0" fontId="3" fillId="0" borderId="76" xfId="0" applyFont="1" applyBorder="1" applyAlignment="1" applyProtection="1">
      <alignment vertical="center" wrapText="1"/>
      <protection locked="0"/>
    </xf>
    <xf numFmtId="0" fontId="3" fillId="0" borderId="27" xfId="0" applyFont="1" applyBorder="1" applyAlignment="1" applyProtection="1">
      <alignment vertical="center" wrapText="1"/>
      <protection locked="0"/>
    </xf>
    <xf numFmtId="0" fontId="3" fillId="0" borderId="0" xfId="0" applyFont="1" applyBorder="1" applyAlignment="1" applyProtection="1">
      <alignment vertical="center" wrapText="1"/>
      <protection locked="0"/>
    </xf>
    <xf numFmtId="0" fontId="3" fillId="0" borderId="78"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77" xfId="0" applyFont="1" applyBorder="1" applyAlignment="1" applyProtection="1">
      <alignment vertical="center" wrapText="1"/>
      <protection locked="0"/>
    </xf>
    <xf numFmtId="180" fontId="8" fillId="0" borderId="24" xfId="0" applyNumberFormat="1" applyFont="1" applyFill="1" applyBorder="1" applyAlignment="1">
      <alignment vertical="center" wrapText="1"/>
    </xf>
    <xf numFmtId="180" fontId="8" fillId="0" borderId="25" xfId="0" applyNumberFormat="1" applyFont="1" applyFill="1" applyBorder="1" applyAlignment="1">
      <alignment vertical="center" wrapText="1"/>
    </xf>
    <xf numFmtId="180" fontId="8" fillId="0" borderId="26" xfId="0" applyNumberFormat="1" applyFont="1" applyFill="1" applyBorder="1" applyAlignment="1">
      <alignment vertical="center" wrapText="1"/>
    </xf>
    <xf numFmtId="180" fontId="8" fillId="0" borderId="27" xfId="0" applyNumberFormat="1" applyFont="1" applyFill="1" applyBorder="1" applyAlignment="1">
      <alignment vertical="center" wrapText="1"/>
    </xf>
    <xf numFmtId="180" fontId="8" fillId="0" borderId="0" xfId="0" applyNumberFormat="1" applyFont="1" applyFill="1" applyBorder="1" applyAlignment="1">
      <alignment vertical="center" wrapText="1"/>
    </xf>
    <xf numFmtId="180" fontId="8" fillId="0" borderId="6" xfId="0" applyNumberFormat="1" applyFont="1" applyFill="1" applyBorder="1" applyAlignment="1">
      <alignment vertical="center" wrapText="1"/>
    </xf>
    <xf numFmtId="180" fontId="8" fillId="0" borderId="21" xfId="0" applyNumberFormat="1" applyFont="1" applyFill="1" applyBorder="1" applyAlignment="1">
      <alignment vertical="center" wrapText="1"/>
    </xf>
    <xf numFmtId="180" fontId="8" fillId="0" borderId="23" xfId="0" applyNumberFormat="1" applyFont="1" applyFill="1" applyBorder="1" applyAlignment="1">
      <alignment vertical="center" wrapText="1"/>
    </xf>
    <xf numFmtId="180" fontId="8" fillId="0" borderId="22" xfId="0" applyNumberFormat="1" applyFont="1" applyFill="1" applyBorder="1" applyAlignment="1">
      <alignment vertical="center" wrapText="1"/>
    </xf>
    <xf numFmtId="0" fontId="3" fillId="0" borderId="24" xfId="0" applyFont="1" applyBorder="1" applyAlignment="1" applyProtection="1">
      <alignment vertical="top"/>
      <protection locked="0"/>
    </xf>
    <xf numFmtId="0" fontId="3" fillId="0" borderId="25" xfId="0" applyFont="1" applyBorder="1" applyAlignment="1" applyProtection="1">
      <alignment vertical="top"/>
      <protection locked="0"/>
    </xf>
    <xf numFmtId="0" fontId="3" fillId="0" borderId="26" xfId="0" applyFont="1" applyBorder="1" applyAlignment="1" applyProtection="1">
      <alignment vertical="top"/>
      <protection locked="0"/>
    </xf>
    <xf numFmtId="0" fontId="3" fillId="0" borderId="27" xfId="0" applyFont="1" applyBorder="1" applyAlignment="1" applyProtection="1">
      <alignment vertical="top"/>
      <protection locked="0"/>
    </xf>
    <xf numFmtId="0" fontId="3" fillId="0" borderId="0" xfId="0" applyFont="1" applyBorder="1" applyAlignment="1" applyProtection="1">
      <alignment vertical="top"/>
      <protection locked="0"/>
    </xf>
    <xf numFmtId="0" fontId="3" fillId="0" borderId="6" xfId="0" applyFont="1" applyBorder="1" applyAlignment="1" applyProtection="1">
      <alignment vertical="top"/>
      <protection locked="0"/>
    </xf>
    <xf numFmtId="0" fontId="3" fillId="0" borderId="21" xfId="0" applyFont="1" applyBorder="1" applyAlignment="1" applyProtection="1">
      <alignment vertical="top"/>
      <protection locked="0"/>
    </xf>
    <xf numFmtId="0" fontId="3" fillId="0" borderId="23" xfId="0" applyFont="1" applyBorder="1" applyAlignment="1" applyProtection="1">
      <alignment vertical="top"/>
      <protection locked="0"/>
    </xf>
    <xf numFmtId="0" fontId="3" fillId="0" borderId="22" xfId="0" applyFont="1" applyBorder="1" applyAlignment="1" applyProtection="1">
      <alignment vertical="top"/>
      <protection locked="0"/>
    </xf>
    <xf numFmtId="0" fontId="5" fillId="0" borderId="24"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23"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0" fontId="5" fillId="0" borderId="33" xfId="0" applyFont="1" applyBorder="1" applyAlignment="1" applyProtection="1">
      <alignment horizontal="left" vertical="center" wrapText="1"/>
      <protection locked="0"/>
    </xf>
    <xf numFmtId="180" fontId="5" fillId="0" borderId="33" xfId="0" applyNumberFormat="1" applyFont="1" applyBorder="1" applyAlignment="1" applyProtection="1">
      <alignment horizontal="left" vertical="center" wrapText="1"/>
      <protection locked="0"/>
    </xf>
    <xf numFmtId="0" fontId="5" fillId="0" borderId="33" xfId="0" applyFont="1" applyBorder="1" applyAlignment="1" applyProtection="1">
      <alignment vertical="center"/>
      <protection locked="0"/>
    </xf>
    <xf numFmtId="0" fontId="8" fillId="0" borderId="26" xfId="0" applyFont="1" applyBorder="1" applyAlignment="1">
      <alignment vertical="center"/>
    </xf>
    <xf numFmtId="0" fontId="8" fillId="0" borderId="6" xfId="0" applyFont="1" applyBorder="1" applyAlignment="1">
      <alignment vertical="center"/>
    </xf>
    <xf numFmtId="0" fontId="8" fillId="0" borderId="21" xfId="0" applyFont="1" applyBorder="1" applyAlignment="1">
      <alignment vertical="center"/>
    </xf>
    <xf numFmtId="0" fontId="8" fillId="0" borderId="23" xfId="0" applyFont="1" applyBorder="1" applyAlignment="1">
      <alignment vertical="center"/>
    </xf>
    <xf numFmtId="0" fontId="8" fillId="0" borderId="22" xfId="0" applyFont="1" applyBorder="1" applyAlignment="1">
      <alignment vertical="center"/>
    </xf>
    <xf numFmtId="0" fontId="8" fillId="0" borderId="25" xfId="0" applyFont="1" applyBorder="1" applyAlignment="1">
      <alignment vertical="center"/>
    </xf>
    <xf numFmtId="0" fontId="8" fillId="0" borderId="27" xfId="0" applyFont="1" applyBorder="1" applyAlignment="1">
      <alignment vertical="center"/>
    </xf>
    <xf numFmtId="0" fontId="8" fillId="0" borderId="0" xfId="0" applyFont="1" applyBorder="1" applyAlignment="1">
      <alignment vertical="center"/>
    </xf>
    <xf numFmtId="0" fontId="5" fillId="0" borderId="27"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33" xfId="0" applyNumberFormat="1" applyFont="1" applyBorder="1" applyAlignment="1" applyProtection="1">
      <alignment horizontal="left" vertical="center" wrapText="1"/>
      <protection locked="0"/>
    </xf>
    <xf numFmtId="0" fontId="5" fillId="0" borderId="33" xfId="0" applyFont="1" applyBorder="1" applyAlignment="1" applyProtection="1">
      <alignment horizontal="center" vertical="center"/>
      <protection locked="0"/>
    </xf>
    <xf numFmtId="0" fontId="8" fillId="0" borderId="25" xfId="0" applyFont="1" applyBorder="1" applyAlignment="1">
      <alignment vertical="center" wrapText="1" shrinkToFit="1"/>
    </xf>
    <xf numFmtId="0" fontId="5" fillId="0" borderId="20"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8" fillId="0" borderId="0" xfId="0" applyFont="1" applyBorder="1" applyAlignment="1">
      <alignment vertical="center" wrapText="1" shrinkToFit="1"/>
    </xf>
    <xf numFmtId="0" fontId="8" fillId="0" borderId="33" xfId="0" applyFont="1" applyBorder="1" applyAlignment="1">
      <alignment vertical="center" wrapText="1"/>
    </xf>
    <xf numFmtId="0" fontId="5" fillId="0" borderId="24" xfId="0" applyNumberFormat="1" applyFont="1" applyBorder="1" applyAlignment="1" applyProtection="1">
      <alignment horizontal="left" vertical="top" wrapText="1"/>
      <protection locked="0"/>
    </xf>
    <xf numFmtId="0" fontId="5" fillId="0" borderId="25" xfId="0" applyNumberFormat="1" applyFont="1" applyBorder="1" applyAlignment="1" applyProtection="1">
      <alignment horizontal="left" vertical="top" wrapText="1"/>
      <protection locked="0"/>
    </xf>
    <xf numFmtId="0" fontId="5" fillId="0" borderId="26" xfId="0" applyNumberFormat="1" applyFont="1" applyBorder="1" applyAlignment="1" applyProtection="1">
      <alignment horizontal="left" vertical="top" wrapText="1"/>
      <protection locked="0"/>
    </xf>
    <xf numFmtId="0" fontId="5" fillId="0" borderId="27" xfId="0" applyNumberFormat="1" applyFont="1" applyBorder="1" applyAlignment="1" applyProtection="1">
      <alignment horizontal="left" vertical="top" wrapText="1"/>
      <protection locked="0"/>
    </xf>
    <xf numFmtId="0" fontId="5" fillId="0" borderId="0" xfId="0" applyNumberFormat="1" applyFont="1" applyBorder="1" applyAlignment="1" applyProtection="1">
      <alignment horizontal="left" vertical="top" wrapText="1"/>
      <protection locked="0"/>
    </xf>
    <xf numFmtId="0" fontId="5" fillId="0" borderId="6" xfId="0" applyNumberFormat="1" applyFont="1" applyBorder="1" applyAlignment="1" applyProtection="1">
      <alignment horizontal="left" vertical="top" wrapText="1"/>
      <protection locked="0"/>
    </xf>
    <xf numFmtId="0" fontId="5" fillId="0" borderId="21" xfId="0" applyNumberFormat="1" applyFont="1" applyBorder="1" applyAlignment="1" applyProtection="1">
      <alignment horizontal="left" vertical="top" wrapText="1"/>
      <protection locked="0"/>
    </xf>
    <xf numFmtId="0" fontId="5" fillId="0" borderId="23" xfId="0" applyNumberFormat="1" applyFont="1" applyBorder="1" applyAlignment="1" applyProtection="1">
      <alignment horizontal="left" vertical="top" wrapText="1"/>
      <protection locked="0"/>
    </xf>
    <xf numFmtId="0" fontId="5" fillId="0" borderId="22" xfId="0" applyNumberFormat="1" applyFont="1" applyBorder="1" applyAlignment="1" applyProtection="1">
      <alignment horizontal="left" vertical="top" wrapText="1"/>
      <protection locked="0"/>
    </xf>
    <xf numFmtId="0" fontId="8" fillId="2" borderId="29" xfId="0" applyFont="1" applyFill="1" applyBorder="1" applyAlignment="1">
      <alignment vertical="center"/>
    </xf>
    <xf numFmtId="0" fontId="8" fillId="2" borderId="30" xfId="0" applyFont="1" applyFill="1" applyBorder="1" applyAlignment="1">
      <alignment vertical="center"/>
    </xf>
    <xf numFmtId="0" fontId="8" fillId="2" borderId="28" xfId="0" applyFont="1" applyFill="1" applyBorder="1" applyAlignment="1">
      <alignment vertical="center"/>
    </xf>
    <xf numFmtId="0" fontId="8" fillId="2" borderId="24" xfId="0" applyFont="1" applyFill="1" applyBorder="1" applyAlignment="1">
      <alignment vertical="center" wrapText="1"/>
    </xf>
    <xf numFmtId="0" fontId="8" fillId="2" borderId="25" xfId="0" applyFont="1" applyFill="1" applyBorder="1" applyAlignment="1">
      <alignment vertical="center" wrapText="1"/>
    </xf>
    <xf numFmtId="0" fontId="8" fillId="2" borderId="26" xfId="0" applyFont="1" applyFill="1" applyBorder="1" applyAlignment="1">
      <alignment vertical="center" wrapText="1"/>
    </xf>
    <xf numFmtId="0" fontId="8" fillId="2" borderId="32" xfId="0" applyFont="1" applyFill="1" applyBorder="1" applyAlignment="1">
      <alignment vertical="center"/>
    </xf>
    <xf numFmtId="0" fontId="8" fillId="2" borderId="5" xfId="0" applyFont="1" applyFill="1" applyBorder="1" applyAlignment="1">
      <alignment vertical="center"/>
    </xf>
    <xf numFmtId="0" fontId="8" fillId="2" borderId="10" xfId="0" applyFont="1" applyFill="1" applyBorder="1" applyAlignment="1">
      <alignment vertical="center"/>
    </xf>
    <xf numFmtId="38" fontId="5" fillId="2" borderId="31" xfId="2" applyFont="1" applyFill="1" applyBorder="1" applyAlignment="1" applyProtection="1">
      <alignment vertical="center"/>
      <protection locked="0"/>
    </xf>
    <xf numFmtId="38" fontId="5" fillId="2" borderId="9" xfId="2" applyFont="1" applyFill="1" applyBorder="1" applyAlignment="1" applyProtection="1">
      <alignment vertical="center"/>
      <protection locked="0"/>
    </xf>
    <xf numFmtId="38" fontId="8" fillId="2" borderId="24" xfId="2" applyFont="1" applyFill="1" applyBorder="1" applyAlignment="1">
      <alignment vertical="center"/>
    </xf>
    <xf numFmtId="38" fontId="8" fillId="2" borderId="25" xfId="2" applyFont="1" applyFill="1" applyBorder="1" applyAlignment="1">
      <alignment vertical="center"/>
    </xf>
    <xf numFmtId="38" fontId="8" fillId="2" borderId="26" xfId="2" applyFont="1" applyFill="1" applyBorder="1" applyAlignment="1">
      <alignment vertical="center"/>
    </xf>
    <xf numFmtId="38" fontId="5" fillId="2" borderId="20" xfId="2" applyFont="1" applyFill="1" applyBorder="1" applyAlignment="1" applyProtection="1">
      <alignment vertical="center"/>
      <protection locked="0"/>
    </xf>
    <xf numFmtId="38" fontId="5" fillId="2" borderId="11" xfId="2" applyFont="1" applyFill="1" applyBorder="1" applyAlignment="1" applyProtection="1">
      <alignment vertical="center"/>
      <protection locked="0"/>
    </xf>
    <xf numFmtId="38" fontId="5" fillId="2" borderId="32" xfId="2" applyFont="1" applyFill="1" applyBorder="1" applyAlignment="1" applyProtection="1">
      <alignment vertical="center"/>
      <protection locked="0"/>
    </xf>
    <xf numFmtId="38" fontId="5" fillId="2" borderId="10" xfId="2" applyFont="1" applyFill="1" applyBorder="1" applyAlignment="1" applyProtection="1">
      <alignment vertical="center"/>
      <protection locked="0"/>
    </xf>
    <xf numFmtId="38" fontId="5" fillId="2" borderId="29" xfId="2" applyFont="1" applyFill="1" applyBorder="1" applyAlignment="1" applyProtection="1">
      <alignment vertical="center"/>
      <protection locked="0"/>
    </xf>
    <xf numFmtId="38" fontId="5" fillId="2" borderId="28" xfId="2" applyFont="1" applyFill="1" applyBorder="1" applyAlignment="1" applyProtection="1">
      <alignment vertical="center"/>
      <protection locked="0"/>
    </xf>
    <xf numFmtId="38" fontId="5" fillId="0" borderId="20" xfId="2" applyFont="1" applyBorder="1" applyAlignment="1">
      <alignment vertical="center"/>
    </xf>
    <xf numFmtId="38" fontId="5" fillId="0" borderId="11" xfId="2" applyFont="1" applyBorder="1" applyAlignment="1">
      <alignment vertical="center"/>
    </xf>
    <xf numFmtId="0" fontId="8" fillId="0" borderId="33" xfId="0" applyFont="1" applyBorder="1" applyAlignment="1">
      <alignment horizontal="center" vertical="center"/>
    </xf>
    <xf numFmtId="38" fontId="8" fillId="2" borderId="20" xfId="2" applyFont="1" applyFill="1" applyBorder="1" applyAlignment="1">
      <alignment vertical="center"/>
    </xf>
    <xf numFmtId="38" fontId="8" fillId="2" borderId="11" xfId="2" applyFont="1" applyFill="1" applyBorder="1" applyAlignment="1">
      <alignment vertical="center"/>
    </xf>
    <xf numFmtId="0" fontId="8" fillId="0" borderId="2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2" borderId="2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xf>
    <xf numFmtId="0" fontId="8" fillId="2" borderId="24"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31" xfId="0" applyFont="1" applyFill="1" applyBorder="1" applyAlignment="1" applyProtection="1">
      <alignment vertical="center"/>
      <protection locked="0"/>
    </xf>
    <xf numFmtId="0" fontId="8" fillId="2" borderId="4" xfId="0" applyFont="1" applyFill="1" applyBorder="1" applyAlignment="1" applyProtection="1">
      <alignment vertical="center"/>
      <protection locked="0"/>
    </xf>
    <xf numFmtId="0" fontId="8" fillId="2" borderId="9" xfId="0" applyFont="1" applyFill="1" applyBorder="1" applyAlignment="1" applyProtection="1">
      <alignment vertical="center"/>
      <protection locked="0"/>
    </xf>
    <xf numFmtId="0" fontId="8" fillId="2" borderId="32" xfId="0" applyFont="1" applyFill="1" applyBorder="1" applyAlignment="1" applyProtection="1">
      <alignment vertical="center"/>
      <protection locked="0"/>
    </xf>
    <xf numFmtId="0" fontId="8" fillId="2" borderId="5" xfId="0" applyFont="1" applyFill="1" applyBorder="1" applyAlignment="1" applyProtection="1">
      <alignment vertical="center"/>
      <protection locked="0"/>
    </xf>
    <xf numFmtId="0" fontId="8" fillId="2" borderId="10" xfId="0" applyFont="1" applyFill="1" applyBorder="1" applyAlignment="1" applyProtection="1">
      <alignment vertical="center"/>
      <protection locked="0"/>
    </xf>
    <xf numFmtId="0" fontId="8" fillId="2" borderId="31" xfId="0" applyFont="1" applyFill="1" applyBorder="1" applyAlignment="1">
      <alignment vertical="center"/>
    </xf>
    <xf numFmtId="0" fontId="8" fillId="2" borderId="4" xfId="0" applyFont="1" applyFill="1" applyBorder="1" applyAlignment="1">
      <alignment vertical="center"/>
    </xf>
    <xf numFmtId="0" fontId="8" fillId="2" borderId="9" xfId="0" applyFont="1" applyFill="1" applyBorder="1" applyAlignment="1">
      <alignment vertical="center"/>
    </xf>
    <xf numFmtId="0" fontId="8" fillId="2" borderId="20" xfId="0" applyFont="1" applyFill="1" applyBorder="1" applyAlignment="1" applyProtection="1">
      <alignment vertical="center"/>
      <protection locked="0"/>
    </xf>
    <xf numFmtId="0" fontId="8" fillId="2" borderId="12" xfId="0" applyFont="1" applyFill="1" applyBorder="1" applyAlignment="1" applyProtection="1">
      <alignment vertical="center"/>
      <protection locked="0"/>
    </xf>
    <xf numFmtId="0" fontId="8" fillId="2" borderId="11" xfId="0" applyFont="1" applyFill="1" applyBorder="1" applyAlignment="1" applyProtection="1">
      <alignment vertical="center"/>
      <protection locked="0"/>
    </xf>
    <xf numFmtId="0" fontId="8" fillId="2" borderId="20" xfId="0" applyFont="1" applyFill="1" applyBorder="1" applyAlignment="1" applyProtection="1">
      <alignment vertical="center"/>
    </xf>
    <xf numFmtId="0" fontId="8" fillId="2" borderId="12" xfId="0" applyFont="1" applyFill="1" applyBorder="1" applyAlignment="1" applyProtection="1">
      <alignment vertical="center"/>
    </xf>
    <xf numFmtId="0" fontId="8" fillId="2" borderId="11" xfId="0" applyFont="1" applyFill="1" applyBorder="1" applyAlignment="1" applyProtection="1">
      <alignment vertical="center"/>
    </xf>
    <xf numFmtId="0" fontId="8" fillId="0" borderId="43" xfId="0" applyFont="1" applyBorder="1" applyAlignment="1" applyProtection="1">
      <alignment vertical="center"/>
    </xf>
    <xf numFmtId="0" fontId="8" fillId="0" borderId="33" xfId="0" applyFont="1" applyBorder="1" applyAlignment="1" applyProtection="1">
      <alignment vertical="center"/>
    </xf>
    <xf numFmtId="38" fontId="8" fillId="2" borderId="33" xfId="2" applyFont="1" applyFill="1" applyBorder="1" applyAlignment="1">
      <alignment vertical="center"/>
    </xf>
    <xf numFmtId="38" fontId="8" fillId="2" borderId="43" xfId="2" applyFont="1" applyFill="1" applyBorder="1" applyAlignment="1">
      <alignment vertical="center"/>
    </xf>
    <xf numFmtId="0" fontId="8" fillId="0" borderId="33" xfId="0" applyFont="1" applyBorder="1" applyAlignment="1">
      <alignment vertical="center"/>
    </xf>
    <xf numFmtId="38" fontId="8" fillId="2" borderId="33" xfId="2" applyFont="1" applyFill="1" applyBorder="1" applyAlignment="1" applyProtection="1">
      <alignment vertical="center"/>
      <protection locked="0"/>
    </xf>
    <xf numFmtId="0" fontId="8" fillId="0" borderId="43" xfId="0" applyFont="1" applyBorder="1" applyAlignment="1">
      <alignment vertical="center"/>
    </xf>
    <xf numFmtId="0" fontId="8" fillId="0" borderId="32" xfId="0" applyFont="1" applyBorder="1" applyAlignment="1">
      <alignment vertical="center"/>
    </xf>
    <xf numFmtId="0" fontId="8" fillId="0" borderId="5" xfId="0" applyFont="1" applyBorder="1" applyAlignment="1">
      <alignment vertical="center"/>
    </xf>
    <xf numFmtId="0" fontId="8" fillId="0" borderId="10"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8" fillId="0" borderId="28" xfId="0" applyFont="1" applyBorder="1" applyAlignment="1">
      <alignment vertical="center"/>
    </xf>
    <xf numFmtId="0" fontId="8" fillId="5" borderId="24" xfId="0" applyFont="1" applyFill="1" applyBorder="1" applyAlignment="1">
      <alignment vertical="center"/>
    </xf>
    <xf numFmtId="0" fontId="8" fillId="5" borderId="25" xfId="0" applyFont="1" applyFill="1" applyBorder="1" applyAlignment="1">
      <alignment vertical="center"/>
    </xf>
    <xf numFmtId="0" fontId="8" fillId="5" borderId="26" xfId="0" applyFont="1" applyFill="1" applyBorder="1" applyAlignment="1">
      <alignment vertical="center"/>
    </xf>
    <xf numFmtId="0" fontId="0" fillId="6" borderId="0" xfId="0" applyFill="1" applyBorder="1" applyAlignment="1">
      <alignment horizontal="center" vertical="center"/>
    </xf>
    <xf numFmtId="0" fontId="0" fillId="6" borderId="87" xfId="0" applyFill="1" applyBorder="1" applyAlignment="1">
      <alignment horizontal="center" vertical="center"/>
    </xf>
    <xf numFmtId="0" fontId="15" fillId="0" borderId="33" xfId="0" applyFont="1" applyBorder="1" applyAlignment="1">
      <alignment vertical="center"/>
    </xf>
    <xf numFmtId="0" fontId="15" fillId="0" borderId="46" xfId="0" applyFont="1" applyBorder="1" applyAlignment="1">
      <alignment vertical="center"/>
    </xf>
    <xf numFmtId="0" fontId="15" fillId="0" borderId="41" xfId="0" applyFont="1" applyBorder="1" applyAlignment="1">
      <alignment vertical="center"/>
    </xf>
    <xf numFmtId="0" fontId="15" fillId="0" borderId="47" xfId="0" applyFont="1" applyBorder="1" applyAlignment="1">
      <alignment vertical="center"/>
    </xf>
    <xf numFmtId="0" fontId="15" fillId="0" borderId="44" xfId="0" applyFont="1" applyBorder="1" applyAlignment="1">
      <alignment vertical="center"/>
    </xf>
    <xf numFmtId="0" fontId="15" fillId="0" borderId="40" xfId="0" applyFont="1" applyBorder="1" applyAlignment="1">
      <alignment vertical="center"/>
    </xf>
    <xf numFmtId="0" fontId="15" fillId="0" borderId="42" xfId="0" applyFont="1" applyBorder="1" applyAlignment="1">
      <alignment vertical="center"/>
    </xf>
    <xf numFmtId="0" fontId="15" fillId="0" borderId="27" xfId="0" applyFont="1" applyBorder="1" applyAlignment="1">
      <alignment vertical="center"/>
    </xf>
    <xf numFmtId="0" fontId="15" fillId="0" borderId="0" xfId="0" applyFont="1" applyBorder="1" applyAlignment="1">
      <alignment vertical="center"/>
    </xf>
    <xf numFmtId="0" fontId="15" fillId="0" borderId="6" xfId="0" applyFont="1" applyBorder="1" applyAlignment="1">
      <alignment vertical="center"/>
    </xf>
    <xf numFmtId="192" fontId="15" fillId="0" borderId="47" xfId="0" quotePrefix="1" applyNumberFormat="1" applyFont="1" applyBorder="1" applyAlignment="1">
      <alignment vertical="center"/>
    </xf>
    <xf numFmtId="192" fontId="15" fillId="0" borderId="6" xfId="0" quotePrefix="1" applyNumberFormat="1" applyFont="1" applyBorder="1" applyAlignment="1">
      <alignment vertical="center"/>
    </xf>
    <xf numFmtId="192" fontId="15" fillId="0" borderId="22" xfId="0" quotePrefix="1" applyNumberFormat="1" applyFont="1" applyBorder="1" applyAlignment="1">
      <alignment vertical="center"/>
    </xf>
    <xf numFmtId="0" fontId="15" fillId="0" borderId="31" xfId="0" applyFont="1" applyBorder="1" applyAlignment="1">
      <alignment vertical="center"/>
    </xf>
    <xf numFmtId="0" fontId="15" fillId="0" borderId="4" xfId="0" applyFont="1" applyBorder="1" applyAlignment="1">
      <alignment vertical="center"/>
    </xf>
    <xf numFmtId="0" fontId="8" fillId="5" borderId="43" xfId="0" applyFont="1" applyFill="1" applyBorder="1" applyAlignment="1">
      <alignment vertical="center"/>
    </xf>
    <xf numFmtId="0" fontId="8" fillId="5" borderId="33" xfId="0" applyFont="1" applyFill="1" applyBorder="1" applyAlignment="1">
      <alignment vertical="center"/>
    </xf>
    <xf numFmtId="0" fontId="15" fillId="0" borderId="33" xfId="0" applyFont="1" applyBorder="1" applyAlignment="1">
      <alignment horizontal="center" vertical="center"/>
    </xf>
    <xf numFmtId="189" fontId="28" fillId="6" borderId="0" xfId="2" applyNumberFormat="1" applyFont="1" applyFill="1" applyBorder="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15" fillId="0" borderId="21" xfId="0" applyFont="1" applyBorder="1" applyAlignment="1">
      <alignment vertical="center"/>
    </xf>
    <xf numFmtId="0" fontId="15" fillId="0" borderId="23" xfId="0" applyFont="1" applyBorder="1" applyAlignment="1">
      <alignment vertical="center"/>
    </xf>
    <xf numFmtId="0" fontId="15" fillId="0" borderId="22" xfId="0" applyFont="1" applyBorder="1" applyAlignment="1">
      <alignment vertical="center"/>
    </xf>
    <xf numFmtId="0" fontId="15" fillId="0" borderId="46" xfId="0" applyFont="1" applyBorder="1" applyAlignment="1">
      <alignment vertical="center" wrapText="1"/>
    </xf>
    <xf numFmtId="0" fontId="15" fillId="0" borderId="20" xfId="0" applyFont="1" applyBorder="1" applyAlignment="1">
      <alignment horizontal="center"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24" xfId="0"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vertical="center"/>
    </xf>
    <xf numFmtId="0" fontId="15" fillId="0" borderId="29" xfId="0" applyFont="1" applyBorder="1" applyAlignment="1">
      <alignment vertical="center"/>
    </xf>
    <xf numFmtId="0" fontId="15" fillId="0" borderId="30" xfId="0" applyFont="1" applyBorder="1" applyAlignment="1">
      <alignment vertical="center"/>
    </xf>
    <xf numFmtId="49" fontId="15" fillId="0" borderId="31" xfId="0" applyNumberFormat="1" applyFont="1" applyBorder="1" applyAlignment="1">
      <alignment vertical="center"/>
    </xf>
    <xf numFmtId="0" fontId="0" fillId="0" borderId="71" xfId="0" quotePrefix="1" applyBorder="1" applyAlignment="1">
      <alignment vertical="center"/>
    </xf>
    <xf numFmtId="0" fontId="0" fillId="0" borderId="34" xfId="0" quotePrefix="1" applyBorder="1" applyAlignment="1">
      <alignment vertical="center"/>
    </xf>
    <xf numFmtId="0" fontId="8" fillId="0" borderId="100" xfId="0" applyFont="1" applyBorder="1" applyAlignment="1">
      <alignment vertical="center"/>
    </xf>
    <xf numFmtId="0" fontId="8" fillId="0" borderId="97" xfId="0" applyFont="1" applyBorder="1" applyAlignment="1">
      <alignment vertical="center"/>
    </xf>
    <xf numFmtId="0" fontId="8" fillId="0" borderId="98" xfId="0" applyFont="1" applyBorder="1" applyAlignment="1">
      <alignment vertical="center"/>
    </xf>
    <xf numFmtId="0" fontId="8" fillId="0" borderId="31" xfId="0" applyFont="1" applyBorder="1" applyAlignment="1">
      <alignment vertical="center" shrinkToFit="1"/>
    </xf>
    <xf numFmtId="0" fontId="8" fillId="0" borderId="4" xfId="0" applyFont="1" applyBorder="1" applyAlignment="1">
      <alignment vertical="center" shrinkToFit="1"/>
    </xf>
    <xf numFmtId="0" fontId="8" fillId="0" borderId="9" xfId="0" applyFont="1" applyBorder="1" applyAlignment="1">
      <alignment vertical="center" shrinkToFit="1"/>
    </xf>
    <xf numFmtId="0" fontId="15" fillId="0" borderId="32" xfId="0" applyFont="1" applyBorder="1" applyAlignment="1">
      <alignment vertical="center"/>
    </xf>
    <xf numFmtId="0" fontId="15" fillId="0" borderId="5" xfId="0" applyFont="1" applyBorder="1" applyAlignment="1">
      <alignment vertical="center"/>
    </xf>
    <xf numFmtId="0" fontId="15" fillId="0" borderId="43"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0" fillId="0" borderId="37" xfId="0" quotePrefix="1" applyBorder="1" applyAlignment="1">
      <alignment vertical="center"/>
    </xf>
    <xf numFmtId="192" fontId="15" fillId="0" borderId="26" xfId="0" quotePrefix="1" applyNumberFormat="1" applyFont="1" applyBorder="1" applyAlignment="1">
      <alignment vertical="center"/>
    </xf>
    <xf numFmtId="192" fontId="15" fillId="0" borderId="42" xfId="0" quotePrefix="1" applyNumberFormat="1" applyFont="1" applyBorder="1" applyAlignment="1">
      <alignment vertical="center"/>
    </xf>
    <xf numFmtId="0" fontId="8" fillId="5" borderId="111" xfId="0" applyFont="1" applyFill="1" applyBorder="1" applyAlignment="1">
      <alignment vertical="center"/>
    </xf>
    <xf numFmtId="0" fontId="8" fillId="5" borderId="112" xfId="0" applyFont="1" applyFill="1" applyBorder="1" applyAlignment="1">
      <alignment vertical="center"/>
    </xf>
    <xf numFmtId="0" fontId="8" fillId="5" borderId="113" xfId="0" applyFont="1" applyFill="1" applyBorder="1" applyAlignment="1">
      <alignment vertical="center"/>
    </xf>
    <xf numFmtId="0" fontId="8" fillId="2" borderId="29" xfId="0" applyFont="1" applyFill="1" applyBorder="1" applyAlignment="1" applyProtection="1">
      <alignment vertical="center"/>
    </xf>
    <xf numFmtId="0" fontId="8" fillId="2" borderId="30" xfId="0" applyFont="1" applyFill="1" applyBorder="1" applyAlignment="1" applyProtection="1">
      <alignment vertical="center"/>
    </xf>
    <xf numFmtId="0" fontId="8" fillId="2" borderId="28" xfId="0" applyFont="1" applyFill="1" applyBorder="1" applyAlignment="1" applyProtection="1">
      <alignment vertical="center"/>
    </xf>
    <xf numFmtId="0" fontId="47" fillId="2" borderId="31" xfId="0" applyFont="1" applyFill="1" applyBorder="1" applyAlignment="1" applyProtection="1">
      <alignment vertical="center"/>
      <protection locked="0"/>
    </xf>
    <xf numFmtId="0" fontId="47" fillId="2" borderId="4" xfId="0" applyFont="1" applyFill="1" applyBorder="1" applyAlignment="1" applyProtection="1">
      <alignment vertical="center"/>
      <protection locked="0"/>
    </xf>
    <xf numFmtId="0" fontId="47" fillId="2" borderId="9" xfId="0" applyFont="1" applyFill="1" applyBorder="1" applyAlignment="1" applyProtection="1">
      <alignment vertical="center"/>
      <protection locked="0"/>
    </xf>
    <xf numFmtId="0" fontId="8" fillId="0" borderId="29" xfId="0" applyFont="1" applyBorder="1" applyAlignment="1" applyProtection="1">
      <alignment vertical="center"/>
    </xf>
    <xf numFmtId="0" fontId="8" fillId="0" borderId="30" xfId="0" applyFont="1" applyBorder="1" applyAlignment="1" applyProtection="1">
      <alignment vertical="center"/>
    </xf>
    <xf numFmtId="0" fontId="8" fillId="0" borderId="28" xfId="0" applyFont="1" applyBorder="1" applyAlignment="1" applyProtection="1">
      <alignment vertical="center"/>
    </xf>
    <xf numFmtId="38" fontId="8" fillId="2" borderId="31" xfId="2" applyFont="1" applyFill="1" applyBorder="1" applyAlignment="1" applyProtection="1">
      <alignment vertical="center"/>
      <protection locked="0"/>
    </xf>
    <xf numFmtId="0" fontId="0" fillId="0" borderId="4" xfId="0" applyBorder="1" applyAlignment="1">
      <alignment vertical="center"/>
    </xf>
    <xf numFmtId="0" fontId="0" fillId="0" borderId="9" xfId="0" applyBorder="1" applyAlignment="1">
      <alignment vertical="center"/>
    </xf>
    <xf numFmtId="38" fontId="8" fillId="2" borderId="21" xfId="2" applyFont="1" applyFill="1" applyBorder="1" applyAlignment="1" applyProtection="1">
      <alignment vertical="center"/>
      <protection locked="0"/>
    </xf>
    <xf numFmtId="0" fontId="0" fillId="0" borderId="23" xfId="0" applyBorder="1" applyAlignment="1">
      <alignment vertical="center"/>
    </xf>
    <xf numFmtId="0" fontId="0" fillId="0" borderId="22" xfId="0" applyBorder="1" applyAlignment="1">
      <alignment vertical="center"/>
    </xf>
    <xf numFmtId="0" fontId="3" fillId="0" borderId="0" xfId="0" applyFont="1" applyFill="1" applyBorder="1" applyAlignment="1">
      <alignment horizontal="center" vertical="center" wrapText="1"/>
    </xf>
    <xf numFmtId="9" fontId="11" fillId="0" borderId="0" xfId="1" applyFont="1" applyAlignment="1">
      <alignment vertical="center" shrinkToFit="1"/>
    </xf>
    <xf numFmtId="0" fontId="3" fillId="0" borderId="0" xfId="0" applyFont="1" applyAlignment="1">
      <alignment horizontal="distributed" vertical="center"/>
    </xf>
    <xf numFmtId="0" fontId="0" fillId="0" borderId="23" xfId="0" applyFont="1" applyFill="1" applyBorder="1" applyAlignment="1">
      <alignment vertical="center" shrinkToFit="1"/>
    </xf>
    <xf numFmtId="0" fontId="0" fillId="0" borderId="12" xfId="0" applyFont="1" applyFill="1" applyBorder="1" applyAlignment="1">
      <alignment vertical="center" shrinkToFit="1"/>
    </xf>
    <xf numFmtId="0" fontId="3" fillId="0" borderId="23" xfId="0" applyNumberFormat="1" applyFont="1" applyBorder="1" applyAlignment="1">
      <alignment vertical="center" shrinkToFit="1"/>
    </xf>
    <xf numFmtId="0" fontId="3" fillId="0" borderId="33" xfId="0" applyFont="1" applyBorder="1" applyAlignment="1">
      <alignment horizontal="center" vertical="center"/>
    </xf>
    <xf numFmtId="0" fontId="48" fillId="0" borderId="0" xfId="0" applyFont="1" applyAlignment="1">
      <alignment horizontal="center" vertical="center" wrapText="1"/>
    </xf>
    <xf numFmtId="0" fontId="49" fillId="0" borderId="33" xfId="0" applyFont="1" applyBorder="1" applyAlignment="1">
      <alignment horizontal="center" vertical="center" wrapText="1"/>
    </xf>
    <xf numFmtId="0" fontId="49" fillId="0" borderId="20" xfId="0" applyFont="1" applyBorder="1" applyAlignment="1">
      <alignment horizontal="center" vertical="center" wrapText="1"/>
    </xf>
    <xf numFmtId="0" fontId="50" fillId="0" borderId="24" xfId="0" applyFont="1" applyBorder="1" applyAlignment="1">
      <alignment vertical="center" wrapText="1"/>
    </xf>
    <xf numFmtId="0" fontId="50" fillId="0" borderId="25" xfId="0" applyFont="1" applyBorder="1" applyAlignment="1">
      <alignment vertical="center" wrapText="1"/>
    </xf>
    <xf numFmtId="0" fontId="50" fillId="0" borderId="118" xfId="0" applyFont="1" applyBorder="1" applyAlignment="1">
      <alignment vertical="center" wrapText="1"/>
    </xf>
    <xf numFmtId="0" fontId="50" fillId="0" borderId="27" xfId="0" applyFont="1" applyBorder="1" applyAlignment="1">
      <alignment vertical="center" wrapText="1"/>
    </xf>
    <xf numFmtId="0" fontId="50" fillId="0" borderId="0" xfId="0" applyFont="1" applyBorder="1" applyAlignment="1">
      <alignment vertical="center" wrapText="1"/>
    </xf>
    <xf numFmtId="0" fontId="50" fillId="0" borderId="119" xfId="0" applyFont="1" applyBorder="1" applyAlignment="1">
      <alignment vertical="center" wrapText="1"/>
    </xf>
    <xf numFmtId="0" fontId="50" fillId="0" borderId="21" xfId="0" applyFont="1" applyBorder="1" applyAlignment="1">
      <alignment vertical="center" wrapText="1"/>
    </xf>
    <xf numFmtId="0" fontId="50" fillId="0" borderId="23" xfId="0" applyFont="1" applyBorder="1" applyAlignment="1">
      <alignment vertical="center" wrapText="1"/>
    </xf>
    <xf numFmtId="0" fontId="50" fillId="0" borderId="120" xfId="0" applyFont="1" applyBorder="1" applyAlignment="1">
      <alignment vertical="center" wrapText="1"/>
    </xf>
    <xf numFmtId="0" fontId="50" fillId="0" borderId="26" xfId="0" applyFont="1" applyBorder="1" applyAlignment="1">
      <alignment vertical="center" wrapText="1"/>
    </xf>
    <xf numFmtId="0" fontId="50" fillId="0" borderId="6" xfId="0" applyFont="1" applyBorder="1" applyAlignment="1">
      <alignment vertical="center" wrapText="1"/>
    </xf>
    <xf numFmtId="0" fontId="50" fillId="0" borderId="22" xfId="0" applyFont="1" applyBorder="1" applyAlignment="1">
      <alignment vertical="center" wrapText="1"/>
    </xf>
    <xf numFmtId="10" fontId="51" fillId="0" borderId="57" xfId="0" applyNumberFormat="1" applyFont="1" applyBorder="1" applyAlignment="1">
      <alignment vertical="center"/>
    </xf>
    <xf numFmtId="10" fontId="51" fillId="0" borderId="117" xfId="0" applyNumberFormat="1" applyFont="1" applyBorder="1" applyAlignment="1">
      <alignment vertical="center"/>
    </xf>
    <xf numFmtId="10" fontId="51" fillId="0" borderId="121" xfId="0" applyNumberFormat="1" applyFont="1" applyBorder="1" applyAlignment="1">
      <alignment vertical="center"/>
    </xf>
    <xf numFmtId="0" fontId="0" fillId="0" borderId="0" xfId="0" applyAlignment="1">
      <alignment vertical="center"/>
    </xf>
    <xf numFmtId="38" fontId="0" fillId="0" borderId="0" xfId="0" applyNumberFormat="1" applyAlignment="1">
      <alignment vertical="center"/>
    </xf>
    <xf numFmtId="38" fontId="0" fillId="6" borderId="0" xfId="0" applyNumberFormat="1" applyFill="1" applyAlignment="1">
      <alignment vertical="center"/>
    </xf>
    <xf numFmtId="0" fontId="0" fillId="6" borderId="0" xfId="0" applyFill="1" applyAlignment="1">
      <alignment vertical="center"/>
    </xf>
    <xf numFmtId="38" fontId="0" fillId="7" borderId="0" xfId="0" applyNumberFormat="1" applyFill="1" applyAlignment="1">
      <alignment vertical="center"/>
    </xf>
    <xf numFmtId="0" fontId="0" fillId="7" borderId="0" xfId="0" applyFill="1" applyAlignment="1">
      <alignment vertical="center"/>
    </xf>
    <xf numFmtId="38" fontId="0" fillId="8" borderId="0" xfId="0" applyNumberFormat="1" applyFill="1" applyAlignment="1">
      <alignment vertical="center"/>
    </xf>
    <xf numFmtId="0" fontId="0" fillId="8" borderId="0" xfId="0" applyFill="1" applyAlignment="1">
      <alignment vertical="center"/>
    </xf>
  </cellXfs>
  <cellStyles count="4">
    <cellStyle name="パーセント" xfId="1" builtinId="5"/>
    <cellStyle name="桁区切り" xfId="2" builtinId="6"/>
    <cellStyle name="標準" xfId="0" builtinId="0"/>
    <cellStyle name="標準 2" xfId="3"/>
  </cellStyles>
  <dxfs count="25">
    <dxf>
      <fill>
        <patternFill>
          <bgColor rgb="FFFFCC99"/>
        </patternFill>
      </fill>
    </dxf>
    <dxf>
      <fill>
        <patternFill>
          <bgColor indexed="47"/>
        </patternFill>
      </fill>
    </dxf>
    <dxf>
      <fill>
        <patternFill>
          <bgColor indexed="47"/>
        </patternFill>
      </fill>
    </dxf>
    <dxf>
      <fill>
        <patternFill>
          <bgColor rgb="FFFFCC99"/>
        </patternFill>
      </fill>
    </dxf>
    <dxf>
      <fill>
        <patternFill>
          <bgColor rgb="FFFFCC99"/>
        </patternFill>
      </fill>
    </dxf>
    <dxf>
      <fill>
        <patternFill>
          <bgColor rgb="FFFFCC99"/>
        </patternFill>
      </fill>
    </dxf>
    <dxf>
      <fill>
        <patternFill>
          <bgColor rgb="FFFFCC99"/>
        </patternFill>
      </fill>
    </dxf>
    <dxf>
      <fill>
        <patternFill>
          <bgColor indexed="47"/>
        </patternFill>
      </fill>
    </dxf>
    <dxf>
      <fill>
        <patternFill>
          <bgColor rgb="FFFFCC99"/>
        </patternFill>
      </fill>
    </dxf>
    <dxf>
      <fill>
        <patternFill>
          <bgColor rgb="FFFFCC99"/>
        </patternFill>
      </fill>
    </dxf>
    <dxf>
      <fill>
        <patternFill>
          <bgColor indexed="47"/>
        </patternFill>
      </fill>
    </dxf>
    <dxf>
      <fill>
        <patternFill>
          <bgColor rgb="FFFFCC99"/>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1"/>
        </patternFill>
      </fill>
    </dxf>
    <dxf>
      <fill>
        <patternFill>
          <bgColor indexed="47"/>
        </patternFill>
      </fill>
    </dxf>
    <dxf>
      <fill>
        <patternFill>
          <bgColor rgb="FFFFCC99"/>
        </patternFill>
      </fill>
    </dxf>
    <dxf>
      <fill>
        <patternFill>
          <bgColor indexed="47"/>
        </patternFill>
      </fill>
    </dxf>
  </dxfs>
  <tableStyles count="0" defaultTableStyle="TableStyleMedium9" defaultPivotStyle="PivotStyleLight16"/>
  <colors>
    <mruColors>
      <color rgb="FF1102CE"/>
      <color rgb="FFFF9900"/>
      <color rgb="FF005A9E"/>
      <color rgb="FF003964"/>
      <color rgb="FFFFC000"/>
      <color rgb="FFEAEAEA"/>
      <color rgb="FFFF3300"/>
      <color rgb="FFCCFFFF"/>
      <color rgb="FFFFCC99"/>
      <color rgb="FFFEE1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104776</xdr:colOff>
      <xdr:row>25</xdr:row>
      <xdr:rowOff>28575</xdr:rowOff>
    </xdr:from>
    <xdr:to>
      <xdr:col>28</xdr:col>
      <xdr:colOff>161925</xdr:colOff>
      <xdr:row>41</xdr:row>
      <xdr:rowOff>152400</xdr:rowOff>
    </xdr:to>
    <xdr:sp macro="" textlink="">
      <xdr:nvSpPr>
        <xdr:cNvPr id="19602" name="AutoShape 36"/>
        <xdr:cNvSpPr>
          <a:spLocks noChangeArrowheads="1"/>
        </xdr:cNvSpPr>
      </xdr:nvSpPr>
      <xdr:spPr bwMode="auto">
        <a:xfrm>
          <a:off x="104776" y="4619625"/>
          <a:ext cx="6772274" cy="2981325"/>
        </a:xfrm>
        <a:prstGeom prst="roundRect">
          <a:avLst>
            <a:gd name="adj" fmla="val 6040"/>
          </a:avLst>
        </a:prstGeom>
        <a:noFill/>
        <a:ln w="25400" algn="ctr">
          <a:solidFill>
            <a:srgbClr val="000000"/>
          </a:solidFill>
          <a:prstDash val="lgDashDot"/>
          <a:round/>
          <a:headEnd/>
          <a:tailEnd/>
        </a:ln>
      </xdr:spPr>
    </xdr:sp>
    <xdr:clientData/>
  </xdr:twoCellAnchor>
  <xdr:twoCellAnchor>
    <xdr:from>
      <xdr:col>21</xdr:col>
      <xdr:colOff>76200</xdr:colOff>
      <xdr:row>0</xdr:row>
      <xdr:rowOff>57150</xdr:rowOff>
    </xdr:from>
    <xdr:to>
      <xdr:col>27</xdr:col>
      <xdr:colOff>142875</xdr:colOff>
      <xdr:row>3</xdr:row>
      <xdr:rowOff>9525</xdr:rowOff>
    </xdr:to>
    <xdr:sp macro="" textlink="">
      <xdr:nvSpPr>
        <xdr:cNvPr id="19508" name="Text Box 52"/>
        <xdr:cNvSpPr txBox="1">
          <a:spLocks noChangeArrowheads="1"/>
        </xdr:cNvSpPr>
      </xdr:nvSpPr>
      <xdr:spPr bwMode="auto">
        <a:xfrm>
          <a:off x="4972050" y="57150"/>
          <a:ext cx="1257300" cy="419100"/>
        </a:xfrm>
        <a:prstGeom prst="rect">
          <a:avLst/>
        </a:prstGeom>
        <a:noFill/>
        <a:ln w="9525" algn="ctr">
          <a:solidFill>
            <a:srgbClr val="000000"/>
          </a:solidFill>
          <a:miter lim="800000"/>
          <a:headEnd/>
          <a:tailEnd/>
        </a:ln>
        <a:effectLst/>
      </xdr:spPr>
      <xdr:txBody>
        <a:bodyPr vertOverflow="clip" wrap="square" lIns="27432" tIns="18288" rIns="27432" bIns="18288" anchor="ctr" upright="1"/>
        <a:lstStyle/>
        <a:p>
          <a:pPr algn="ctr"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事業計画書の綴じ方）</a:t>
          </a:r>
        </a:p>
      </xdr:txBody>
    </xdr:sp>
    <xdr:clientData/>
  </xdr:twoCellAnchor>
  <xdr:twoCellAnchor editAs="oneCell">
    <xdr:from>
      <xdr:col>14</xdr:col>
      <xdr:colOff>142875</xdr:colOff>
      <xdr:row>69</xdr:row>
      <xdr:rowOff>0</xdr:rowOff>
    </xdr:from>
    <xdr:to>
      <xdr:col>14</xdr:col>
      <xdr:colOff>219075</xdr:colOff>
      <xdr:row>70</xdr:row>
      <xdr:rowOff>38100</xdr:rowOff>
    </xdr:to>
    <xdr:sp macro="" textlink="">
      <xdr:nvSpPr>
        <xdr:cNvPr id="19607" name="Text Box 53"/>
        <xdr:cNvSpPr txBox="1">
          <a:spLocks noChangeArrowheads="1"/>
        </xdr:cNvSpPr>
      </xdr:nvSpPr>
      <xdr:spPr bwMode="auto">
        <a:xfrm>
          <a:off x="3371850" y="15135225"/>
          <a:ext cx="76200" cy="219075"/>
        </a:xfrm>
        <a:prstGeom prst="rect">
          <a:avLst/>
        </a:prstGeom>
        <a:noFill/>
        <a:ln w="9525" algn="ctr">
          <a:noFill/>
          <a:miter lim="800000"/>
          <a:headEnd/>
          <a:tailEnd/>
        </a:ln>
      </xdr:spPr>
    </xdr:sp>
    <xdr:clientData/>
  </xdr:twoCellAnchor>
  <xdr:twoCellAnchor>
    <xdr:from>
      <xdr:col>12</xdr:col>
      <xdr:colOff>228598</xdr:colOff>
      <xdr:row>25</xdr:row>
      <xdr:rowOff>95249</xdr:rowOff>
    </xdr:from>
    <xdr:to>
      <xdr:col>31</xdr:col>
      <xdr:colOff>200025</xdr:colOff>
      <xdr:row>43</xdr:row>
      <xdr:rowOff>171450</xdr:rowOff>
    </xdr:to>
    <xdr:sp macro="" textlink="">
      <xdr:nvSpPr>
        <xdr:cNvPr id="9" name="テキスト ボックス 8"/>
        <xdr:cNvSpPr txBox="1"/>
      </xdr:nvSpPr>
      <xdr:spPr>
        <a:xfrm>
          <a:off x="3133723" y="4686299"/>
          <a:ext cx="4495802" cy="32956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kumimoji="1" lang="ja-JP" altLang="en-US" sz="800">
              <a:latin typeface="ＭＳ 明朝" pitchFamily="17" charset="-128"/>
              <a:ea typeface="ＭＳ 明朝" pitchFamily="17" charset="-128"/>
            </a:rPr>
            <a:t>　　</a:t>
          </a:r>
          <a:r>
            <a:rPr kumimoji="1" lang="en-US" altLang="ja-JP" sz="800">
              <a:solidFill>
                <a:schemeClr val="dk1"/>
              </a:solidFill>
              <a:latin typeface="ＭＳ 明朝" pitchFamily="17" charset="-128"/>
              <a:ea typeface="ＭＳ 明朝" pitchFamily="17" charset="-128"/>
              <a:cs typeface="+mn-cs"/>
            </a:rPr>
            <a:t>                         </a:t>
          </a:r>
          <a:r>
            <a:rPr kumimoji="1" lang="ja-JP" altLang="ja-JP" sz="800">
              <a:solidFill>
                <a:schemeClr val="dk1"/>
              </a:solidFill>
              <a:latin typeface="ＭＳ 明朝" pitchFamily="17" charset="-128"/>
              <a:ea typeface="ＭＳ 明朝" pitchFamily="17" charset="-128"/>
              <a:cs typeface="+mn-cs"/>
            </a:rPr>
            <a:t>　　</a:t>
          </a:r>
          <a:r>
            <a:rPr kumimoji="1" lang="ja-JP" altLang="en-US" sz="80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県が提出を求めた資料</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ja-JP" sz="800" spc="0">
              <a:solidFill>
                <a:schemeClr val="dk1"/>
              </a:solidFill>
              <a:latin typeface="ＭＳ 明朝" pitchFamily="17" charset="-128"/>
              <a:ea typeface="ＭＳ 明朝" pitchFamily="17" charset="-128"/>
              <a:cs typeface="+mn-cs"/>
            </a:rPr>
            <a:t>　　　　　　　　　　　　　　</a:t>
          </a:r>
          <a:r>
            <a:rPr kumimoji="1" lang="ja-JP" altLang="en-US" sz="800" spc="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任意の添付資料</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en-US" sz="800" spc="0">
              <a:solidFill>
                <a:schemeClr val="dk1"/>
              </a:solidFill>
              <a:latin typeface="ＭＳ 明朝" pitchFamily="17" charset="-128"/>
              <a:ea typeface="ＭＳ 明朝" pitchFamily="17" charset="-128"/>
              <a:cs typeface="+mn-cs"/>
            </a:rPr>
            <a:t>　　　　　　　　　　　　　　　設置場所の航空写真</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ja-JP" sz="800" spc="0">
              <a:solidFill>
                <a:schemeClr val="dk1"/>
              </a:solidFill>
              <a:latin typeface="ＭＳ 明朝" pitchFamily="17" charset="-128"/>
              <a:ea typeface="ＭＳ 明朝" pitchFamily="17" charset="-128"/>
              <a:cs typeface="+mn-cs"/>
            </a:rPr>
            <a:t>　　　　　　          　　</a:t>
          </a:r>
          <a:r>
            <a:rPr kumimoji="1" lang="ja-JP" altLang="en-US" sz="800" spc="0">
              <a:solidFill>
                <a:schemeClr val="dk1"/>
              </a:solidFill>
              <a:latin typeface="ＭＳ 明朝" pitchFamily="17" charset="-128"/>
              <a:ea typeface="ＭＳ 明朝" pitchFamily="17" charset="-128"/>
              <a:cs typeface="+mn-cs"/>
            </a:rPr>
            <a:t>　再エネ</a:t>
          </a:r>
          <a:r>
            <a:rPr kumimoji="1" lang="ja-JP" altLang="ja-JP" sz="800" spc="0">
              <a:solidFill>
                <a:schemeClr val="dk1"/>
              </a:solidFill>
              <a:latin typeface="ＭＳ 明朝" pitchFamily="17" charset="-128"/>
              <a:ea typeface="ＭＳ 明朝" pitchFamily="17" charset="-128"/>
              <a:cs typeface="+mn-cs"/>
            </a:rPr>
            <a:t>発電</a:t>
          </a:r>
          <a:r>
            <a:rPr kumimoji="1" lang="ja-JP" altLang="en-US" sz="800" spc="0">
              <a:solidFill>
                <a:schemeClr val="dk1"/>
              </a:solidFill>
              <a:latin typeface="ＭＳ 明朝" pitchFamily="17" charset="-128"/>
              <a:ea typeface="ＭＳ 明朝" pitchFamily="17" charset="-128"/>
              <a:cs typeface="+mn-cs"/>
            </a:rPr>
            <a:t>設備</a:t>
          </a:r>
          <a:r>
            <a:rPr kumimoji="1" lang="ja-JP" altLang="ja-JP" sz="800" spc="0">
              <a:solidFill>
                <a:schemeClr val="dk1"/>
              </a:solidFill>
              <a:latin typeface="ＭＳ 明朝" pitchFamily="17" charset="-128"/>
              <a:ea typeface="ＭＳ 明朝" pitchFamily="17" charset="-128"/>
              <a:cs typeface="+mn-cs"/>
            </a:rPr>
            <a:t>及びパワコン等のカタログ　</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ja-JP" sz="800" spc="0">
              <a:solidFill>
                <a:schemeClr val="dk1"/>
              </a:solidFill>
              <a:latin typeface="ＭＳ 明朝" pitchFamily="17" charset="-128"/>
              <a:ea typeface="ＭＳ 明朝" pitchFamily="17" charset="-128"/>
              <a:cs typeface="+mn-cs"/>
            </a:rPr>
            <a:t>　　　　　　　　　　</a:t>
          </a:r>
          <a:r>
            <a:rPr kumimoji="1" lang="ja-JP" altLang="en-US" sz="800" spc="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直近２会計年度の財務諸表等　　</a:t>
          </a:r>
          <a:r>
            <a:rPr kumimoji="1" lang="en-US" altLang="ja-JP" sz="800" spc="0" baseline="0">
              <a:solidFill>
                <a:schemeClr val="dk1"/>
              </a:solidFill>
              <a:latin typeface="ＭＳ 明朝" pitchFamily="17" charset="-128"/>
              <a:ea typeface="ＭＳ 明朝" pitchFamily="17" charset="-128"/>
              <a:cs typeface="+mn-cs"/>
            </a:rPr>
            <a:t>   </a:t>
          </a:r>
          <a:r>
            <a:rPr kumimoji="1" lang="en-US" altLang="ja-JP" sz="800" spc="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  </a:t>
          </a:r>
          <a:r>
            <a:rPr kumimoji="1" lang="en-US" altLang="ja-JP" sz="800" spc="0" baseline="0">
              <a:solidFill>
                <a:schemeClr val="dk1"/>
              </a:solidFill>
              <a:latin typeface="ＭＳ 明朝" pitchFamily="17" charset="-128"/>
              <a:ea typeface="ＭＳ 明朝" pitchFamily="17" charset="-128"/>
              <a:cs typeface="+mn-cs"/>
            </a:rPr>
            <a:t>   </a:t>
          </a:r>
          <a:r>
            <a:rPr kumimoji="1" lang="en-US" altLang="ja-JP" sz="800" spc="0">
              <a:solidFill>
                <a:schemeClr val="dk1"/>
              </a:solidFill>
              <a:latin typeface="ＭＳ 明朝" pitchFamily="17" charset="-128"/>
              <a:ea typeface="ＭＳ 明朝" pitchFamily="17" charset="-128"/>
              <a:cs typeface="+mn-cs"/>
            </a:rPr>
            <a:t>                       </a:t>
          </a:r>
          <a:r>
            <a:rPr kumimoji="1" lang="en-US" altLang="ja-JP" sz="800" spc="0" baseline="0">
              <a:solidFill>
                <a:schemeClr val="dk1"/>
              </a:solidFill>
              <a:latin typeface="ＭＳ 明朝" pitchFamily="17" charset="-128"/>
              <a:ea typeface="ＭＳ 明朝" pitchFamily="17" charset="-128"/>
              <a:cs typeface="+mn-cs"/>
            </a:rPr>
            <a:t> </a:t>
          </a:r>
          <a:r>
            <a:rPr kumimoji="1" lang="en-US" altLang="ja-JP" sz="800" spc="0">
              <a:solidFill>
                <a:schemeClr val="dk1"/>
              </a:solidFill>
              <a:latin typeface="ＭＳ 明朝" pitchFamily="17" charset="-128"/>
              <a:ea typeface="ＭＳ 明朝" pitchFamily="17" charset="-128"/>
              <a:cs typeface="+mn-cs"/>
            </a:rPr>
            <a:t>                 </a:t>
          </a:r>
          <a:r>
            <a:rPr kumimoji="1" lang="en-US" altLang="ja-JP" sz="800" spc="0" baseline="0">
              <a:solidFill>
                <a:schemeClr val="dk1"/>
              </a:solidFill>
              <a:latin typeface="ＭＳ 明朝" pitchFamily="17" charset="-128"/>
              <a:ea typeface="ＭＳ 明朝" pitchFamily="17" charset="-128"/>
              <a:cs typeface="+mn-cs"/>
            </a:rPr>
            <a:t>         </a:t>
          </a:r>
          <a:r>
            <a:rPr kumimoji="1" lang="ja-JP" altLang="ja-JP" sz="800" spc="0" baseline="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　　　　　　　　</a:t>
          </a:r>
          <a:r>
            <a:rPr kumimoji="1" lang="ja-JP" altLang="en-US" sz="800" spc="0">
              <a:solidFill>
                <a:schemeClr val="dk1"/>
              </a:solidFill>
              <a:latin typeface="ＭＳ 明朝" pitchFamily="17" charset="-128"/>
              <a:ea typeface="ＭＳ 明朝" pitchFamily="17" charset="-128"/>
              <a:cs typeface="+mn-cs"/>
            </a:rPr>
            <a:t>　　　　　　</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en-US" sz="800" spc="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商業</a:t>
          </a:r>
          <a:r>
            <a:rPr kumimoji="1" lang="ja-JP" altLang="en-US" sz="800" spc="0">
              <a:solidFill>
                <a:schemeClr val="dk1"/>
              </a:solidFill>
              <a:latin typeface="ＭＳ 明朝" pitchFamily="17" charset="-128"/>
              <a:ea typeface="ＭＳ 明朝" pitchFamily="17" charset="-128"/>
              <a:cs typeface="+mn-cs"/>
            </a:rPr>
            <a:t>・法人</a:t>
          </a:r>
          <a:r>
            <a:rPr kumimoji="1" lang="ja-JP" altLang="ja-JP" sz="800" spc="0">
              <a:solidFill>
                <a:schemeClr val="dk1"/>
              </a:solidFill>
              <a:latin typeface="ＭＳ 明朝" pitchFamily="17" charset="-128"/>
              <a:ea typeface="ＭＳ 明朝" pitchFamily="17" charset="-128"/>
              <a:cs typeface="+mn-cs"/>
            </a:rPr>
            <a:t>登記簿現在事項全部証明書及び定款</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en-US" sz="800" spc="0">
              <a:solidFill>
                <a:schemeClr val="dk1"/>
              </a:solidFill>
              <a:latin typeface="ＭＳ 明朝" pitchFamily="17" charset="-128"/>
              <a:ea typeface="ＭＳ 明朝" pitchFamily="17" charset="-128"/>
              <a:cs typeface="+mn-cs"/>
            </a:rPr>
            <a:t>　　　　　　　　　　　</a:t>
          </a:r>
          <a:r>
            <a:rPr kumimoji="1" lang="ja-JP" altLang="ja-JP" sz="800">
              <a:solidFill>
                <a:schemeClr val="dk1"/>
              </a:solidFill>
              <a:latin typeface="ＭＳ 明朝" pitchFamily="17" charset="-128"/>
              <a:ea typeface="ＭＳ 明朝" pitchFamily="17" charset="-128"/>
              <a:cs typeface="+mn-cs"/>
            </a:rPr>
            <a:t> （ＳＰＣに係る定款等）</a:t>
          </a:r>
          <a:r>
            <a:rPr kumimoji="1" lang="en-US" altLang="ja-JP" sz="800" spc="0">
              <a:solidFill>
                <a:schemeClr val="dk1"/>
              </a:solidFill>
              <a:latin typeface="ＭＳ 明朝" pitchFamily="17" charset="-128"/>
              <a:ea typeface="ＭＳ 明朝" pitchFamily="17" charset="-128"/>
              <a:cs typeface="+mn-cs"/>
            </a:rPr>
            <a:t>        </a:t>
          </a:r>
          <a:r>
            <a:rPr kumimoji="1" lang="en-US" altLang="ja-JP" sz="800" spc="0" baseline="0">
              <a:solidFill>
                <a:schemeClr val="dk1"/>
              </a:solidFill>
              <a:latin typeface="ＭＳ 明朝" pitchFamily="17" charset="-128"/>
              <a:ea typeface="ＭＳ 明朝" pitchFamily="17" charset="-128"/>
              <a:cs typeface="+mn-cs"/>
            </a:rPr>
            <a:t> </a:t>
          </a:r>
          <a:r>
            <a:rPr kumimoji="1" lang="en-US" altLang="ja-JP" sz="800" spc="0">
              <a:solidFill>
                <a:schemeClr val="dk1"/>
              </a:solidFill>
              <a:latin typeface="ＭＳ 明朝" pitchFamily="17" charset="-128"/>
              <a:ea typeface="ＭＳ 明朝" pitchFamily="17" charset="-128"/>
              <a:cs typeface="+mn-cs"/>
            </a:rPr>
            <a:t>                 </a:t>
          </a:r>
        </a:p>
        <a:p>
          <a:pPr algn="l"/>
          <a:r>
            <a:rPr kumimoji="1" lang="ja-JP" altLang="ja-JP" sz="800" spc="0">
              <a:solidFill>
                <a:schemeClr val="dk1"/>
              </a:solidFill>
              <a:latin typeface="ＭＳ 明朝" pitchFamily="17" charset="-128"/>
              <a:ea typeface="ＭＳ 明朝" pitchFamily="17" charset="-128"/>
              <a:cs typeface="+mn-cs"/>
            </a:rPr>
            <a:t>　　　　　</a:t>
          </a:r>
          <a:r>
            <a:rPr kumimoji="1" lang="ja-JP" altLang="en-US" sz="800" spc="0">
              <a:solidFill>
                <a:schemeClr val="dk1"/>
              </a:solidFill>
              <a:latin typeface="ＭＳ 明朝" pitchFamily="17" charset="-128"/>
              <a:ea typeface="ＭＳ 明朝" pitchFamily="17" charset="-128"/>
              <a:cs typeface="+mn-cs"/>
            </a:rPr>
            <a:t>　　　　　　様式６</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en-US" sz="800" spc="0">
              <a:solidFill>
                <a:schemeClr val="dk1"/>
              </a:solidFill>
              <a:latin typeface="ＭＳ 明朝" pitchFamily="17" charset="-128"/>
              <a:ea typeface="ＭＳ 明朝" pitchFamily="17" charset="-128"/>
              <a:cs typeface="+mn-cs"/>
            </a:rPr>
            <a:t>　　　　　　　　　　様式５</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en-US" sz="800" spc="0">
              <a:solidFill>
                <a:schemeClr val="dk1"/>
              </a:solidFill>
              <a:latin typeface="ＭＳ 明朝" pitchFamily="17" charset="-128"/>
              <a:ea typeface="ＭＳ 明朝" pitchFamily="17" charset="-128"/>
              <a:cs typeface="+mn-cs"/>
            </a:rPr>
            <a:t>　　　　　　　　　様式４</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en-US" sz="800" spc="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　</a:t>
          </a:r>
          <a:r>
            <a:rPr kumimoji="1" lang="ja-JP" altLang="en-US" sz="800" spc="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様式</a:t>
          </a:r>
          <a:r>
            <a:rPr kumimoji="1" lang="ja-JP" altLang="en-US" sz="800" spc="0">
              <a:solidFill>
                <a:schemeClr val="dk1"/>
              </a:solidFill>
              <a:latin typeface="ＭＳ 明朝" pitchFamily="17" charset="-128"/>
              <a:ea typeface="ＭＳ 明朝" pitchFamily="17" charset="-128"/>
              <a:cs typeface="+mn-cs"/>
            </a:rPr>
            <a:t>３－４</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en-US" sz="800" spc="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様式</a:t>
          </a:r>
          <a:r>
            <a:rPr kumimoji="1" lang="ja-JP" altLang="en-US" sz="800" spc="0">
              <a:solidFill>
                <a:schemeClr val="dk1"/>
              </a:solidFill>
              <a:latin typeface="ＭＳ 明朝" pitchFamily="17" charset="-128"/>
              <a:ea typeface="ＭＳ 明朝" pitchFamily="17" charset="-128"/>
              <a:cs typeface="+mn-cs"/>
            </a:rPr>
            <a:t>３－３</a:t>
          </a:r>
          <a:endParaRPr kumimoji="1" lang="en-US" altLang="ja-JP" sz="800" spc="0">
            <a:solidFill>
              <a:schemeClr val="dk1"/>
            </a:solidFill>
            <a:latin typeface="ＭＳ 明朝" pitchFamily="17" charset="-128"/>
            <a:ea typeface="ＭＳ 明朝" pitchFamily="17" charset="-128"/>
            <a:cs typeface="+mn-cs"/>
          </a:endParaRPr>
        </a:p>
        <a:p>
          <a:pPr algn="l"/>
          <a:r>
            <a:rPr kumimoji="1" lang="en-US" altLang="ja-JP" sz="800" spc="0">
              <a:solidFill>
                <a:schemeClr val="dk1"/>
              </a:solidFill>
              <a:latin typeface="ＭＳ 明朝" pitchFamily="17" charset="-128"/>
              <a:ea typeface="ＭＳ 明朝" pitchFamily="17" charset="-128"/>
              <a:cs typeface="+mn-cs"/>
            </a:rPr>
            <a:t>          </a:t>
          </a:r>
          <a:r>
            <a:rPr kumimoji="1" lang="ja-JP" altLang="en-US" sz="800" spc="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様式</a:t>
          </a:r>
          <a:r>
            <a:rPr kumimoji="1" lang="ja-JP" altLang="en-US" sz="800" spc="0">
              <a:solidFill>
                <a:schemeClr val="dk1"/>
              </a:solidFill>
              <a:latin typeface="ＭＳ 明朝" pitchFamily="17" charset="-128"/>
              <a:ea typeface="ＭＳ 明朝" pitchFamily="17" charset="-128"/>
              <a:cs typeface="+mn-cs"/>
            </a:rPr>
            <a:t>３－２</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en-US" sz="800" spc="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様式</a:t>
          </a:r>
          <a:r>
            <a:rPr kumimoji="1" lang="ja-JP" altLang="en-US" sz="800" spc="0">
              <a:solidFill>
                <a:schemeClr val="dk1"/>
              </a:solidFill>
              <a:latin typeface="ＭＳ 明朝" pitchFamily="17" charset="-128"/>
              <a:ea typeface="ＭＳ 明朝" pitchFamily="17" charset="-128"/>
              <a:cs typeface="+mn-cs"/>
            </a:rPr>
            <a:t>３－１</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ja-JP" sz="800" spc="0">
              <a:solidFill>
                <a:schemeClr val="dk1"/>
              </a:solidFill>
              <a:latin typeface="ＭＳ 明朝" pitchFamily="17" charset="-128"/>
              <a:ea typeface="ＭＳ 明朝" pitchFamily="17" charset="-128"/>
              <a:cs typeface="+mn-cs"/>
            </a:rPr>
            <a:t>　　　　様式</a:t>
          </a:r>
          <a:r>
            <a:rPr kumimoji="1" lang="ja-JP" altLang="en-US" sz="800" spc="0">
              <a:solidFill>
                <a:schemeClr val="dk1"/>
              </a:solidFill>
              <a:latin typeface="ＭＳ 明朝" pitchFamily="17" charset="-128"/>
              <a:ea typeface="ＭＳ 明朝" pitchFamily="17" charset="-128"/>
              <a:cs typeface="+mn-cs"/>
            </a:rPr>
            <a:t>２－４</a:t>
          </a:r>
          <a:r>
            <a:rPr kumimoji="1" lang="en-US" altLang="ja-JP" sz="800" spc="0" baseline="0">
              <a:solidFill>
                <a:schemeClr val="dk1"/>
              </a:solidFill>
              <a:latin typeface="ＭＳ 明朝" pitchFamily="17" charset="-128"/>
              <a:ea typeface="ＭＳ 明朝" pitchFamily="17" charset="-128"/>
              <a:cs typeface="+mn-cs"/>
            </a:rPr>
            <a:t> </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ja-JP" sz="800" spc="0">
              <a:solidFill>
                <a:schemeClr val="dk1"/>
              </a:solidFill>
              <a:latin typeface="ＭＳ 明朝" pitchFamily="17" charset="-128"/>
              <a:ea typeface="ＭＳ 明朝" pitchFamily="17" charset="-128"/>
              <a:cs typeface="+mn-cs"/>
            </a:rPr>
            <a:t>　　　様式２－３</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en-US" sz="800" spc="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様式２－２</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en-US" sz="800" spc="0">
              <a:solidFill>
                <a:schemeClr val="dk1"/>
              </a:solidFill>
              <a:latin typeface="ＭＳ 明朝" pitchFamily="17" charset="-128"/>
              <a:ea typeface="ＭＳ 明朝" pitchFamily="17" charset="-128"/>
              <a:cs typeface="+mn-cs"/>
            </a:rPr>
            <a:t>　</a:t>
          </a:r>
          <a:r>
            <a:rPr kumimoji="1" lang="ja-JP" altLang="ja-JP" sz="800" spc="0">
              <a:solidFill>
                <a:schemeClr val="dk1"/>
              </a:solidFill>
              <a:latin typeface="ＭＳ 明朝" pitchFamily="17" charset="-128"/>
              <a:ea typeface="ＭＳ 明朝" pitchFamily="17" charset="-128"/>
              <a:cs typeface="+mn-cs"/>
            </a:rPr>
            <a:t>様式２－１</a:t>
          </a:r>
          <a:endParaRPr kumimoji="1" lang="en-US" altLang="ja-JP" sz="800" spc="0">
            <a:solidFill>
              <a:schemeClr val="dk1"/>
            </a:solidFill>
            <a:latin typeface="ＭＳ 明朝" pitchFamily="17" charset="-128"/>
            <a:ea typeface="ＭＳ 明朝" pitchFamily="17" charset="-128"/>
            <a:cs typeface="+mn-cs"/>
          </a:endParaRPr>
        </a:p>
        <a:p>
          <a:pPr algn="l"/>
          <a:r>
            <a:rPr kumimoji="1" lang="ja-JP" altLang="ja-JP" sz="800" spc="0">
              <a:solidFill>
                <a:schemeClr val="dk1"/>
              </a:solidFill>
              <a:latin typeface="ＭＳ 明朝" pitchFamily="17" charset="-128"/>
              <a:ea typeface="ＭＳ 明朝" pitchFamily="17" charset="-128"/>
              <a:cs typeface="+mn-cs"/>
            </a:rPr>
            <a:t>様式１</a:t>
          </a:r>
          <a:endParaRPr kumimoji="1" lang="en-US" altLang="ja-JP" sz="800" spc="0">
            <a:solidFill>
              <a:schemeClr val="dk1"/>
            </a:solidFill>
            <a:latin typeface="ＭＳ 明朝" pitchFamily="17" charset="-128"/>
            <a:ea typeface="ＭＳ 明朝" pitchFamily="17" charset="-128"/>
            <a:cs typeface="+mn-cs"/>
          </a:endParaRPr>
        </a:p>
        <a:p>
          <a:pPr algn="l"/>
          <a:endParaRPr lang="ja-JP" altLang="ja-JP" sz="800">
            <a:solidFill>
              <a:schemeClr val="dk1"/>
            </a:solidFill>
            <a:latin typeface="ＭＳ 明朝" pitchFamily="17" charset="-128"/>
            <a:ea typeface="ＭＳ 明朝" pitchFamily="17" charset="-128"/>
            <a:cs typeface="+mn-cs"/>
          </a:endParaRPr>
        </a:p>
        <a:p>
          <a:pPr algn="l"/>
          <a:endParaRPr kumimoji="1" lang="en-US" altLang="ja-JP" sz="800">
            <a:solidFill>
              <a:schemeClr val="dk1"/>
            </a:solidFill>
            <a:latin typeface="ＭＳ 明朝" pitchFamily="17" charset="-128"/>
            <a:ea typeface="ＭＳ 明朝" pitchFamily="17" charset="-128"/>
            <a:cs typeface="+mn-cs"/>
          </a:endParaRPr>
        </a:p>
        <a:p>
          <a:pPr algn="l"/>
          <a:r>
            <a:rPr kumimoji="1" lang="ja-JP" altLang="en-US" sz="800">
              <a:solidFill>
                <a:schemeClr val="dk1"/>
              </a:solidFill>
              <a:latin typeface="ＭＳ 明朝" pitchFamily="17" charset="-128"/>
              <a:ea typeface="ＭＳ 明朝" pitchFamily="17" charset="-128"/>
              <a:cs typeface="+mn-cs"/>
            </a:rPr>
            <a:t>　　</a:t>
          </a:r>
          <a:endParaRPr kumimoji="1" lang="en-US" altLang="ja-JP" sz="800">
            <a:solidFill>
              <a:schemeClr val="dk1"/>
            </a:solidFill>
            <a:latin typeface="ＭＳ 明朝" pitchFamily="17" charset="-128"/>
            <a:ea typeface="ＭＳ 明朝" pitchFamily="17" charset="-128"/>
            <a:cs typeface="+mn-cs"/>
          </a:endParaRPr>
        </a:p>
        <a:p>
          <a:pPr algn="l"/>
          <a:r>
            <a:rPr kumimoji="1" lang="ja-JP" altLang="ja-JP" sz="800">
              <a:solidFill>
                <a:schemeClr val="dk1"/>
              </a:solidFill>
              <a:latin typeface="ＭＳ 明朝" pitchFamily="17" charset="-128"/>
              <a:ea typeface="ＭＳ 明朝" pitchFamily="17" charset="-128"/>
              <a:cs typeface="+mn-cs"/>
            </a:rPr>
            <a:t>　　　</a:t>
          </a:r>
          <a:endParaRPr kumimoji="1" lang="en-US" altLang="ja-JP" sz="800">
            <a:solidFill>
              <a:schemeClr val="dk1"/>
            </a:solidFill>
            <a:latin typeface="ＭＳ 明朝" pitchFamily="17" charset="-128"/>
            <a:ea typeface="ＭＳ 明朝" pitchFamily="17" charset="-128"/>
            <a:cs typeface="+mn-cs"/>
          </a:endParaRPr>
        </a:p>
        <a:p>
          <a:pPr algn="l"/>
          <a:r>
            <a:rPr kumimoji="1" lang="ja-JP" altLang="ja-JP" sz="800">
              <a:solidFill>
                <a:schemeClr val="dk1"/>
              </a:solidFill>
              <a:latin typeface="ＭＳ 明朝" pitchFamily="17" charset="-128"/>
              <a:ea typeface="ＭＳ 明朝" pitchFamily="17" charset="-128"/>
              <a:cs typeface="+mn-cs"/>
            </a:rPr>
            <a:t>　　　　　</a:t>
          </a:r>
          <a:r>
            <a:rPr kumimoji="1" lang="ja-JP" altLang="en-US" sz="800">
              <a:solidFill>
                <a:schemeClr val="dk1"/>
              </a:solidFill>
              <a:latin typeface="ＭＳ 明朝" pitchFamily="17" charset="-128"/>
              <a:ea typeface="ＭＳ 明朝" pitchFamily="17" charset="-128"/>
              <a:cs typeface="+mn-cs"/>
            </a:rPr>
            <a:t>　　</a:t>
          </a:r>
          <a:r>
            <a:rPr kumimoji="1" lang="ja-JP" altLang="ja-JP" sz="800">
              <a:solidFill>
                <a:schemeClr val="dk1"/>
              </a:solidFill>
              <a:latin typeface="ＭＳ 明朝" pitchFamily="17" charset="-128"/>
              <a:ea typeface="ＭＳ 明朝" pitchFamily="17" charset="-128"/>
              <a:cs typeface="+mn-cs"/>
            </a:rPr>
            <a:t>　</a:t>
          </a:r>
          <a:endParaRPr kumimoji="1" lang="en-US" altLang="ja-JP" sz="800">
            <a:latin typeface="ＭＳ 明朝" pitchFamily="17" charset="-128"/>
            <a:ea typeface="ＭＳ 明朝" pitchFamily="17" charset="-128"/>
          </a:endParaRPr>
        </a:p>
      </xdr:txBody>
    </xdr:sp>
    <xdr:clientData/>
  </xdr:twoCellAnchor>
  <xdr:twoCellAnchor editAs="oneCell">
    <xdr:from>
      <xdr:col>0</xdr:col>
      <xdr:colOff>180974</xdr:colOff>
      <xdr:row>25</xdr:row>
      <xdr:rowOff>57149</xdr:rowOff>
    </xdr:from>
    <xdr:to>
      <xdr:col>13</xdr:col>
      <xdr:colOff>66675</xdr:colOff>
      <xdr:row>41</xdr:row>
      <xdr:rowOff>104775</xdr:rowOff>
    </xdr:to>
    <xdr:pic>
      <xdr:nvPicPr>
        <xdr:cNvPr id="10" name="Picture 80"/>
        <xdr:cNvPicPr>
          <a:picLocks noChangeAspect="1" noChangeArrowheads="1"/>
        </xdr:cNvPicPr>
      </xdr:nvPicPr>
      <xdr:blipFill>
        <a:blip xmlns:r="http://schemas.openxmlformats.org/officeDocument/2006/relationships" r:embed="rId1" cstate="print"/>
        <a:srcRect/>
        <a:stretch>
          <a:fillRect/>
        </a:stretch>
      </xdr:blipFill>
      <xdr:spPr bwMode="auto">
        <a:xfrm>
          <a:off x="180974" y="4648199"/>
          <a:ext cx="3028951" cy="2905126"/>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1</xdr:col>
          <xdr:colOff>0</xdr:colOff>
          <xdr:row>41</xdr:row>
          <xdr:rowOff>142875</xdr:rowOff>
        </xdr:from>
        <xdr:to>
          <xdr:col>2</xdr:col>
          <xdr:colOff>47625</xdr:colOff>
          <xdr:row>42</xdr:row>
          <xdr:rowOff>152400</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133350</xdr:rowOff>
        </xdr:from>
        <xdr:to>
          <xdr:col>2</xdr:col>
          <xdr:colOff>47625</xdr:colOff>
          <xdr:row>43</xdr:row>
          <xdr:rowOff>142875</xdr:rowOff>
        </xdr:to>
        <xdr:sp macro="" textlink="">
          <xdr:nvSpPr>
            <xdr:cNvPr id="19465" name="Check Box 9" hidden="1">
              <a:extLst>
                <a:ext uri="{63B3BB69-23CF-44E3-9099-C40C66FF867C}">
                  <a14:compatExt spid="_x0000_s19465"/>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47625</xdr:colOff>
          <xdr:row>48</xdr:row>
          <xdr:rowOff>76200</xdr:rowOff>
        </xdr:to>
        <xdr:sp macro="" textlink="">
          <xdr:nvSpPr>
            <xdr:cNvPr id="19470" name="Check Box 14" hidden="1">
              <a:extLst>
                <a:ext uri="{63B3BB69-23CF-44E3-9099-C40C66FF867C}">
                  <a14:compatExt spid="_x0000_s1947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161925</xdr:rowOff>
        </xdr:from>
        <xdr:to>
          <xdr:col>2</xdr:col>
          <xdr:colOff>47625</xdr:colOff>
          <xdr:row>53</xdr:row>
          <xdr:rowOff>171450</xdr:rowOff>
        </xdr:to>
        <xdr:sp macro="" textlink="">
          <xdr:nvSpPr>
            <xdr:cNvPr id="19476" name="Check Box 20" hidden="1">
              <a:extLst>
                <a:ext uri="{63B3BB69-23CF-44E3-9099-C40C66FF867C}">
                  <a14:compatExt spid="_x0000_s19476"/>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47625</xdr:colOff>
          <xdr:row>48</xdr:row>
          <xdr:rowOff>76200</xdr:rowOff>
        </xdr:to>
        <xdr:sp macro="" textlink="">
          <xdr:nvSpPr>
            <xdr:cNvPr id="19479" name="Check Box 23" hidden="1">
              <a:extLst>
                <a:ext uri="{63B3BB69-23CF-44E3-9099-C40C66FF867C}">
                  <a14:compatExt spid="_x0000_s19479"/>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152400</xdr:rowOff>
        </xdr:from>
        <xdr:to>
          <xdr:col>2</xdr:col>
          <xdr:colOff>47625</xdr:colOff>
          <xdr:row>54</xdr:row>
          <xdr:rowOff>161925</xdr:rowOff>
        </xdr:to>
        <xdr:sp macro="" textlink="">
          <xdr:nvSpPr>
            <xdr:cNvPr id="19488" name="Check Box 32" hidden="1">
              <a:extLst>
                <a:ext uri="{63B3BB69-23CF-44E3-9099-C40C66FF867C}">
                  <a14:compatExt spid="_x0000_s19488"/>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47625</xdr:colOff>
          <xdr:row>48</xdr:row>
          <xdr:rowOff>76200</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47625</xdr:colOff>
          <xdr:row>48</xdr:row>
          <xdr:rowOff>76200</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47625</xdr:colOff>
          <xdr:row>53</xdr:row>
          <xdr:rowOff>9525</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95250</xdr:rowOff>
        </xdr:from>
        <xdr:to>
          <xdr:col>2</xdr:col>
          <xdr:colOff>47625</xdr:colOff>
          <xdr:row>46</xdr:row>
          <xdr:rowOff>104775</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104775</xdr:rowOff>
        </xdr:from>
        <xdr:to>
          <xdr:col>2</xdr:col>
          <xdr:colOff>47625</xdr:colOff>
          <xdr:row>45</xdr:row>
          <xdr:rowOff>114300</xdr:rowOff>
        </xdr:to>
        <xdr:sp macro="" textlink="">
          <xdr:nvSpPr>
            <xdr:cNvPr id="19566" name="Check Box 110" hidden="1">
              <a:extLst>
                <a:ext uri="{63B3BB69-23CF-44E3-9099-C40C66FF867C}">
                  <a14:compatExt spid="_x0000_s19566"/>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104775</xdr:rowOff>
        </xdr:from>
        <xdr:to>
          <xdr:col>2</xdr:col>
          <xdr:colOff>47625</xdr:colOff>
          <xdr:row>45</xdr:row>
          <xdr:rowOff>114300</xdr:rowOff>
        </xdr:to>
        <xdr:sp macro="" textlink="">
          <xdr:nvSpPr>
            <xdr:cNvPr id="19567" name="Check Box 111" hidden="1">
              <a:extLst>
                <a:ext uri="{63B3BB69-23CF-44E3-9099-C40C66FF867C}">
                  <a14:compatExt spid="_x0000_s19567"/>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85725</xdr:rowOff>
        </xdr:from>
        <xdr:to>
          <xdr:col>2</xdr:col>
          <xdr:colOff>47625</xdr:colOff>
          <xdr:row>47</xdr:row>
          <xdr:rowOff>95250</xdr:rowOff>
        </xdr:to>
        <xdr:sp macro="" textlink="">
          <xdr:nvSpPr>
            <xdr:cNvPr id="19568" name="Check Box 112" hidden="1">
              <a:extLst>
                <a:ext uri="{63B3BB69-23CF-44E3-9099-C40C66FF867C}">
                  <a14:compatExt spid="_x0000_s19568"/>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95250</xdr:rowOff>
        </xdr:from>
        <xdr:to>
          <xdr:col>2</xdr:col>
          <xdr:colOff>47625</xdr:colOff>
          <xdr:row>46</xdr:row>
          <xdr:rowOff>104775</xdr:rowOff>
        </xdr:to>
        <xdr:sp macro="" textlink="">
          <xdr:nvSpPr>
            <xdr:cNvPr id="19569" name="Check Box 113" hidden="1">
              <a:extLst>
                <a:ext uri="{63B3BB69-23CF-44E3-9099-C40C66FF867C}">
                  <a14:compatExt spid="_x0000_s19569"/>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19050</xdr:rowOff>
        </xdr:from>
        <xdr:to>
          <xdr:col>2</xdr:col>
          <xdr:colOff>47625</xdr:colOff>
          <xdr:row>51</xdr:row>
          <xdr:rowOff>28575</xdr:rowOff>
        </xdr:to>
        <xdr:sp macro="" textlink="">
          <xdr:nvSpPr>
            <xdr:cNvPr id="19570" name="Check Box 114" hidden="1">
              <a:extLst>
                <a:ext uri="{63B3BB69-23CF-44E3-9099-C40C66FF867C}">
                  <a14:compatExt spid="_x0000_s1957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38100</xdr:rowOff>
        </xdr:from>
        <xdr:to>
          <xdr:col>2</xdr:col>
          <xdr:colOff>47625</xdr:colOff>
          <xdr:row>50</xdr:row>
          <xdr:rowOff>47625</xdr:rowOff>
        </xdr:to>
        <xdr:sp macro="" textlink="">
          <xdr:nvSpPr>
            <xdr:cNvPr id="19572" name="Check Box 116" hidden="1">
              <a:extLst>
                <a:ext uri="{63B3BB69-23CF-44E3-9099-C40C66FF867C}">
                  <a14:compatExt spid="_x0000_s19572"/>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38100</xdr:rowOff>
        </xdr:from>
        <xdr:to>
          <xdr:col>2</xdr:col>
          <xdr:colOff>47625</xdr:colOff>
          <xdr:row>50</xdr:row>
          <xdr:rowOff>47625</xdr:rowOff>
        </xdr:to>
        <xdr:sp macro="" textlink="">
          <xdr:nvSpPr>
            <xdr:cNvPr id="19573" name="Check Box 117" hidden="1">
              <a:extLst>
                <a:ext uri="{63B3BB69-23CF-44E3-9099-C40C66FF867C}">
                  <a14:compatExt spid="_x0000_s19573"/>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57150</xdr:rowOff>
        </xdr:from>
        <xdr:to>
          <xdr:col>2</xdr:col>
          <xdr:colOff>47625</xdr:colOff>
          <xdr:row>49</xdr:row>
          <xdr:rowOff>66675</xdr:rowOff>
        </xdr:to>
        <xdr:sp macro="" textlink="">
          <xdr:nvSpPr>
            <xdr:cNvPr id="19575" name="Check Box 119" hidden="1">
              <a:extLst>
                <a:ext uri="{63B3BB69-23CF-44E3-9099-C40C66FF867C}">
                  <a14:compatExt spid="_x0000_s19575"/>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47625</xdr:colOff>
          <xdr:row>48</xdr:row>
          <xdr:rowOff>76200</xdr:rowOff>
        </xdr:to>
        <xdr:sp macro="" textlink="">
          <xdr:nvSpPr>
            <xdr:cNvPr id="19576" name="Check Box 120" hidden="1">
              <a:extLst>
                <a:ext uri="{63B3BB69-23CF-44E3-9099-C40C66FF867C}">
                  <a14:compatExt spid="_x0000_s19576"/>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66675</xdr:rowOff>
        </xdr:from>
        <xdr:to>
          <xdr:col>2</xdr:col>
          <xdr:colOff>47625</xdr:colOff>
          <xdr:row>48</xdr:row>
          <xdr:rowOff>76200</xdr:rowOff>
        </xdr:to>
        <xdr:sp macro="" textlink="">
          <xdr:nvSpPr>
            <xdr:cNvPr id="19577" name="Check Box 121" hidden="1">
              <a:extLst>
                <a:ext uri="{63B3BB69-23CF-44E3-9099-C40C66FF867C}">
                  <a14:compatExt spid="_x0000_s19577"/>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123825</xdr:rowOff>
        </xdr:from>
        <xdr:to>
          <xdr:col>2</xdr:col>
          <xdr:colOff>47625</xdr:colOff>
          <xdr:row>44</xdr:row>
          <xdr:rowOff>133350</xdr:rowOff>
        </xdr:to>
        <xdr:sp macro="" textlink="">
          <xdr:nvSpPr>
            <xdr:cNvPr id="19581" name="Check Box 125" hidden="1">
              <a:extLst>
                <a:ext uri="{63B3BB69-23CF-44E3-9099-C40C66FF867C}">
                  <a14:compatExt spid="_x0000_s19581"/>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43</xdr:row>
          <xdr:rowOff>114300</xdr:rowOff>
        </xdr:from>
        <xdr:to>
          <xdr:col>7</xdr:col>
          <xdr:colOff>190500</xdr:colOff>
          <xdr:row>44</xdr:row>
          <xdr:rowOff>123825</xdr:rowOff>
        </xdr:to>
        <xdr:sp macro="" textlink="">
          <xdr:nvSpPr>
            <xdr:cNvPr id="19582" name="Check Box 126" hidden="1">
              <a:extLst>
                <a:ext uri="{63B3BB69-23CF-44E3-9099-C40C66FF867C}">
                  <a14:compatExt spid="_x0000_s19582"/>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43</xdr:row>
          <xdr:rowOff>114300</xdr:rowOff>
        </xdr:from>
        <xdr:to>
          <xdr:col>13</xdr:col>
          <xdr:colOff>85725</xdr:colOff>
          <xdr:row>44</xdr:row>
          <xdr:rowOff>123825</xdr:rowOff>
        </xdr:to>
        <xdr:sp macro="" textlink="">
          <xdr:nvSpPr>
            <xdr:cNvPr id="19583" name="Check Box 127" hidden="1">
              <a:extLst>
                <a:ext uri="{63B3BB69-23CF-44E3-9099-C40C66FF867C}">
                  <a14:compatExt spid="_x0000_s19583"/>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xdr:row>
          <xdr:rowOff>114300</xdr:rowOff>
        </xdr:from>
        <xdr:to>
          <xdr:col>18</xdr:col>
          <xdr:colOff>219075</xdr:colOff>
          <xdr:row>44</xdr:row>
          <xdr:rowOff>123825</xdr:rowOff>
        </xdr:to>
        <xdr:sp macro="" textlink="">
          <xdr:nvSpPr>
            <xdr:cNvPr id="19584" name="Check Box 128" hidden="1">
              <a:extLst>
                <a:ext uri="{63B3BB69-23CF-44E3-9099-C40C66FF867C}">
                  <a14:compatExt spid="_x0000_s19584"/>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xdr:row>
          <xdr:rowOff>114300</xdr:rowOff>
        </xdr:from>
        <xdr:to>
          <xdr:col>18</xdr:col>
          <xdr:colOff>219075</xdr:colOff>
          <xdr:row>44</xdr:row>
          <xdr:rowOff>123825</xdr:rowOff>
        </xdr:to>
        <xdr:sp macro="" textlink="">
          <xdr:nvSpPr>
            <xdr:cNvPr id="19585" name="Check Box 129" hidden="1">
              <a:extLst>
                <a:ext uri="{63B3BB69-23CF-44E3-9099-C40C66FF867C}">
                  <a14:compatExt spid="_x0000_s19585"/>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42</xdr:row>
          <xdr:rowOff>123825</xdr:rowOff>
        </xdr:from>
        <xdr:to>
          <xdr:col>7</xdr:col>
          <xdr:colOff>190500</xdr:colOff>
          <xdr:row>43</xdr:row>
          <xdr:rowOff>133350</xdr:rowOff>
        </xdr:to>
        <xdr:sp macro="" textlink="">
          <xdr:nvSpPr>
            <xdr:cNvPr id="19587" name="Check Box 131" hidden="1">
              <a:extLst>
                <a:ext uri="{63B3BB69-23CF-44E3-9099-C40C66FF867C}">
                  <a14:compatExt spid="_x0000_s19587"/>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42</xdr:row>
          <xdr:rowOff>123825</xdr:rowOff>
        </xdr:from>
        <xdr:to>
          <xdr:col>13</xdr:col>
          <xdr:colOff>85725</xdr:colOff>
          <xdr:row>43</xdr:row>
          <xdr:rowOff>133350</xdr:rowOff>
        </xdr:to>
        <xdr:sp macro="" textlink="">
          <xdr:nvSpPr>
            <xdr:cNvPr id="19588" name="Check Box 132" hidden="1">
              <a:extLst>
                <a:ext uri="{63B3BB69-23CF-44E3-9099-C40C66FF867C}">
                  <a14:compatExt spid="_x0000_s19588"/>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123825</xdr:rowOff>
        </xdr:from>
        <xdr:to>
          <xdr:col>18</xdr:col>
          <xdr:colOff>219075</xdr:colOff>
          <xdr:row>43</xdr:row>
          <xdr:rowOff>133350</xdr:rowOff>
        </xdr:to>
        <xdr:sp macro="" textlink="">
          <xdr:nvSpPr>
            <xdr:cNvPr id="19589" name="Check Box 133" hidden="1">
              <a:extLst>
                <a:ext uri="{63B3BB69-23CF-44E3-9099-C40C66FF867C}">
                  <a14:compatExt spid="_x0000_s19589"/>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123825</xdr:rowOff>
        </xdr:from>
        <xdr:to>
          <xdr:col>18</xdr:col>
          <xdr:colOff>219075</xdr:colOff>
          <xdr:row>43</xdr:row>
          <xdr:rowOff>133350</xdr:rowOff>
        </xdr:to>
        <xdr:sp macro="" textlink="">
          <xdr:nvSpPr>
            <xdr:cNvPr id="19590" name="Check Box 134" hidden="1">
              <a:extLst>
                <a:ext uri="{63B3BB69-23CF-44E3-9099-C40C66FF867C}">
                  <a14:compatExt spid="_x0000_s1959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9525</xdr:rowOff>
        </xdr:from>
        <xdr:to>
          <xdr:col>2</xdr:col>
          <xdr:colOff>47625</xdr:colOff>
          <xdr:row>52</xdr:row>
          <xdr:rowOff>19050</xdr:rowOff>
        </xdr:to>
        <xdr:sp macro="" textlink="">
          <xdr:nvSpPr>
            <xdr:cNvPr id="19593" name="Check Box 137" hidden="1">
              <a:extLst>
                <a:ext uri="{63B3BB69-23CF-44E3-9099-C40C66FF867C}">
                  <a14:compatExt spid="_x0000_s19593"/>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256765</xdr:colOff>
      <xdr:row>10</xdr:row>
      <xdr:rowOff>19465</xdr:rowOff>
    </xdr:from>
    <xdr:to>
      <xdr:col>21</xdr:col>
      <xdr:colOff>2900</xdr:colOff>
      <xdr:row>13</xdr:row>
      <xdr:rowOff>132522</xdr:rowOff>
    </xdr:to>
    <xdr:grpSp>
      <xdr:nvGrpSpPr>
        <xdr:cNvPr id="5" name="グループ化 4"/>
        <xdr:cNvGrpSpPr/>
      </xdr:nvGrpSpPr>
      <xdr:grpSpPr>
        <a:xfrm>
          <a:off x="6609526" y="1924465"/>
          <a:ext cx="731765" cy="684557"/>
          <a:chOff x="6049503" y="1495840"/>
          <a:chExt cx="703718" cy="684557"/>
        </a:xfrm>
      </xdr:grpSpPr>
      <xdr:sp macro="" textlink="">
        <xdr:nvSpPr>
          <xdr:cNvPr id="6212" name="Oval 22"/>
          <xdr:cNvSpPr>
            <a:spLocks noChangeArrowheads="1"/>
          </xdr:cNvSpPr>
        </xdr:nvSpPr>
        <xdr:spPr bwMode="auto">
          <a:xfrm>
            <a:off x="6049503" y="1495840"/>
            <a:ext cx="514615" cy="568601"/>
          </a:xfrm>
          <a:prstGeom prst="ellipse">
            <a:avLst/>
          </a:prstGeom>
          <a:noFill/>
          <a:ln w="9525" cap="rnd" algn="ctr">
            <a:solidFill>
              <a:srgbClr val="000000"/>
            </a:solidFill>
            <a:prstDash val="sysDot"/>
            <a:round/>
            <a:headEnd/>
            <a:tailEnd/>
          </a:ln>
        </xdr:spPr>
        <xdr:txBody>
          <a:bodyPr/>
          <a:lstStyle/>
          <a:p>
            <a:endParaRPr lang="ja-JP" altLang="en-US" sz="600"/>
          </a:p>
        </xdr:txBody>
      </xdr:sp>
      <xdr:sp macro="" textlink="">
        <xdr:nvSpPr>
          <xdr:cNvPr id="4" name="テキスト ボックス 3"/>
          <xdr:cNvSpPr txBox="1"/>
        </xdr:nvSpPr>
        <xdr:spPr>
          <a:xfrm>
            <a:off x="6097290" y="1559201"/>
            <a:ext cx="655931" cy="621196"/>
          </a:xfrm>
          <a:prstGeom prst="rect">
            <a:avLst/>
          </a:prstGeom>
          <a:noFill/>
          <a:ln w="9525" cmpd="sng">
            <a:noFill/>
          </a:ln>
        </xdr:spPr>
        <xdr:style>
          <a:lnRef idx="0">
            <a:scrgbClr r="0" g="0" b="0"/>
          </a:lnRef>
          <a:fillRef idx="1001">
            <a:schemeClr val="lt1"/>
          </a:fillRef>
          <a:effectRef idx="0">
            <a:scrgbClr r="0" g="0" b="0"/>
          </a:effectRef>
          <a:fontRef idx="minor">
            <a:schemeClr val="dk1"/>
          </a:fontRef>
        </xdr:style>
        <xdr:txBody>
          <a:bodyPr vertOverflow="clip" wrap="square" rtlCol="0" anchor="t"/>
          <a:lstStyle/>
          <a:p>
            <a:r>
              <a:rPr kumimoji="1" lang="ja-JP" altLang="en-US" sz="1000">
                <a:solidFill>
                  <a:schemeClr val="bg1">
                    <a:lumMod val="75000"/>
                  </a:schemeClr>
                </a:solidFill>
                <a:latin typeface="+mn-ea"/>
                <a:ea typeface="+mn-ea"/>
              </a:rPr>
              <a:t>代表</a:t>
            </a:r>
            <a:endParaRPr kumimoji="1" lang="en-US" altLang="ja-JP" sz="1000">
              <a:solidFill>
                <a:schemeClr val="bg1">
                  <a:lumMod val="75000"/>
                </a:schemeClr>
              </a:solidFill>
              <a:latin typeface="+mn-ea"/>
              <a:ea typeface="+mn-ea"/>
            </a:endParaRPr>
          </a:p>
          <a:p>
            <a:r>
              <a:rPr kumimoji="1" lang="ja-JP" altLang="en-US" sz="1000">
                <a:solidFill>
                  <a:schemeClr val="bg1">
                    <a:lumMod val="75000"/>
                  </a:schemeClr>
                </a:solidFill>
                <a:latin typeface="+mn-ea"/>
                <a:ea typeface="+mn-ea"/>
              </a:rPr>
              <a:t>者印</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145676</xdr:colOff>
      <xdr:row>2</xdr:row>
      <xdr:rowOff>33618</xdr:rowOff>
    </xdr:from>
    <xdr:to>
      <xdr:col>14</xdr:col>
      <xdr:colOff>6779559</xdr:colOff>
      <xdr:row>3</xdr:row>
      <xdr:rowOff>336176</xdr:rowOff>
    </xdr:to>
    <xdr:sp macro="" textlink="">
      <xdr:nvSpPr>
        <xdr:cNvPr id="2" name="大かっこ 1"/>
        <xdr:cNvSpPr/>
      </xdr:nvSpPr>
      <xdr:spPr bwMode="auto">
        <a:xfrm>
          <a:off x="8337176" y="862853"/>
          <a:ext cx="6790765" cy="717176"/>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504825</xdr:colOff>
      <xdr:row>7</xdr:row>
      <xdr:rowOff>133350</xdr:rowOff>
    </xdr:from>
    <xdr:to>
      <xdr:col>28</xdr:col>
      <xdr:colOff>409575</xdr:colOff>
      <xdr:row>10</xdr:row>
      <xdr:rowOff>142875</xdr:rowOff>
    </xdr:to>
    <xdr:sp macro="" textlink="">
      <xdr:nvSpPr>
        <xdr:cNvPr id="2" name="正方形/長方形 1"/>
        <xdr:cNvSpPr/>
      </xdr:nvSpPr>
      <xdr:spPr bwMode="auto">
        <a:xfrm>
          <a:off x="13877925" y="1847850"/>
          <a:ext cx="4772025" cy="809625"/>
        </a:xfrm>
        <a:prstGeom prst="rect">
          <a:avLst/>
        </a:prstGeom>
        <a:noFill/>
        <a:ln w="190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49695</xdr:colOff>
      <xdr:row>9</xdr:row>
      <xdr:rowOff>124240</xdr:rowOff>
    </xdr:from>
    <xdr:to>
      <xdr:col>22</xdr:col>
      <xdr:colOff>11181</xdr:colOff>
      <xdr:row>12</xdr:row>
      <xdr:rowOff>49696</xdr:rowOff>
    </xdr:to>
    <xdr:sp macro="" textlink="">
      <xdr:nvSpPr>
        <xdr:cNvPr id="5" name="テキスト ボックス 4"/>
        <xdr:cNvSpPr txBox="1"/>
      </xdr:nvSpPr>
      <xdr:spPr>
        <a:xfrm>
          <a:off x="6816586" y="2443370"/>
          <a:ext cx="682073" cy="621196"/>
        </a:xfrm>
        <a:prstGeom prst="rect">
          <a:avLst/>
        </a:prstGeom>
        <a:noFill/>
        <a:ln w="9525" cmpd="sng">
          <a:noFill/>
        </a:ln>
      </xdr:spPr>
      <xdr:style>
        <a:lnRef idx="0">
          <a:scrgbClr r="0" g="0" b="0"/>
        </a:lnRef>
        <a:fillRef idx="1001">
          <a:schemeClr val="lt1"/>
        </a:fillRef>
        <a:effectRef idx="0">
          <a:scrgbClr r="0" g="0" b="0"/>
        </a:effectRef>
        <a:fontRef idx="minor">
          <a:schemeClr val="dk1"/>
        </a:fontRef>
      </xdr:style>
      <xdr:txBody>
        <a:bodyPr vertOverflow="clip" wrap="square" rtlCol="0" anchor="t"/>
        <a:lstStyle/>
        <a:p>
          <a:r>
            <a:rPr kumimoji="1" lang="ja-JP" altLang="en-US" sz="1000">
              <a:solidFill>
                <a:schemeClr val="bg1">
                  <a:lumMod val="75000"/>
                </a:schemeClr>
              </a:solidFill>
              <a:latin typeface="+mn-ea"/>
              <a:ea typeface="+mn-ea"/>
            </a:rPr>
            <a:t>代表</a:t>
          </a:r>
          <a:endParaRPr kumimoji="1" lang="en-US" altLang="ja-JP" sz="1000">
            <a:solidFill>
              <a:schemeClr val="bg1">
                <a:lumMod val="75000"/>
              </a:schemeClr>
            </a:solidFill>
            <a:latin typeface="+mn-ea"/>
            <a:ea typeface="+mn-ea"/>
          </a:endParaRPr>
        </a:p>
        <a:p>
          <a:r>
            <a:rPr kumimoji="1" lang="ja-JP" altLang="en-US" sz="1000">
              <a:solidFill>
                <a:schemeClr val="bg1">
                  <a:lumMod val="75000"/>
                </a:schemeClr>
              </a:solidFill>
              <a:latin typeface="+mn-ea"/>
              <a:ea typeface="+mn-ea"/>
            </a:rPr>
            <a:t>者印</a:t>
          </a:r>
        </a:p>
      </xdr:txBody>
    </xdr:sp>
    <xdr:clientData/>
  </xdr:twoCellAnchor>
  <xdr:twoCellAnchor>
    <xdr:from>
      <xdr:col>20</xdr:col>
      <xdr:colOff>8284</xdr:colOff>
      <xdr:row>9</xdr:row>
      <xdr:rowOff>57979</xdr:rowOff>
    </xdr:from>
    <xdr:to>
      <xdr:col>21</xdr:col>
      <xdr:colOff>187257</xdr:colOff>
      <xdr:row>11</xdr:row>
      <xdr:rowOff>162753</xdr:rowOff>
    </xdr:to>
    <xdr:sp macro="" textlink="">
      <xdr:nvSpPr>
        <xdr:cNvPr id="6" name="Oval 22"/>
        <xdr:cNvSpPr>
          <a:spLocks noChangeArrowheads="1"/>
        </xdr:cNvSpPr>
      </xdr:nvSpPr>
      <xdr:spPr bwMode="auto">
        <a:xfrm>
          <a:off x="6775175" y="2377109"/>
          <a:ext cx="535125" cy="568601"/>
        </a:xfrm>
        <a:prstGeom prst="ellipse">
          <a:avLst/>
        </a:prstGeom>
        <a:noFill/>
        <a:ln w="9525" cap="rnd" algn="ctr">
          <a:solidFill>
            <a:srgbClr val="000000"/>
          </a:solidFill>
          <a:prstDash val="sysDot"/>
          <a:round/>
          <a:headEnd/>
          <a:tailEnd/>
        </a:ln>
      </xdr:spPr>
      <xdr:txBody>
        <a:bodyPr/>
        <a:lstStyle/>
        <a:p>
          <a:endParaRPr lang="ja-JP" altLang="en-US" sz="6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927236</xdr:colOff>
      <xdr:row>31</xdr:row>
      <xdr:rowOff>113886</xdr:rowOff>
    </xdr:from>
    <xdr:to>
      <xdr:col>11</xdr:col>
      <xdr:colOff>48452</xdr:colOff>
      <xdr:row>34</xdr:row>
      <xdr:rowOff>49282</xdr:rowOff>
    </xdr:to>
    <xdr:sp macro="" textlink="">
      <xdr:nvSpPr>
        <xdr:cNvPr id="4" name="テキスト ボックス 3"/>
        <xdr:cNvSpPr txBox="1"/>
      </xdr:nvSpPr>
      <xdr:spPr>
        <a:xfrm>
          <a:off x="7004186" y="10181811"/>
          <a:ext cx="673791" cy="621196"/>
        </a:xfrm>
        <a:prstGeom prst="rect">
          <a:avLst/>
        </a:prstGeom>
        <a:noFill/>
        <a:ln w="9525" cmpd="sng">
          <a:noFill/>
        </a:ln>
      </xdr:spPr>
      <xdr:style>
        <a:lnRef idx="0">
          <a:scrgbClr r="0" g="0" b="0"/>
        </a:lnRef>
        <a:fillRef idx="1001">
          <a:schemeClr val="lt1"/>
        </a:fillRef>
        <a:effectRef idx="0">
          <a:scrgbClr r="0" g="0" b="0"/>
        </a:effectRef>
        <a:fontRef idx="minor">
          <a:schemeClr val="dk1"/>
        </a:fontRef>
      </xdr:style>
      <xdr:txBody>
        <a:bodyPr vertOverflow="clip" wrap="square" rtlCol="0" anchor="t"/>
        <a:lstStyle/>
        <a:p>
          <a:r>
            <a:rPr kumimoji="1" lang="ja-JP" altLang="en-US" sz="1000">
              <a:solidFill>
                <a:schemeClr val="bg1">
                  <a:lumMod val="75000"/>
                </a:schemeClr>
              </a:solidFill>
              <a:latin typeface="+mn-ea"/>
              <a:ea typeface="+mn-ea"/>
            </a:rPr>
            <a:t>代表</a:t>
          </a:r>
          <a:endParaRPr kumimoji="1" lang="en-US" altLang="ja-JP" sz="1000">
            <a:solidFill>
              <a:schemeClr val="bg1">
                <a:lumMod val="75000"/>
              </a:schemeClr>
            </a:solidFill>
            <a:latin typeface="+mn-ea"/>
            <a:ea typeface="+mn-ea"/>
          </a:endParaRPr>
        </a:p>
        <a:p>
          <a:r>
            <a:rPr kumimoji="1" lang="ja-JP" altLang="en-US" sz="1000">
              <a:solidFill>
                <a:schemeClr val="bg1">
                  <a:lumMod val="75000"/>
                </a:schemeClr>
              </a:solidFill>
              <a:latin typeface="+mn-ea"/>
              <a:ea typeface="+mn-ea"/>
            </a:rPr>
            <a:t>者印</a:t>
          </a:r>
        </a:p>
      </xdr:txBody>
    </xdr:sp>
    <xdr:clientData/>
  </xdr:twoCellAnchor>
  <xdr:twoCellAnchor>
    <xdr:from>
      <xdr:col>9</xdr:col>
      <xdr:colOff>885825</xdr:colOff>
      <xdr:row>31</xdr:row>
      <xdr:rowOff>47625</xdr:rowOff>
    </xdr:from>
    <xdr:to>
      <xdr:col>9</xdr:col>
      <xdr:colOff>1420951</xdr:colOff>
      <xdr:row>33</xdr:row>
      <xdr:rowOff>159025</xdr:rowOff>
    </xdr:to>
    <xdr:sp macro="" textlink="">
      <xdr:nvSpPr>
        <xdr:cNvPr id="5" name="Oval 22"/>
        <xdr:cNvSpPr>
          <a:spLocks noChangeArrowheads="1"/>
        </xdr:cNvSpPr>
      </xdr:nvSpPr>
      <xdr:spPr bwMode="auto">
        <a:xfrm>
          <a:off x="6962775" y="10115550"/>
          <a:ext cx="535126" cy="568600"/>
        </a:xfrm>
        <a:prstGeom prst="ellipse">
          <a:avLst/>
        </a:prstGeom>
        <a:noFill/>
        <a:ln w="9525" cap="rnd" algn="ctr">
          <a:solidFill>
            <a:srgbClr val="000000"/>
          </a:solidFill>
          <a:prstDash val="sysDot"/>
          <a:round/>
          <a:headEnd/>
          <a:tailEnd/>
        </a:ln>
      </xdr:spPr>
      <xdr:txBody>
        <a:bodyPr/>
        <a:lstStyle/>
        <a:p>
          <a:endParaRPr lang="ja-JP" altLang="en-US" sz="600"/>
        </a:p>
      </xdr:txBody>
    </xdr:sp>
    <xdr:clientData/>
  </xdr:twoCellAnchor>
</xdr:wsDr>
</file>

<file path=xl/theme/theme1.xml><?xml version="1.0" encoding="utf-8"?>
<a:theme xmlns:a="http://schemas.openxmlformats.org/drawingml/2006/main" name="Office テーマ">
  <a:themeElements>
    <a:clrScheme name="メトロ">
      <a:dk1>
        <a:sysClr val="windowText" lastClr="000000"/>
      </a:dk1>
      <a:lt1>
        <a:sysClr val="window" lastClr="FFFFFF"/>
      </a:lt1>
      <a:dk2>
        <a:srgbClr val="4E5B6F"/>
      </a:dk2>
      <a:lt2>
        <a:srgbClr val="D6ECFF"/>
      </a:lt2>
      <a:accent1>
        <a:srgbClr val="7FD13B"/>
      </a:accent1>
      <a:accent2>
        <a:srgbClr val="EA157A"/>
      </a:accent2>
      <a:accent3>
        <a:srgbClr val="FEB80A"/>
      </a:accent3>
      <a:accent4>
        <a:srgbClr val="00ADDC"/>
      </a:accent4>
      <a:accent5>
        <a:srgbClr val="738AC8"/>
      </a:accent5>
      <a:accent6>
        <a:srgbClr val="1AB39F"/>
      </a:accent6>
      <a:hlink>
        <a:srgbClr val="EB8803"/>
      </a:hlink>
      <a:folHlink>
        <a:srgbClr val="5F77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AI68"/>
  <sheetViews>
    <sheetView showGridLines="0" tabSelected="1" view="pageBreakPreview" zoomScaleNormal="100" zoomScaleSheetLayoutView="100" workbookViewId="0">
      <selection activeCell="D2" sqref="D2"/>
    </sheetView>
  </sheetViews>
  <sheetFormatPr defaultRowHeight="14.25"/>
  <cols>
    <col min="1" max="1" width="3.125" customWidth="1"/>
    <col min="2" max="2" width="3.125" style="19" customWidth="1"/>
    <col min="3" max="11" width="3.125" customWidth="1"/>
    <col min="12" max="12" width="3.75" customWidth="1"/>
    <col min="13" max="40" width="3.125" customWidth="1"/>
  </cols>
  <sheetData>
    <row r="1" spans="1:22" ht="8.25" customHeight="1"/>
    <row r="2" spans="1:22">
      <c r="E2" s="569" t="s">
        <v>513</v>
      </c>
      <c r="F2" s="569"/>
      <c r="G2" s="569"/>
      <c r="H2" s="569"/>
      <c r="I2" s="569"/>
      <c r="J2" s="569"/>
      <c r="K2" s="569"/>
      <c r="L2" s="569"/>
      <c r="M2" s="569"/>
      <c r="N2" s="569"/>
      <c r="O2" s="569"/>
      <c r="P2" s="569"/>
      <c r="Q2" s="569"/>
      <c r="R2" s="569"/>
      <c r="S2" s="569"/>
      <c r="T2" s="569"/>
      <c r="U2" s="569"/>
      <c r="V2" s="569"/>
    </row>
    <row r="3" spans="1:22">
      <c r="E3" s="569"/>
      <c r="F3" s="569"/>
      <c r="G3" s="569"/>
      <c r="H3" s="569"/>
      <c r="I3" s="569"/>
      <c r="J3" s="569"/>
      <c r="K3" s="569"/>
      <c r="L3" s="569"/>
      <c r="M3" s="569"/>
      <c r="N3" s="569"/>
      <c r="O3" s="569"/>
      <c r="P3" s="569"/>
      <c r="Q3" s="569"/>
      <c r="R3" s="569"/>
      <c r="S3" s="569"/>
      <c r="T3" s="569"/>
      <c r="U3" s="569"/>
      <c r="V3" s="569"/>
    </row>
    <row r="5" spans="1:22">
      <c r="A5" s="19" t="s">
        <v>24</v>
      </c>
      <c r="B5" t="s">
        <v>324</v>
      </c>
    </row>
    <row r="6" spans="1:22">
      <c r="B6"/>
    </row>
    <row r="7" spans="1:22">
      <c r="A7" s="19" t="s">
        <v>25</v>
      </c>
      <c r="B7" t="s">
        <v>26</v>
      </c>
    </row>
    <row r="8" spans="1:22">
      <c r="B8" t="s">
        <v>27</v>
      </c>
      <c r="F8" s="1" t="s">
        <v>28</v>
      </c>
      <c r="G8" t="s">
        <v>59</v>
      </c>
    </row>
    <row r="9" spans="1:22">
      <c r="B9" t="s">
        <v>43</v>
      </c>
      <c r="F9" s="1" t="s">
        <v>28</v>
      </c>
      <c r="G9" t="s">
        <v>306</v>
      </c>
    </row>
    <row r="10" spans="1:22">
      <c r="B10" t="s">
        <v>44</v>
      </c>
      <c r="F10" s="1" t="s">
        <v>28</v>
      </c>
      <c r="G10" t="s">
        <v>307</v>
      </c>
    </row>
    <row r="11" spans="1:22">
      <c r="B11" t="s">
        <v>45</v>
      </c>
      <c r="F11" s="1" t="s">
        <v>28</v>
      </c>
      <c r="G11" t="s">
        <v>351</v>
      </c>
    </row>
    <row r="12" spans="1:22">
      <c r="B12" t="s">
        <v>308</v>
      </c>
      <c r="F12" s="1" t="s">
        <v>28</v>
      </c>
      <c r="G12" t="s">
        <v>350</v>
      </c>
    </row>
    <row r="13" spans="1:22">
      <c r="B13" t="s">
        <v>309</v>
      </c>
      <c r="F13" s="1" t="s">
        <v>28</v>
      </c>
      <c r="G13" t="s">
        <v>310</v>
      </c>
    </row>
    <row r="14" spans="1:22">
      <c r="B14" t="s">
        <v>311</v>
      </c>
      <c r="F14" s="1" t="s">
        <v>28</v>
      </c>
      <c r="G14" t="s">
        <v>312</v>
      </c>
    </row>
    <row r="15" spans="1:22">
      <c r="B15" t="s">
        <v>313</v>
      </c>
      <c r="F15" s="1" t="s">
        <v>28</v>
      </c>
      <c r="G15" t="s">
        <v>314</v>
      </c>
    </row>
    <row r="16" spans="1:22">
      <c r="B16" t="s">
        <v>317</v>
      </c>
      <c r="F16" s="1" t="s">
        <v>28</v>
      </c>
      <c r="G16" t="s">
        <v>524</v>
      </c>
    </row>
    <row r="17" spans="2:7">
      <c r="B17" t="s">
        <v>46</v>
      </c>
      <c r="F17" s="1" t="s">
        <v>28</v>
      </c>
      <c r="G17" t="s">
        <v>315</v>
      </c>
    </row>
    <row r="18" spans="2:7">
      <c r="B18" t="s">
        <v>4</v>
      </c>
      <c r="F18" s="1" t="s">
        <v>28</v>
      </c>
      <c r="G18" t="s">
        <v>515</v>
      </c>
    </row>
    <row r="19" spans="2:7">
      <c r="B19" t="s">
        <v>50</v>
      </c>
      <c r="F19" s="1" t="s">
        <v>28</v>
      </c>
      <c r="G19" t="s">
        <v>266</v>
      </c>
    </row>
    <row r="20" spans="2:7">
      <c r="B20"/>
      <c r="F20" s="1"/>
    </row>
    <row r="21" spans="2:7" s="48" customFormat="1" ht="13.5">
      <c r="B21" s="48" t="s">
        <v>321</v>
      </c>
      <c r="C21" s="48" t="s">
        <v>29</v>
      </c>
    </row>
    <row r="22" spans="2:7" s="48" customFormat="1" ht="13.5">
      <c r="B22" s="48" t="s">
        <v>41</v>
      </c>
      <c r="C22" s="48" t="s">
        <v>33</v>
      </c>
    </row>
    <row r="23" spans="2:7" s="48" customFormat="1" ht="13.5">
      <c r="C23" s="48" t="s">
        <v>322</v>
      </c>
    </row>
    <row r="24" spans="2:7" s="48" customFormat="1" ht="13.5">
      <c r="C24" s="48" t="s">
        <v>323</v>
      </c>
    </row>
    <row r="31" spans="2:7">
      <c r="B31" s="68"/>
    </row>
    <row r="32" spans="2:7" ht="11.25" customHeight="1"/>
    <row r="33" spans="2:35" ht="14.25" customHeight="1"/>
    <row r="34" spans="2:35">
      <c r="AD34" s="1"/>
    </row>
    <row r="40" spans="2:35">
      <c r="B40" s="63"/>
    </row>
    <row r="41" spans="2:35">
      <c r="B41" s="68"/>
    </row>
    <row r="42" spans="2:35">
      <c r="B42" s="63"/>
    </row>
    <row r="43" spans="2:35" ht="14.25" customHeight="1"/>
    <row r="44" spans="2:35" ht="14.25" customHeight="1">
      <c r="B44" s="68"/>
    </row>
    <row r="45" spans="2:35">
      <c r="B45" t="s">
        <v>34</v>
      </c>
      <c r="AG45" s="42"/>
      <c r="AH45" s="42"/>
      <c r="AI45" s="42"/>
    </row>
    <row r="46" spans="2:35" ht="14.25" customHeight="1">
      <c r="B46" s="48"/>
      <c r="C46" s="39" t="s">
        <v>27</v>
      </c>
      <c r="D46" s="39"/>
      <c r="E46" s="48"/>
      <c r="I46" s="48"/>
      <c r="J46" s="48"/>
      <c r="K46" s="48"/>
      <c r="L46" s="48"/>
      <c r="M46" s="48"/>
      <c r="N46" s="48"/>
      <c r="O46" s="48"/>
      <c r="P46" s="48"/>
      <c r="Q46" s="48"/>
      <c r="R46" s="48"/>
      <c r="S46" s="48"/>
      <c r="T46" s="48"/>
      <c r="U46" s="48"/>
      <c r="V46" s="48"/>
      <c r="W46" s="48"/>
      <c r="X46" s="48"/>
      <c r="AG46" s="42"/>
      <c r="AH46" s="42"/>
      <c r="AI46" s="42"/>
    </row>
    <row r="47" spans="2:35" ht="14.25" customHeight="1">
      <c r="B47" s="48"/>
      <c r="C47" s="39" t="s">
        <v>43</v>
      </c>
      <c r="D47" s="39"/>
      <c r="E47" s="48"/>
      <c r="H47" s="48"/>
      <c r="I47" s="39" t="s">
        <v>44</v>
      </c>
      <c r="J47" s="39"/>
      <c r="K47" s="48"/>
      <c r="M47" s="48"/>
      <c r="N47" s="48"/>
      <c r="O47" s="39" t="s">
        <v>45</v>
      </c>
      <c r="Q47" s="39"/>
      <c r="R47" s="48"/>
      <c r="S47" s="48"/>
      <c r="T47" s="48"/>
      <c r="U47" s="39" t="s">
        <v>308</v>
      </c>
      <c r="V47" s="39"/>
      <c r="W47" s="48"/>
      <c r="X47" s="48"/>
      <c r="AF47" s="43"/>
      <c r="AG47" s="43"/>
      <c r="AH47" s="43"/>
    </row>
    <row r="48" spans="2:35" ht="14.25" customHeight="1">
      <c r="B48" s="48"/>
      <c r="C48" s="39" t="s">
        <v>309</v>
      </c>
      <c r="D48" s="39"/>
      <c r="E48" s="48"/>
      <c r="H48" s="48"/>
      <c r="I48" s="39" t="s">
        <v>311</v>
      </c>
      <c r="J48" s="39"/>
      <c r="K48" s="48"/>
      <c r="M48" s="48"/>
      <c r="N48" s="48"/>
      <c r="O48" s="39" t="s">
        <v>313</v>
      </c>
      <c r="P48" s="39"/>
      <c r="Q48" s="48"/>
      <c r="R48" s="48"/>
      <c r="S48" s="48"/>
      <c r="T48" s="48"/>
      <c r="U48" s="39" t="s">
        <v>317</v>
      </c>
      <c r="V48" s="39"/>
      <c r="W48" s="48"/>
    </row>
    <row r="49" spans="1:35" ht="14.25" customHeight="1">
      <c r="B49" s="48"/>
      <c r="C49" s="39" t="s">
        <v>46</v>
      </c>
      <c r="D49" s="39"/>
      <c r="E49" s="48"/>
      <c r="I49" s="48"/>
      <c r="J49" s="48"/>
      <c r="K49" s="48"/>
      <c r="L49" s="48"/>
      <c r="M49" s="48"/>
      <c r="N49" s="48"/>
      <c r="O49" s="48"/>
      <c r="P49" s="48"/>
      <c r="Q49" s="48"/>
      <c r="R49" s="48"/>
      <c r="S49" s="48"/>
      <c r="T49" s="48"/>
      <c r="U49" s="48"/>
      <c r="V49" s="48"/>
      <c r="W49" s="48"/>
      <c r="X49" s="48"/>
      <c r="AI49" s="42"/>
    </row>
    <row r="50" spans="1:35" ht="14.25" customHeight="1">
      <c r="B50" s="48"/>
      <c r="C50" s="39" t="s">
        <v>4</v>
      </c>
      <c r="D50" s="39"/>
      <c r="E50" s="48"/>
      <c r="I50" s="48"/>
      <c r="J50" s="48"/>
      <c r="K50" s="48"/>
      <c r="L50" s="48"/>
      <c r="M50" s="48"/>
      <c r="N50" s="48"/>
      <c r="O50" s="48"/>
      <c r="P50" s="48"/>
      <c r="Q50" s="48"/>
      <c r="R50" s="48"/>
      <c r="S50" s="48"/>
      <c r="T50" s="48"/>
      <c r="U50" s="48"/>
      <c r="V50" s="48"/>
      <c r="W50" s="48"/>
      <c r="X50" s="48"/>
      <c r="Y50" s="48"/>
      <c r="Z50" s="48"/>
      <c r="AA50" s="48"/>
      <c r="AI50" s="42"/>
    </row>
    <row r="51" spans="1:35" ht="14.25" customHeight="1">
      <c r="B51" s="48"/>
      <c r="C51" s="39" t="s">
        <v>50</v>
      </c>
      <c r="D51" s="39"/>
      <c r="E51" s="48"/>
      <c r="I51" s="48"/>
      <c r="J51" s="48"/>
      <c r="K51" s="48"/>
      <c r="L51" s="48"/>
      <c r="M51" s="48"/>
      <c r="N51" s="48"/>
      <c r="O51" s="48"/>
      <c r="P51" s="48"/>
      <c r="Q51" s="48"/>
      <c r="R51" s="48"/>
      <c r="S51" s="48"/>
      <c r="T51" s="48"/>
      <c r="U51" s="48"/>
      <c r="V51" s="48"/>
      <c r="W51" s="48"/>
      <c r="X51" s="48"/>
      <c r="Y51" s="48"/>
      <c r="Z51" s="48"/>
      <c r="AA51" s="48"/>
      <c r="AI51" s="42"/>
    </row>
    <row r="52" spans="1:35" ht="14.25" customHeight="1">
      <c r="A52" s="48"/>
      <c r="B52" s="48"/>
      <c r="C52" s="39" t="s">
        <v>418</v>
      </c>
      <c r="I52" s="48"/>
      <c r="J52" s="48"/>
      <c r="K52" s="48"/>
      <c r="L52" s="48"/>
      <c r="M52" s="48"/>
      <c r="N52" s="48"/>
      <c r="O52" s="48"/>
      <c r="P52" s="48"/>
      <c r="Q52" s="48"/>
      <c r="R52" s="48"/>
      <c r="S52" s="48"/>
      <c r="T52" s="48"/>
      <c r="U52" s="48"/>
      <c r="V52" s="48"/>
      <c r="W52" s="48"/>
      <c r="X52" s="48"/>
      <c r="Y52" s="48"/>
      <c r="Z52" s="48"/>
      <c r="AA52" s="48"/>
      <c r="AF52" s="43"/>
      <c r="AG52" s="43"/>
      <c r="AH52" s="43"/>
    </row>
    <row r="53" spans="1:35" ht="14.25" customHeight="1">
      <c r="A53" s="66"/>
      <c r="B53" s="66"/>
      <c r="C53" s="67" t="s">
        <v>320</v>
      </c>
      <c r="I53" s="48"/>
      <c r="J53" s="48"/>
      <c r="K53" s="48"/>
      <c r="L53" s="48"/>
      <c r="M53" s="48"/>
      <c r="N53" s="48"/>
      <c r="O53" s="48"/>
      <c r="P53" s="48"/>
      <c r="Q53" s="48"/>
      <c r="R53" s="48"/>
      <c r="S53" s="48"/>
      <c r="T53" s="48"/>
      <c r="U53" s="48"/>
      <c r="V53" s="48"/>
      <c r="W53" s="48"/>
      <c r="X53" s="48"/>
      <c r="Y53" s="48"/>
      <c r="Z53" s="48"/>
      <c r="AA53" s="48"/>
      <c r="AI53" s="42"/>
    </row>
    <row r="54" spans="1:35" ht="14.25" customHeight="1">
      <c r="A54" s="48"/>
      <c r="B54" s="48"/>
      <c r="C54" s="48" t="s">
        <v>55</v>
      </c>
      <c r="I54" s="48"/>
      <c r="J54" s="48"/>
      <c r="K54" s="48"/>
      <c r="L54" s="48"/>
      <c r="M54" s="48"/>
      <c r="N54" s="48"/>
      <c r="O54" s="48"/>
      <c r="P54" s="48"/>
      <c r="Q54" s="48"/>
      <c r="R54" s="48"/>
      <c r="S54" s="48"/>
      <c r="T54" s="48"/>
      <c r="U54" s="48"/>
      <c r="V54" s="48"/>
      <c r="W54" s="48"/>
      <c r="X54" s="48"/>
      <c r="Y54" s="48"/>
      <c r="Z54" s="48"/>
      <c r="AA54" s="48"/>
      <c r="AI54" s="42"/>
    </row>
    <row r="55" spans="1:35" ht="14.25" customHeight="1">
      <c r="A55" s="48"/>
      <c r="B55" s="48"/>
      <c r="C55" s="39" t="s">
        <v>318</v>
      </c>
      <c r="E55" s="48"/>
      <c r="I55" s="48"/>
      <c r="J55" s="48"/>
      <c r="K55" s="48"/>
      <c r="L55" s="48"/>
      <c r="M55" s="48"/>
      <c r="N55" s="48"/>
      <c r="O55" s="48"/>
      <c r="P55" s="48"/>
      <c r="Q55" s="48"/>
      <c r="R55" s="48"/>
      <c r="S55" s="48"/>
      <c r="T55" s="48"/>
      <c r="U55" s="48"/>
      <c r="V55" s="48"/>
      <c r="W55" s="48"/>
      <c r="X55" s="48"/>
      <c r="Y55" s="48"/>
      <c r="Z55" s="48"/>
      <c r="AA55" s="48"/>
      <c r="AI55" s="42"/>
    </row>
    <row r="56" spans="1:35" ht="14.25" customHeight="1">
      <c r="A56" s="48"/>
      <c r="B56" s="48"/>
      <c r="C56" s="39" t="s">
        <v>319</v>
      </c>
      <c r="E56" s="48"/>
      <c r="I56" s="48"/>
      <c r="J56" s="48"/>
      <c r="K56" s="48"/>
      <c r="L56" s="48"/>
      <c r="M56" s="48"/>
      <c r="N56" s="48"/>
      <c r="O56" s="48"/>
      <c r="P56" s="48"/>
      <c r="Q56" s="48"/>
      <c r="R56" s="48"/>
      <c r="S56" s="48"/>
      <c r="T56" s="48"/>
      <c r="U56" s="48"/>
      <c r="V56" s="48"/>
      <c r="W56" s="48"/>
      <c r="X56" s="48"/>
      <c r="Y56" s="48"/>
      <c r="Z56" s="48"/>
      <c r="AA56" s="48"/>
      <c r="AI56" s="42"/>
    </row>
    <row r="57" spans="1:35" ht="14.25" customHeight="1">
      <c r="A57" s="48"/>
      <c r="B57" s="48"/>
      <c r="C57" s="39" t="s">
        <v>30</v>
      </c>
      <c r="E57" s="48"/>
      <c r="I57" s="48"/>
      <c r="J57" s="48"/>
      <c r="K57" s="48"/>
      <c r="L57" s="48"/>
      <c r="M57" s="48"/>
      <c r="N57" s="48"/>
      <c r="O57" s="48"/>
      <c r="P57" s="48"/>
      <c r="Q57" s="48"/>
      <c r="R57" s="48"/>
      <c r="S57" s="48"/>
      <c r="T57" s="48"/>
      <c r="U57" s="48"/>
      <c r="V57" s="48"/>
      <c r="W57" s="48"/>
      <c r="X57" s="48"/>
      <c r="Y57" s="48"/>
      <c r="Z57" s="48"/>
      <c r="AA57" s="48"/>
    </row>
    <row r="58" spans="1:35" ht="14.25" customHeight="1">
      <c r="A58" s="48"/>
      <c r="B58" s="48"/>
      <c r="C58" s="39" t="s">
        <v>35</v>
      </c>
      <c r="E58" s="48"/>
      <c r="I58" s="48"/>
      <c r="J58" s="48"/>
      <c r="K58" s="48"/>
      <c r="L58" s="48"/>
      <c r="M58" s="48"/>
      <c r="N58" s="48"/>
      <c r="O58" s="48"/>
      <c r="P58" s="48"/>
      <c r="Q58" s="48"/>
      <c r="R58" s="48"/>
      <c r="S58" s="48"/>
      <c r="T58" s="48"/>
      <c r="U58" s="48"/>
      <c r="V58" s="48"/>
      <c r="W58" s="48"/>
      <c r="X58" s="48"/>
      <c r="Y58" s="48"/>
      <c r="Z58" s="48"/>
      <c r="AA58" s="48"/>
    </row>
    <row r="59" spans="1:35" ht="14.25" customHeight="1">
      <c r="A59" s="48"/>
      <c r="B59" s="48"/>
      <c r="C59" s="39" t="s">
        <v>36</v>
      </c>
      <c r="G59" s="39"/>
      <c r="H59" s="48"/>
      <c r="I59" s="48"/>
      <c r="J59" s="48"/>
      <c r="K59" s="48"/>
      <c r="L59" s="48"/>
      <c r="M59" s="48"/>
      <c r="N59" s="48"/>
      <c r="O59" s="48"/>
      <c r="P59" s="48"/>
      <c r="Q59" s="48"/>
      <c r="R59" s="48"/>
      <c r="S59" s="48"/>
      <c r="T59" s="48"/>
      <c r="U59" s="48"/>
      <c r="V59" s="48"/>
      <c r="W59" s="48"/>
      <c r="X59" s="48"/>
      <c r="Y59" s="48"/>
      <c r="Z59" s="48"/>
      <c r="AA59" s="48"/>
    </row>
    <row r="60" spans="1:35" ht="14.25" customHeight="1">
      <c r="B60" s="49"/>
      <c r="C60" s="48"/>
      <c r="G60" s="39"/>
      <c r="H60" s="48"/>
      <c r="I60" s="48"/>
      <c r="J60" s="48"/>
      <c r="K60" s="48"/>
      <c r="L60" s="48"/>
      <c r="M60" s="48"/>
      <c r="N60" s="48"/>
      <c r="O60" s="48"/>
      <c r="P60" s="48"/>
      <c r="Q60" s="48"/>
      <c r="R60" s="48"/>
      <c r="S60" s="48"/>
      <c r="T60" s="48"/>
      <c r="U60" s="48"/>
      <c r="V60" s="48"/>
      <c r="W60" s="48"/>
      <c r="X60" s="48"/>
      <c r="Y60" s="48"/>
      <c r="Z60" s="48"/>
      <c r="AA60" s="48"/>
    </row>
    <row r="61" spans="1:35" s="64" customFormat="1" ht="14.25" customHeight="1">
      <c r="B61" s="65"/>
      <c r="C61" s="66"/>
      <c r="G61" s="67"/>
      <c r="H61" s="66"/>
      <c r="I61" s="66"/>
      <c r="J61" s="66"/>
      <c r="K61" s="66"/>
      <c r="L61" s="66"/>
      <c r="M61" s="66"/>
      <c r="N61" s="66"/>
      <c r="O61" s="66"/>
      <c r="P61" s="66"/>
      <c r="Q61" s="66"/>
      <c r="R61" s="66"/>
      <c r="S61" s="66"/>
      <c r="T61" s="66"/>
      <c r="U61" s="66"/>
      <c r="V61" s="66"/>
      <c r="W61" s="66"/>
      <c r="X61" s="66"/>
      <c r="Y61" s="66"/>
      <c r="Z61" s="66"/>
      <c r="AA61" s="66"/>
    </row>
    <row r="62" spans="1:35" ht="14.25" customHeight="1">
      <c r="B62" s="49"/>
      <c r="C62" s="48"/>
      <c r="G62" s="62"/>
      <c r="H62" s="48"/>
      <c r="I62" s="48"/>
      <c r="J62" s="48"/>
      <c r="K62" s="48"/>
      <c r="L62" s="48"/>
      <c r="M62" s="48"/>
      <c r="N62" s="48"/>
      <c r="O62" s="48"/>
      <c r="P62" s="48"/>
      <c r="Q62" s="48"/>
      <c r="R62" s="48"/>
      <c r="S62" s="48"/>
      <c r="T62" s="48"/>
      <c r="U62" s="48"/>
      <c r="V62" s="48"/>
      <c r="W62" s="48"/>
      <c r="X62" s="48"/>
      <c r="Y62" s="48"/>
      <c r="Z62" s="48"/>
      <c r="AA62" s="48"/>
    </row>
    <row r="63" spans="1:35" ht="14.25" customHeight="1">
      <c r="B63" s="49"/>
      <c r="C63" s="48"/>
      <c r="G63" s="39"/>
      <c r="H63" s="48"/>
      <c r="I63" s="48"/>
      <c r="J63" s="48"/>
      <c r="K63" s="48"/>
      <c r="L63" s="48"/>
      <c r="M63" s="48"/>
      <c r="N63" s="48"/>
      <c r="O63" s="48"/>
      <c r="P63" s="48"/>
      <c r="Q63" s="48"/>
      <c r="R63" s="48"/>
      <c r="S63" s="48"/>
      <c r="T63" s="48"/>
      <c r="U63" s="48"/>
      <c r="V63" s="48"/>
      <c r="W63" s="48"/>
      <c r="X63" s="48"/>
      <c r="Y63" s="48"/>
      <c r="Z63" s="48"/>
      <c r="AA63" s="48"/>
    </row>
    <row r="64" spans="1:35" ht="14.25" customHeight="1">
      <c r="B64" s="49"/>
      <c r="C64" s="48"/>
      <c r="G64" s="39"/>
      <c r="H64" s="48"/>
      <c r="I64" s="48"/>
      <c r="J64" s="48"/>
      <c r="K64" s="48"/>
      <c r="L64" s="48"/>
      <c r="M64" s="48"/>
      <c r="N64" s="48"/>
      <c r="O64" s="48"/>
      <c r="P64" s="48"/>
      <c r="Q64" s="48"/>
      <c r="R64" s="48"/>
      <c r="S64" s="48"/>
      <c r="T64" s="48"/>
      <c r="U64" s="48"/>
      <c r="V64" s="48"/>
      <c r="W64" s="48"/>
      <c r="X64" s="48"/>
      <c r="Y64" s="48"/>
      <c r="Z64" s="48"/>
      <c r="AA64" s="48"/>
    </row>
    <row r="65" spans="2:27" ht="14.25" customHeight="1">
      <c r="B65" s="49"/>
      <c r="C65" s="48"/>
      <c r="G65" s="39"/>
      <c r="H65" s="48"/>
      <c r="I65" s="48"/>
      <c r="J65" s="48"/>
      <c r="K65" s="48"/>
      <c r="L65" s="48"/>
      <c r="M65" s="48"/>
      <c r="N65" s="48"/>
      <c r="O65" s="48"/>
      <c r="P65" s="48"/>
      <c r="Q65" s="48"/>
      <c r="R65" s="48"/>
      <c r="S65" s="48"/>
      <c r="T65" s="48"/>
      <c r="U65" s="48"/>
      <c r="V65" s="48"/>
      <c r="W65" s="48"/>
      <c r="X65" s="48"/>
      <c r="Y65" s="48"/>
      <c r="Z65" s="48"/>
      <c r="AA65" s="48"/>
    </row>
    <row r="66" spans="2:27" ht="14.25" customHeight="1">
      <c r="B66" s="49"/>
      <c r="C66" s="48"/>
      <c r="G66" s="39"/>
      <c r="H66" s="48"/>
      <c r="I66" s="48"/>
      <c r="J66" s="48"/>
      <c r="K66" s="48"/>
      <c r="L66" s="48"/>
      <c r="M66" s="48"/>
      <c r="N66" s="48"/>
      <c r="O66" s="48"/>
      <c r="P66" s="48"/>
      <c r="Q66" s="48"/>
      <c r="R66" s="48"/>
      <c r="S66" s="48"/>
      <c r="T66" s="48"/>
      <c r="U66" s="48"/>
      <c r="V66" s="48"/>
      <c r="W66" s="48"/>
      <c r="X66" s="48"/>
      <c r="Y66" s="48"/>
      <c r="Z66" s="48"/>
      <c r="AA66" s="48"/>
    </row>
    <row r="67" spans="2:27" ht="14.25" customHeight="1"/>
    <row r="68" spans="2:27" ht="14.25" customHeight="1"/>
  </sheetData>
  <sheetProtection selectLockedCells="1" selectUnlockedCells="1"/>
  <mergeCells count="1">
    <mergeCell ref="E2:V3"/>
  </mergeCells>
  <phoneticPr fontId="2"/>
  <printOptions horizontalCentered="1"/>
  <pageMargins left="0.59055118110236227" right="0.59055118110236227" top="0.59055118110236227" bottom="0.59055118110236227" header="0.15748031496062992" footer="0.39370078740157483"/>
  <pageSetup paperSize="9" scale="93" firstPageNumber="17" orientation="portrait" useFirstPageNumber="1" horizont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63" r:id="rId4" name="Check Box 7">
              <controlPr defaultSize="0" autoFill="0" autoLine="0" autoPict="0">
                <anchor moveWithCells="1">
                  <from>
                    <xdr:col>1</xdr:col>
                    <xdr:colOff>0</xdr:colOff>
                    <xdr:row>41</xdr:row>
                    <xdr:rowOff>142875</xdr:rowOff>
                  </from>
                  <to>
                    <xdr:col>2</xdr:col>
                    <xdr:colOff>47625</xdr:colOff>
                    <xdr:row>42</xdr:row>
                    <xdr:rowOff>152400</xdr:rowOff>
                  </to>
                </anchor>
              </controlPr>
            </control>
          </mc:Choice>
        </mc:AlternateContent>
        <mc:AlternateContent xmlns:mc="http://schemas.openxmlformats.org/markup-compatibility/2006">
          <mc:Choice Requires="x14">
            <control shapeId="19465" r:id="rId5" name="Check Box 9">
              <controlPr defaultSize="0" autoFill="0" autoLine="0" autoPict="0">
                <anchor moveWithCells="1">
                  <from>
                    <xdr:col>1</xdr:col>
                    <xdr:colOff>0</xdr:colOff>
                    <xdr:row>42</xdr:row>
                    <xdr:rowOff>133350</xdr:rowOff>
                  </from>
                  <to>
                    <xdr:col>2</xdr:col>
                    <xdr:colOff>47625</xdr:colOff>
                    <xdr:row>43</xdr:row>
                    <xdr:rowOff>142875</xdr:rowOff>
                  </to>
                </anchor>
              </controlPr>
            </control>
          </mc:Choice>
        </mc:AlternateContent>
        <mc:AlternateContent xmlns:mc="http://schemas.openxmlformats.org/markup-compatibility/2006">
          <mc:Choice Requires="x14">
            <control shapeId="19470" r:id="rId6" name="Check Box 14">
              <controlPr defaultSize="0" autoFill="0" autoLine="0" autoPict="0">
                <anchor moveWithCells="1">
                  <from>
                    <xdr:col>1</xdr:col>
                    <xdr:colOff>0</xdr:colOff>
                    <xdr:row>47</xdr:row>
                    <xdr:rowOff>66675</xdr:rowOff>
                  </from>
                  <to>
                    <xdr:col>2</xdr:col>
                    <xdr:colOff>47625</xdr:colOff>
                    <xdr:row>48</xdr:row>
                    <xdr:rowOff>76200</xdr:rowOff>
                  </to>
                </anchor>
              </controlPr>
            </control>
          </mc:Choice>
        </mc:AlternateContent>
        <mc:AlternateContent xmlns:mc="http://schemas.openxmlformats.org/markup-compatibility/2006">
          <mc:Choice Requires="x14">
            <control shapeId="19476" r:id="rId7" name="Check Box 20">
              <controlPr defaultSize="0" autoFill="0" autoLine="0" autoPict="0">
                <anchor moveWithCells="1">
                  <from>
                    <xdr:col>1</xdr:col>
                    <xdr:colOff>0</xdr:colOff>
                    <xdr:row>52</xdr:row>
                    <xdr:rowOff>161925</xdr:rowOff>
                  </from>
                  <to>
                    <xdr:col>2</xdr:col>
                    <xdr:colOff>47625</xdr:colOff>
                    <xdr:row>53</xdr:row>
                    <xdr:rowOff>171450</xdr:rowOff>
                  </to>
                </anchor>
              </controlPr>
            </control>
          </mc:Choice>
        </mc:AlternateContent>
        <mc:AlternateContent xmlns:mc="http://schemas.openxmlformats.org/markup-compatibility/2006">
          <mc:Choice Requires="x14">
            <control shapeId="19479" r:id="rId8" name="Check Box 23">
              <controlPr defaultSize="0" autoFill="0" autoLine="0" autoPict="0">
                <anchor moveWithCells="1">
                  <from>
                    <xdr:col>1</xdr:col>
                    <xdr:colOff>0</xdr:colOff>
                    <xdr:row>47</xdr:row>
                    <xdr:rowOff>66675</xdr:rowOff>
                  </from>
                  <to>
                    <xdr:col>2</xdr:col>
                    <xdr:colOff>47625</xdr:colOff>
                    <xdr:row>48</xdr:row>
                    <xdr:rowOff>76200</xdr:rowOff>
                  </to>
                </anchor>
              </controlPr>
            </control>
          </mc:Choice>
        </mc:AlternateContent>
        <mc:AlternateContent xmlns:mc="http://schemas.openxmlformats.org/markup-compatibility/2006">
          <mc:Choice Requires="x14">
            <control shapeId="19488" r:id="rId9" name="Check Box 32">
              <controlPr defaultSize="0" autoFill="0" autoLine="0" autoPict="0">
                <anchor moveWithCells="1">
                  <from>
                    <xdr:col>1</xdr:col>
                    <xdr:colOff>0</xdr:colOff>
                    <xdr:row>53</xdr:row>
                    <xdr:rowOff>152400</xdr:rowOff>
                  </from>
                  <to>
                    <xdr:col>2</xdr:col>
                    <xdr:colOff>47625</xdr:colOff>
                    <xdr:row>54</xdr:row>
                    <xdr:rowOff>161925</xdr:rowOff>
                  </to>
                </anchor>
              </controlPr>
            </control>
          </mc:Choice>
        </mc:AlternateContent>
        <mc:AlternateContent xmlns:mc="http://schemas.openxmlformats.org/markup-compatibility/2006">
          <mc:Choice Requires="x14">
            <control shapeId="19494" r:id="rId10" name="Check Box 38">
              <controlPr defaultSize="0" autoFill="0" autoLine="0" autoPict="0">
                <anchor moveWithCells="1">
                  <from>
                    <xdr:col>1</xdr:col>
                    <xdr:colOff>0</xdr:colOff>
                    <xdr:row>47</xdr:row>
                    <xdr:rowOff>66675</xdr:rowOff>
                  </from>
                  <to>
                    <xdr:col>2</xdr:col>
                    <xdr:colOff>47625</xdr:colOff>
                    <xdr:row>48</xdr:row>
                    <xdr:rowOff>76200</xdr:rowOff>
                  </to>
                </anchor>
              </controlPr>
            </control>
          </mc:Choice>
        </mc:AlternateContent>
        <mc:AlternateContent xmlns:mc="http://schemas.openxmlformats.org/markup-compatibility/2006">
          <mc:Choice Requires="x14">
            <control shapeId="19495" r:id="rId11" name="Check Box 39">
              <controlPr defaultSize="0" autoFill="0" autoLine="0" autoPict="0">
                <anchor moveWithCells="1">
                  <from>
                    <xdr:col>1</xdr:col>
                    <xdr:colOff>0</xdr:colOff>
                    <xdr:row>47</xdr:row>
                    <xdr:rowOff>66675</xdr:rowOff>
                  </from>
                  <to>
                    <xdr:col>2</xdr:col>
                    <xdr:colOff>47625</xdr:colOff>
                    <xdr:row>48</xdr:row>
                    <xdr:rowOff>76200</xdr:rowOff>
                  </to>
                </anchor>
              </controlPr>
            </control>
          </mc:Choice>
        </mc:AlternateContent>
        <mc:AlternateContent xmlns:mc="http://schemas.openxmlformats.org/markup-compatibility/2006">
          <mc:Choice Requires="x14">
            <control shapeId="19500" r:id="rId12" name="Check Box 44">
              <controlPr defaultSize="0" autoFill="0" autoLine="0" autoPict="0">
                <anchor moveWithCells="1">
                  <from>
                    <xdr:col>1</xdr:col>
                    <xdr:colOff>0</xdr:colOff>
                    <xdr:row>52</xdr:row>
                    <xdr:rowOff>0</xdr:rowOff>
                  </from>
                  <to>
                    <xdr:col>2</xdr:col>
                    <xdr:colOff>47625</xdr:colOff>
                    <xdr:row>53</xdr:row>
                    <xdr:rowOff>9525</xdr:rowOff>
                  </to>
                </anchor>
              </controlPr>
            </control>
          </mc:Choice>
        </mc:AlternateContent>
        <mc:AlternateContent xmlns:mc="http://schemas.openxmlformats.org/markup-compatibility/2006">
          <mc:Choice Requires="x14">
            <control shapeId="19502" r:id="rId13" name="Check Box 46">
              <controlPr defaultSize="0" autoFill="0" autoLine="0" autoPict="0">
                <anchor moveWithCells="1">
                  <from>
                    <xdr:col>1</xdr:col>
                    <xdr:colOff>0</xdr:colOff>
                    <xdr:row>45</xdr:row>
                    <xdr:rowOff>95250</xdr:rowOff>
                  </from>
                  <to>
                    <xdr:col>2</xdr:col>
                    <xdr:colOff>47625</xdr:colOff>
                    <xdr:row>46</xdr:row>
                    <xdr:rowOff>104775</xdr:rowOff>
                  </to>
                </anchor>
              </controlPr>
            </control>
          </mc:Choice>
        </mc:AlternateContent>
        <mc:AlternateContent xmlns:mc="http://schemas.openxmlformats.org/markup-compatibility/2006">
          <mc:Choice Requires="x14">
            <control shapeId="19566" r:id="rId14" name="Check Box 110">
              <controlPr defaultSize="0" autoFill="0" autoLine="0" autoPict="0">
                <anchor moveWithCells="1">
                  <from>
                    <xdr:col>1</xdr:col>
                    <xdr:colOff>0</xdr:colOff>
                    <xdr:row>44</xdr:row>
                    <xdr:rowOff>104775</xdr:rowOff>
                  </from>
                  <to>
                    <xdr:col>2</xdr:col>
                    <xdr:colOff>47625</xdr:colOff>
                    <xdr:row>45</xdr:row>
                    <xdr:rowOff>114300</xdr:rowOff>
                  </to>
                </anchor>
              </controlPr>
            </control>
          </mc:Choice>
        </mc:AlternateContent>
        <mc:AlternateContent xmlns:mc="http://schemas.openxmlformats.org/markup-compatibility/2006">
          <mc:Choice Requires="x14">
            <control shapeId="19567" r:id="rId15" name="Check Box 111">
              <controlPr defaultSize="0" autoFill="0" autoLine="0" autoPict="0">
                <anchor moveWithCells="1">
                  <from>
                    <xdr:col>1</xdr:col>
                    <xdr:colOff>0</xdr:colOff>
                    <xdr:row>44</xdr:row>
                    <xdr:rowOff>104775</xdr:rowOff>
                  </from>
                  <to>
                    <xdr:col>2</xdr:col>
                    <xdr:colOff>47625</xdr:colOff>
                    <xdr:row>45</xdr:row>
                    <xdr:rowOff>114300</xdr:rowOff>
                  </to>
                </anchor>
              </controlPr>
            </control>
          </mc:Choice>
        </mc:AlternateContent>
        <mc:AlternateContent xmlns:mc="http://schemas.openxmlformats.org/markup-compatibility/2006">
          <mc:Choice Requires="x14">
            <control shapeId="19568" r:id="rId16" name="Check Box 112">
              <controlPr defaultSize="0" autoFill="0" autoLine="0" autoPict="0">
                <anchor moveWithCells="1">
                  <from>
                    <xdr:col>1</xdr:col>
                    <xdr:colOff>0</xdr:colOff>
                    <xdr:row>46</xdr:row>
                    <xdr:rowOff>85725</xdr:rowOff>
                  </from>
                  <to>
                    <xdr:col>2</xdr:col>
                    <xdr:colOff>47625</xdr:colOff>
                    <xdr:row>47</xdr:row>
                    <xdr:rowOff>95250</xdr:rowOff>
                  </to>
                </anchor>
              </controlPr>
            </control>
          </mc:Choice>
        </mc:AlternateContent>
        <mc:AlternateContent xmlns:mc="http://schemas.openxmlformats.org/markup-compatibility/2006">
          <mc:Choice Requires="x14">
            <control shapeId="19569" r:id="rId17" name="Check Box 113">
              <controlPr defaultSize="0" autoFill="0" autoLine="0" autoPict="0">
                <anchor moveWithCells="1">
                  <from>
                    <xdr:col>1</xdr:col>
                    <xdr:colOff>0</xdr:colOff>
                    <xdr:row>45</xdr:row>
                    <xdr:rowOff>95250</xdr:rowOff>
                  </from>
                  <to>
                    <xdr:col>2</xdr:col>
                    <xdr:colOff>47625</xdr:colOff>
                    <xdr:row>46</xdr:row>
                    <xdr:rowOff>104775</xdr:rowOff>
                  </to>
                </anchor>
              </controlPr>
            </control>
          </mc:Choice>
        </mc:AlternateContent>
        <mc:AlternateContent xmlns:mc="http://schemas.openxmlformats.org/markup-compatibility/2006">
          <mc:Choice Requires="x14">
            <control shapeId="19570" r:id="rId18" name="Check Box 114">
              <controlPr defaultSize="0" autoFill="0" autoLine="0" autoPict="0">
                <anchor moveWithCells="1">
                  <from>
                    <xdr:col>1</xdr:col>
                    <xdr:colOff>0</xdr:colOff>
                    <xdr:row>50</xdr:row>
                    <xdr:rowOff>19050</xdr:rowOff>
                  </from>
                  <to>
                    <xdr:col>2</xdr:col>
                    <xdr:colOff>47625</xdr:colOff>
                    <xdr:row>51</xdr:row>
                    <xdr:rowOff>28575</xdr:rowOff>
                  </to>
                </anchor>
              </controlPr>
            </control>
          </mc:Choice>
        </mc:AlternateContent>
        <mc:AlternateContent xmlns:mc="http://schemas.openxmlformats.org/markup-compatibility/2006">
          <mc:Choice Requires="x14">
            <control shapeId="19572" r:id="rId19" name="Check Box 116">
              <controlPr defaultSize="0" autoFill="0" autoLine="0" autoPict="0">
                <anchor moveWithCells="1">
                  <from>
                    <xdr:col>1</xdr:col>
                    <xdr:colOff>0</xdr:colOff>
                    <xdr:row>49</xdr:row>
                    <xdr:rowOff>38100</xdr:rowOff>
                  </from>
                  <to>
                    <xdr:col>2</xdr:col>
                    <xdr:colOff>47625</xdr:colOff>
                    <xdr:row>50</xdr:row>
                    <xdr:rowOff>47625</xdr:rowOff>
                  </to>
                </anchor>
              </controlPr>
            </control>
          </mc:Choice>
        </mc:AlternateContent>
        <mc:AlternateContent xmlns:mc="http://schemas.openxmlformats.org/markup-compatibility/2006">
          <mc:Choice Requires="x14">
            <control shapeId="19573" r:id="rId20" name="Check Box 117">
              <controlPr defaultSize="0" autoFill="0" autoLine="0" autoPict="0">
                <anchor moveWithCells="1">
                  <from>
                    <xdr:col>1</xdr:col>
                    <xdr:colOff>0</xdr:colOff>
                    <xdr:row>49</xdr:row>
                    <xdr:rowOff>38100</xdr:rowOff>
                  </from>
                  <to>
                    <xdr:col>2</xdr:col>
                    <xdr:colOff>47625</xdr:colOff>
                    <xdr:row>50</xdr:row>
                    <xdr:rowOff>47625</xdr:rowOff>
                  </to>
                </anchor>
              </controlPr>
            </control>
          </mc:Choice>
        </mc:AlternateContent>
        <mc:AlternateContent xmlns:mc="http://schemas.openxmlformats.org/markup-compatibility/2006">
          <mc:Choice Requires="x14">
            <control shapeId="19575" r:id="rId21" name="Check Box 119">
              <controlPr defaultSize="0" autoFill="0" autoLine="0" autoPict="0">
                <anchor moveWithCells="1">
                  <from>
                    <xdr:col>1</xdr:col>
                    <xdr:colOff>0</xdr:colOff>
                    <xdr:row>48</xdr:row>
                    <xdr:rowOff>57150</xdr:rowOff>
                  </from>
                  <to>
                    <xdr:col>2</xdr:col>
                    <xdr:colOff>47625</xdr:colOff>
                    <xdr:row>49</xdr:row>
                    <xdr:rowOff>66675</xdr:rowOff>
                  </to>
                </anchor>
              </controlPr>
            </control>
          </mc:Choice>
        </mc:AlternateContent>
        <mc:AlternateContent xmlns:mc="http://schemas.openxmlformats.org/markup-compatibility/2006">
          <mc:Choice Requires="x14">
            <control shapeId="19576" r:id="rId22" name="Check Box 120">
              <controlPr defaultSize="0" autoFill="0" autoLine="0" autoPict="0">
                <anchor moveWithCells="1">
                  <from>
                    <xdr:col>1</xdr:col>
                    <xdr:colOff>0</xdr:colOff>
                    <xdr:row>47</xdr:row>
                    <xdr:rowOff>66675</xdr:rowOff>
                  </from>
                  <to>
                    <xdr:col>2</xdr:col>
                    <xdr:colOff>47625</xdr:colOff>
                    <xdr:row>48</xdr:row>
                    <xdr:rowOff>76200</xdr:rowOff>
                  </to>
                </anchor>
              </controlPr>
            </control>
          </mc:Choice>
        </mc:AlternateContent>
        <mc:AlternateContent xmlns:mc="http://schemas.openxmlformats.org/markup-compatibility/2006">
          <mc:Choice Requires="x14">
            <control shapeId="19577" r:id="rId23" name="Check Box 121">
              <controlPr defaultSize="0" autoFill="0" autoLine="0" autoPict="0">
                <anchor moveWithCells="1">
                  <from>
                    <xdr:col>1</xdr:col>
                    <xdr:colOff>0</xdr:colOff>
                    <xdr:row>47</xdr:row>
                    <xdr:rowOff>66675</xdr:rowOff>
                  </from>
                  <to>
                    <xdr:col>2</xdr:col>
                    <xdr:colOff>47625</xdr:colOff>
                    <xdr:row>48</xdr:row>
                    <xdr:rowOff>76200</xdr:rowOff>
                  </to>
                </anchor>
              </controlPr>
            </control>
          </mc:Choice>
        </mc:AlternateContent>
        <mc:AlternateContent xmlns:mc="http://schemas.openxmlformats.org/markup-compatibility/2006">
          <mc:Choice Requires="x14">
            <control shapeId="19581" r:id="rId24" name="Check Box 125">
              <controlPr defaultSize="0" autoFill="0" autoLine="0" autoPict="0">
                <anchor moveWithCells="1">
                  <from>
                    <xdr:col>1</xdr:col>
                    <xdr:colOff>0</xdr:colOff>
                    <xdr:row>43</xdr:row>
                    <xdr:rowOff>123825</xdr:rowOff>
                  </from>
                  <to>
                    <xdr:col>2</xdr:col>
                    <xdr:colOff>47625</xdr:colOff>
                    <xdr:row>44</xdr:row>
                    <xdr:rowOff>133350</xdr:rowOff>
                  </to>
                </anchor>
              </controlPr>
            </control>
          </mc:Choice>
        </mc:AlternateContent>
        <mc:AlternateContent xmlns:mc="http://schemas.openxmlformats.org/markup-compatibility/2006">
          <mc:Choice Requires="x14">
            <control shapeId="19582" r:id="rId25" name="Check Box 126">
              <controlPr defaultSize="0" autoFill="0" autoLine="0" autoPict="0">
                <anchor moveWithCells="1">
                  <from>
                    <xdr:col>6</xdr:col>
                    <xdr:colOff>142875</xdr:colOff>
                    <xdr:row>43</xdr:row>
                    <xdr:rowOff>114300</xdr:rowOff>
                  </from>
                  <to>
                    <xdr:col>7</xdr:col>
                    <xdr:colOff>190500</xdr:colOff>
                    <xdr:row>44</xdr:row>
                    <xdr:rowOff>123825</xdr:rowOff>
                  </to>
                </anchor>
              </controlPr>
            </control>
          </mc:Choice>
        </mc:AlternateContent>
        <mc:AlternateContent xmlns:mc="http://schemas.openxmlformats.org/markup-compatibility/2006">
          <mc:Choice Requires="x14">
            <control shapeId="19583" r:id="rId26" name="Check Box 127">
              <controlPr defaultSize="0" autoFill="0" autoLine="0" autoPict="0">
                <anchor moveWithCells="1">
                  <from>
                    <xdr:col>12</xdr:col>
                    <xdr:colOff>38100</xdr:colOff>
                    <xdr:row>43</xdr:row>
                    <xdr:rowOff>114300</xdr:rowOff>
                  </from>
                  <to>
                    <xdr:col>13</xdr:col>
                    <xdr:colOff>85725</xdr:colOff>
                    <xdr:row>44</xdr:row>
                    <xdr:rowOff>123825</xdr:rowOff>
                  </to>
                </anchor>
              </controlPr>
            </control>
          </mc:Choice>
        </mc:AlternateContent>
        <mc:AlternateContent xmlns:mc="http://schemas.openxmlformats.org/markup-compatibility/2006">
          <mc:Choice Requires="x14">
            <control shapeId="19584" r:id="rId27" name="Check Box 128">
              <controlPr defaultSize="0" autoFill="0" autoLine="0" autoPict="0">
                <anchor moveWithCells="1">
                  <from>
                    <xdr:col>17</xdr:col>
                    <xdr:colOff>171450</xdr:colOff>
                    <xdr:row>43</xdr:row>
                    <xdr:rowOff>114300</xdr:rowOff>
                  </from>
                  <to>
                    <xdr:col>18</xdr:col>
                    <xdr:colOff>219075</xdr:colOff>
                    <xdr:row>44</xdr:row>
                    <xdr:rowOff>123825</xdr:rowOff>
                  </to>
                </anchor>
              </controlPr>
            </control>
          </mc:Choice>
        </mc:AlternateContent>
        <mc:AlternateContent xmlns:mc="http://schemas.openxmlformats.org/markup-compatibility/2006">
          <mc:Choice Requires="x14">
            <control shapeId="19585" r:id="rId28" name="Check Box 129">
              <controlPr defaultSize="0" autoFill="0" autoLine="0" autoPict="0">
                <anchor moveWithCells="1">
                  <from>
                    <xdr:col>17</xdr:col>
                    <xdr:colOff>171450</xdr:colOff>
                    <xdr:row>43</xdr:row>
                    <xdr:rowOff>114300</xdr:rowOff>
                  </from>
                  <to>
                    <xdr:col>18</xdr:col>
                    <xdr:colOff>219075</xdr:colOff>
                    <xdr:row>44</xdr:row>
                    <xdr:rowOff>123825</xdr:rowOff>
                  </to>
                </anchor>
              </controlPr>
            </control>
          </mc:Choice>
        </mc:AlternateContent>
        <mc:AlternateContent xmlns:mc="http://schemas.openxmlformats.org/markup-compatibility/2006">
          <mc:Choice Requires="x14">
            <control shapeId="19587" r:id="rId29" name="Check Box 131">
              <controlPr defaultSize="0" autoFill="0" autoLine="0" autoPict="0">
                <anchor moveWithCells="1">
                  <from>
                    <xdr:col>6</xdr:col>
                    <xdr:colOff>142875</xdr:colOff>
                    <xdr:row>42</xdr:row>
                    <xdr:rowOff>123825</xdr:rowOff>
                  </from>
                  <to>
                    <xdr:col>7</xdr:col>
                    <xdr:colOff>190500</xdr:colOff>
                    <xdr:row>43</xdr:row>
                    <xdr:rowOff>133350</xdr:rowOff>
                  </to>
                </anchor>
              </controlPr>
            </control>
          </mc:Choice>
        </mc:AlternateContent>
        <mc:AlternateContent xmlns:mc="http://schemas.openxmlformats.org/markup-compatibility/2006">
          <mc:Choice Requires="x14">
            <control shapeId="19588" r:id="rId30" name="Check Box 132">
              <controlPr defaultSize="0" autoFill="0" autoLine="0" autoPict="0">
                <anchor moveWithCells="1">
                  <from>
                    <xdr:col>12</xdr:col>
                    <xdr:colOff>38100</xdr:colOff>
                    <xdr:row>42</xdr:row>
                    <xdr:rowOff>123825</xdr:rowOff>
                  </from>
                  <to>
                    <xdr:col>13</xdr:col>
                    <xdr:colOff>85725</xdr:colOff>
                    <xdr:row>43</xdr:row>
                    <xdr:rowOff>133350</xdr:rowOff>
                  </to>
                </anchor>
              </controlPr>
            </control>
          </mc:Choice>
        </mc:AlternateContent>
        <mc:AlternateContent xmlns:mc="http://schemas.openxmlformats.org/markup-compatibility/2006">
          <mc:Choice Requires="x14">
            <control shapeId="19589" r:id="rId31" name="Check Box 133">
              <controlPr defaultSize="0" autoFill="0" autoLine="0" autoPict="0">
                <anchor moveWithCells="1">
                  <from>
                    <xdr:col>17</xdr:col>
                    <xdr:colOff>171450</xdr:colOff>
                    <xdr:row>42</xdr:row>
                    <xdr:rowOff>123825</xdr:rowOff>
                  </from>
                  <to>
                    <xdr:col>18</xdr:col>
                    <xdr:colOff>219075</xdr:colOff>
                    <xdr:row>43</xdr:row>
                    <xdr:rowOff>133350</xdr:rowOff>
                  </to>
                </anchor>
              </controlPr>
            </control>
          </mc:Choice>
        </mc:AlternateContent>
        <mc:AlternateContent xmlns:mc="http://schemas.openxmlformats.org/markup-compatibility/2006">
          <mc:Choice Requires="x14">
            <control shapeId="19590" r:id="rId32" name="Check Box 134">
              <controlPr defaultSize="0" autoFill="0" autoLine="0" autoPict="0">
                <anchor moveWithCells="1">
                  <from>
                    <xdr:col>17</xdr:col>
                    <xdr:colOff>171450</xdr:colOff>
                    <xdr:row>42</xdr:row>
                    <xdr:rowOff>123825</xdr:rowOff>
                  </from>
                  <to>
                    <xdr:col>18</xdr:col>
                    <xdr:colOff>219075</xdr:colOff>
                    <xdr:row>43</xdr:row>
                    <xdr:rowOff>133350</xdr:rowOff>
                  </to>
                </anchor>
              </controlPr>
            </control>
          </mc:Choice>
        </mc:AlternateContent>
        <mc:AlternateContent xmlns:mc="http://schemas.openxmlformats.org/markup-compatibility/2006">
          <mc:Choice Requires="x14">
            <control shapeId="19593" r:id="rId33" name="Check Box 137">
              <controlPr defaultSize="0" autoFill="0" autoLine="0" autoPict="0">
                <anchor moveWithCells="1">
                  <from>
                    <xdr:col>1</xdr:col>
                    <xdr:colOff>0</xdr:colOff>
                    <xdr:row>51</xdr:row>
                    <xdr:rowOff>9525</xdr:rowOff>
                  </from>
                  <to>
                    <xdr:col>2</xdr:col>
                    <xdr:colOff>47625</xdr:colOff>
                    <xdr:row>52</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39"/>
  <sheetViews>
    <sheetView view="pageBreakPreview" zoomScale="85" zoomScaleNormal="100" zoomScaleSheetLayoutView="85" zoomScalePageLayoutView="71" workbookViewId="0">
      <selection activeCell="B2" sqref="B2:D2"/>
    </sheetView>
  </sheetViews>
  <sheetFormatPr defaultRowHeight="28.5" customHeight="1"/>
  <cols>
    <col min="1" max="1" width="2.125" style="20" customWidth="1"/>
    <col min="2" max="2" width="4.375" style="20" customWidth="1"/>
    <col min="3" max="3" width="10.625" style="20" customWidth="1"/>
    <col min="4" max="4" width="10.625" style="22" customWidth="1"/>
    <col min="5" max="11" width="10.625" style="20" customWidth="1"/>
    <col min="12" max="12" width="2.75" style="20" customWidth="1"/>
    <col min="13" max="13" width="3" style="20" customWidth="1"/>
    <col min="14" max="14" width="2.125" style="20" customWidth="1"/>
    <col min="15" max="15" width="90.625" style="124" customWidth="1"/>
    <col min="16" max="16" width="2.125" style="20" customWidth="1"/>
    <col min="17" max="16384" width="9" style="20"/>
  </cols>
  <sheetData>
    <row r="1" spans="1:16" ht="28.5" customHeight="1" thickTop="1">
      <c r="A1" s="56"/>
      <c r="B1" s="138" t="s">
        <v>523</v>
      </c>
      <c r="C1" s="138"/>
      <c r="D1" s="138"/>
      <c r="E1" s="138"/>
      <c r="F1" s="138"/>
      <c r="G1" s="138"/>
      <c r="H1" s="138"/>
      <c r="I1" s="138"/>
      <c r="J1" s="138"/>
      <c r="K1" s="138"/>
      <c r="M1" s="332"/>
      <c r="N1" s="334"/>
      <c r="O1" s="335" t="s">
        <v>385</v>
      </c>
      <c r="P1" s="56"/>
    </row>
    <row r="2" spans="1:16" s="21" customFormat="1" ht="28.5" customHeight="1">
      <c r="A2" s="158"/>
      <c r="B2" s="644" t="s">
        <v>159</v>
      </c>
      <c r="C2" s="645"/>
      <c r="D2" s="646"/>
      <c r="E2" s="825" t="s">
        <v>570</v>
      </c>
      <c r="F2" s="825"/>
      <c r="G2" s="825"/>
      <c r="H2" s="825"/>
      <c r="I2" s="825"/>
      <c r="J2" s="825"/>
      <c r="K2" s="825"/>
      <c r="L2" s="28"/>
      <c r="M2" s="28"/>
      <c r="N2" s="336"/>
      <c r="O2" s="337"/>
      <c r="P2" s="331"/>
    </row>
    <row r="3" spans="1:16" s="21" customFormat="1" ht="28.5" customHeight="1">
      <c r="A3" s="158"/>
      <c r="B3" s="734" t="s">
        <v>2</v>
      </c>
      <c r="C3" s="818"/>
      <c r="D3" s="813"/>
      <c r="E3" s="824"/>
      <c r="F3" s="824"/>
      <c r="G3" s="824"/>
      <c r="H3" s="824"/>
      <c r="I3" s="824"/>
      <c r="J3" s="824"/>
      <c r="K3" s="824"/>
      <c r="L3" s="28"/>
      <c r="M3" s="28"/>
      <c r="N3" s="336"/>
      <c r="O3" s="337" t="s">
        <v>154</v>
      </c>
      <c r="P3" s="331"/>
    </row>
    <row r="4" spans="1:16" s="21" customFormat="1" ht="28.5" customHeight="1">
      <c r="A4" s="158"/>
      <c r="B4" s="819"/>
      <c r="C4" s="820"/>
      <c r="D4" s="814"/>
      <c r="E4" s="824"/>
      <c r="F4" s="824"/>
      <c r="G4" s="824"/>
      <c r="H4" s="824"/>
      <c r="I4" s="824"/>
      <c r="J4" s="824"/>
      <c r="K4" s="824"/>
      <c r="L4" s="28"/>
      <c r="M4" s="28"/>
      <c r="N4" s="336"/>
      <c r="O4" s="337"/>
      <c r="P4" s="331"/>
    </row>
    <row r="5" spans="1:16" s="21" customFormat="1" ht="28.5" customHeight="1">
      <c r="A5" s="158"/>
      <c r="B5" s="815"/>
      <c r="C5" s="816"/>
      <c r="D5" s="817"/>
      <c r="E5" s="824"/>
      <c r="F5" s="824"/>
      <c r="G5" s="824"/>
      <c r="H5" s="824"/>
      <c r="I5" s="824"/>
      <c r="J5" s="824"/>
      <c r="K5" s="824"/>
      <c r="L5" s="28"/>
      <c r="M5" s="28"/>
      <c r="N5" s="336"/>
      <c r="O5" s="337"/>
      <c r="P5" s="331"/>
    </row>
    <row r="6" spans="1:16" s="21" customFormat="1" ht="28.5" customHeight="1">
      <c r="A6" s="158"/>
      <c r="B6" s="663" t="s">
        <v>161</v>
      </c>
      <c r="C6" s="664"/>
      <c r="D6" s="813"/>
      <c r="E6" s="804"/>
      <c r="F6" s="805"/>
      <c r="G6" s="805"/>
      <c r="H6" s="805"/>
      <c r="I6" s="805"/>
      <c r="J6" s="805"/>
      <c r="K6" s="806"/>
      <c r="L6" s="28"/>
      <c r="M6" s="28"/>
      <c r="N6" s="336"/>
      <c r="O6" s="338" t="s">
        <v>160</v>
      </c>
      <c r="P6" s="331"/>
    </row>
    <row r="7" spans="1:16" s="21" customFormat="1" ht="28.5" customHeight="1">
      <c r="A7" s="158"/>
      <c r="B7" s="666"/>
      <c r="C7" s="635"/>
      <c r="D7" s="814"/>
      <c r="E7" s="821"/>
      <c r="F7" s="822"/>
      <c r="G7" s="822"/>
      <c r="H7" s="822"/>
      <c r="I7" s="822"/>
      <c r="J7" s="822"/>
      <c r="K7" s="823"/>
      <c r="L7" s="28"/>
      <c r="M7" s="28"/>
      <c r="N7" s="336"/>
      <c r="O7" s="338" t="s">
        <v>169</v>
      </c>
      <c r="P7" s="331"/>
    </row>
    <row r="8" spans="1:16" s="21" customFormat="1" ht="28.5" customHeight="1">
      <c r="A8" s="158"/>
      <c r="B8" s="815"/>
      <c r="C8" s="816"/>
      <c r="D8" s="817"/>
      <c r="E8" s="807"/>
      <c r="F8" s="808"/>
      <c r="G8" s="808"/>
      <c r="H8" s="808"/>
      <c r="I8" s="808"/>
      <c r="J8" s="808"/>
      <c r="K8" s="809"/>
      <c r="L8" s="28"/>
      <c r="M8" s="28"/>
      <c r="N8" s="336"/>
      <c r="O8" s="338"/>
      <c r="P8" s="331"/>
    </row>
    <row r="9" spans="1:16" s="21" customFormat="1" ht="28.5" customHeight="1">
      <c r="A9" s="158"/>
      <c r="B9" s="663" t="s">
        <v>162</v>
      </c>
      <c r="C9" s="664"/>
      <c r="D9" s="813"/>
      <c r="E9" s="810"/>
      <c r="F9" s="810"/>
      <c r="G9" s="810"/>
      <c r="H9" s="810"/>
      <c r="I9" s="810"/>
      <c r="J9" s="810"/>
      <c r="K9" s="810"/>
      <c r="L9" s="28"/>
      <c r="M9" s="28"/>
      <c r="N9" s="336"/>
      <c r="O9" s="337"/>
      <c r="P9" s="331"/>
    </row>
    <row r="10" spans="1:16" s="21" customFormat="1" ht="28.5" customHeight="1">
      <c r="A10" s="158"/>
      <c r="B10" s="666"/>
      <c r="C10" s="635"/>
      <c r="D10" s="814"/>
      <c r="E10" s="810"/>
      <c r="F10" s="810"/>
      <c r="G10" s="810"/>
      <c r="H10" s="810"/>
      <c r="I10" s="810"/>
      <c r="J10" s="810"/>
      <c r="K10" s="810"/>
      <c r="L10" s="28"/>
      <c r="M10" s="28"/>
      <c r="N10" s="336"/>
      <c r="O10" s="337"/>
      <c r="P10" s="331"/>
    </row>
    <row r="11" spans="1:16" s="21" customFormat="1" ht="28.5" customHeight="1">
      <c r="A11" s="158"/>
      <c r="B11" s="815"/>
      <c r="C11" s="816"/>
      <c r="D11" s="817"/>
      <c r="E11" s="810"/>
      <c r="F11" s="810"/>
      <c r="G11" s="810"/>
      <c r="H11" s="810"/>
      <c r="I11" s="810"/>
      <c r="J11" s="810"/>
      <c r="K11" s="810"/>
      <c r="L11" s="28"/>
      <c r="M11" s="28"/>
      <c r="N11" s="336"/>
      <c r="O11" s="337"/>
      <c r="P11" s="331"/>
    </row>
    <row r="12" spans="1:16" s="21" customFormat="1" ht="28.5" customHeight="1">
      <c r="A12" s="158"/>
      <c r="B12" s="734" t="s">
        <v>3</v>
      </c>
      <c r="C12" s="813"/>
      <c r="D12" s="318" t="s">
        <v>163</v>
      </c>
      <c r="E12" s="810"/>
      <c r="F12" s="810"/>
      <c r="G12" s="810"/>
      <c r="H12" s="810"/>
      <c r="I12" s="810"/>
      <c r="J12" s="810"/>
      <c r="K12" s="810"/>
      <c r="M12" s="28"/>
      <c r="N12" s="336"/>
      <c r="O12" s="337" t="s">
        <v>386</v>
      </c>
      <c r="P12" s="331"/>
    </row>
    <row r="13" spans="1:16" s="21" customFormat="1" ht="28.5" customHeight="1">
      <c r="A13" s="158"/>
      <c r="B13" s="819"/>
      <c r="C13" s="814"/>
      <c r="D13" s="831" t="s">
        <v>21</v>
      </c>
      <c r="E13" s="811"/>
      <c r="F13" s="812"/>
      <c r="G13" s="812"/>
      <c r="H13" s="812"/>
      <c r="I13" s="812"/>
      <c r="J13" s="812"/>
      <c r="K13" s="812"/>
      <c r="M13" s="28"/>
      <c r="N13" s="336"/>
      <c r="O13" s="337" t="s">
        <v>164</v>
      </c>
      <c r="P13" s="331"/>
    </row>
    <row r="14" spans="1:16" s="21" customFormat="1" ht="28.5" customHeight="1">
      <c r="A14" s="158"/>
      <c r="B14" s="819"/>
      <c r="C14" s="814"/>
      <c r="D14" s="831"/>
      <c r="E14" s="811"/>
      <c r="F14" s="812"/>
      <c r="G14" s="812"/>
      <c r="H14" s="812"/>
      <c r="I14" s="812"/>
      <c r="J14" s="812"/>
      <c r="K14" s="812"/>
      <c r="M14" s="28"/>
      <c r="N14" s="336"/>
      <c r="O14" s="337" t="s">
        <v>387</v>
      </c>
      <c r="P14" s="331"/>
    </row>
    <row r="15" spans="1:16" s="21" customFormat="1" ht="28.5" customHeight="1" thickBot="1">
      <c r="A15" s="158"/>
      <c r="B15" s="815"/>
      <c r="C15" s="817"/>
      <c r="D15" s="831"/>
      <c r="E15" s="812"/>
      <c r="F15" s="812"/>
      <c r="G15" s="812"/>
      <c r="H15" s="812"/>
      <c r="I15" s="812"/>
      <c r="J15" s="812"/>
      <c r="K15" s="812"/>
      <c r="M15" s="28"/>
      <c r="N15" s="336"/>
      <c r="O15" s="339"/>
      <c r="P15" s="331"/>
    </row>
    <row r="16" spans="1:16" s="28" customFormat="1" ht="28.5" customHeight="1" thickTop="1" thickBot="1">
      <c r="B16" s="24"/>
      <c r="C16" s="24"/>
      <c r="D16" s="147"/>
      <c r="E16" s="24"/>
      <c r="F16" s="24"/>
      <c r="G16" s="24"/>
      <c r="H16" s="24"/>
      <c r="I16" s="24"/>
      <c r="J16" s="24"/>
      <c r="K16" s="24"/>
      <c r="N16" s="353"/>
      <c r="O16" s="354"/>
      <c r="P16" s="331"/>
    </row>
    <row r="17" spans="1:16" s="28" customFormat="1" ht="28.5" customHeight="1" thickTop="1">
      <c r="B17" s="138" t="s">
        <v>253</v>
      </c>
      <c r="C17" s="120"/>
      <c r="D17" s="147"/>
      <c r="E17" s="24"/>
      <c r="F17" s="24"/>
      <c r="G17" s="24"/>
      <c r="H17" s="24"/>
      <c r="I17" s="24"/>
      <c r="J17" s="24"/>
      <c r="K17" s="24"/>
      <c r="N17" s="336"/>
      <c r="O17" s="337" t="s">
        <v>400</v>
      </c>
      <c r="P17" s="331"/>
    </row>
    <row r="18" spans="1:16" s="28" customFormat="1" ht="28.5" customHeight="1">
      <c r="B18" s="674" t="s">
        <v>305</v>
      </c>
      <c r="C18" s="826"/>
      <c r="D18" s="675"/>
      <c r="E18" s="719" t="s">
        <v>388</v>
      </c>
      <c r="F18" s="804"/>
      <c r="G18" s="805"/>
      <c r="H18" s="805"/>
      <c r="I18" s="805"/>
      <c r="J18" s="805"/>
      <c r="K18" s="806"/>
      <c r="N18" s="336"/>
      <c r="O18" s="338" t="s">
        <v>392</v>
      </c>
      <c r="P18" s="331"/>
    </row>
    <row r="19" spans="1:16" s="28" customFormat="1" ht="28.5" customHeight="1">
      <c r="B19" s="676"/>
      <c r="C19" s="830"/>
      <c r="D19" s="677"/>
      <c r="E19" s="721"/>
      <c r="F19" s="807"/>
      <c r="G19" s="808"/>
      <c r="H19" s="808"/>
      <c r="I19" s="808"/>
      <c r="J19" s="808"/>
      <c r="K19" s="809"/>
      <c r="N19" s="336"/>
      <c r="O19" s="337" t="s">
        <v>393</v>
      </c>
      <c r="P19" s="331"/>
    </row>
    <row r="20" spans="1:16" s="28" customFormat="1" ht="28.5" customHeight="1">
      <c r="B20" s="676"/>
      <c r="C20" s="830"/>
      <c r="D20" s="677"/>
      <c r="E20" s="719" t="s">
        <v>389</v>
      </c>
      <c r="F20" s="804"/>
      <c r="G20" s="805"/>
      <c r="H20" s="805"/>
      <c r="I20" s="805"/>
      <c r="J20" s="805"/>
      <c r="K20" s="806"/>
      <c r="N20" s="336"/>
      <c r="O20" s="337"/>
      <c r="P20" s="331"/>
    </row>
    <row r="21" spans="1:16" s="28" customFormat="1" ht="28.5" customHeight="1">
      <c r="B21" s="676"/>
      <c r="C21" s="830"/>
      <c r="D21" s="677"/>
      <c r="E21" s="721"/>
      <c r="F21" s="807"/>
      <c r="G21" s="808"/>
      <c r="H21" s="808"/>
      <c r="I21" s="808"/>
      <c r="J21" s="808"/>
      <c r="K21" s="809"/>
      <c r="N21" s="336"/>
      <c r="O21" s="337"/>
      <c r="P21" s="331"/>
    </row>
    <row r="22" spans="1:16" s="28" customFormat="1" ht="28.5" customHeight="1">
      <c r="B22" s="674" t="s">
        <v>185</v>
      </c>
      <c r="C22" s="826"/>
      <c r="D22" s="826"/>
      <c r="E22" s="826"/>
      <c r="F22" s="826"/>
      <c r="G22" s="826"/>
      <c r="H22" s="826"/>
      <c r="I22" s="826"/>
      <c r="J22" s="826"/>
      <c r="K22" s="675"/>
      <c r="N22" s="336"/>
      <c r="O22" s="340"/>
      <c r="P22" s="331"/>
    </row>
    <row r="23" spans="1:16" s="21" customFormat="1" ht="28.5" customHeight="1">
      <c r="A23" s="28"/>
      <c r="B23" s="156"/>
      <c r="C23" s="674" t="s">
        <v>341</v>
      </c>
      <c r="D23" s="675"/>
      <c r="E23" s="719" t="s">
        <v>390</v>
      </c>
      <c r="F23" s="804"/>
      <c r="G23" s="805"/>
      <c r="H23" s="805"/>
      <c r="I23" s="805"/>
      <c r="J23" s="805"/>
      <c r="K23" s="806"/>
      <c r="M23" s="28"/>
      <c r="N23" s="336"/>
      <c r="O23" s="338" t="s">
        <v>394</v>
      </c>
      <c r="P23" s="331"/>
    </row>
    <row r="24" spans="1:16" s="21" customFormat="1" ht="28.5" customHeight="1">
      <c r="A24" s="28"/>
      <c r="B24" s="156"/>
      <c r="C24" s="676"/>
      <c r="D24" s="677"/>
      <c r="E24" s="721"/>
      <c r="F24" s="807"/>
      <c r="G24" s="808"/>
      <c r="H24" s="808"/>
      <c r="I24" s="808"/>
      <c r="J24" s="808"/>
      <c r="K24" s="809"/>
      <c r="M24" s="28"/>
      <c r="N24" s="336"/>
      <c r="O24" s="341" t="s">
        <v>395</v>
      </c>
      <c r="P24" s="331"/>
    </row>
    <row r="25" spans="1:16" s="21" customFormat="1" ht="28.5" customHeight="1">
      <c r="A25" s="28"/>
      <c r="B25" s="156"/>
      <c r="C25" s="676"/>
      <c r="D25" s="677"/>
      <c r="E25" s="719" t="s">
        <v>389</v>
      </c>
      <c r="F25" s="804"/>
      <c r="G25" s="805"/>
      <c r="H25" s="805"/>
      <c r="I25" s="805"/>
      <c r="J25" s="805"/>
      <c r="K25" s="806"/>
      <c r="M25" s="28"/>
      <c r="N25" s="336"/>
      <c r="O25" s="341"/>
      <c r="P25" s="331"/>
    </row>
    <row r="26" spans="1:16" s="21" customFormat="1" ht="28.5" customHeight="1">
      <c r="A26" s="28"/>
      <c r="B26" s="156"/>
      <c r="C26" s="678"/>
      <c r="D26" s="679"/>
      <c r="E26" s="721"/>
      <c r="F26" s="807"/>
      <c r="G26" s="808"/>
      <c r="H26" s="808"/>
      <c r="I26" s="808"/>
      <c r="J26" s="808"/>
      <c r="K26" s="809"/>
      <c r="M26" s="28"/>
      <c r="N26" s="336"/>
      <c r="O26" s="341"/>
      <c r="P26" s="331"/>
    </row>
    <row r="27" spans="1:16" s="21" customFormat="1" ht="28.5" customHeight="1">
      <c r="A27" s="28"/>
      <c r="B27" s="156"/>
      <c r="C27" s="674" t="s">
        <v>173</v>
      </c>
      <c r="D27" s="675"/>
      <c r="E27" s="719" t="s">
        <v>390</v>
      </c>
      <c r="F27" s="804"/>
      <c r="G27" s="805"/>
      <c r="H27" s="805"/>
      <c r="I27" s="805"/>
      <c r="J27" s="805"/>
      <c r="K27" s="806"/>
      <c r="M27" s="28"/>
      <c r="N27" s="336"/>
      <c r="O27" s="341" t="s">
        <v>396</v>
      </c>
      <c r="P27" s="331"/>
    </row>
    <row r="28" spans="1:16" s="21" customFormat="1" ht="28.5" customHeight="1">
      <c r="A28" s="28"/>
      <c r="B28" s="156"/>
      <c r="C28" s="676"/>
      <c r="D28" s="677"/>
      <c r="E28" s="721"/>
      <c r="F28" s="807"/>
      <c r="G28" s="808"/>
      <c r="H28" s="808"/>
      <c r="I28" s="808"/>
      <c r="J28" s="808"/>
      <c r="K28" s="809"/>
      <c r="M28" s="28"/>
      <c r="N28" s="336"/>
      <c r="O28" s="341" t="s">
        <v>397</v>
      </c>
      <c r="P28" s="331"/>
    </row>
    <row r="29" spans="1:16" s="21" customFormat="1" ht="28.5" customHeight="1">
      <c r="A29" s="28"/>
      <c r="B29" s="156"/>
      <c r="C29" s="676"/>
      <c r="D29" s="677"/>
      <c r="E29" s="719" t="s">
        <v>389</v>
      </c>
      <c r="F29" s="804"/>
      <c r="G29" s="805"/>
      <c r="H29" s="805"/>
      <c r="I29" s="805"/>
      <c r="J29" s="805"/>
      <c r="K29" s="806"/>
      <c r="M29" s="28"/>
      <c r="N29" s="336"/>
      <c r="O29" s="341"/>
      <c r="P29" s="331"/>
    </row>
    <row r="30" spans="1:16" s="21" customFormat="1" ht="28.5" customHeight="1">
      <c r="A30" s="28"/>
      <c r="B30" s="156"/>
      <c r="C30" s="678"/>
      <c r="D30" s="679"/>
      <c r="E30" s="721"/>
      <c r="F30" s="807"/>
      <c r="G30" s="808"/>
      <c r="H30" s="808"/>
      <c r="I30" s="808"/>
      <c r="J30" s="808"/>
      <c r="K30" s="809"/>
      <c r="M30" s="28"/>
      <c r="N30" s="336"/>
      <c r="O30" s="341"/>
      <c r="P30" s="331"/>
    </row>
    <row r="31" spans="1:16" s="21" customFormat="1" ht="28.5" customHeight="1">
      <c r="A31" s="28"/>
      <c r="B31" s="156"/>
      <c r="C31" s="674" t="s">
        <v>166</v>
      </c>
      <c r="D31" s="675"/>
      <c r="E31" s="242" t="s">
        <v>165</v>
      </c>
      <c r="F31" s="827"/>
      <c r="G31" s="828"/>
      <c r="H31" s="828"/>
      <c r="I31" s="828"/>
      <c r="J31" s="828"/>
      <c r="K31" s="829"/>
      <c r="M31" s="28"/>
      <c r="N31" s="336"/>
      <c r="O31" s="338" t="s">
        <v>171</v>
      </c>
      <c r="P31" s="331"/>
    </row>
    <row r="32" spans="1:16" s="21" customFormat="1" ht="28.5" customHeight="1">
      <c r="A32" s="28"/>
      <c r="B32" s="156"/>
      <c r="C32" s="676"/>
      <c r="D32" s="677"/>
      <c r="E32" s="242" t="s">
        <v>167</v>
      </c>
      <c r="F32" s="827"/>
      <c r="G32" s="828"/>
      <c r="H32" s="828"/>
      <c r="I32" s="828"/>
      <c r="J32" s="828"/>
      <c r="K32" s="829"/>
      <c r="M32" s="28"/>
      <c r="N32" s="336"/>
      <c r="O32" s="338" t="s">
        <v>168</v>
      </c>
      <c r="P32" s="331"/>
    </row>
    <row r="33" spans="1:20" s="21" customFormat="1" ht="28.5" customHeight="1">
      <c r="A33" s="28"/>
      <c r="B33" s="156"/>
      <c r="C33" s="676"/>
      <c r="D33" s="677"/>
      <c r="E33" s="719" t="s">
        <v>391</v>
      </c>
      <c r="F33" s="804"/>
      <c r="G33" s="805"/>
      <c r="H33" s="805"/>
      <c r="I33" s="805"/>
      <c r="J33" s="805"/>
      <c r="K33" s="806"/>
      <c r="M33" s="28"/>
      <c r="N33" s="336"/>
      <c r="O33" s="338" t="s">
        <v>170</v>
      </c>
      <c r="P33" s="331"/>
    </row>
    <row r="34" spans="1:20" s="21" customFormat="1" ht="28.5" customHeight="1">
      <c r="A34" s="28"/>
      <c r="B34" s="156"/>
      <c r="C34" s="676"/>
      <c r="D34" s="677"/>
      <c r="E34" s="720"/>
      <c r="F34" s="821"/>
      <c r="G34" s="822"/>
      <c r="H34" s="822"/>
      <c r="I34" s="822"/>
      <c r="J34" s="822"/>
      <c r="K34" s="823"/>
      <c r="M34" s="28"/>
      <c r="N34" s="336"/>
      <c r="O34" s="338" t="s">
        <v>172</v>
      </c>
      <c r="P34" s="331"/>
    </row>
    <row r="35" spans="1:20" s="21" customFormat="1" ht="28.5" customHeight="1" thickBot="1">
      <c r="A35" s="155"/>
      <c r="B35" s="157"/>
      <c r="C35" s="678"/>
      <c r="D35" s="679"/>
      <c r="E35" s="721"/>
      <c r="F35" s="807"/>
      <c r="G35" s="808"/>
      <c r="H35" s="808"/>
      <c r="I35" s="808"/>
      <c r="J35" s="808"/>
      <c r="K35" s="809"/>
      <c r="M35" s="28"/>
      <c r="N35" s="342"/>
      <c r="O35" s="343"/>
      <c r="P35" s="331"/>
    </row>
    <row r="36" spans="1:20" ht="12" customHeight="1" thickTop="1">
      <c r="B36" s="22"/>
      <c r="C36" s="22"/>
      <c r="E36" s="55"/>
      <c r="F36" s="55"/>
      <c r="G36" s="55"/>
      <c r="H36" s="55"/>
      <c r="I36" s="55"/>
      <c r="J36" s="55"/>
      <c r="K36" s="55"/>
      <c r="L36" s="55"/>
      <c r="M36" s="55"/>
      <c r="N36" s="55"/>
      <c r="O36" s="333"/>
      <c r="P36" s="55"/>
      <c r="R36" s="295"/>
      <c r="S36" s="295"/>
      <c r="T36" s="124"/>
    </row>
    <row r="38" spans="1:20" ht="28.5" customHeight="1">
      <c r="E38" s="56"/>
    </row>
    <row r="39" spans="1:20" ht="28.5" customHeight="1">
      <c r="E39" s="56"/>
    </row>
  </sheetData>
  <sheetProtection algorithmName="SHA-512" hashValue="WEtx4dnAOsz6y0nSmadjQamOZ0pbjX16jLDLTQClYDjQSfprjOWT0RA6Up7jPdvFs3Gn9P6OzouomUyTLaf5gw==" saltValue="sgXq6DMElGILFgC//j2XNA==" spinCount="100000" sheet="1" objects="1" scenarios="1"/>
  <mergeCells count="33">
    <mergeCell ref="E33:E35"/>
    <mergeCell ref="F33:K35"/>
    <mergeCell ref="B12:C15"/>
    <mergeCell ref="B22:K22"/>
    <mergeCell ref="C23:D26"/>
    <mergeCell ref="C31:D35"/>
    <mergeCell ref="F31:K31"/>
    <mergeCell ref="F32:K32"/>
    <mergeCell ref="B18:D21"/>
    <mergeCell ref="E20:E21"/>
    <mergeCell ref="F20:K21"/>
    <mergeCell ref="C27:D30"/>
    <mergeCell ref="E29:E30"/>
    <mergeCell ref="F29:K30"/>
    <mergeCell ref="D13:D15"/>
    <mergeCell ref="E25:E26"/>
    <mergeCell ref="B9:D11"/>
    <mergeCell ref="B2:D2"/>
    <mergeCell ref="B3:D5"/>
    <mergeCell ref="E6:K8"/>
    <mergeCell ref="B6:D8"/>
    <mergeCell ref="E3:K5"/>
    <mergeCell ref="E2:K2"/>
    <mergeCell ref="E27:E28"/>
    <mergeCell ref="F27:K28"/>
    <mergeCell ref="F25:K26"/>
    <mergeCell ref="E9:K11"/>
    <mergeCell ref="E12:K12"/>
    <mergeCell ref="E13:K15"/>
    <mergeCell ref="E18:E19"/>
    <mergeCell ref="F18:K19"/>
    <mergeCell ref="E23:E24"/>
    <mergeCell ref="F23:K24"/>
  </mergeCells>
  <phoneticPr fontId="2"/>
  <conditionalFormatting sqref="E2:E4 E12:E14 E6:E7 E9:E10 E31:E32 G31:K32 F18 F20 F23:F34">
    <cfRule type="cellIs" dxfId="13" priority="17" stopIfTrue="1" operator="equal">
      <formula>""</formula>
    </cfRule>
  </conditionalFormatting>
  <printOptions horizontalCentered="1"/>
  <pageMargins left="0.15748031496062992" right="0.15748031496062992" top="0.59055118110236227" bottom="0.59055118110236227" header="0.35433070866141736" footer="0.15748031496062992"/>
  <pageSetup paperSize="9" scale="80" firstPageNumber="18" orientation="portrait" useFirstPageNumber="1" horizontalDpi="4294967293" r:id="rId1"/>
  <headerFooter alignWithMargins="0">
    <oddHeader>&amp;R（様式３－３）</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35"/>
  <sheetViews>
    <sheetView view="pageBreakPreview" zoomScale="85" zoomScaleNormal="100" zoomScaleSheetLayoutView="85" zoomScalePageLayoutView="71" workbookViewId="0">
      <selection activeCell="B5" sqref="B5:K27"/>
    </sheetView>
  </sheetViews>
  <sheetFormatPr defaultRowHeight="33" customHeight="1"/>
  <cols>
    <col min="1" max="1" width="2.125" style="20" customWidth="1"/>
    <col min="2" max="2" width="4.375" style="20" customWidth="1"/>
    <col min="3" max="3" width="10.625" style="20" customWidth="1"/>
    <col min="4" max="4" width="10.625" style="22" customWidth="1"/>
    <col min="5" max="11" width="10.625" style="20" customWidth="1"/>
    <col min="12" max="12" width="2.75" style="20" customWidth="1"/>
    <col min="13" max="13" width="3" style="20" customWidth="1"/>
    <col min="14" max="14" width="2.125" style="20" customWidth="1"/>
    <col min="15" max="15" width="90.625" style="124" customWidth="1"/>
    <col min="16" max="16" width="2.125" style="20" customWidth="1"/>
    <col min="17" max="16384" width="9" style="20"/>
  </cols>
  <sheetData>
    <row r="1" spans="1:16" ht="33" customHeight="1" thickBot="1">
      <c r="A1" s="56"/>
      <c r="B1" s="138"/>
      <c r="C1" s="138"/>
      <c r="D1" s="138"/>
      <c r="E1" s="138"/>
      <c r="F1" s="138"/>
      <c r="G1" s="138"/>
      <c r="H1" s="138"/>
      <c r="I1" s="138"/>
      <c r="J1" s="138"/>
      <c r="K1" s="138"/>
    </row>
    <row r="2" spans="1:16" ht="33" customHeight="1" thickTop="1">
      <c r="A2" s="56"/>
      <c r="B2" s="138" t="s">
        <v>506</v>
      </c>
      <c r="C2" s="138"/>
      <c r="D2" s="138"/>
      <c r="E2" s="138"/>
      <c r="F2" s="138"/>
      <c r="G2" s="138"/>
      <c r="H2" s="138"/>
      <c r="I2" s="138"/>
      <c r="J2" s="138"/>
      <c r="K2" s="138"/>
      <c r="N2" s="334"/>
      <c r="O2" s="350" t="s">
        <v>505</v>
      </c>
      <c r="P2" s="346"/>
    </row>
    <row r="3" spans="1:16" ht="33" customHeight="1">
      <c r="A3" s="56"/>
      <c r="B3" s="138" t="s">
        <v>507</v>
      </c>
      <c r="C3" s="138"/>
      <c r="D3" s="138"/>
      <c r="E3" s="138"/>
      <c r="F3" s="138"/>
      <c r="G3" s="138"/>
      <c r="H3" s="138"/>
      <c r="I3" s="138"/>
      <c r="J3" s="138"/>
      <c r="K3" s="138"/>
      <c r="N3" s="443"/>
      <c r="O3" s="445" t="s">
        <v>511</v>
      </c>
      <c r="P3" s="444"/>
    </row>
    <row r="4" spans="1:16" s="21" customFormat="1" ht="33" customHeight="1">
      <c r="A4" s="158"/>
      <c r="B4" s="752" t="s">
        <v>504</v>
      </c>
      <c r="C4" s="753"/>
      <c r="D4" s="753"/>
      <c r="E4" s="753"/>
      <c r="F4" s="753"/>
      <c r="G4" s="753"/>
      <c r="H4" s="753"/>
      <c r="I4" s="753"/>
      <c r="J4" s="753"/>
      <c r="K4" s="754"/>
      <c r="L4" s="28"/>
      <c r="M4" s="28"/>
      <c r="N4" s="344"/>
      <c r="O4" s="154" t="s">
        <v>510</v>
      </c>
      <c r="P4" s="347"/>
    </row>
    <row r="5" spans="1:16" s="21" customFormat="1" ht="33" customHeight="1">
      <c r="A5" s="28"/>
      <c r="B5" s="832"/>
      <c r="C5" s="833"/>
      <c r="D5" s="833"/>
      <c r="E5" s="833"/>
      <c r="F5" s="833"/>
      <c r="G5" s="833"/>
      <c r="H5" s="833"/>
      <c r="I5" s="833"/>
      <c r="J5" s="833"/>
      <c r="K5" s="834"/>
      <c r="L5" s="28"/>
      <c r="M5" s="28"/>
      <c r="N5" s="344"/>
      <c r="O5" s="154" t="s">
        <v>508</v>
      </c>
      <c r="P5" s="347"/>
    </row>
    <row r="6" spans="1:16" s="21" customFormat="1" ht="33" customHeight="1">
      <c r="A6" s="28"/>
      <c r="B6" s="835"/>
      <c r="C6" s="836"/>
      <c r="D6" s="836"/>
      <c r="E6" s="836"/>
      <c r="F6" s="836"/>
      <c r="G6" s="836"/>
      <c r="H6" s="836"/>
      <c r="I6" s="836"/>
      <c r="J6" s="836"/>
      <c r="K6" s="837"/>
      <c r="L6" s="28"/>
      <c r="M6" s="28"/>
      <c r="N6" s="344"/>
      <c r="O6" s="154" t="s">
        <v>509</v>
      </c>
      <c r="P6" s="347"/>
    </row>
    <row r="7" spans="1:16" s="21" customFormat="1" ht="33" customHeight="1">
      <c r="A7" s="28"/>
      <c r="B7" s="835"/>
      <c r="C7" s="836"/>
      <c r="D7" s="836"/>
      <c r="E7" s="836"/>
      <c r="F7" s="836"/>
      <c r="G7" s="836"/>
      <c r="H7" s="836"/>
      <c r="I7" s="836"/>
      <c r="J7" s="836"/>
      <c r="K7" s="837"/>
      <c r="L7" s="28"/>
      <c r="M7" s="28"/>
      <c r="N7" s="344"/>
      <c r="O7" s="154"/>
      <c r="P7" s="347"/>
    </row>
    <row r="8" spans="1:16" s="21" customFormat="1" ht="33" customHeight="1">
      <c r="A8" s="28"/>
      <c r="B8" s="835"/>
      <c r="C8" s="836"/>
      <c r="D8" s="836"/>
      <c r="E8" s="836"/>
      <c r="F8" s="836"/>
      <c r="G8" s="836"/>
      <c r="H8" s="836"/>
      <c r="I8" s="836"/>
      <c r="J8" s="836"/>
      <c r="K8" s="837"/>
      <c r="L8" s="28"/>
      <c r="M8" s="28"/>
      <c r="N8" s="344"/>
      <c r="O8" s="159"/>
      <c r="P8" s="347"/>
    </row>
    <row r="9" spans="1:16" s="21" customFormat="1" ht="33" customHeight="1">
      <c r="A9" s="28"/>
      <c r="B9" s="835"/>
      <c r="C9" s="836"/>
      <c r="D9" s="836"/>
      <c r="E9" s="836"/>
      <c r="F9" s="836"/>
      <c r="G9" s="836"/>
      <c r="H9" s="836"/>
      <c r="I9" s="836"/>
      <c r="J9" s="836"/>
      <c r="K9" s="837"/>
      <c r="L9" s="28"/>
      <c r="M9" s="28"/>
      <c r="N9" s="344"/>
      <c r="O9" s="159"/>
      <c r="P9" s="347"/>
    </row>
    <row r="10" spans="1:16" s="21" customFormat="1" ht="33" customHeight="1">
      <c r="A10" s="28"/>
      <c r="B10" s="835"/>
      <c r="C10" s="836"/>
      <c r="D10" s="836"/>
      <c r="E10" s="836"/>
      <c r="F10" s="836"/>
      <c r="G10" s="836"/>
      <c r="H10" s="836"/>
      <c r="I10" s="836"/>
      <c r="J10" s="836"/>
      <c r="K10" s="837"/>
      <c r="L10" s="28"/>
      <c r="M10" s="28"/>
      <c r="N10" s="344"/>
      <c r="O10" s="159"/>
      <c r="P10" s="347"/>
    </row>
    <row r="11" spans="1:16" s="21" customFormat="1" ht="33" customHeight="1">
      <c r="A11" s="28"/>
      <c r="B11" s="835"/>
      <c r="C11" s="836"/>
      <c r="D11" s="836"/>
      <c r="E11" s="836"/>
      <c r="F11" s="836"/>
      <c r="G11" s="836"/>
      <c r="H11" s="836"/>
      <c r="I11" s="836"/>
      <c r="J11" s="836"/>
      <c r="K11" s="837"/>
      <c r="L11" s="28"/>
      <c r="M11" s="28"/>
      <c r="N11" s="344"/>
      <c r="O11" s="154"/>
      <c r="P11" s="347"/>
    </row>
    <row r="12" spans="1:16" s="21" customFormat="1" ht="33" customHeight="1">
      <c r="A12" s="28"/>
      <c r="B12" s="835"/>
      <c r="C12" s="836"/>
      <c r="D12" s="836"/>
      <c r="E12" s="836"/>
      <c r="F12" s="836"/>
      <c r="G12" s="836"/>
      <c r="H12" s="836"/>
      <c r="I12" s="836"/>
      <c r="J12" s="836"/>
      <c r="K12" s="837"/>
      <c r="L12" s="28"/>
      <c r="M12" s="28"/>
      <c r="N12" s="344"/>
      <c r="O12" s="154"/>
      <c r="P12" s="347"/>
    </row>
    <row r="13" spans="1:16" s="21" customFormat="1" ht="33" customHeight="1">
      <c r="A13" s="28"/>
      <c r="B13" s="835"/>
      <c r="C13" s="836"/>
      <c r="D13" s="836"/>
      <c r="E13" s="836"/>
      <c r="F13" s="836"/>
      <c r="G13" s="836"/>
      <c r="H13" s="836"/>
      <c r="I13" s="836"/>
      <c r="J13" s="836"/>
      <c r="K13" s="837"/>
      <c r="L13" s="28"/>
      <c r="M13" s="28"/>
      <c r="N13" s="344"/>
      <c r="O13" s="154"/>
      <c r="P13" s="347"/>
    </row>
    <row r="14" spans="1:16" s="21" customFormat="1" ht="33" customHeight="1">
      <c r="A14" s="28"/>
      <c r="B14" s="835"/>
      <c r="C14" s="836"/>
      <c r="D14" s="836"/>
      <c r="E14" s="836"/>
      <c r="F14" s="836"/>
      <c r="G14" s="836"/>
      <c r="H14" s="836"/>
      <c r="I14" s="836"/>
      <c r="J14" s="836"/>
      <c r="K14" s="837"/>
      <c r="M14" s="28"/>
      <c r="N14" s="344"/>
      <c r="O14" s="154"/>
      <c r="P14" s="347"/>
    </row>
    <row r="15" spans="1:16" s="21" customFormat="1" ht="33" customHeight="1">
      <c r="A15" s="28"/>
      <c r="B15" s="835"/>
      <c r="C15" s="836"/>
      <c r="D15" s="836"/>
      <c r="E15" s="836"/>
      <c r="F15" s="836"/>
      <c r="G15" s="836"/>
      <c r="H15" s="836"/>
      <c r="I15" s="836"/>
      <c r="J15" s="836"/>
      <c r="K15" s="837"/>
      <c r="M15" s="28"/>
      <c r="N15" s="344"/>
      <c r="O15" s="154"/>
      <c r="P15" s="347"/>
    </row>
    <row r="16" spans="1:16" s="21" customFormat="1" ht="33" customHeight="1">
      <c r="A16" s="28"/>
      <c r="B16" s="835"/>
      <c r="C16" s="836"/>
      <c r="D16" s="836"/>
      <c r="E16" s="836"/>
      <c r="F16" s="836"/>
      <c r="G16" s="836"/>
      <c r="H16" s="836"/>
      <c r="I16" s="836"/>
      <c r="J16" s="836"/>
      <c r="K16" s="837"/>
      <c r="M16" s="28"/>
      <c r="N16" s="344"/>
      <c r="O16" s="154"/>
      <c r="P16" s="347"/>
    </row>
    <row r="17" spans="1:16" s="21" customFormat="1" ht="33" customHeight="1">
      <c r="A17" s="28"/>
      <c r="B17" s="835"/>
      <c r="C17" s="836"/>
      <c r="D17" s="836"/>
      <c r="E17" s="836"/>
      <c r="F17" s="836"/>
      <c r="G17" s="836"/>
      <c r="H17" s="836"/>
      <c r="I17" s="836"/>
      <c r="J17" s="836"/>
      <c r="K17" s="837"/>
      <c r="M17" s="28"/>
      <c r="N17" s="344"/>
      <c r="O17" s="28"/>
      <c r="P17" s="347"/>
    </row>
    <row r="18" spans="1:16" s="28" customFormat="1" ht="33" customHeight="1">
      <c r="B18" s="835"/>
      <c r="C18" s="836"/>
      <c r="D18" s="836"/>
      <c r="E18" s="836"/>
      <c r="F18" s="836"/>
      <c r="G18" s="836"/>
      <c r="H18" s="836"/>
      <c r="I18" s="836"/>
      <c r="J18" s="836"/>
      <c r="K18" s="837"/>
      <c r="N18" s="344"/>
      <c r="O18" s="154"/>
      <c r="P18" s="347"/>
    </row>
    <row r="19" spans="1:16" s="28" customFormat="1" ht="33" customHeight="1">
      <c r="B19" s="835"/>
      <c r="C19" s="836"/>
      <c r="D19" s="836"/>
      <c r="E19" s="836"/>
      <c r="F19" s="836"/>
      <c r="G19" s="836"/>
      <c r="H19" s="836"/>
      <c r="I19" s="836"/>
      <c r="J19" s="836"/>
      <c r="K19" s="837"/>
      <c r="N19" s="344"/>
      <c r="O19" s="154"/>
      <c r="P19" s="347"/>
    </row>
    <row r="20" spans="1:16" s="28" customFormat="1" ht="33" customHeight="1">
      <c r="B20" s="835"/>
      <c r="C20" s="836"/>
      <c r="D20" s="836"/>
      <c r="E20" s="836"/>
      <c r="F20" s="836"/>
      <c r="G20" s="836"/>
      <c r="H20" s="836"/>
      <c r="I20" s="836"/>
      <c r="J20" s="836"/>
      <c r="K20" s="837"/>
      <c r="N20" s="344"/>
      <c r="O20" s="154"/>
      <c r="P20" s="347"/>
    </row>
    <row r="21" spans="1:16" s="28" customFormat="1" ht="33" customHeight="1">
      <c r="B21" s="835"/>
      <c r="C21" s="836"/>
      <c r="D21" s="836"/>
      <c r="E21" s="836"/>
      <c r="F21" s="836"/>
      <c r="G21" s="836"/>
      <c r="H21" s="836"/>
      <c r="I21" s="836"/>
      <c r="J21" s="836"/>
      <c r="K21" s="837"/>
      <c r="N21" s="344"/>
      <c r="O21" s="154"/>
      <c r="P21" s="347"/>
    </row>
    <row r="22" spans="1:16" s="28" customFormat="1" ht="33" customHeight="1">
      <c r="B22" s="835"/>
      <c r="C22" s="836"/>
      <c r="D22" s="836"/>
      <c r="E22" s="836"/>
      <c r="F22" s="836"/>
      <c r="G22" s="836"/>
      <c r="H22" s="836"/>
      <c r="I22" s="836"/>
      <c r="J22" s="836"/>
      <c r="K22" s="837"/>
      <c r="N22" s="344"/>
      <c r="O22" s="154"/>
      <c r="P22" s="347"/>
    </row>
    <row r="23" spans="1:16" s="28" customFormat="1" ht="33" customHeight="1">
      <c r="B23" s="835"/>
      <c r="C23" s="836"/>
      <c r="D23" s="836"/>
      <c r="E23" s="836"/>
      <c r="F23" s="836"/>
      <c r="G23" s="836"/>
      <c r="H23" s="836"/>
      <c r="I23" s="836"/>
      <c r="J23" s="836"/>
      <c r="K23" s="837"/>
      <c r="N23" s="344"/>
      <c r="O23" s="160"/>
      <c r="P23" s="347"/>
    </row>
    <row r="24" spans="1:16" s="21" customFormat="1" ht="33" customHeight="1">
      <c r="A24" s="28"/>
      <c r="B24" s="835"/>
      <c r="C24" s="836"/>
      <c r="D24" s="836"/>
      <c r="E24" s="836"/>
      <c r="F24" s="836"/>
      <c r="G24" s="836"/>
      <c r="H24" s="836"/>
      <c r="I24" s="836"/>
      <c r="J24" s="836"/>
      <c r="K24" s="837"/>
      <c r="M24" s="28"/>
      <c r="N24" s="344"/>
      <c r="O24" s="159"/>
      <c r="P24" s="347"/>
    </row>
    <row r="25" spans="1:16" s="21" customFormat="1" ht="33" customHeight="1">
      <c r="A25" s="28"/>
      <c r="B25" s="835"/>
      <c r="C25" s="836"/>
      <c r="D25" s="836"/>
      <c r="E25" s="836"/>
      <c r="F25" s="836"/>
      <c r="G25" s="836"/>
      <c r="H25" s="836"/>
      <c r="I25" s="836"/>
      <c r="J25" s="836"/>
      <c r="K25" s="837"/>
      <c r="M25" s="28"/>
      <c r="N25" s="344"/>
      <c r="O25" s="153"/>
      <c r="P25" s="347"/>
    </row>
    <row r="26" spans="1:16" s="21" customFormat="1" ht="33" customHeight="1">
      <c r="A26" s="28"/>
      <c r="B26" s="835"/>
      <c r="C26" s="836"/>
      <c r="D26" s="836"/>
      <c r="E26" s="836"/>
      <c r="F26" s="836"/>
      <c r="G26" s="836"/>
      <c r="H26" s="836"/>
      <c r="I26" s="836"/>
      <c r="J26" s="836"/>
      <c r="K26" s="837"/>
      <c r="M26" s="28"/>
      <c r="N26" s="344"/>
      <c r="O26" s="153"/>
      <c r="P26" s="347"/>
    </row>
    <row r="27" spans="1:16" s="21" customFormat="1" ht="33" customHeight="1">
      <c r="A27" s="28"/>
      <c r="B27" s="838"/>
      <c r="C27" s="839"/>
      <c r="D27" s="839"/>
      <c r="E27" s="839"/>
      <c r="F27" s="839"/>
      <c r="G27" s="839"/>
      <c r="H27" s="839"/>
      <c r="I27" s="839"/>
      <c r="J27" s="839"/>
      <c r="K27" s="840"/>
      <c r="M27" s="28"/>
      <c r="N27" s="344"/>
      <c r="O27" s="159"/>
      <c r="P27" s="347"/>
    </row>
    <row r="28" spans="1:16" s="21" customFormat="1" ht="33" customHeight="1">
      <c r="A28" s="28"/>
      <c r="B28" s="120"/>
      <c r="C28" s="120"/>
      <c r="D28" s="163"/>
      <c r="E28" s="162"/>
      <c r="F28" s="162"/>
      <c r="G28" s="162"/>
      <c r="H28" s="162"/>
      <c r="I28" s="162"/>
      <c r="J28" s="162"/>
      <c r="K28" s="162"/>
      <c r="M28" s="28"/>
      <c r="N28" s="344"/>
      <c r="O28" s="159"/>
      <c r="P28" s="347"/>
    </row>
    <row r="29" spans="1:16" s="21" customFormat="1" ht="33" customHeight="1">
      <c r="A29" s="28"/>
      <c r="B29" s="120"/>
      <c r="C29" s="120"/>
      <c r="D29" s="163"/>
      <c r="E29" s="162"/>
      <c r="F29" s="162"/>
      <c r="G29" s="162"/>
      <c r="H29" s="162"/>
      <c r="I29" s="162"/>
      <c r="J29" s="162"/>
      <c r="K29" s="162"/>
      <c r="M29" s="28"/>
      <c r="N29" s="344"/>
      <c r="O29" s="159"/>
      <c r="P29" s="347"/>
    </row>
    <row r="30" spans="1:16" s="21" customFormat="1" ht="33" customHeight="1">
      <c r="A30" s="28"/>
      <c r="B30" s="120"/>
      <c r="C30" s="120"/>
      <c r="D30" s="163"/>
      <c r="E30" s="162"/>
      <c r="F30" s="162"/>
      <c r="G30" s="162"/>
      <c r="H30" s="162"/>
      <c r="I30" s="162"/>
      <c r="J30" s="162"/>
      <c r="K30" s="162"/>
      <c r="M30" s="28"/>
      <c r="N30" s="344"/>
      <c r="O30" s="159"/>
      <c r="P30" s="347"/>
    </row>
    <row r="31" spans="1:16" s="21" customFormat="1" ht="33" customHeight="1" thickBot="1">
      <c r="A31" s="161"/>
      <c r="B31" s="120"/>
      <c r="C31" s="120"/>
      <c r="D31" s="163"/>
      <c r="E31" s="162"/>
      <c r="F31" s="162"/>
      <c r="G31" s="162"/>
      <c r="H31" s="162"/>
      <c r="I31" s="162"/>
      <c r="J31" s="162"/>
      <c r="K31" s="162"/>
      <c r="M31" s="28"/>
      <c r="N31" s="345"/>
      <c r="O31" s="348"/>
      <c r="P31" s="349"/>
    </row>
    <row r="32" spans="1:16" ht="33" customHeight="1" thickTop="1">
      <c r="M32" s="72"/>
      <c r="N32" s="72"/>
      <c r="O32" s="120"/>
    </row>
    <row r="34" spans="5:5" ht="33" customHeight="1">
      <c r="E34" s="56"/>
    </row>
    <row r="35" spans="5:5" ht="33" customHeight="1">
      <c r="E35" s="56"/>
    </row>
  </sheetData>
  <sheetProtection password="D819" sheet="1" objects="1" scenarios="1"/>
  <mergeCells count="2">
    <mergeCell ref="B4:K4"/>
    <mergeCell ref="B5:K27"/>
  </mergeCells>
  <phoneticPr fontId="2"/>
  <conditionalFormatting sqref="B5">
    <cfRule type="cellIs" dxfId="12" priority="1" stopIfTrue="1" operator="equal">
      <formula>""</formula>
    </cfRule>
  </conditionalFormatting>
  <printOptions horizontalCentered="1"/>
  <pageMargins left="0.15748031496062992" right="0.15748031496062992" top="0.59055118110236227" bottom="0.59055118110236227" header="0.35433070866141736" footer="0.15748031496062992"/>
  <pageSetup paperSize="9" scale="80" firstPageNumber="18" orientation="portrait" useFirstPageNumber="1" horizontalDpi="4294967293" r:id="rId1"/>
  <headerFooter alignWithMargins="0">
    <oddHeader>&amp;R（様式３－４）</oddHead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BQ86"/>
  <sheetViews>
    <sheetView view="pageBreakPreview" topLeftCell="A10" zoomScale="85" zoomScaleNormal="100" zoomScaleSheetLayoutView="85" workbookViewId="0">
      <selection activeCell="I22" sqref="I22"/>
    </sheetView>
  </sheetViews>
  <sheetFormatPr defaultRowHeight="21" customHeight="1"/>
  <cols>
    <col min="1" max="1" width="2.125" style="2" customWidth="1"/>
    <col min="2" max="2" width="9.125" style="2" customWidth="1"/>
    <col min="3" max="3" width="4.125" style="2" customWidth="1"/>
    <col min="4" max="4" width="5" style="2" customWidth="1"/>
    <col min="5" max="29" width="9.125" style="2" customWidth="1"/>
    <col min="30" max="30" width="2.125" style="2" customWidth="1"/>
    <col min="31" max="32" width="1.625" style="2" customWidth="1"/>
    <col min="33" max="44" width="8.125" style="2" customWidth="1"/>
    <col min="45" max="48" width="1.625" style="2" customWidth="1"/>
    <col min="49" max="69" width="8.375" style="2" customWidth="1"/>
    <col min="70" max="16384" width="9" style="2"/>
  </cols>
  <sheetData>
    <row r="1" spans="1:48" ht="21" customHeight="1" thickBot="1">
      <c r="A1" s="167" t="s">
        <v>316</v>
      </c>
      <c r="AE1" s="58"/>
      <c r="AF1" s="58"/>
    </row>
    <row r="2" spans="1:48" s="166" customFormat="1" ht="9" customHeight="1" thickTop="1">
      <c r="B2" s="98"/>
      <c r="C2" s="194"/>
      <c r="D2" s="419"/>
      <c r="E2" s="194"/>
      <c r="F2" s="194"/>
      <c r="G2" s="194"/>
      <c r="Q2" s="172"/>
      <c r="R2" s="172"/>
      <c r="S2" s="172"/>
      <c r="T2" s="172"/>
      <c r="U2" s="172"/>
      <c r="V2" s="172"/>
      <c r="W2" s="172"/>
      <c r="X2" s="172"/>
      <c r="Y2" s="172"/>
      <c r="Z2" s="172"/>
      <c r="AA2" s="172"/>
      <c r="AB2" s="172"/>
      <c r="AC2" s="172"/>
      <c r="AD2" s="172"/>
      <c r="AE2" s="59"/>
      <c r="AF2" s="365"/>
      <c r="AG2" s="366"/>
      <c r="AH2" s="367"/>
      <c r="AI2" s="367"/>
      <c r="AJ2" s="367"/>
      <c r="AK2" s="367"/>
      <c r="AL2" s="367"/>
      <c r="AM2" s="367"/>
      <c r="AN2" s="367"/>
      <c r="AO2" s="367"/>
      <c r="AP2" s="367"/>
      <c r="AQ2" s="367"/>
      <c r="AR2" s="367"/>
      <c r="AS2" s="367"/>
      <c r="AT2" s="525"/>
      <c r="AU2" s="528"/>
      <c r="AV2" s="45"/>
    </row>
    <row r="3" spans="1:48" s="166" customFormat="1" ht="21" customHeight="1">
      <c r="B3" s="98" t="s">
        <v>181</v>
      </c>
      <c r="C3" s="194"/>
      <c r="D3" s="419"/>
      <c r="E3" s="194"/>
      <c r="F3" s="194"/>
      <c r="G3" s="194"/>
      <c r="Q3" s="172"/>
      <c r="R3" s="235" t="s">
        <v>39</v>
      </c>
      <c r="U3" s="172"/>
      <c r="V3" s="172"/>
      <c r="W3" s="172"/>
      <c r="X3" s="172"/>
      <c r="Y3" s="172"/>
      <c r="Z3" s="172"/>
      <c r="AA3" s="172"/>
      <c r="AB3" s="172"/>
      <c r="AC3" s="172"/>
      <c r="AD3" s="172"/>
      <c r="AE3" s="59"/>
      <c r="AF3" s="368"/>
      <c r="AG3" s="909" t="s">
        <v>401</v>
      </c>
      <c r="AH3" s="909"/>
      <c r="AI3" s="909"/>
      <c r="AJ3" s="909"/>
      <c r="AK3" s="909"/>
      <c r="AL3" s="909"/>
      <c r="AM3" s="909"/>
      <c r="AN3" s="909"/>
      <c r="AO3" s="909"/>
      <c r="AP3" s="909"/>
      <c r="AQ3" s="909"/>
      <c r="AR3" s="909"/>
      <c r="AS3" s="355"/>
      <c r="AT3" s="45"/>
      <c r="AU3" s="528"/>
      <c r="AV3" s="45"/>
    </row>
    <row r="4" spans="1:48" s="166" customFormat="1" ht="21" customHeight="1">
      <c r="A4" s="45"/>
      <c r="B4" s="866" t="s">
        <v>177</v>
      </c>
      <c r="C4" s="867"/>
      <c r="D4" s="867"/>
      <c r="E4" s="867"/>
      <c r="F4" s="867"/>
      <c r="G4" s="867"/>
      <c r="H4" s="867"/>
      <c r="I4" s="867"/>
      <c r="J4" s="868"/>
      <c r="K4" s="866" t="s">
        <v>179</v>
      </c>
      <c r="L4" s="867"/>
      <c r="M4" s="867"/>
      <c r="N4" s="867"/>
      <c r="O4" s="867"/>
      <c r="P4" s="867"/>
      <c r="Q4" s="867"/>
      <c r="R4" s="868"/>
      <c r="S4" s="168"/>
      <c r="W4" s="172"/>
      <c r="X4" s="172"/>
      <c r="Y4" s="172"/>
      <c r="Z4" s="172"/>
      <c r="AA4" s="168"/>
      <c r="AB4" s="168"/>
      <c r="AC4" s="168"/>
      <c r="AD4" s="172"/>
      <c r="AE4" s="196"/>
      <c r="AF4" s="369"/>
      <c r="AG4" s="355"/>
      <c r="AH4" s="355"/>
      <c r="AI4" s="355"/>
      <c r="AJ4" s="355"/>
      <c r="AK4" s="355"/>
      <c r="AL4" s="355"/>
      <c r="AM4" s="355"/>
      <c r="AN4" s="355"/>
      <c r="AO4" s="355"/>
      <c r="AP4" s="355"/>
      <c r="AQ4" s="355"/>
      <c r="AR4" s="355"/>
      <c r="AS4" s="355"/>
      <c r="AT4" s="45"/>
      <c r="AU4" s="528"/>
      <c r="AV4" s="45"/>
    </row>
    <row r="5" spans="1:48" s="166" customFormat="1" ht="21" customHeight="1">
      <c r="A5" s="45"/>
      <c r="B5" s="866" t="s">
        <v>176</v>
      </c>
      <c r="C5" s="867"/>
      <c r="D5" s="867"/>
      <c r="E5" s="867"/>
      <c r="F5" s="867"/>
      <c r="G5" s="867"/>
      <c r="H5" s="868"/>
      <c r="I5" s="866" t="s">
        <v>234</v>
      </c>
      <c r="J5" s="868"/>
      <c r="K5" s="866" t="s">
        <v>176</v>
      </c>
      <c r="L5" s="867"/>
      <c r="M5" s="867"/>
      <c r="N5" s="867"/>
      <c r="O5" s="867"/>
      <c r="P5" s="868"/>
      <c r="Q5" s="866" t="s">
        <v>40</v>
      </c>
      <c r="R5" s="868"/>
      <c r="S5" s="168"/>
      <c r="W5" s="172"/>
      <c r="Y5" s="172"/>
      <c r="Z5" s="172"/>
      <c r="AA5" s="168"/>
      <c r="AB5" s="168"/>
      <c r="AC5" s="168"/>
      <c r="AD5" s="172"/>
      <c r="AE5" s="196"/>
      <c r="AF5" s="369"/>
      <c r="AG5" s="355" t="s">
        <v>182</v>
      </c>
      <c r="AH5" s="355"/>
      <c r="AI5" s="355"/>
      <c r="AJ5" s="355"/>
      <c r="AK5" s="355"/>
      <c r="AL5" s="355"/>
      <c r="AM5" s="355"/>
      <c r="AN5" s="355"/>
      <c r="AO5" s="355"/>
      <c r="AP5" s="355"/>
      <c r="AQ5" s="355"/>
      <c r="AR5" s="355"/>
      <c r="AS5" s="355"/>
      <c r="AT5" s="45"/>
      <c r="AU5" s="528"/>
      <c r="AV5" s="45"/>
    </row>
    <row r="6" spans="1:48" s="166" customFormat="1" ht="21" customHeight="1">
      <c r="A6" s="45"/>
      <c r="B6" s="844" t="s">
        <v>236</v>
      </c>
      <c r="C6" s="845"/>
      <c r="D6" s="845"/>
      <c r="E6" s="845"/>
      <c r="F6" s="845"/>
      <c r="G6" s="845"/>
      <c r="H6" s="846"/>
      <c r="I6" s="861">
        <f>SUM(I7:J8)</f>
        <v>0</v>
      </c>
      <c r="J6" s="862"/>
      <c r="K6" s="425" t="s">
        <v>178</v>
      </c>
      <c r="L6" s="426"/>
      <c r="M6" s="426"/>
      <c r="N6" s="426" t="s">
        <v>246</v>
      </c>
      <c r="O6" s="468"/>
      <c r="P6" s="426" t="s">
        <v>354</v>
      </c>
      <c r="Q6" s="850"/>
      <c r="R6" s="851"/>
      <c r="S6" s="225" t="str">
        <f>IF(O6="","",IF(O6=AK6,IF(Q6&gt;AM6,"補助金申請上限額を超過しています",""),IF(O6=AK7,IF(Q6&gt;AM7,"補助金申請上減額を超過しています",""))))</f>
        <v/>
      </c>
      <c r="W6" s="172"/>
      <c r="Y6" s="172"/>
      <c r="Z6" s="172"/>
      <c r="AA6" s="168"/>
      <c r="AB6" s="168"/>
      <c r="AC6" s="168"/>
      <c r="AD6" s="172"/>
      <c r="AE6" s="144"/>
      <c r="AF6" s="364"/>
      <c r="AG6" s="355" t="s">
        <v>183</v>
      </c>
      <c r="AH6" s="355"/>
      <c r="AI6" s="355"/>
      <c r="AJ6" s="356" t="s">
        <v>218</v>
      </c>
      <c r="AK6" s="357" t="s">
        <v>219</v>
      </c>
      <c r="AL6" s="358" t="s">
        <v>180</v>
      </c>
      <c r="AM6" s="929">
        <f>ROUNDDOWN($I$6*2/3,0)</f>
        <v>0</v>
      </c>
      <c r="AN6" s="929"/>
      <c r="AO6" s="359" t="s">
        <v>184</v>
      </c>
      <c r="AP6" s="359"/>
      <c r="AQ6" s="359"/>
      <c r="AR6" s="355"/>
      <c r="AS6" s="355"/>
      <c r="AT6" s="45"/>
      <c r="AU6" s="528"/>
      <c r="AV6" s="45"/>
    </row>
    <row r="7" spans="1:48" s="166" customFormat="1" ht="21" customHeight="1">
      <c r="A7" s="45"/>
      <c r="B7" s="233"/>
      <c r="C7" s="841" t="s">
        <v>175</v>
      </c>
      <c r="D7" s="842"/>
      <c r="E7" s="842"/>
      <c r="F7" s="842"/>
      <c r="G7" s="842"/>
      <c r="H7" s="843"/>
      <c r="I7" s="859"/>
      <c r="J7" s="860"/>
      <c r="K7" s="875" t="s">
        <v>235</v>
      </c>
      <c r="L7" s="876"/>
      <c r="M7" s="876"/>
      <c r="N7" s="876"/>
      <c r="O7" s="876"/>
      <c r="P7" s="877"/>
      <c r="Q7" s="861">
        <f>SUM(Q8:R13)</f>
        <v>0</v>
      </c>
      <c r="R7" s="862"/>
      <c r="S7" s="168"/>
      <c r="W7" s="172"/>
      <c r="Y7" s="172"/>
      <c r="Z7" s="172"/>
      <c r="AA7" s="168"/>
      <c r="AB7" s="168"/>
      <c r="AC7" s="168"/>
      <c r="AD7" s="172"/>
      <c r="AE7" s="144"/>
      <c r="AF7" s="364"/>
      <c r="AG7" s="355"/>
      <c r="AH7" s="355"/>
      <c r="AI7" s="355"/>
      <c r="AJ7" s="356" t="s">
        <v>218</v>
      </c>
      <c r="AK7" s="357" t="s">
        <v>220</v>
      </c>
      <c r="AL7" s="358" t="s">
        <v>180</v>
      </c>
      <c r="AM7" s="929">
        <f>ROUNDDOWN($I$6*1/2,0)</f>
        <v>0</v>
      </c>
      <c r="AN7" s="929"/>
      <c r="AO7" s="359" t="s">
        <v>184</v>
      </c>
      <c r="AP7" s="359"/>
      <c r="AQ7" s="359"/>
      <c r="AR7" s="355"/>
      <c r="AS7" s="355"/>
      <c r="AT7" s="45"/>
      <c r="AU7" s="528"/>
      <c r="AV7" s="45"/>
    </row>
    <row r="8" spans="1:48" s="166" customFormat="1" ht="21" customHeight="1">
      <c r="A8" s="45"/>
      <c r="B8" s="234"/>
      <c r="C8" s="847" t="s">
        <v>174</v>
      </c>
      <c r="D8" s="848"/>
      <c r="E8" s="848"/>
      <c r="F8" s="848"/>
      <c r="G8" s="848"/>
      <c r="H8" s="849"/>
      <c r="I8" s="857"/>
      <c r="J8" s="858"/>
      <c r="K8" s="221"/>
      <c r="L8" s="841" t="s">
        <v>210</v>
      </c>
      <c r="M8" s="842"/>
      <c r="N8" s="842"/>
      <c r="O8" s="842"/>
      <c r="P8" s="843"/>
      <c r="Q8" s="850"/>
      <c r="R8" s="851"/>
      <c r="S8" s="168"/>
      <c r="T8" s="168"/>
      <c r="U8" s="172"/>
      <c r="V8" s="172"/>
      <c r="W8" s="172"/>
      <c r="X8" s="172"/>
      <c r="Y8" s="172"/>
      <c r="Z8" s="172"/>
      <c r="AA8" s="168"/>
      <c r="AB8" s="168"/>
      <c r="AC8" s="168"/>
      <c r="AD8" s="172"/>
      <c r="AE8" s="144"/>
      <c r="AF8" s="364"/>
      <c r="AG8" s="355"/>
      <c r="AH8" s="355"/>
      <c r="AI8" s="355"/>
      <c r="AJ8" s="355"/>
      <c r="AK8" s="355"/>
      <c r="AL8" s="355"/>
      <c r="AM8" s="355"/>
      <c r="AN8" s="355"/>
      <c r="AO8" s="355"/>
      <c r="AP8" s="355"/>
      <c r="AQ8" s="355"/>
      <c r="AR8" s="355"/>
      <c r="AS8" s="355"/>
      <c r="AT8" s="45"/>
      <c r="AU8" s="528"/>
      <c r="AV8" s="45"/>
    </row>
    <row r="9" spans="1:48" s="166" customFormat="1" ht="21" customHeight="1">
      <c r="A9" s="45"/>
      <c r="B9" s="890" t="s">
        <v>516</v>
      </c>
      <c r="C9" s="891"/>
      <c r="D9" s="891"/>
      <c r="E9" s="891"/>
      <c r="F9" s="891"/>
      <c r="G9" s="891"/>
      <c r="H9" s="892"/>
      <c r="I9" s="855"/>
      <c r="J9" s="856"/>
      <c r="K9" s="221"/>
      <c r="L9" s="884" t="s">
        <v>412</v>
      </c>
      <c r="M9" s="885"/>
      <c r="N9" s="885"/>
      <c r="O9" s="885"/>
      <c r="P9" s="886"/>
      <c r="Q9" s="850"/>
      <c r="R9" s="851"/>
      <c r="S9" s="168"/>
      <c r="T9" s="168"/>
      <c r="U9" s="172"/>
      <c r="V9" s="172"/>
      <c r="W9" s="820" t="s">
        <v>473</v>
      </c>
      <c r="X9" s="820"/>
      <c r="Y9" s="820"/>
      <c r="Z9" s="820"/>
      <c r="AA9" s="428" t="str">
        <f>IFERROR(SUM($AC$31:$AC$35,$AC$37:$AC$40,$AC$45)*1000/$AC$22,"")</f>
        <v/>
      </c>
      <c r="AB9" s="423" t="s">
        <v>137</v>
      </c>
      <c r="AC9" s="168"/>
      <c r="AD9" s="172"/>
      <c r="AE9" s="144"/>
      <c r="AF9" s="364"/>
      <c r="AG9" s="412" t="s">
        <v>535</v>
      </c>
      <c r="AH9" s="355"/>
      <c r="AI9" s="355"/>
      <c r="AJ9" s="355"/>
      <c r="AK9" s="355"/>
      <c r="AL9" s="355"/>
      <c r="AM9" s="355"/>
      <c r="AN9" s="355"/>
      <c r="AO9" s="355"/>
      <c r="AP9" s="355"/>
      <c r="AQ9" s="355"/>
      <c r="AR9" s="355"/>
      <c r="AS9" s="355"/>
      <c r="AT9" s="45"/>
      <c r="AU9" s="528"/>
      <c r="AV9" s="45"/>
    </row>
    <row r="10" spans="1:48" s="166" customFormat="1" ht="21" customHeight="1">
      <c r="A10" s="45"/>
      <c r="B10" s="890" t="s">
        <v>517</v>
      </c>
      <c r="C10" s="891"/>
      <c r="D10" s="891"/>
      <c r="E10" s="891"/>
      <c r="F10" s="891"/>
      <c r="G10" s="891"/>
      <c r="H10" s="892"/>
      <c r="I10" s="855"/>
      <c r="J10" s="856"/>
      <c r="K10" s="221"/>
      <c r="L10" s="878"/>
      <c r="M10" s="879"/>
      <c r="N10" s="879"/>
      <c r="O10" s="879"/>
      <c r="P10" s="880"/>
      <c r="Q10" s="850"/>
      <c r="R10" s="851"/>
      <c r="S10" s="168"/>
      <c r="T10" s="168"/>
      <c r="U10" s="506"/>
      <c r="V10" s="507"/>
      <c r="W10" s="820" t="s">
        <v>533</v>
      </c>
      <c r="X10" s="820"/>
      <c r="Y10" s="820"/>
      <c r="Z10" s="820"/>
      <c r="AA10" s="508" t="str">
        <f>IFERROR(I6/P17*1000,"")</f>
        <v/>
      </c>
      <c r="AB10" s="492" t="s">
        <v>534</v>
      </c>
      <c r="AC10" s="506"/>
      <c r="AD10" s="172"/>
      <c r="AE10" s="144"/>
      <c r="AF10" s="364"/>
      <c r="AG10" s="412" t="s">
        <v>403</v>
      </c>
      <c r="AH10" s="355"/>
      <c r="AI10" s="355"/>
      <c r="AJ10" s="355"/>
      <c r="AK10" s="355"/>
      <c r="AL10" s="355"/>
      <c r="AM10" s="355"/>
      <c r="AN10" s="355"/>
      <c r="AO10" s="355"/>
      <c r="AP10" s="355"/>
      <c r="AQ10" s="355"/>
      <c r="AR10" s="355"/>
      <c r="AS10" s="355"/>
      <c r="AT10" s="45"/>
      <c r="AU10" s="528"/>
      <c r="AV10" s="45"/>
    </row>
    <row r="11" spans="1:48" s="166" customFormat="1" ht="21" customHeight="1">
      <c r="A11" s="45"/>
      <c r="B11" s="887" t="s">
        <v>568</v>
      </c>
      <c r="C11" s="888"/>
      <c r="D11" s="888"/>
      <c r="E11" s="888"/>
      <c r="F11" s="888"/>
      <c r="G11" s="888"/>
      <c r="H11" s="889"/>
      <c r="I11" s="855"/>
      <c r="J11" s="856"/>
      <c r="K11" s="221"/>
      <c r="L11" s="878"/>
      <c r="M11" s="879"/>
      <c r="N11" s="879"/>
      <c r="O11" s="879"/>
      <c r="P11" s="880"/>
      <c r="Q11" s="469"/>
      <c r="R11" s="470"/>
      <c r="S11" s="168"/>
      <c r="T11" s="168"/>
      <c r="U11" s="506"/>
      <c r="V11" s="506"/>
      <c r="W11" s="507"/>
      <c r="X11" s="507"/>
      <c r="Y11" s="507"/>
      <c r="Z11" s="507"/>
      <c r="AA11" s="507"/>
      <c r="AB11" s="507"/>
      <c r="AC11" s="506"/>
      <c r="AD11" s="172"/>
      <c r="AE11" s="144"/>
      <c r="AF11" s="364"/>
      <c r="AG11" s="355" t="s">
        <v>404</v>
      </c>
      <c r="AH11" s="355"/>
      <c r="AI11" s="355"/>
      <c r="AJ11" s="355"/>
      <c r="AK11" s="355"/>
      <c r="AL11" s="355"/>
      <c r="AM11" s="355"/>
      <c r="AN11" s="355"/>
      <c r="AO11" s="355"/>
      <c r="AP11" s="355"/>
      <c r="AQ11" s="355"/>
      <c r="AR11" s="355"/>
      <c r="AS11" s="355"/>
      <c r="AT11" s="45"/>
      <c r="AU11" s="528"/>
      <c r="AV11" s="45"/>
    </row>
    <row r="12" spans="1:48" s="166" customFormat="1" ht="21" customHeight="1">
      <c r="A12" s="45"/>
      <c r="B12" s="887" t="s">
        <v>569</v>
      </c>
      <c r="C12" s="888"/>
      <c r="D12" s="888"/>
      <c r="E12" s="888"/>
      <c r="F12" s="888"/>
      <c r="G12" s="888"/>
      <c r="H12" s="889"/>
      <c r="I12" s="855"/>
      <c r="J12" s="856"/>
      <c r="K12" s="221"/>
      <c r="L12" s="878"/>
      <c r="M12" s="879"/>
      <c r="N12" s="879"/>
      <c r="O12" s="879"/>
      <c r="P12" s="880"/>
      <c r="Q12" s="469"/>
      <c r="R12" s="470"/>
      <c r="S12" s="168"/>
      <c r="T12" s="168"/>
      <c r="U12" s="506"/>
      <c r="V12" s="506"/>
      <c r="W12" s="507"/>
      <c r="X12" s="507"/>
      <c r="Y12" s="507"/>
      <c r="Z12" s="507"/>
      <c r="AA12" s="507"/>
      <c r="AB12" s="507"/>
      <c r="AC12" s="506"/>
      <c r="AD12" s="172"/>
      <c r="AE12" s="144"/>
      <c r="AF12" s="364"/>
      <c r="AG12" s="355" t="s">
        <v>413</v>
      </c>
      <c r="AH12" s="355"/>
      <c r="AI12" s="355"/>
      <c r="AJ12" s="355"/>
      <c r="AK12" s="355"/>
      <c r="AL12" s="355"/>
      <c r="AM12" s="355"/>
      <c r="AN12" s="355"/>
      <c r="AO12" s="355"/>
      <c r="AP12" s="355"/>
      <c r="AQ12" s="355"/>
      <c r="AR12" s="355"/>
      <c r="AS12" s="355"/>
      <c r="AT12" s="45"/>
      <c r="AU12" s="528"/>
      <c r="AV12" s="45"/>
    </row>
    <row r="13" spans="1:48" s="166" customFormat="1" ht="21" customHeight="1">
      <c r="A13" s="45"/>
      <c r="B13" s="887"/>
      <c r="C13" s="888"/>
      <c r="D13" s="888"/>
      <c r="E13" s="888"/>
      <c r="F13" s="888"/>
      <c r="G13" s="888"/>
      <c r="H13" s="889"/>
      <c r="I13" s="855"/>
      <c r="J13" s="856"/>
      <c r="K13" s="222"/>
      <c r="L13" s="881"/>
      <c r="M13" s="882"/>
      <c r="N13" s="882"/>
      <c r="O13" s="882"/>
      <c r="P13" s="883"/>
      <c r="Q13" s="471"/>
      <c r="R13" s="472"/>
      <c r="S13" s="168"/>
      <c r="T13" s="168"/>
      <c r="U13" s="168"/>
      <c r="V13" s="168"/>
      <c r="W13" s="168"/>
      <c r="X13" s="168"/>
      <c r="Y13" s="168"/>
      <c r="Z13" s="168"/>
      <c r="AA13" s="168"/>
      <c r="AB13" s="168"/>
      <c r="AC13" s="168"/>
      <c r="AD13" s="172"/>
      <c r="AE13" s="144"/>
      <c r="AF13" s="364"/>
      <c r="AG13" s="355" t="s">
        <v>414</v>
      </c>
      <c r="AH13" s="355"/>
      <c r="AI13" s="355"/>
      <c r="AJ13" s="355"/>
      <c r="AK13" s="355"/>
      <c r="AL13" s="355"/>
      <c r="AM13" s="355"/>
      <c r="AN13" s="355"/>
      <c r="AO13" s="355"/>
      <c r="AP13" s="355"/>
      <c r="AQ13" s="355"/>
      <c r="AR13" s="355"/>
      <c r="AS13" s="355"/>
      <c r="AT13" s="45"/>
      <c r="AU13" s="528"/>
      <c r="AV13" s="45"/>
    </row>
    <row r="14" spans="1:48" s="166" customFormat="1" ht="21" customHeight="1" thickBot="1">
      <c r="A14" s="45"/>
      <c r="B14" s="869" t="s">
        <v>233</v>
      </c>
      <c r="C14" s="870"/>
      <c r="D14" s="870"/>
      <c r="E14" s="870"/>
      <c r="F14" s="870"/>
      <c r="G14" s="870"/>
      <c r="H14" s="871"/>
      <c r="I14" s="864">
        <f>SUM(I6,I9:J13)</f>
        <v>0</v>
      </c>
      <c r="J14" s="865"/>
      <c r="K14" s="872" t="s">
        <v>233</v>
      </c>
      <c r="L14" s="873"/>
      <c r="M14" s="873"/>
      <c r="N14" s="873"/>
      <c r="O14" s="873"/>
      <c r="P14" s="874"/>
      <c r="Q14" s="864">
        <f>SUM(Q6:R7)</f>
        <v>0</v>
      </c>
      <c r="R14" s="865"/>
      <c r="S14" s="225" t="str">
        <f>IF(I14=Q14,"","初期投資費用と資金調達の合計を一致させてください")</f>
        <v/>
      </c>
      <c r="T14" s="168"/>
      <c r="U14" s="168"/>
      <c r="V14" s="168"/>
      <c r="W14" s="168"/>
      <c r="X14" s="168"/>
      <c r="Y14" s="168"/>
      <c r="Z14" s="168"/>
      <c r="AA14" s="168"/>
      <c r="AB14" s="168"/>
      <c r="AC14" s="168"/>
      <c r="AD14" s="172"/>
      <c r="AE14" s="144"/>
      <c r="AF14" s="370"/>
      <c r="AG14" s="371"/>
      <c r="AH14" s="371"/>
      <c r="AI14" s="371"/>
      <c r="AJ14" s="371"/>
      <c r="AK14" s="371"/>
      <c r="AL14" s="371"/>
      <c r="AM14" s="371"/>
      <c r="AN14" s="371"/>
      <c r="AO14" s="371"/>
      <c r="AP14" s="371"/>
      <c r="AQ14" s="371"/>
      <c r="AR14" s="371"/>
      <c r="AS14" s="371"/>
      <c r="AT14" s="526"/>
      <c r="AU14" s="528"/>
      <c r="AV14" s="45"/>
    </row>
    <row r="15" spans="1:48" s="166" customFormat="1" ht="21" customHeight="1" thickTop="1" thickBot="1">
      <c r="A15" s="45"/>
      <c r="B15" s="3"/>
      <c r="C15" s="195"/>
      <c r="D15" s="195"/>
      <c r="E15" s="195"/>
      <c r="F15" s="195"/>
      <c r="G15" s="195"/>
      <c r="H15" s="195"/>
      <c r="I15" s="171"/>
      <c r="J15" s="196"/>
      <c r="K15" s="169"/>
      <c r="L15" s="169"/>
      <c r="M15" s="169"/>
      <c r="N15" s="169"/>
      <c r="O15" s="170"/>
      <c r="P15" s="196"/>
      <c r="Q15" s="196"/>
      <c r="R15" s="196"/>
      <c r="S15" s="196"/>
      <c r="T15" s="196"/>
      <c r="U15" s="196"/>
      <c r="V15" s="196"/>
      <c r="W15" s="196"/>
      <c r="X15" s="196"/>
      <c r="Y15" s="196"/>
      <c r="Z15" s="196"/>
      <c r="AA15" s="196"/>
      <c r="AB15" s="196"/>
      <c r="AC15" s="196"/>
      <c r="AD15" s="172"/>
      <c r="AE15" s="196"/>
      <c r="AF15" s="362"/>
      <c r="AG15" s="363"/>
      <c r="AH15" s="363"/>
      <c r="AI15" s="363"/>
      <c r="AJ15" s="363"/>
      <c r="AK15" s="363"/>
      <c r="AL15" s="363"/>
      <c r="AM15" s="363"/>
      <c r="AN15" s="363"/>
      <c r="AO15" s="363"/>
      <c r="AP15" s="363"/>
      <c r="AQ15" s="363"/>
      <c r="AR15" s="363"/>
      <c r="AS15" s="363"/>
      <c r="AT15" s="45"/>
      <c r="AU15" s="45"/>
      <c r="AV15" s="45"/>
    </row>
    <row r="16" spans="1:48" s="166" customFormat="1" ht="21" customHeight="1" thickTop="1">
      <c r="A16" s="45"/>
      <c r="B16" s="3"/>
      <c r="C16" s="196"/>
      <c r="D16" s="196"/>
      <c r="E16" s="196"/>
      <c r="F16" s="196"/>
      <c r="G16" s="196"/>
      <c r="H16" s="196"/>
      <c r="I16" s="171"/>
      <c r="J16" s="196"/>
      <c r="K16" s="169"/>
      <c r="L16" s="169"/>
      <c r="M16" s="169"/>
      <c r="N16" s="169"/>
      <c r="O16" s="170"/>
      <c r="P16" s="196"/>
      <c r="Q16" s="196"/>
      <c r="R16" s="196"/>
      <c r="S16" s="196"/>
      <c r="T16" s="196"/>
      <c r="U16" s="196"/>
      <c r="V16" s="196"/>
      <c r="W16" s="196"/>
      <c r="X16" s="196"/>
      <c r="Y16" s="196"/>
      <c r="Z16" s="196"/>
      <c r="AA16" s="196"/>
      <c r="AB16" s="196"/>
      <c r="AC16" s="196"/>
      <c r="AD16" s="196"/>
      <c r="AE16" s="196"/>
      <c r="AF16" s="372"/>
      <c r="AG16" s="910" t="s">
        <v>402</v>
      </c>
      <c r="AH16" s="910"/>
      <c r="AI16" s="910"/>
      <c r="AJ16" s="910"/>
      <c r="AK16" s="910"/>
      <c r="AL16" s="910"/>
      <c r="AM16" s="910"/>
      <c r="AN16" s="910"/>
      <c r="AO16" s="910"/>
      <c r="AP16" s="910"/>
      <c r="AQ16" s="910"/>
      <c r="AR16" s="910"/>
      <c r="AS16" s="367"/>
      <c r="AT16" s="525"/>
      <c r="AU16" s="528"/>
      <c r="AV16" s="45"/>
    </row>
    <row r="17" spans="1:48" s="166" customFormat="1" ht="21" customHeight="1" thickBot="1">
      <c r="A17" s="45"/>
      <c r="B17" s="98" t="s">
        <v>239</v>
      </c>
      <c r="C17" s="142"/>
      <c r="D17" s="421"/>
      <c r="E17" s="142"/>
      <c r="I17" s="138" t="s">
        <v>520</v>
      </c>
      <c r="J17" s="138"/>
      <c r="K17" s="542" t="e">
        <f>IRR算定シート!H6*100</f>
        <v>#VALUE!</v>
      </c>
      <c r="L17" s="236" t="s">
        <v>521</v>
      </c>
      <c r="M17" s="236" t="s">
        <v>522</v>
      </c>
      <c r="N17" s="138" t="s">
        <v>238</v>
      </c>
      <c r="O17" s="138"/>
      <c r="P17" s="255" t="str">
        <f>IF('事業計画書（様式１）'!J21=0,"",'事業計画書（様式１）'!J21)</f>
        <v/>
      </c>
      <c r="Q17" s="236" t="s">
        <v>431</v>
      </c>
      <c r="R17" s="236" t="s">
        <v>237</v>
      </c>
      <c r="U17" s="196"/>
      <c r="V17" s="196"/>
      <c r="W17" s="196"/>
      <c r="X17" s="196"/>
      <c r="Y17" s="196"/>
      <c r="Z17" s="196"/>
      <c r="AA17" s="196"/>
      <c r="AB17" s="142"/>
      <c r="AC17" s="235" t="s">
        <v>39</v>
      </c>
      <c r="AD17" s="49"/>
      <c r="AE17" s="196"/>
      <c r="AF17" s="369"/>
      <c r="AG17" s="411" t="s">
        <v>567</v>
      </c>
      <c r="AH17" s="355"/>
      <c r="AI17" s="355"/>
      <c r="AJ17" s="355"/>
      <c r="AK17" s="355"/>
      <c r="AL17" s="355"/>
      <c r="AM17" s="355"/>
      <c r="AN17" s="355"/>
      <c r="AO17" s="355"/>
      <c r="AP17" s="355"/>
      <c r="AQ17" s="355"/>
      <c r="AR17" s="355"/>
      <c r="AS17" s="355"/>
      <c r="AT17" s="45"/>
      <c r="AU17" s="528"/>
      <c r="AV17" s="45"/>
    </row>
    <row r="18" spans="1:48" s="202" customFormat="1" ht="21" customHeight="1">
      <c r="A18" s="204"/>
      <c r="B18" s="863"/>
      <c r="C18" s="863"/>
      <c r="D18" s="863"/>
      <c r="E18" s="863"/>
      <c r="F18" s="863"/>
      <c r="G18" s="863"/>
      <c r="H18" s="863" t="s">
        <v>434</v>
      </c>
      <c r="I18" s="863"/>
      <c r="J18" s="863" t="s">
        <v>435</v>
      </c>
      <c r="K18" s="863" t="s">
        <v>436</v>
      </c>
      <c r="L18" s="863" t="s">
        <v>437</v>
      </c>
      <c r="M18" s="863" t="s">
        <v>438</v>
      </c>
      <c r="N18" s="863" t="s">
        <v>439</v>
      </c>
      <c r="O18" s="863" t="s">
        <v>440</v>
      </c>
      <c r="P18" s="863" t="s">
        <v>441</v>
      </c>
      <c r="Q18" s="863" t="s">
        <v>442</v>
      </c>
      <c r="R18" s="863" t="s">
        <v>443</v>
      </c>
      <c r="S18" s="863" t="s">
        <v>444</v>
      </c>
      <c r="T18" s="863" t="s">
        <v>445</v>
      </c>
      <c r="U18" s="863" t="s">
        <v>446</v>
      </c>
      <c r="V18" s="863" t="s">
        <v>447</v>
      </c>
      <c r="W18" s="863" t="s">
        <v>448</v>
      </c>
      <c r="X18" s="863" t="s">
        <v>449</v>
      </c>
      <c r="Y18" s="863" t="s">
        <v>450</v>
      </c>
      <c r="Z18" s="863" t="s">
        <v>451</v>
      </c>
      <c r="AA18" s="863" t="s">
        <v>452</v>
      </c>
      <c r="AB18" s="866" t="s">
        <v>519</v>
      </c>
      <c r="AC18" s="930" t="s">
        <v>204</v>
      </c>
      <c r="AD18" s="224"/>
      <c r="AE18" s="204"/>
      <c r="AF18" s="373"/>
      <c r="AG18" s="360"/>
      <c r="AH18" s="360"/>
      <c r="AI18" s="360"/>
      <c r="AJ18" s="360"/>
      <c r="AK18" s="360"/>
      <c r="AL18" s="360"/>
      <c r="AM18" s="360"/>
      <c r="AN18" s="360"/>
      <c r="AO18" s="360"/>
      <c r="AP18" s="360"/>
      <c r="AQ18" s="360"/>
      <c r="AR18" s="360"/>
      <c r="AS18" s="360"/>
      <c r="AT18" s="522"/>
      <c r="AU18" s="529"/>
      <c r="AV18" s="522"/>
    </row>
    <row r="19" spans="1:48" s="202" customFormat="1" ht="21" customHeight="1">
      <c r="A19" s="204"/>
      <c r="B19" s="863"/>
      <c r="C19" s="863"/>
      <c r="D19" s="863"/>
      <c r="E19" s="863"/>
      <c r="F19" s="863"/>
      <c r="G19" s="863"/>
      <c r="H19" s="241" t="s">
        <v>209</v>
      </c>
      <c r="I19" s="241" t="s">
        <v>136</v>
      </c>
      <c r="J19" s="863"/>
      <c r="K19" s="863"/>
      <c r="L19" s="863"/>
      <c r="M19" s="863"/>
      <c r="N19" s="863"/>
      <c r="O19" s="863"/>
      <c r="P19" s="863"/>
      <c r="Q19" s="863"/>
      <c r="R19" s="863"/>
      <c r="S19" s="863"/>
      <c r="T19" s="863"/>
      <c r="U19" s="863"/>
      <c r="V19" s="863"/>
      <c r="W19" s="863"/>
      <c r="X19" s="863"/>
      <c r="Y19" s="863"/>
      <c r="Z19" s="863"/>
      <c r="AA19" s="863"/>
      <c r="AB19" s="866"/>
      <c r="AC19" s="931"/>
      <c r="AD19" s="224"/>
      <c r="AE19" s="204"/>
      <c r="AF19" s="373"/>
      <c r="AG19" s="360"/>
      <c r="AH19" s="360"/>
      <c r="AI19" s="360"/>
      <c r="AJ19" s="360"/>
      <c r="AK19" s="360"/>
      <c r="AL19" s="360"/>
      <c r="AM19" s="360"/>
      <c r="AN19" s="360"/>
      <c r="AO19" s="360"/>
      <c r="AP19" s="360"/>
      <c r="AQ19" s="360"/>
      <c r="AR19" s="360"/>
      <c r="AS19" s="360"/>
      <c r="AT19" s="522"/>
      <c r="AU19" s="529"/>
      <c r="AV19" s="522"/>
    </row>
    <row r="20" spans="1:48" s="202" customFormat="1" ht="21" customHeight="1">
      <c r="A20" s="204"/>
      <c r="B20" s="906" t="s">
        <v>211</v>
      </c>
      <c r="C20" s="907"/>
      <c r="D20" s="907"/>
      <c r="E20" s="907"/>
      <c r="F20" s="907"/>
      <c r="G20" s="908"/>
      <c r="H20" s="226">
        <f t="shared" ref="H20:AB20" si="0">SUM(H21,H24:H29)</f>
        <v>0</v>
      </c>
      <c r="I20" s="226">
        <f t="shared" si="0"/>
        <v>0</v>
      </c>
      <c r="J20" s="226">
        <f t="shared" si="0"/>
        <v>0</v>
      </c>
      <c r="K20" s="227">
        <f t="shared" si="0"/>
        <v>0</v>
      </c>
      <c r="L20" s="226">
        <f t="shared" si="0"/>
        <v>0</v>
      </c>
      <c r="M20" s="226">
        <f t="shared" si="0"/>
        <v>0</v>
      </c>
      <c r="N20" s="226">
        <f t="shared" si="0"/>
        <v>0</v>
      </c>
      <c r="O20" s="226">
        <f t="shared" si="0"/>
        <v>0</v>
      </c>
      <c r="P20" s="226">
        <f t="shared" si="0"/>
        <v>0</v>
      </c>
      <c r="Q20" s="226">
        <f t="shared" si="0"/>
        <v>0</v>
      </c>
      <c r="R20" s="226">
        <f t="shared" si="0"/>
        <v>0</v>
      </c>
      <c r="S20" s="226">
        <f t="shared" si="0"/>
        <v>0</v>
      </c>
      <c r="T20" s="226">
        <f t="shared" si="0"/>
        <v>0</v>
      </c>
      <c r="U20" s="226">
        <f t="shared" si="0"/>
        <v>0</v>
      </c>
      <c r="V20" s="226">
        <f t="shared" si="0"/>
        <v>0</v>
      </c>
      <c r="W20" s="226">
        <f t="shared" si="0"/>
        <v>0</v>
      </c>
      <c r="X20" s="226">
        <f t="shared" si="0"/>
        <v>0</v>
      </c>
      <c r="Y20" s="226">
        <f t="shared" si="0"/>
        <v>0</v>
      </c>
      <c r="Z20" s="226">
        <f t="shared" si="0"/>
        <v>0</v>
      </c>
      <c r="AA20" s="226">
        <f t="shared" si="0"/>
        <v>0</v>
      </c>
      <c r="AB20" s="227">
        <f t="shared" si="0"/>
        <v>0</v>
      </c>
      <c r="AC20" s="228">
        <f>SUM(H20:AB20)</f>
        <v>0</v>
      </c>
      <c r="AD20" s="224"/>
      <c r="AE20" s="204"/>
      <c r="AF20" s="373"/>
      <c r="AG20" s="412" t="s">
        <v>155</v>
      </c>
      <c r="AH20" s="360"/>
      <c r="AI20" s="360"/>
      <c r="AJ20" s="360"/>
      <c r="AK20" s="360"/>
      <c r="AL20" s="360"/>
      <c r="AM20" s="360"/>
      <c r="AN20" s="360"/>
      <c r="AO20" s="360"/>
      <c r="AP20" s="360"/>
      <c r="AQ20" s="360"/>
      <c r="AR20" s="360"/>
      <c r="AS20" s="360"/>
      <c r="AT20" s="522"/>
      <c r="AU20" s="529"/>
      <c r="AV20" s="522"/>
    </row>
    <row r="21" spans="1:48" s="202" customFormat="1" ht="21" customHeight="1">
      <c r="A21" s="204"/>
      <c r="B21" s="237"/>
      <c r="C21" s="899" t="s">
        <v>422</v>
      </c>
      <c r="D21" s="899"/>
      <c r="E21" s="897"/>
      <c r="F21" s="897"/>
      <c r="G21" s="897"/>
      <c r="H21" s="207"/>
      <c r="I21" s="177">
        <f>ROUNDDOWN(I22*I23/1000,0)</f>
        <v>0</v>
      </c>
      <c r="J21" s="177">
        <f t="shared" ref="J21:K21" si="1">ROUNDDOWN(J22*J23/1000,0)</f>
        <v>0</v>
      </c>
      <c r="K21" s="177">
        <f t="shared" si="1"/>
        <v>0</v>
      </c>
      <c r="L21" s="177">
        <f>ROUNDDOWN(L22*L23/1000,0)</f>
        <v>0</v>
      </c>
      <c r="M21" s="177">
        <f t="shared" ref="M21:AB21" si="2">ROUNDDOWN(M22*M23/1000,0)</f>
        <v>0</v>
      </c>
      <c r="N21" s="177">
        <f t="shared" si="2"/>
        <v>0</v>
      </c>
      <c r="O21" s="177">
        <f t="shared" si="2"/>
        <v>0</v>
      </c>
      <c r="P21" s="177">
        <f t="shared" si="2"/>
        <v>0</v>
      </c>
      <c r="Q21" s="177">
        <f t="shared" si="2"/>
        <v>0</v>
      </c>
      <c r="R21" s="177">
        <f t="shared" si="2"/>
        <v>0</v>
      </c>
      <c r="S21" s="177">
        <f t="shared" si="2"/>
        <v>0</v>
      </c>
      <c r="T21" s="177">
        <f t="shared" si="2"/>
        <v>0</v>
      </c>
      <c r="U21" s="177">
        <f t="shared" si="2"/>
        <v>0</v>
      </c>
      <c r="V21" s="177">
        <f t="shared" si="2"/>
        <v>0</v>
      </c>
      <c r="W21" s="177">
        <f t="shared" si="2"/>
        <v>0</v>
      </c>
      <c r="X21" s="177">
        <f t="shared" si="2"/>
        <v>0</v>
      </c>
      <c r="Y21" s="177">
        <f t="shared" si="2"/>
        <v>0</v>
      </c>
      <c r="Z21" s="177">
        <f t="shared" si="2"/>
        <v>0</v>
      </c>
      <c r="AA21" s="177">
        <f t="shared" si="2"/>
        <v>0</v>
      </c>
      <c r="AB21" s="177">
        <f t="shared" si="2"/>
        <v>0</v>
      </c>
      <c r="AC21" s="178">
        <f>SUM(H21:AB21)</f>
        <v>0</v>
      </c>
      <c r="AD21" s="224"/>
      <c r="AE21" s="204"/>
      <c r="AF21" s="373"/>
      <c r="AG21" s="412" t="s">
        <v>155</v>
      </c>
      <c r="AH21" s="360"/>
      <c r="AI21" s="360"/>
      <c r="AJ21" s="360"/>
      <c r="AK21" s="360"/>
      <c r="AL21" s="360"/>
      <c r="AM21" s="360"/>
      <c r="AN21" s="360"/>
      <c r="AO21" s="360"/>
      <c r="AP21" s="360"/>
      <c r="AQ21" s="360"/>
      <c r="AR21" s="360"/>
      <c r="AS21" s="360"/>
      <c r="AT21" s="522"/>
      <c r="AU21" s="529"/>
      <c r="AV21" s="522"/>
    </row>
    <row r="22" spans="1:48" s="202" customFormat="1" ht="21" customHeight="1">
      <c r="A22" s="204"/>
      <c r="B22" s="237"/>
      <c r="C22" s="238"/>
      <c r="D22" s="903" t="s">
        <v>432</v>
      </c>
      <c r="E22" s="904"/>
      <c r="F22" s="904"/>
      <c r="G22" s="905"/>
      <c r="H22" s="173"/>
      <c r="I22" s="473"/>
      <c r="J22" s="473"/>
      <c r="K22" s="474"/>
      <c r="L22" s="473"/>
      <c r="M22" s="473"/>
      <c r="N22" s="473"/>
      <c r="O22" s="473"/>
      <c r="P22" s="473"/>
      <c r="Q22" s="473"/>
      <c r="R22" s="473"/>
      <c r="S22" s="473"/>
      <c r="T22" s="473"/>
      <c r="U22" s="473"/>
      <c r="V22" s="473"/>
      <c r="W22" s="473"/>
      <c r="X22" s="473"/>
      <c r="Y22" s="473"/>
      <c r="Z22" s="473"/>
      <c r="AA22" s="473"/>
      <c r="AB22" s="473"/>
      <c r="AC22" s="180">
        <f>SUM(H22:AB22)</f>
        <v>0</v>
      </c>
      <c r="AD22" s="224"/>
      <c r="AE22" s="204"/>
      <c r="AF22" s="373"/>
      <c r="AG22" s="355" t="s">
        <v>512</v>
      </c>
      <c r="AH22" s="360"/>
      <c r="AI22" s="360"/>
      <c r="AJ22" s="360"/>
      <c r="AK22" s="360"/>
      <c r="AL22" s="360"/>
      <c r="AM22" s="360"/>
      <c r="AN22" s="360"/>
      <c r="AO22" s="360"/>
      <c r="AP22" s="360"/>
      <c r="AQ22" s="360"/>
      <c r="AR22" s="360"/>
      <c r="AS22" s="360"/>
      <c r="AT22" s="522"/>
      <c r="AU22" s="529"/>
      <c r="AV22" s="522"/>
    </row>
    <row r="23" spans="1:48" s="202" customFormat="1" ht="21" customHeight="1">
      <c r="A23" s="204"/>
      <c r="B23" s="237"/>
      <c r="C23" s="239"/>
      <c r="D23" s="900" t="s">
        <v>433</v>
      </c>
      <c r="E23" s="901"/>
      <c r="F23" s="901"/>
      <c r="G23" s="902"/>
      <c r="H23" s="174"/>
      <c r="I23" s="475"/>
      <c r="J23" s="475"/>
      <c r="K23" s="476"/>
      <c r="L23" s="475"/>
      <c r="M23" s="475"/>
      <c r="N23" s="475"/>
      <c r="O23" s="475"/>
      <c r="P23" s="475"/>
      <c r="Q23" s="475"/>
      <c r="R23" s="475"/>
      <c r="S23" s="475"/>
      <c r="T23" s="475"/>
      <c r="U23" s="475"/>
      <c r="V23" s="475"/>
      <c r="W23" s="475"/>
      <c r="X23" s="475"/>
      <c r="Y23" s="475"/>
      <c r="Z23" s="475"/>
      <c r="AA23" s="475"/>
      <c r="AB23" s="475"/>
      <c r="AC23" s="181"/>
      <c r="AD23" s="224"/>
      <c r="AE23" s="204"/>
      <c r="AF23" s="373"/>
      <c r="AG23" s="355" t="s">
        <v>415</v>
      </c>
      <c r="AH23" s="360"/>
      <c r="AI23" s="360"/>
      <c r="AJ23" s="360"/>
      <c r="AK23" s="360"/>
      <c r="AL23" s="360"/>
      <c r="AM23" s="360"/>
      <c r="AN23" s="360"/>
      <c r="AO23" s="360"/>
      <c r="AP23" s="360"/>
      <c r="AQ23" s="360"/>
      <c r="AR23" s="360"/>
      <c r="AS23" s="360"/>
      <c r="AT23" s="522"/>
      <c r="AU23" s="529"/>
      <c r="AV23" s="522"/>
    </row>
    <row r="24" spans="1:48" s="202" customFormat="1" ht="21" customHeight="1">
      <c r="A24" s="204"/>
      <c r="B24" s="237"/>
      <c r="C24" s="897" t="s">
        <v>178</v>
      </c>
      <c r="D24" s="897"/>
      <c r="E24" s="897"/>
      <c r="F24" s="897"/>
      <c r="G24" s="897"/>
      <c r="H24" s="175">
        <f>Q6</f>
        <v>0</v>
      </c>
      <c r="I24" s="207"/>
      <c r="J24" s="207"/>
      <c r="K24" s="205"/>
      <c r="L24" s="207"/>
      <c r="M24" s="207"/>
      <c r="N24" s="207"/>
      <c r="O24" s="207"/>
      <c r="P24" s="207"/>
      <c r="Q24" s="207"/>
      <c r="R24" s="207"/>
      <c r="S24" s="207"/>
      <c r="T24" s="207"/>
      <c r="U24" s="207"/>
      <c r="V24" s="207"/>
      <c r="W24" s="207"/>
      <c r="X24" s="207"/>
      <c r="Y24" s="207"/>
      <c r="Z24" s="207"/>
      <c r="AA24" s="207"/>
      <c r="AB24" s="205"/>
      <c r="AC24" s="178">
        <f t="shared" ref="AC24:AC49" si="3">SUM(H24:AB24)</f>
        <v>0</v>
      </c>
      <c r="AD24" s="224"/>
      <c r="AE24" s="204"/>
      <c r="AF24" s="373"/>
      <c r="AG24" s="412" t="s">
        <v>416</v>
      </c>
      <c r="AH24" s="360"/>
      <c r="AI24" s="360"/>
      <c r="AJ24" s="360"/>
      <c r="AK24" s="360"/>
      <c r="AL24" s="360"/>
      <c r="AM24" s="360"/>
      <c r="AN24" s="360"/>
      <c r="AO24" s="360"/>
      <c r="AP24" s="360"/>
      <c r="AQ24" s="360"/>
      <c r="AR24" s="360"/>
      <c r="AS24" s="360"/>
      <c r="AT24" s="522"/>
      <c r="AU24" s="529"/>
      <c r="AV24" s="522"/>
    </row>
    <row r="25" spans="1:48" s="202" customFormat="1" ht="21" customHeight="1">
      <c r="A25" s="204"/>
      <c r="B25" s="237"/>
      <c r="C25" s="897" t="s">
        <v>518</v>
      </c>
      <c r="D25" s="897"/>
      <c r="E25" s="897"/>
      <c r="F25" s="897"/>
      <c r="G25" s="897"/>
      <c r="H25" s="175">
        <f>Q9</f>
        <v>0</v>
      </c>
      <c r="I25" s="207"/>
      <c r="J25" s="207"/>
      <c r="K25" s="205"/>
      <c r="L25" s="207"/>
      <c r="M25" s="207"/>
      <c r="N25" s="207"/>
      <c r="O25" s="207"/>
      <c r="P25" s="207"/>
      <c r="Q25" s="207"/>
      <c r="R25" s="207"/>
      <c r="S25" s="207"/>
      <c r="T25" s="207"/>
      <c r="U25" s="207"/>
      <c r="V25" s="207"/>
      <c r="W25" s="207"/>
      <c r="X25" s="207"/>
      <c r="Y25" s="207"/>
      <c r="Z25" s="207"/>
      <c r="AA25" s="207"/>
      <c r="AB25" s="205"/>
      <c r="AC25" s="178">
        <f t="shared" si="3"/>
        <v>0</v>
      </c>
      <c r="AD25" s="224"/>
      <c r="AE25" s="204"/>
      <c r="AF25" s="373"/>
      <c r="AG25" s="412" t="s">
        <v>416</v>
      </c>
      <c r="AH25" s="360"/>
      <c r="AI25" s="360"/>
      <c r="AJ25" s="360"/>
      <c r="AK25" s="360"/>
      <c r="AL25" s="360"/>
      <c r="AM25" s="360"/>
      <c r="AN25" s="360"/>
      <c r="AO25" s="360"/>
      <c r="AP25" s="360"/>
      <c r="AQ25" s="360"/>
      <c r="AR25" s="360"/>
      <c r="AS25" s="360"/>
      <c r="AT25" s="522"/>
      <c r="AU25" s="529"/>
      <c r="AV25" s="522"/>
    </row>
    <row r="26" spans="1:48" s="202" customFormat="1" ht="21" customHeight="1">
      <c r="A26" s="204"/>
      <c r="B26" s="237"/>
      <c r="C26" s="898"/>
      <c r="D26" s="898"/>
      <c r="E26" s="898"/>
      <c r="F26" s="898"/>
      <c r="G26" s="898"/>
      <c r="H26" s="475"/>
      <c r="I26" s="475"/>
      <c r="J26" s="475"/>
      <c r="K26" s="475"/>
      <c r="L26" s="475"/>
      <c r="M26" s="475"/>
      <c r="N26" s="475"/>
      <c r="O26" s="475"/>
      <c r="P26" s="475"/>
      <c r="Q26" s="475"/>
      <c r="R26" s="475"/>
      <c r="S26" s="475"/>
      <c r="T26" s="475"/>
      <c r="U26" s="475"/>
      <c r="V26" s="475"/>
      <c r="W26" s="475"/>
      <c r="X26" s="475"/>
      <c r="Y26" s="475"/>
      <c r="Z26" s="475"/>
      <c r="AA26" s="475"/>
      <c r="AB26" s="475"/>
      <c r="AC26" s="178">
        <f t="shared" si="3"/>
        <v>0</v>
      </c>
      <c r="AD26" s="224"/>
      <c r="AE26" s="204"/>
      <c r="AF26" s="373"/>
      <c r="AG26" s="355" t="s">
        <v>414</v>
      </c>
      <c r="AH26" s="360"/>
      <c r="AI26" s="360"/>
      <c r="AJ26" s="360"/>
      <c r="AK26" s="360"/>
      <c r="AL26" s="360"/>
      <c r="AM26" s="360"/>
      <c r="AN26" s="360"/>
      <c r="AO26" s="360"/>
      <c r="AP26" s="360"/>
      <c r="AQ26" s="360"/>
      <c r="AR26" s="360"/>
      <c r="AS26" s="360"/>
      <c r="AT26" s="522"/>
      <c r="AU26" s="529"/>
      <c r="AV26" s="522"/>
    </row>
    <row r="27" spans="1:48" s="202" customFormat="1" ht="21" customHeight="1">
      <c r="A27" s="204"/>
      <c r="B27" s="237"/>
      <c r="C27" s="898"/>
      <c r="D27" s="898"/>
      <c r="E27" s="898"/>
      <c r="F27" s="898"/>
      <c r="G27" s="898"/>
      <c r="H27" s="475"/>
      <c r="I27" s="475"/>
      <c r="J27" s="475"/>
      <c r="K27" s="475"/>
      <c r="L27" s="475"/>
      <c r="M27" s="475"/>
      <c r="N27" s="475"/>
      <c r="O27" s="475"/>
      <c r="P27" s="475"/>
      <c r="Q27" s="475"/>
      <c r="R27" s="475"/>
      <c r="S27" s="475"/>
      <c r="T27" s="475"/>
      <c r="U27" s="475"/>
      <c r="V27" s="475"/>
      <c r="W27" s="475"/>
      <c r="X27" s="475"/>
      <c r="Y27" s="475"/>
      <c r="Z27" s="475"/>
      <c r="AA27" s="475"/>
      <c r="AB27" s="475"/>
      <c r="AC27" s="178">
        <f t="shared" si="3"/>
        <v>0</v>
      </c>
      <c r="AD27" s="224"/>
      <c r="AE27" s="204"/>
      <c r="AF27" s="373"/>
      <c r="AG27" s="355"/>
      <c r="AH27" s="360"/>
      <c r="AI27" s="360"/>
      <c r="AJ27" s="360"/>
      <c r="AK27" s="360"/>
      <c r="AL27" s="360"/>
      <c r="AM27" s="360"/>
      <c r="AN27" s="360"/>
      <c r="AO27" s="360"/>
      <c r="AP27" s="360"/>
      <c r="AQ27" s="360"/>
      <c r="AR27" s="360"/>
      <c r="AS27" s="360"/>
      <c r="AT27" s="522"/>
      <c r="AU27" s="529"/>
      <c r="AV27" s="522"/>
    </row>
    <row r="28" spans="1:48" s="202" customFormat="1" ht="21" customHeight="1">
      <c r="A28" s="204"/>
      <c r="B28" s="237"/>
      <c r="C28" s="898"/>
      <c r="D28" s="898"/>
      <c r="E28" s="898"/>
      <c r="F28" s="898"/>
      <c r="G28" s="898"/>
      <c r="H28" s="475"/>
      <c r="I28" s="475"/>
      <c r="J28" s="475"/>
      <c r="K28" s="475"/>
      <c r="L28" s="475"/>
      <c r="M28" s="475"/>
      <c r="N28" s="475"/>
      <c r="O28" s="475"/>
      <c r="P28" s="475"/>
      <c r="Q28" s="475"/>
      <c r="R28" s="475"/>
      <c r="S28" s="475"/>
      <c r="T28" s="475"/>
      <c r="U28" s="475"/>
      <c r="V28" s="475"/>
      <c r="W28" s="475"/>
      <c r="X28" s="475"/>
      <c r="Y28" s="475"/>
      <c r="Z28" s="475"/>
      <c r="AA28" s="475"/>
      <c r="AB28" s="475"/>
      <c r="AC28" s="178">
        <f t="shared" si="3"/>
        <v>0</v>
      </c>
      <c r="AD28" s="224"/>
      <c r="AE28" s="204"/>
      <c r="AF28" s="373"/>
      <c r="AG28" s="360"/>
      <c r="AH28" s="360"/>
      <c r="AI28" s="360"/>
      <c r="AJ28" s="360"/>
      <c r="AK28" s="360"/>
      <c r="AL28" s="360"/>
      <c r="AM28" s="360"/>
      <c r="AN28" s="360"/>
      <c r="AO28" s="360"/>
      <c r="AP28" s="360"/>
      <c r="AQ28" s="360"/>
      <c r="AR28" s="360"/>
      <c r="AS28" s="360"/>
      <c r="AT28" s="522"/>
      <c r="AU28" s="529"/>
      <c r="AV28" s="522"/>
    </row>
    <row r="29" spans="1:48" s="202" customFormat="1" ht="21" customHeight="1">
      <c r="A29" s="204"/>
      <c r="B29" s="240"/>
      <c r="C29" s="898"/>
      <c r="D29" s="898"/>
      <c r="E29" s="898"/>
      <c r="F29" s="898"/>
      <c r="G29" s="898"/>
      <c r="H29" s="475"/>
      <c r="I29" s="475"/>
      <c r="J29" s="475"/>
      <c r="K29" s="475"/>
      <c r="L29" s="475"/>
      <c r="M29" s="475"/>
      <c r="N29" s="475"/>
      <c r="O29" s="475"/>
      <c r="P29" s="475"/>
      <c r="Q29" s="475"/>
      <c r="R29" s="475"/>
      <c r="S29" s="475"/>
      <c r="T29" s="475"/>
      <c r="U29" s="475"/>
      <c r="V29" s="475"/>
      <c r="W29" s="475"/>
      <c r="X29" s="475"/>
      <c r="Y29" s="475"/>
      <c r="Z29" s="475"/>
      <c r="AA29" s="475"/>
      <c r="AB29" s="475"/>
      <c r="AC29" s="178">
        <f t="shared" si="3"/>
        <v>0</v>
      </c>
      <c r="AD29" s="224"/>
      <c r="AE29" s="204"/>
      <c r="AF29" s="373"/>
      <c r="AG29" s="360"/>
      <c r="AH29" s="360"/>
      <c r="AI29" s="360"/>
      <c r="AJ29" s="360"/>
      <c r="AK29" s="360"/>
      <c r="AL29" s="360"/>
      <c r="AM29" s="360"/>
      <c r="AN29" s="360"/>
      <c r="AO29" s="360"/>
      <c r="AP29" s="360"/>
      <c r="AQ29" s="360"/>
      <c r="AR29" s="360"/>
      <c r="AS29" s="360"/>
      <c r="AT29" s="522"/>
      <c r="AU29" s="529"/>
      <c r="AV29" s="522"/>
    </row>
    <row r="30" spans="1:48" s="202" customFormat="1" ht="21" customHeight="1">
      <c r="A30" s="204"/>
      <c r="B30" s="926" t="s">
        <v>212</v>
      </c>
      <c r="C30" s="927"/>
      <c r="D30" s="927"/>
      <c r="E30" s="927"/>
      <c r="F30" s="927"/>
      <c r="G30" s="927"/>
      <c r="H30" s="226">
        <f>IFERROR(SUM(H31:H35,H37:H41,H45,H49),"")</f>
        <v>0</v>
      </c>
      <c r="I30" s="226">
        <f t="shared" ref="I30:AB30" si="4">IFERROR(SUM(I31:I35,I37:I41,I45,I49),"")</f>
        <v>0</v>
      </c>
      <c r="J30" s="226">
        <f t="shared" si="4"/>
        <v>0</v>
      </c>
      <c r="K30" s="226">
        <f t="shared" si="4"/>
        <v>0</v>
      </c>
      <c r="L30" s="226">
        <f t="shared" si="4"/>
        <v>0</v>
      </c>
      <c r="M30" s="226">
        <f t="shared" si="4"/>
        <v>0</v>
      </c>
      <c r="N30" s="226">
        <f t="shared" si="4"/>
        <v>0</v>
      </c>
      <c r="O30" s="226">
        <f t="shared" si="4"/>
        <v>0</v>
      </c>
      <c r="P30" s="226">
        <f t="shared" si="4"/>
        <v>0</v>
      </c>
      <c r="Q30" s="226">
        <f t="shared" si="4"/>
        <v>0</v>
      </c>
      <c r="R30" s="226">
        <f t="shared" si="4"/>
        <v>0</v>
      </c>
      <c r="S30" s="226">
        <f t="shared" si="4"/>
        <v>0</v>
      </c>
      <c r="T30" s="226">
        <f t="shared" si="4"/>
        <v>0</v>
      </c>
      <c r="U30" s="226">
        <f t="shared" si="4"/>
        <v>0</v>
      </c>
      <c r="V30" s="226">
        <f t="shared" si="4"/>
        <v>0</v>
      </c>
      <c r="W30" s="226">
        <f t="shared" si="4"/>
        <v>0</v>
      </c>
      <c r="X30" s="226">
        <f t="shared" si="4"/>
        <v>0</v>
      </c>
      <c r="Y30" s="226">
        <f t="shared" si="4"/>
        <v>0</v>
      </c>
      <c r="Z30" s="226">
        <f t="shared" si="4"/>
        <v>0</v>
      </c>
      <c r="AA30" s="226">
        <f t="shared" si="4"/>
        <v>0</v>
      </c>
      <c r="AB30" s="226">
        <f t="shared" si="4"/>
        <v>0</v>
      </c>
      <c r="AC30" s="228">
        <f>SUM(H30:AB30)</f>
        <v>0</v>
      </c>
      <c r="AD30" s="224"/>
      <c r="AE30" s="204"/>
      <c r="AF30" s="373"/>
      <c r="AG30" s="360"/>
      <c r="AH30" s="360"/>
      <c r="AI30" s="360"/>
      <c r="AJ30" s="360"/>
      <c r="AK30" s="360"/>
      <c r="AL30" s="360"/>
      <c r="AM30" s="360"/>
      <c r="AN30" s="360"/>
      <c r="AO30" s="360"/>
      <c r="AP30" s="360"/>
      <c r="AQ30" s="360"/>
      <c r="AR30" s="360"/>
      <c r="AS30" s="360"/>
      <c r="AT30" s="522"/>
      <c r="AU30" s="529"/>
      <c r="AV30" s="522"/>
    </row>
    <row r="31" spans="1:48" s="202" customFormat="1" ht="21" customHeight="1">
      <c r="A31" s="204"/>
      <c r="B31" s="237"/>
      <c r="C31" s="897" t="s">
        <v>177</v>
      </c>
      <c r="D31" s="897"/>
      <c r="E31" s="897"/>
      <c r="F31" s="897"/>
      <c r="G31" s="897"/>
      <c r="H31" s="175">
        <f>I14</f>
        <v>0</v>
      </c>
      <c r="I31" s="207"/>
      <c r="J31" s="207"/>
      <c r="K31" s="205"/>
      <c r="L31" s="207"/>
      <c r="M31" s="207"/>
      <c r="N31" s="207"/>
      <c r="O31" s="207"/>
      <c r="P31" s="207"/>
      <c r="Q31" s="207"/>
      <c r="R31" s="207"/>
      <c r="S31" s="207"/>
      <c r="T31" s="207"/>
      <c r="U31" s="207"/>
      <c r="V31" s="207"/>
      <c r="W31" s="207"/>
      <c r="X31" s="207"/>
      <c r="Y31" s="207"/>
      <c r="Z31" s="207"/>
      <c r="AA31" s="207"/>
      <c r="AB31" s="205"/>
      <c r="AC31" s="178">
        <f t="shared" si="3"/>
        <v>0</v>
      </c>
      <c r="AD31" s="224"/>
      <c r="AE31" s="204"/>
      <c r="AF31" s="373"/>
      <c r="AG31" s="360"/>
      <c r="AH31" s="360"/>
      <c r="AI31" s="360"/>
      <c r="AJ31" s="360"/>
      <c r="AK31" s="360"/>
      <c r="AL31" s="360"/>
      <c r="AM31" s="360"/>
      <c r="AN31" s="360"/>
      <c r="AO31" s="360"/>
      <c r="AP31" s="360"/>
      <c r="AQ31" s="360"/>
      <c r="AR31" s="360"/>
      <c r="AS31" s="360"/>
      <c r="AT31" s="522"/>
      <c r="AU31" s="529"/>
      <c r="AV31" s="522"/>
    </row>
    <row r="32" spans="1:48" s="202" customFormat="1" ht="21" customHeight="1">
      <c r="A32" s="204"/>
      <c r="B32" s="237"/>
      <c r="C32" s="897" t="s">
        <v>197</v>
      </c>
      <c r="D32" s="897"/>
      <c r="E32" s="897"/>
      <c r="F32" s="897"/>
      <c r="G32" s="897"/>
      <c r="H32" s="207"/>
      <c r="I32" s="477"/>
      <c r="J32" s="477"/>
      <c r="K32" s="478"/>
      <c r="L32" s="477"/>
      <c r="M32" s="477"/>
      <c r="N32" s="477"/>
      <c r="O32" s="477"/>
      <c r="P32" s="477"/>
      <c r="Q32" s="477"/>
      <c r="R32" s="477"/>
      <c r="S32" s="477"/>
      <c r="T32" s="477"/>
      <c r="U32" s="477"/>
      <c r="V32" s="477"/>
      <c r="W32" s="477"/>
      <c r="X32" s="477"/>
      <c r="Y32" s="477"/>
      <c r="Z32" s="477"/>
      <c r="AA32" s="477"/>
      <c r="AB32" s="478"/>
      <c r="AC32" s="178">
        <f t="shared" si="3"/>
        <v>0</v>
      </c>
      <c r="AD32" s="224"/>
      <c r="AE32" s="204"/>
      <c r="AF32" s="373"/>
      <c r="AG32" s="414" t="s">
        <v>421</v>
      </c>
      <c r="AH32" s="360"/>
      <c r="AI32" s="360"/>
      <c r="AJ32" s="360"/>
      <c r="AK32" s="360"/>
      <c r="AL32" s="360"/>
      <c r="AM32" s="360"/>
      <c r="AN32" s="360"/>
      <c r="AO32" s="360"/>
      <c r="AP32" s="360"/>
      <c r="AQ32" s="360"/>
      <c r="AR32" s="360"/>
      <c r="AS32" s="360"/>
      <c r="AT32" s="522"/>
      <c r="AU32" s="529"/>
      <c r="AV32" s="522"/>
    </row>
    <row r="33" spans="1:69" s="202" customFormat="1" ht="21" customHeight="1">
      <c r="A33" s="232"/>
      <c r="B33" s="237"/>
      <c r="C33" s="895" t="s">
        <v>408</v>
      </c>
      <c r="D33" s="895"/>
      <c r="E33" s="895"/>
      <c r="F33" s="895"/>
      <c r="G33" s="895"/>
      <c r="H33" s="207"/>
      <c r="I33" s="477"/>
      <c r="J33" s="477"/>
      <c r="K33" s="478"/>
      <c r="L33" s="477"/>
      <c r="M33" s="477"/>
      <c r="N33" s="477"/>
      <c r="O33" s="477"/>
      <c r="P33" s="477"/>
      <c r="Q33" s="477"/>
      <c r="R33" s="477"/>
      <c r="S33" s="477"/>
      <c r="T33" s="477"/>
      <c r="U33" s="477"/>
      <c r="V33" s="477"/>
      <c r="W33" s="477"/>
      <c r="X33" s="477"/>
      <c r="Y33" s="477"/>
      <c r="Z33" s="477"/>
      <c r="AA33" s="477"/>
      <c r="AB33" s="478"/>
      <c r="AC33" s="178">
        <f t="shared" si="3"/>
        <v>0</v>
      </c>
      <c r="AD33" s="224"/>
      <c r="AE33" s="232"/>
      <c r="AF33" s="373"/>
      <c r="AG33" s="355" t="s">
        <v>409</v>
      </c>
      <c r="AH33" s="360"/>
      <c r="AI33" s="360"/>
      <c r="AJ33" s="360"/>
      <c r="AK33" s="360"/>
      <c r="AL33" s="360"/>
      <c r="AM33" s="360"/>
      <c r="AN33" s="360"/>
      <c r="AO33" s="360"/>
      <c r="AP33" s="360"/>
      <c r="AQ33" s="360"/>
      <c r="AR33" s="360"/>
      <c r="AS33" s="360"/>
      <c r="AT33" s="522"/>
      <c r="AU33" s="529"/>
      <c r="AV33" s="522"/>
    </row>
    <row r="34" spans="1:69" s="202" customFormat="1" ht="21" customHeight="1">
      <c r="A34" s="376"/>
      <c r="B34" s="237"/>
      <c r="C34" s="895" t="s">
        <v>353</v>
      </c>
      <c r="D34" s="895"/>
      <c r="E34" s="895"/>
      <c r="F34" s="895"/>
      <c r="G34" s="895"/>
      <c r="H34" s="207"/>
      <c r="I34" s="477"/>
      <c r="J34" s="477"/>
      <c r="K34" s="478"/>
      <c r="L34" s="477"/>
      <c r="M34" s="477"/>
      <c r="N34" s="477"/>
      <c r="O34" s="477"/>
      <c r="P34" s="477"/>
      <c r="Q34" s="477"/>
      <c r="R34" s="477"/>
      <c r="S34" s="477"/>
      <c r="T34" s="477"/>
      <c r="U34" s="477"/>
      <c r="V34" s="477"/>
      <c r="W34" s="477"/>
      <c r="X34" s="477"/>
      <c r="Y34" s="477"/>
      <c r="Z34" s="477"/>
      <c r="AA34" s="477"/>
      <c r="AB34" s="478"/>
      <c r="AC34" s="178">
        <f t="shared" si="3"/>
        <v>0</v>
      </c>
      <c r="AD34" s="224"/>
      <c r="AE34" s="376"/>
      <c r="AF34" s="373"/>
      <c r="AG34" s="355" t="s">
        <v>411</v>
      </c>
      <c r="AH34" s="360"/>
      <c r="AI34" s="360"/>
      <c r="AJ34" s="360"/>
      <c r="AK34" s="360"/>
      <c r="AL34" s="360"/>
      <c r="AM34" s="360"/>
      <c r="AN34" s="360"/>
      <c r="AO34" s="360"/>
      <c r="AP34" s="360"/>
      <c r="AQ34" s="360"/>
      <c r="AR34" s="360"/>
      <c r="AS34" s="360"/>
      <c r="AT34" s="522"/>
      <c r="AU34" s="529"/>
      <c r="AV34" s="522"/>
    </row>
    <row r="35" spans="1:69" s="202" customFormat="1" ht="21" customHeight="1">
      <c r="A35" s="232"/>
      <c r="B35" s="237"/>
      <c r="C35" s="896" t="s">
        <v>419</v>
      </c>
      <c r="D35" s="895"/>
      <c r="E35" s="895"/>
      <c r="F35" s="895"/>
      <c r="G35" s="895"/>
      <c r="H35" s="207"/>
      <c r="I35" s="477"/>
      <c r="J35" s="477"/>
      <c r="K35" s="478"/>
      <c r="L35" s="477"/>
      <c r="M35" s="477"/>
      <c r="N35" s="477"/>
      <c r="O35" s="477"/>
      <c r="P35" s="477"/>
      <c r="Q35" s="477"/>
      <c r="R35" s="477"/>
      <c r="S35" s="477"/>
      <c r="T35" s="477"/>
      <c r="U35" s="477"/>
      <c r="V35" s="477"/>
      <c r="W35" s="477"/>
      <c r="X35" s="477"/>
      <c r="Y35" s="477"/>
      <c r="Z35" s="477"/>
      <c r="AA35" s="477"/>
      <c r="AB35" s="478"/>
      <c r="AC35" s="178">
        <f>SUM(H35:AB35)</f>
        <v>0</v>
      </c>
      <c r="AD35" s="224"/>
      <c r="AE35" s="232"/>
      <c r="AF35" s="373"/>
      <c r="AG35" s="355" t="s">
        <v>503</v>
      </c>
      <c r="AH35" s="360"/>
      <c r="AI35" s="360"/>
      <c r="AJ35" s="360"/>
      <c r="AK35" s="360"/>
      <c r="AL35" s="360"/>
      <c r="AM35" s="360"/>
      <c r="AN35" s="360"/>
      <c r="AO35" s="360"/>
      <c r="AP35" s="360"/>
      <c r="AQ35" s="360"/>
      <c r="AR35" s="360"/>
      <c r="AS35" s="360"/>
      <c r="AT35" s="522"/>
      <c r="AU35" s="529"/>
      <c r="AV35" s="522"/>
    </row>
    <row r="36" spans="1:69" s="202" customFormat="1" ht="21" customHeight="1">
      <c r="A36" s="376"/>
      <c r="B36" s="237"/>
      <c r="C36" s="524"/>
      <c r="D36" s="852" t="s">
        <v>574</v>
      </c>
      <c r="E36" s="853"/>
      <c r="F36" s="853"/>
      <c r="G36" s="854"/>
      <c r="H36" s="176"/>
      <c r="I36" s="516">
        <f>Sheet!F11</f>
        <v>0</v>
      </c>
      <c r="J36" s="516">
        <f>Sheet!G11</f>
        <v>0</v>
      </c>
      <c r="K36" s="437">
        <f>Sheet!H11</f>
        <v>0</v>
      </c>
      <c r="L36" s="516">
        <f>Sheet!I11</f>
        <v>0</v>
      </c>
      <c r="M36" s="516">
        <f>Sheet!J11</f>
        <v>0</v>
      </c>
      <c r="N36" s="516">
        <f>Sheet!K11</f>
        <v>0</v>
      </c>
      <c r="O36" s="516">
        <f>Sheet!L11</f>
        <v>0</v>
      </c>
      <c r="P36" s="516">
        <f>Sheet!M11</f>
        <v>0</v>
      </c>
      <c r="Q36" s="516">
        <f>Sheet!N11</f>
        <v>0</v>
      </c>
      <c r="R36" s="516">
        <f>Sheet!O11</f>
        <v>0</v>
      </c>
      <c r="S36" s="516">
        <f>Sheet!P11</f>
        <v>0</v>
      </c>
      <c r="T36" s="516">
        <f>Sheet!Q11</f>
        <v>0</v>
      </c>
      <c r="U36" s="516">
        <f>Sheet!R11</f>
        <v>0</v>
      </c>
      <c r="V36" s="516">
        <f>Sheet!S11</f>
        <v>0</v>
      </c>
      <c r="W36" s="516">
        <f>Sheet!T11</f>
        <v>0</v>
      </c>
      <c r="X36" s="516">
        <f>Sheet!U11</f>
        <v>0</v>
      </c>
      <c r="Y36" s="516">
        <f>Sheet!V11</f>
        <v>0</v>
      </c>
      <c r="Z36" s="516">
        <f>Sheet!W11</f>
        <v>0</v>
      </c>
      <c r="AA36" s="516">
        <f>Sheet!X11</f>
        <v>0</v>
      </c>
      <c r="AB36" s="437">
        <f>Sheet!Y11</f>
        <v>0</v>
      </c>
      <c r="AC36" s="438">
        <f>SUM(H36:AB36)</f>
        <v>0</v>
      </c>
      <c r="AD36" s="224"/>
      <c r="AE36" s="376"/>
      <c r="AF36" s="373"/>
      <c r="AG36" s="412" t="s">
        <v>502</v>
      </c>
      <c r="AH36" s="360"/>
      <c r="AI36" s="360"/>
      <c r="AJ36" s="360"/>
      <c r="AK36" s="360"/>
      <c r="AL36" s="360"/>
      <c r="AM36" s="360"/>
      <c r="AN36" s="360"/>
      <c r="AO36" s="360"/>
      <c r="AP36" s="360"/>
      <c r="AQ36" s="360"/>
      <c r="AR36" s="360"/>
      <c r="AS36" s="360"/>
      <c r="AT36" s="522"/>
      <c r="AU36" s="529"/>
      <c r="AV36" s="522"/>
    </row>
    <row r="37" spans="1:69" s="202" customFormat="1" ht="21" customHeight="1">
      <c r="A37" s="424"/>
      <c r="B37" s="237"/>
      <c r="C37" s="514"/>
      <c r="D37" s="973" t="s">
        <v>576</v>
      </c>
      <c r="E37" s="974"/>
      <c r="F37" s="974"/>
      <c r="G37" s="975"/>
      <c r="H37" s="182"/>
      <c r="I37" s="479"/>
      <c r="J37" s="479"/>
      <c r="K37" s="480"/>
      <c r="L37" s="479"/>
      <c r="M37" s="479"/>
      <c r="N37" s="479"/>
      <c r="O37" s="479"/>
      <c r="P37" s="479"/>
      <c r="Q37" s="479"/>
      <c r="R37" s="479"/>
      <c r="S37" s="479"/>
      <c r="T37" s="479"/>
      <c r="U37" s="479"/>
      <c r="V37" s="479"/>
      <c r="W37" s="479"/>
      <c r="X37" s="479"/>
      <c r="Y37" s="479"/>
      <c r="Z37" s="479"/>
      <c r="AA37" s="479"/>
      <c r="AB37" s="480"/>
      <c r="AC37" s="184">
        <f>SUM(H37:AB37)</f>
        <v>0</v>
      </c>
      <c r="AD37" s="224"/>
      <c r="AE37" s="424"/>
      <c r="AF37" s="373"/>
      <c r="AG37" s="355" t="s">
        <v>410</v>
      </c>
      <c r="AH37" s="360"/>
      <c r="AI37" s="360"/>
      <c r="AJ37" s="360"/>
      <c r="AK37" s="360"/>
      <c r="AL37" s="360"/>
      <c r="AM37" s="360"/>
      <c r="AN37" s="360"/>
      <c r="AO37" s="360"/>
      <c r="AP37" s="360"/>
      <c r="AQ37" s="360"/>
      <c r="AR37" s="360"/>
      <c r="AS37" s="360"/>
      <c r="AT37" s="522"/>
      <c r="AU37" s="529"/>
      <c r="AV37" s="522"/>
    </row>
    <row r="38" spans="1:69" s="202" customFormat="1" ht="21" customHeight="1">
      <c r="A38" s="424"/>
      <c r="B38" s="237"/>
      <c r="C38" s="514"/>
      <c r="D38" s="973" t="s">
        <v>575</v>
      </c>
      <c r="E38" s="974"/>
      <c r="F38" s="974"/>
      <c r="G38" s="975"/>
      <c r="H38" s="182"/>
      <c r="I38" s="479"/>
      <c r="J38" s="479"/>
      <c r="K38" s="480"/>
      <c r="L38" s="479"/>
      <c r="M38" s="479"/>
      <c r="N38" s="479"/>
      <c r="O38" s="479"/>
      <c r="P38" s="479"/>
      <c r="Q38" s="479"/>
      <c r="R38" s="479"/>
      <c r="S38" s="479"/>
      <c r="T38" s="479"/>
      <c r="U38" s="479"/>
      <c r="V38" s="479"/>
      <c r="W38" s="479"/>
      <c r="X38" s="479"/>
      <c r="Y38" s="479"/>
      <c r="Z38" s="479"/>
      <c r="AA38" s="479"/>
      <c r="AB38" s="480"/>
      <c r="AC38" s="184">
        <f>SUM(H38:AB38)</f>
        <v>0</v>
      </c>
      <c r="AD38" s="224"/>
      <c r="AE38" s="424"/>
      <c r="AF38" s="373"/>
      <c r="AH38" s="360"/>
      <c r="AI38" s="360"/>
      <c r="AJ38" s="360"/>
      <c r="AK38" s="360"/>
      <c r="AL38" s="360"/>
      <c r="AM38" s="360"/>
      <c r="AN38" s="360"/>
      <c r="AO38" s="360"/>
      <c r="AP38" s="360"/>
      <c r="AQ38" s="360"/>
      <c r="AR38" s="360"/>
      <c r="AS38" s="360"/>
      <c r="AT38" s="522"/>
      <c r="AU38" s="529"/>
      <c r="AV38" s="522"/>
    </row>
    <row r="39" spans="1:69" s="202" customFormat="1" ht="21" customHeight="1">
      <c r="A39" s="418"/>
      <c r="B39" s="237"/>
      <c r="C39" s="515"/>
      <c r="D39" s="976"/>
      <c r="E39" s="977"/>
      <c r="F39" s="977"/>
      <c r="G39" s="978"/>
      <c r="H39" s="517"/>
      <c r="I39" s="518"/>
      <c r="J39" s="518"/>
      <c r="K39" s="519"/>
      <c r="L39" s="518"/>
      <c r="M39" s="518"/>
      <c r="N39" s="518"/>
      <c r="O39" s="518"/>
      <c r="P39" s="518"/>
      <c r="Q39" s="518"/>
      <c r="R39" s="518"/>
      <c r="S39" s="518"/>
      <c r="T39" s="518"/>
      <c r="U39" s="518"/>
      <c r="V39" s="518"/>
      <c r="W39" s="518"/>
      <c r="X39" s="518"/>
      <c r="Y39" s="518"/>
      <c r="Z39" s="518"/>
      <c r="AA39" s="518"/>
      <c r="AB39" s="519"/>
      <c r="AC39" s="520">
        <f>SUM(H39:AB39)</f>
        <v>0</v>
      </c>
      <c r="AD39" s="224"/>
      <c r="AE39" s="418"/>
      <c r="AF39" s="373"/>
      <c r="AG39" s="355"/>
      <c r="AH39" s="360"/>
      <c r="AI39" s="360"/>
      <c r="AJ39" s="360"/>
      <c r="AK39" s="360"/>
      <c r="AL39" s="360"/>
      <c r="AM39" s="360"/>
      <c r="AN39" s="360"/>
      <c r="AO39" s="360"/>
      <c r="AP39" s="360"/>
      <c r="AQ39" s="360"/>
      <c r="AR39" s="360"/>
      <c r="AS39" s="360"/>
      <c r="AT39" s="522"/>
      <c r="AU39" s="529"/>
      <c r="AV39" s="522"/>
    </row>
    <row r="40" spans="1:69" s="202" customFormat="1" ht="21" customHeight="1">
      <c r="A40" s="232"/>
      <c r="B40" s="237"/>
      <c r="C40" s="895" t="s">
        <v>476</v>
      </c>
      <c r="D40" s="895"/>
      <c r="E40" s="895"/>
      <c r="F40" s="895"/>
      <c r="G40" s="895"/>
      <c r="H40" s="207"/>
      <c r="I40" s="177">
        <f>Sheet!F23</f>
        <v>0</v>
      </c>
      <c r="J40" s="177">
        <f>Sheet!G23</f>
        <v>0</v>
      </c>
      <c r="K40" s="203">
        <f>Sheet!H23</f>
        <v>0</v>
      </c>
      <c r="L40" s="177">
        <f>Sheet!I23</f>
        <v>0</v>
      </c>
      <c r="M40" s="177">
        <f>Sheet!J23</f>
        <v>0</v>
      </c>
      <c r="N40" s="177">
        <f>Sheet!K23</f>
        <v>0</v>
      </c>
      <c r="O40" s="177">
        <f>Sheet!L23</f>
        <v>0</v>
      </c>
      <c r="P40" s="177">
        <f>Sheet!M23</f>
        <v>0</v>
      </c>
      <c r="Q40" s="177">
        <f>Sheet!N23</f>
        <v>0</v>
      </c>
      <c r="R40" s="177">
        <f>Sheet!O23</f>
        <v>0</v>
      </c>
      <c r="S40" s="177">
        <f>Sheet!P23</f>
        <v>0</v>
      </c>
      <c r="T40" s="177">
        <f>Sheet!Q23</f>
        <v>0</v>
      </c>
      <c r="U40" s="177">
        <f>Sheet!R23</f>
        <v>0</v>
      </c>
      <c r="V40" s="177">
        <f>Sheet!S23</f>
        <v>0</v>
      </c>
      <c r="W40" s="177">
        <f>Sheet!T23</f>
        <v>0</v>
      </c>
      <c r="X40" s="177">
        <f>Sheet!U23</f>
        <v>0</v>
      </c>
      <c r="Y40" s="177">
        <f>Sheet!V23</f>
        <v>0</v>
      </c>
      <c r="Z40" s="177">
        <f>Sheet!W23</f>
        <v>0</v>
      </c>
      <c r="AA40" s="177">
        <f>Sheet!X23</f>
        <v>0</v>
      </c>
      <c r="AB40" s="203">
        <f>Sheet!Y23</f>
        <v>0</v>
      </c>
      <c r="AC40" s="178">
        <f t="shared" si="3"/>
        <v>0</v>
      </c>
      <c r="AD40" s="224"/>
      <c r="AE40" s="232"/>
      <c r="AF40" s="373"/>
      <c r="AG40" s="412" t="s">
        <v>497</v>
      </c>
      <c r="AH40" s="360"/>
      <c r="AI40" s="360"/>
      <c r="AJ40" s="360"/>
      <c r="AK40" s="360"/>
      <c r="AL40" s="360"/>
      <c r="AM40" s="360"/>
      <c r="AN40" s="360"/>
      <c r="AO40" s="360"/>
      <c r="AP40" s="360"/>
      <c r="AQ40" s="360"/>
      <c r="AR40" s="360"/>
      <c r="AS40" s="360"/>
      <c r="AT40" s="522"/>
      <c r="AU40" s="529"/>
      <c r="AV40" s="522"/>
    </row>
    <row r="41" spans="1:69" s="202" customFormat="1" ht="21" customHeight="1">
      <c r="A41" s="204"/>
      <c r="B41" s="237"/>
      <c r="C41" s="893" t="s">
        <v>529</v>
      </c>
      <c r="D41" s="893"/>
      <c r="E41" s="894"/>
      <c r="F41" s="894"/>
      <c r="G41" s="894"/>
      <c r="H41" s="207"/>
      <c r="I41" s="177">
        <f>SUM(I42:I44)</f>
        <v>0</v>
      </c>
      <c r="J41" s="177">
        <f t="shared" ref="J41:AB41" si="5">SUM(J42:J44)</f>
        <v>0</v>
      </c>
      <c r="K41" s="203">
        <f t="shared" si="5"/>
        <v>0</v>
      </c>
      <c r="L41" s="177">
        <f t="shared" si="5"/>
        <v>0</v>
      </c>
      <c r="M41" s="177">
        <f t="shared" si="5"/>
        <v>0</v>
      </c>
      <c r="N41" s="177">
        <f t="shared" si="5"/>
        <v>0</v>
      </c>
      <c r="O41" s="177">
        <f t="shared" si="5"/>
        <v>0</v>
      </c>
      <c r="P41" s="177">
        <f t="shared" si="5"/>
        <v>0</v>
      </c>
      <c r="Q41" s="177">
        <f t="shared" si="5"/>
        <v>0</v>
      </c>
      <c r="R41" s="177">
        <f t="shared" si="5"/>
        <v>0</v>
      </c>
      <c r="S41" s="177">
        <f t="shared" si="5"/>
        <v>0</v>
      </c>
      <c r="T41" s="177">
        <f t="shared" si="5"/>
        <v>0</v>
      </c>
      <c r="U41" s="177">
        <f t="shared" si="5"/>
        <v>0</v>
      </c>
      <c r="V41" s="177">
        <f t="shared" si="5"/>
        <v>0</v>
      </c>
      <c r="W41" s="177">
        <f t="shared" si="5"/>
        <v>0</v>
      </c>
      <c r="X41" s="177">
        <f t="shared" si="5"/>
        <v>0</v>
      </c>
      <c r="Y41" s="177">
        <f t="shared" si="5"/>
        <v>0</v>
      </c>
      <c r="Z41" s="177">
        <f t="shared" si="5"/>
        <v>0</v>
      </c>
      <c r="AA41" s="177">
        <f t="shared" si="5"/>
        <v>0</v>
      </c>
      <c r="AB41" s="203">
        <f t="shared" si="5"/>
        <v>0</v>
      </c>
      <c r="AC41" s="178">
        <f>SUM(H41:AB41)</f>
        <v>0</v>
      </c>
      <c r="AD41" s="224"/>
      <c r="AE41" s="204"/>
      <c r="AF41" s="373"/>
      <c r="AG41" s="412" t="s">
        <v>155</v>
      </c>
      <c r="AH41" s="360"/>
      <c r="AI41" s="360"/>
      <c r="AJ41" s="360"/>
      <c r="AK41" s="360"/>
      <c r="AL41" s="360"/>
      <c r="AM41" s="360"/>
      <c r="AN41" s="360"/>
      <c r="AO41" s="360"/>
      <c r="AP41" s="360"/>
      <c r="AQ41" s="360"/>
      <c r="AR41" s="360"/>
      <c r="AS41" s="360"/>
      <c r="AT41" s="522"/>
      <c r="AU41" s="529"/>
      <c r="AV41" s="522"/>
    </row>
    <row r="42" spans="1:69" s="202" customFormat="1" ht="21" customHeight="1">
      <c r="A42" s="204"/>
      <c r="B42" s="237"/>
      <c r="C42" s="238"/>
      <c r="D42" s="970" t="s">
        <v>527</v>
      </c>
      <c r="E42" s="971"/>
      <c r="F42" s="971"/>
      <c r="G42" s="972"/>
      <c r="H42" s="173"/>
      <c r="I42" s="473"/>
      <c r="J42" s="473"/>
      <c r="K42" s="474"/>
      <c r="L42" s="473"/>
      <c r="M42" s="473"/>
      <c r="N42" s="473"/>
      <c r="O42" s="473"/>
      <c r="P42" s="473"/>
      <c r="Q42" s="473"/>
      <c r="R42" s="473"/>
      <c r="S42" s="473"/>
      <c r="T42" s="473"/>
      <c r="U42" s="473"/>
      <c r="V42" s="473"/>
      <c r="W42" s="473"/>
      <c r="X42" s="473"/>
      <c r="Y42" s="473"/>
      <c r="Z42" s="473"/>
      <c r="AA42" s="473"/>
      <c r="AB42" s="474"/>
      <c r="AC42" s="180">
        <f t="shared" si="3"/>
        <v>0</v>
      </c>
      <c r="AD42" s="224"/>
      <c r="AE42" s="204"/>
      <c r="AF42" s="373"/>
      <c r="AG42" s="355" t="s">
        <v>528</v>
      </c>
      <c r="AH42" s="360"/>
      <c r="AI42" s="360"/>
      <c r="AJ42" s="360"/>
      <c r="AK42" s="360"/>
      <c r="AL42" s="360"/>
      <c r="AM42" s="360"/>
      <c r="AN42" s="360"/>
      <c r="AO42" s="360"/>
      <c r="AP42" s="360"/>
      <c r="AQ42" s="360"/>
      <c r="AR42" s="360"/>
      <c r="AS42" s="360"/>
      <c r="AT42" s="522"/>
      <c r="AU42" s="529"/>
      <c r="AV42" s="522"/>
    </row>
    <row r="43" spans="1:69" s="202" customFormat="1" ht="21" customHeight="1">
      <c r="A43" s="204"/>
      <c r="B43" s="237"/>
      <c r="C43" s="238"/>
      <c r="D43" s="967"/>
      <c r="E43" s="968"/>
      <c r="F43" s="968"/>
      <c r="G43" s="969"/>
      <c r="H43" s="182"/>
      <c r="I43" s="479"/>
      <c r="J43" s="479"/>
      <c r="K43" s="480"/>
      <c r="L43" s="479"/>
      <c r="M43" s="479"/>
      <c r="N43" s="479"/>
      <c r="O43" s="479"/>
      <c r="P43" s="479"/>
      <c r="Q43" s="479"/>
      <c r="R43" s="479"/>
      <c r="S43" s="479"/>
      <c r="T43" s="479"/>
      <c r="U43" s="479"/>
      <c r="V43" s="479"/>
      <c r="W43" s="479"/>
      <c r="X43" s="479"/>
      <c r="Y43" s="479"/>
      <c r="Z43" s="479"/>
      <c r="AA43" s="479"/>
      <c r="AB43" s="480"/>
      <c r="AC43" s="184">
        <f t="shared" si="3"/>
        <v>0</v>
      </c>
      <c r="AD43" s="224"/>
      <c r="AE43" s="204"/>
      <c r="AF43" s="373"/>
      <c r="AG43" s="355" t="s">
        <v>531</v>
      </c>
      <c r="AH43" s="360"/>
      <c r="AI43" s="360"/>
      <c r="AJ43" s="360"/>
      <c r="AK43" s="360"/>
      <c r="AL43" s="360"/>
      <c r="AM43" s="360"/>
      <c r="AN43" s="360"/>
      <c r="AO43" s="360"/>
      <c r="AP43" s="360"/>
      <c r="AQ43" s="360"/>
      <c r="AR43" s="360"/>
      <c r="AS43" s="360"/>
      <c r="AT43" s="522"/>
      <c r="AU43" s="529"/>
      <c r="AV43" s="522"/>
    </row>
    <row r="44" spans="1:69" s="202" customFormat="1" ht="21" customHeight="1">
      <c r="A44" s="204"/>
      <c r="B44" s="237"/>
      <c r="C44" s="238"/>
      <c r="D44" s="878"/>
      <c r="E44" s="879"/>
      <c r="F44" s="879"/>
      <c r="G44" s="880"/>
      <c r="H44" s="494"/>
      <c r="I44" s="495"/>
      <c r="J44" s="495"/>
      <c r="K44" s="496"/>
      <c r="L44" s="495"/>
      <c r="M44" s="495"/>
      <c r="N44" s="495"/>
      <c r="O44" s="495"/>
      <c r="P44" s="495"/>
      <c r="Q44" s="495"/>
      <c r="R44" s="495"/>
      <c r="S44" s="495"/>
      <c r="T44" s="495"/>
      <c r="U44" s="495"/>
      <c r="V44" s="495"/>
      <c r="W44" s="495"/>
      <c r="X44" s="495"/>
      <c r="Y44" s="495"/>
      <c r="Z44" s="495"/>
      <c r="AA44" s="495"/>
      <c r="AB44" s="496"/>
      <c r="AC44" s="497">
        <f t="shared" si="3"/>
        <v>0</v>
      </c>
      <c r="AD44" s="224"/>
      <c r="AE44" s="204"/>
      <c r="AF44" s="373"/>
      <c r="AG44" s="355"/>
      <c r="AH44" s="360"/>
      <c r="AI44" s="360"/>
      <c r="AJ44" s="360"/>
      <c r="AK44" s="360"/>
      <c r="AL44" s="360"/>
      <c r="AM44" s="360"/>
      <c r="AN44" s="360"/>
      <c r="AO44" s="360"/>
      <c r="AP44" s="360"/>
      <c r="AQ44" s="360"/>
      <c r="AR44" s="360"/>
      <c r="AS44" s="360"/>
      <c r="AT44" s="522"/>
      <c r="AU44" s="529"/>
      <c r="AV44" s="522"/>
    </row>
    <row r="45" spans="1:69" s="202" customFormat="1" ht="21" customHeight="1">
      <c r="A45" s="493"/>
      <c r="B45" s="237"/>
      <c r="C45" s="893" t="s">
        <v>530</v>
      </c>
      <c r="D45" s="893"/>
      <c r="E45" s="893"/>
      <c r="F45" s="893"/>
      <c r="G45" s="893"/>
      <c r="H45" s="502"/>
      <c r="I45" s="503">
        <f>SUM(I46:I48)</f>
        <v>0</v>
      </c>
      <c r="J45" s="503">
        <f t="shared" ref="J45:AB45" si="6">SUM(J46:J48)</f>
        <v>0</v>
      </c>
      <c r="K45" s="504">
        <f t="shared" si="6"/>
        <v>0</v>
      </c>
      <c r="L45" s="503">
        <f t="shared" si="6"/>
        <v>0</v>
      </c>
      <c r="M45" s="503">
        <f t="shared" si="6"/>
        <v>0</v>
      </c>
      <c r="N45" s="503">
        <f t="shared" si="6"/>
        <v>0</v>
      </c>
      <c r="O45" s="503">
        <f t="shared" si="6"/>
        <v>0</v>
      </c>
      <c r="P45" s="503">
        <f t="shared" si="6"/>
        <v>0</v>
      </c>
      <c r="Q45" s="503">
        <f t="shared" si="6"/>
        <v>0</v>
      </c>
      <c r="R45" s="503">
        <f t="shared" si="6"/>
        <v>0</v>
      </c>
      <c r="S45" s="503">
        <f t="shared" si="6"/>
        <v>0</v>
      </c>
      <c r="T45" s="503">
        <f t="shared" si="6"/>
        <v>0</v>
      </c>
      <c r="U45" s="503">
        <f t="shared" si="6"/>
        <v>0</v>
      </c>
      <c r="V45" s="503">
        <f t="shared" si="6"/>
        <v>0</v>
      </c>
      <c r="W45" s="503">
        <f t="shared" si="6"/>
        <v>0</v>
      </c>
      <c r="X45" s="503">
        <f t="shared" si="6"/>
        <v>0</v>
      </c>
      <c r="Y45" s="503">
        <f t="shared" si="6"/>
        <v>0</v>
      </c>
      <c r="Z45" s="503">
        <f t="shared" si="6"/>
        <v>0</v>
      </c>
      <c r="AA45" s="503">
        <f t="shared" si="6"/>
        <v>0</v>
      </c>
      <c r="AB45" s="504">
        <f t="shared" si="6"/>
        <v>0</v>
      </c>
      <c r="AC45" s="505">
        <f>SUM(H45:AB45)</f>
        <v>0</v>
      </c>
      <c r="AD45" s="224"/>
      <c r="AE45" s="493"/>
      <c r="AF45" s="373"/>
      <c r="AG45" s="412" t="s">
        <v>155</v>
      </c>
      <c r="AH45" s="360"/>
      <c r="AI45" s="360"/>
      <c r="AJ45" s="360"/>
      <c r="AK45" s="360"/>
      <c r="AL45" s="360"/>
      <c r="AM45" s="360"/>
      <c r="AN45" s="360"/>
      <c r="AO45" s="360"/>
      <c r="AP45" s="360"/>
      <c r="AQ45" s="360"/>
      <c r="AR45" s="360"/>
      <c r="AS45" s="360"/>
      <c r="AT45" s="522"/>
      <c r="AU45" s="529"/>
      <c r="AV45" s="522"/>
    </row>
    <row r="46" spans="1:69" s="202" customFormat="1" ht="21" customHeight="1">
      <c r="A46" s="204"/>
      <c r="B46" s="237"/>
      <c r="C46" s="238"/>
      <c r="D46" s="964" t="s">
        <v>525</v>
      </c>
      <c r="E46" s="965"/>
      <c r="F46" s="965"/>
      <c r="G46" s="966"/>
      <c r="H46" s="498"/>
      <c r="I46" s="499"/>
      <c r="J46" s="499"/>
      <c r="K46" s="500"/>
      <c r="L46" s="499"/>
      <c r="M46" s="499"/>
      <c r="N46" s="499"/>
      <c r="O46" s="499"/>
      <c r="P46" s="499"/>
      <c r="Q46" s="499"/>
      <c r="R46" s="499"/>
      <c r="S46" s="499"/>
      <c r="T46" s="499"/>
      <c r="U46" s="499"/>
      <c r="V46" s="499"/>
      <c r="W46" s="499"/>
      <c r="X46" s="499"/>
      <c r="Y46" s="499"/>
      <c r="Z46" s="499"/>
      <c r="AA46" s="499"/>
      <c r="AB46" s="500"/>
      <c r="AC46" s="501">
        <f t="shared" si="3"/>
        <v>0</v>
      </c>
      <c r="AD46" s="224"/>
      <c r="AE46" s="204"/>
      <c r="AF46" s="373"/>
      <c r="AG46" s="355" t="s">
        <v>526</v>
      </c>
      <c r="AH46" s="360"/>
      <c r="AI46" s="360"/>
      <c r="AJ46" s="360"/>
      <c r="AK46" s="360"/>
      <c r="AL46" s="360"/>
      <c r="AM46" s="360"/>
      <c r="AN46" s="360"/>
      <c r="AO46" s="360"/>
      <c r="AP46" s="360"/>
      <c r="AQ46" s="360"/>
      <c r="AR46" s="360"/>
      <c r="AS46" s="360"/>
      <c r="AT46" s="522"/>
      <c r="AU46" s="529"/>
      <c r="AV46" s="522"/>
    </row>
    <row r="47" spans="1:69" s="202" customFormat="1" ht="21" customHeight="1">
      <c r="A47" s="204"/>
      <c r="B47" s="237"/>
      <c r="C47" s="238"/>
      <c r="D47" s="878"/>
      <c r="E47" s="879"/>
      <c r="F47" s="879"/>
      <c r="G47" s="880"/>
      <c r="H47" s="182"/>
      <c r="I47" s="479"/>
      <c r="J47" s="479"/>
      <c r="K47" s="480"/>
      <c r="L47" s="479"/>
      <c r="M47" s="479"/>
      <c r="N47" s="479"/>
      <c r="O47" s="479"/>
      <c r="P47" s="479"/>
      <c r="Q47" s="479"/>
      <c r="R47" s="479"/>
      <c r="S47" s="479"/>
      <c r="T47" s="479"/>
      <c r="U47" s="479"/>
      <c r="V47" s="479"/>
      <c r="W47" s="479"/>
      <c r="X47" s="479"/>
      <c r="Y47" s="479"/>
      <c r="Z47" s="479"/>
      <c r="AA47" s="479"/>
      <c r="AB47" s="480"/>
      <c r="AC47" s="184">
        <f t="shared" si="3"/>
        <v>0</v>
      </c>
      <c r="AD47" s="224"/>
      <c r="AE47" s="204"/>
      <c r="AF47" s="373"/>
      <c r="AG47" s="355" t="s">
        <v>532</v>
      </c>
      <c r="AH47" s="360"/>
      <c r="AI47" s="360"/>
      <c r="AJ47" s="360"/>
      <c r="AK47" s="360"/>
      <c r="AL47" s="360"/>
      <c r="AM47" s="360"/>
      <c r="AN47" s="360"/>
      <c r="AO47" s="360"/>
      <c r="AP47" s="360"/>
      <c r="AQ47" s="360"/>
      <c r="AR47" s="360"/>
      <c r="AS47" s="360"/>
      <c r="AT47" s="522"/>
      <c r="AU47" s="529"/>
      <c r="AV47" s="522"/>
    </row>
    <row r="48" spans="1:69" s="202" customFormat="1" ht="21" customHeight="1">
      <c r="A48" s="204"/>
      <c r="B48" s="237"/>
      <c r="C48" s="239"/>
      <c r="D48" s="881"/>
      <c r="E48" s="882"/>
      <c r="F48" s="882"/>
      <c r="G48" s="883"/>
      <c r="H48" s="174"/>
      <c r="I48" s="475"/>
      <c r="J48" s="475"/>
      <c r="K48" s="476"/>
      <c r="L48" s="475"/>
      <c r="M48" s="475"/>
      <c r="N48" s="475"/>
      <c r="O48" s="475"/>
      <c r="P48" s="475"/>
      <c r="Q48" s="475"/>
      <c r="R48" s="475"/>
      <c r="S48" s="475"/>
      <c r="T48" s="475"/>
      <c r="U48" s="475"/>
      <c r="V48" s="475"/>
      <c r="W48" s="475"/>
      <c r="X48" s="475"/>
      <c r="Y48" s="475"/>
      <c r="Z48" s="475"/>
      <c r="AA48" s="475"/>
      <c r="AB48" s="476"/>
      <c r="AC48" s="185">
        <f t="shared" si="3"/>
        <v>0</v>
      </c>
      <c r="AD48" s="224"/>
      <c r="AE48" s="204"/>
      <c r="AF48" s="373"/>
      <c r="AG48" s="360"/>
      <c r="AH48" s="360"/>
      <c r="AI48" s="360"/>
      <c r="AJ48" s="360"/>
      <c r="AK48" s="360"/>
      <c r="AL48" s="360"/>
      <c r="AM48" s="360"/>
      <c r="AN48" s="360"/>
      <c r="AO48" s="360"/>
      <c r="AP48" s="360"/>
      <c r="AQ48" s="360"/>
      <c r="AR48" s="360"/>
      <c r="AS48" s="360"/>
      <c r="AT48" s="522"/>
      <c r="AU48" s="529"/>
      <c r="AV48" s="522"/>
      <c r="AX48" s="188" t="s">
        <v>196</v>
      </c>
      <c r="AY48" s="188" t="s">
        <v>187</v>
      </c>
      <c r="AZ48" s="188" t="s">
        <v>188</v>
      </c>
      <c r="BA48" s="188" t="s">
        <v>189</v>
      </c>
      <c r="BB48" s="188" t="s">
        <v>190</v>
      </c>
      <c r="BC48" s="188" t="s">
        <v>191</v>
      </c>
      <c r="BD48" s="188" t="s">
        <v>192</v>
      </c>
      <c r="BE48" s="188" t="s">
        <v>193</v>
      </c>
      <c r="BF48" s="188" t="s">
        <v>194</v>
      </c>
      <c r="BG48" s="188" t="s">
        <v>195</v>
      </c>
      <c r="BH48" s="188" t="s">
        <v>198</v>
      </c>
      <c r="BI48" s="188" t="s">
        <v>199</v>
      </c>
      <c r="BJ48" s="188" t="s">
        <v>200</v>
      </c>
      <c r="BK48" s="188" t="s">
        <v>201</v>
      </c>
      <c r="BL48" s="188" t="s">
        <v>202</v>
      </c>
      <c r="BM48" s="188" t="s">
        <v>203</v>
      </c>
      <c r="BN48" s="188" t="s">
        <v>206</v>
      </c>
      <c r="BO48" s="188" t="s">
        <v>207</v>
      </c>
      <c r="BP48" s="188" t="s">
        <v>205</v>
      </c>
      <c r="BQ48" s="188" t="s">
        <v>208</v>
      </c>
    </row>
    <row r="49" spans="1:69" s="202" customFormat="1" ht="21" customHeight="1">
      <c r="A49" s="204"/>
      <c r="B49" s="237"/>
      <c r="C49" s="734" t="s">
        <v>424</v>
      </c>
      <c r="D49" s="818"/>
      <c r="E49" s="818"/>
      <c r="F49" s="818"/>
      <c r="G49" s="813"/>
      <c r="H49" s="176"/>
      <c r="I49" s="437">
        <f>IFERROR(IF(Q6&gt;0,MIN(Q6,I51+I52),0),0)</f>
        <v>0</v>
      </c>
      <c r="J49" s="437">
        <f t="shared" ref="J49:AB49" si="7">IFERROR(IF(AY50&gt;0,J51+J52,IF(AX52&gt;=0,AX52,0)),"")</f>
        <v>0</v>
      </c>
      <c r="K49" s="437">
        <f t="shared" si="7"/>
        <v>0</v>
      </c>
      <c r="L49" s="437">
        <f t="shared" si="7"/>
        <v>0</v>
      </c>
      <c r="M49" s="437">
        <f t="shared" si="7"/>
        <v>0</v>
      </c>
      <c r="N49" s="437">
        <f t="shared" si="7"/>
        <v>0</v>
      </c>
      <c r="O49" s="437">
        <f t="shared" si="7"/>
        <v>0</v>
      </c>
      <c r="P49" s="437">
        <f t="shared" si="7"/>
        <v>0</v>
      </c>
      <c r="Q49" s="437">
        <f t="shared" si="7"/>
        <v>0</v>
      </c>
      <c r="R49" s="437">
        <f t="shared" si="7"/>
        <v>0</v>
      </c>
      <c r="S49" s="437">
        <f t="shared" si="7"/>
        <v>0</v>
      </c>
      <c r="T49" s="437">
        <f t="shared" si="7"/>
        <v>0</v>
      </c>
      <c r="U49" s="437">
        <f t="shared" si="7"/>
        <v>0</v>
      </c>
      <c r="V49" s="437">
        <f t="shared" si="7"/>
        <v>0</v>
      </c>
      <c r="W49" s="437">
        <f t="shared" si="7"/>
        <v>0</v>
      </c>
      <c r="X49" s="437">
        <f t="shared" si="7"/>
        <v>0</v>
      </c>
      <c r="Y49" s="437">
        <f t="shared" si="7"/>
        <v>0</v>
      </c>
      <c r="Z49" s="437">
        <f t="shared" si="7"/>
        <v>0</v>
      </c>
      <c r="AA49" s="437">
        <f t="shared" si="7"/>
        <v>0</v>
      </c>
      <c r="AB49" s="437">
        <f t="shared" si="7"/>
        <v>0</v>
      </c>
      <c r="AC49" s="438">
        <f t="shared" si="3"/>
        <v>0</v>
      </c>
      <c r="AD49" s="224"/>
      <c r="AE49" s="204"/>
      <c r="AF49" s="373"/>
      <c r="AG49" s="412" t="s">
        <v>427</v>
      </c>
      <c r="AH49" s="360"/>
      <c r="AI49" s="360"/>
      <c r="AJ49" s="360"/>
      <c r="AK49" s="360"/>
      <c r="AL49" s="360"/>
      <c r="AM49" s="360"/>
      <c r="AN49" s="360"/>
      <c r="AO49" s="360"/>
      <c r="AP49" s="360"/>
      <c r="AQ49" s="360"/>
      <c r="AR49" s="360"/>
      <c r="AS49" s="360"/>
      <c r="AT49" s="522"/>
      <c r="AU49" s="529"/>
      <c r="AV49" s="522"/>
      <c r="AX49" s="427" t="s">
        <v>472</v>
      </c>
      <c r="AY49" s="427" t="s">
        <v>453</v>
      </c>
      <c r="AZ49" s="427" t="s">
        <v>454</v>
      </c>
      <c r="BA49" s="427" t="s">
        <v>455</v>
      </c>
      <c r="BB49" s="427" t="s">
        <v>456</v>
      </c>
      <c r="BC49" s="427" t="s">
        <v>457</v>
      </c>
      <c r="BD49" s="427" t="s">
        <v>458</v>
      </c>
      <c r="BE49" s="427" t="s">
        <v>459</v>
      </c>
      <c r="BF49" s="427" t="s">
        <v>460</v>
      </c>
      <c r="BG49" s="427" t="s">
        <v>461</v>
      </c>
      <c r="BH49" s="427" t="s">
        <v>462</v>
      </c>
      <c r="BI49" s="427" t="s">
        <v>463</v>
      </c>
      <c r="BJ49" s="427" t="s">
        <v>464</v>
      </c>
      <c r="BK49" s="427" t="s">
        <v>465</v>
      </c>
      <c r="BL49" s="427" t="s">
        <v>466</v>
      </c>
      <c r="BM49" s="427" t="s">
        <v>467</v>
      </c>
      <c r="BN49" s="427" t="s">
        <v>468</v>
      </c>
      <c r="BO49" s="427" t="s">
        <v>469</v>
      </c>
      <c r="BP49" s="427" t="s">
        <v>470</v>
      </c>
      <c r="BQ49" s="427" t="s">
        <v>471</v>
      </c>
    </row>
    <row r="50" spans="1:69" s="202" customFormat="1" ht="21" customHeight="1">
      <c r="A50" s="204"/>
      <c r="B50" s="237"/>
      <c r="C50" s="107"/>
      <c r="D50" s="903" t="s">
        <v>423</v>
      </c>
      <c r="E50" s="904"/>
      <c r="F50" s="904"/>
      <c r="G50" s="905"/>
      <c r="H50" s="176"/>
      <c r="I50" s="439" t="str">
        <f>IFERROR(VLOOKUP($K$58,$H$70:$AB$85,2,FALSE),"")</f>
        <v/>
      </c>
      <c r="J50" s="439" t="str">
        <f>IFERROR(VLOOKUP($K$58,$H$70:$AB$85,3,FALSE),"")</f>
        <v/>
      </c>
      <c r="K50" s="439" t="str">
        <f>IFERROR(VLOOKUP($K$58,$H$70:$AB$85,4,FALSE),"")</f>
        <v/>
      </c>
      <c r="L50" s="439" t="str">
        <f>IFERROR(VLOOKUP($K$58,$H$70:$AB$85,5,FALSE),"")</f>
        <v/>
      </c>
      <c r="M50" s="439" t="str">
        <f>IFERROR(VLOOKUP($K$58,$H$70:$AB$85,6,FALSE),"")</f>
        <v/>
      </c>
      <c r="N50" s="439" t="str">
        <f>IFERROR(VLOOKUP($K$58,$H$70:$AB$85,7,FALSE),"")</f>
        <v/>
      </c>
      <c r="O50" s="439" t="str">
        <f>IFERROR(VLOOKUP($K$58,$H$70:$AB$85,8,FALSE),"")</f>
        <v/>
      </c>
      <c r="P50" s="439" t="str">
        <f>IFERROR(VLOOKUP($K$58,$H$70:$AB$85,9,FALSE),"")</f>
        <v/>
      </c>
      <c r="Q50" s="439" t="str">
        <f>IFERROR(VLOOKUP($K$58,$H$70:$AB$85,10,FALSE),"")</f>
        <v/>
      </c>
      <c r="R50" s="439" t="str">
        <f>IFERROR(VLOOKUP($K$58,$H$70:$AB$85,11,FALSE),"")</f>
        <v/>
      </c>
      <c r="S50" s="439" t="str">
        <f>IFERROR(VLOOKUP($K$58,$H$70:$AB$85,12,FALSE),"")</f>
        <v/>
      </c>
      <c r="T50" s="439" t="str">
        <f>IFERROR(VLOOKUP($K$58,$H$70:$AB$85,13,FALSE),"")</f>
        <v/>
      </c>
      <c r="U50" s="439" t="str">
        <f>IFERROR(VLOOKUP($K$58,$H$70:$AB$85,14,FALSE),"")</f>
        <v/>
      </c>
      <c r="V50" s="439" t="str">
        <f>IFERROR(VLOOKUP($K$58,$H$70:$AB$85,15,FALSE),"")</f>
        <v/>
      </c>
      <c r="W50" s="439" t="str">
        <f>IFERROR(VLOOKUP($K$58,$H$70:$AB$85,16,FALSE),"")</f>
        <v/>
      </c>
      <c r="X50" s="439" t="str">
        <f>IFERROR(VLOOKUP($K$58,$H$70:$AB$85,17,FALSE),"")</f>
        <v/>
      </c>
      <c r="Y50" s="439" t="str">
        <f>IFERROR(VLOOKUP($K$58,$H$70:$AB$85,18,FALSE),"")</f>
        <v/>
      </c>
      <c r="Z50" s="439" t="str">
        <f>IFERROR(VLOOKUP($K$58,$H$70:$AB$85,19,FALSE),"")</f>
        <v/>
      </c>
      <c r="AA50" s="439" t="str">
        <f>IFERROR(VLOOKUP($K$58,$H$70:$AB$85,20,FALSE),"")</f>
        <v/>
      </c>
      <c r="AB50" s="439" t="str">
        <f>IFERROR(VLOOKUP($K$58,$H$70:$AB$85,21,FALSE),"")</f>
        <v/>
      </c>
      <c r="AC50" s="440"/>
      <c r="AD50" s="224"/>
      <c r="AE50" s="204"/>
      <c r="AF50" s="373"/>
      <c r="AG50" s="412" t="s">
        <v>155</v>
      </c>
      <c r="AH50" s="360"/>
      <c r="AI50" s="360"/>
      <c r="AJ50" s="360"/>
      <c r="AK50" s="360"/>
      <c r="AL50" s="360"/>
      <c r="AM50" s="360"/>
      <c r="AN50" s="360"/>
      <c r="AO50" s="360"/>
      <c r="AP50" s="360"/>
      <c r="AQ50" s="360"/>
      <c r="AR50" s="360"/>
      <c r="AS50" s="360"/>
      <c r="AT50" s="522"/>
      <c r="AU50" s="529"/>
      <c r="AV50" s="522"/>
      <c r="AW50" s="521" t="s">
        <v>216</v>
      </c>
      <c r="AX50" s="187">
        <v>10</v>
      </c>
      <c r="AY50" s="186">
        <f>IF(AX52&gt;=0,AY52,0)</f>
        <v>0</v>
      </c>
      <c r="AZ50" s="186">
        <f t="shared" ref="AZ50:BQ50" si="8">IF(AY52&gt;=0,AZ52,0)</f>
        <v>0</v>
      </c>
      <c r="BA50" s="186">
        <f t="shared" si="8"/>
        <v>0</v>
      </c>
      <c r="BB50" s="186">
        <f t="shared" si="8"/>
        <v>0</v>
      </c>
      <c r="BC50" s="186">
        <f t="shared" si="8"/>
        <v>0</v>
      </c>
      <c r="BD50" s="186">
        <f t="shared" si="8"/>
        <v>0</v>
      </c>
      <c r="BE50" s="186">
        <f t="shared" si="8"/>
        <v>0</v>
      </c>
      <c r="BF50" s="186">
        <f t="shared" si="8"/>
        <v>0</v>
      </c>
      <c r="BG50" s="186">
        <f t="shared" si="8"/>
        <v>0</v>
      </c>
      <c r="BH50" s="186">
        <f t="shared" si="8"/>
        <v>0</v>
      </c>
      <c r="BI50" s="186">
        <f t="shared" si="8"/>
        <v>0</v>
      </c>
      <c r="BJ50" s="186">
        <f t="shared" si="8"/>
        <v>0</v>
      </c>
      <c r="BK50" s="186">
        <f t="shared" si="8"/>
        <v>0</v>
      </c>
      <c r="BL50" s="186">
        <f t="shared" si="8"/>
        <v>0</v>
      </c>
      <c r="BM50" s="186">
        <f t="shared" si="8"/>
        <v>0</v>
      </c>
      <c r="BN50" s="186">
        <f t="shared" si="8"/>
        <v>0</v>
      </c>
      <c r="BO50" s="186">
        <f t="shared" si="8"/>
        <v>0</v>
      </c>
      <c r="BP50" s="186">
        <f t="shared" si="8"/>
        <v>0</v>
      </c>
      <c r="BQ50" s="186">
        <f t="shared" si="8"/>
        <v>-58</v>
      </c>
    </row>
    <row r="51" spans="1:69" s="202" customFormat="1" ht="21" customHeight="1">
      <c r="A51" s="204"/>
      <c r="B51" s="237"/>
      <c r="C51" s="420"/>
      <c r="D51" s="950" t="s">
        <v>425</v>
      </c>
      <c r="E51" s="951"/>
      <c r="F51" s="951"/>
      <c r="G51" s="952"/>
      <c r="H51" s="182"/>
      <c r="I51" s="183" t="str">
        <f t="shared" ref="I51:AB51" si="9">IFERROR(ROUND(H21*I50,0),"")</f>
        <v/>
      </c>
      <c r="J51" s="183" t="str">
        <f t="shared" si="9"/>
        <v/>
      </c>
      <c r="K51" s="183" t="str">
        <f t="shared" si="9"/>
        <v/>
      </c>
      <c r="L51" s="183" t="str">
        <f t="shared" si="9"/>
        <v/>
      </c>
      <c r="M51" s="183" t="str">
        <f t="shared" si="9"/>
        <v/>
      </c>
      <c r="N51" s="183" t="str">
        <f t="shared" si="9"/>
        <v/>
      </c>
      <c r="O51" s="183" t="str">
        <f t="shared" si="9"/>
        <v/>
      </c>
      <c r="P51" s="183" t="str">
        <f t="shared" si="9"/>
        <v/>
      </c>
      <c r="Q51" s="183" t="str">
        <f t="shared" si="9"/>
        <v/>
      </c>
      <c r="R51" s="183" t="str">
        <f t="shared" si="9"/>
        <v/>
      </c>
      <c r="S51" s="183" t="str">
        <f t="shared" si="9"/>
        <v/>
      </c>
      <c r="T51" s="183" t="str">
        <f t="shared" si="9"/>
        <v/>
      </c>
      <c r="U51" s="183" t="str">
        <f t="shared" si="9"/>
        <v/>
      </c>
      <c r="V51" s="183" t="str">
        <f t="shared" si="9"/>
        <v/>
      </c>
      <c r="W51" s="183" t="str">
        <f t="shared" si="9"/>
        <v/>
      </c>
      <c r="X51" s="183" t="str">
        <f t="shared" si="9"/>
        <v/>
      </c>
      <c r="Y51" s="183" t="str">
        <f t="shared" si="9"/>
        <v/>
      </c>
      <c r="Z51" s="183" t="str">
        <f t="shared" si="9"/>
        <v/>
      </c>
      <c r="AA51" s="183" t="str">
        <f t="shared" si="9"/>
        <v/>
      </c>
      <c r="AB51" s="183" t="str">
        <f t="shared" si="9"/>
        <v/>
      </c>
      <c r="AC51" s="184">
        <f>SUM(H51:AB51)</f>
        <v>0</v>
      </c>
      <c r="AD51" s="224"/>
      <c r="AE51" s="204"/>
      <c r="AF51" s="373"/>
      <c r="AG51" s="412" t="s">
        <v>155</v>
      </c>
      <c r="AH51" s="360"/>
      <c r="AI51" s="360"/>
      <c r="AJ51" s="360"/>
      <c r="AK51" s="360"/>
      <c r="AL51" s="360"/>
      <c r="AM51" s="360"/>
      <c r="AN51" s="360"/>
      <c r="AO51" s="360"/>
      <c r="AP51" s="360"/>
      <c r="AQ51" s="360"/>
      <c r="AR51" s="360"/>
      <c r="AS51" s="360"/>
      <c r="AT51" s="522"/>
      <c r="AU51" s="529"/>
      <c r="AV51" s="522"/>
      <c r="AW51" s="521" t="s">
        <v>214</v>
      </c>
      <c r="AX51" s="186">
        <f>SUM(I51)+SUM(I52)</f>
        <v>0</v>
      </c>
      <c r="AY51" s="186">
        <f>SUM($I51:J51)+SUM($I52:J52)</f>
        <v>0</v>
      </c>
      <c r="AZ51" s="186">
        <f>SUM($I51:K51)+SUM($I52:K52)</f>
        <v>0</v>
      </c>
      <c r="BA51" s="186">
        <f>SUM($I51:L51)+SUM($I52:L52)</f>
        <v>0</v>
      </c>
      <c r="BB51" s="186">
        <f>SUM($I51:M51)+SUM($I52:M52)</f>
        <v>0</v>
      </c>
      <c r="BC51" s="186">
        <f>SUM($I51:N51)+SUM($I52:N52)</f>
        <v>0</v>
      </c>
      <c r="BD51" s="186">
        <f>SUM($I51:O51)+SUM($I52:O52)</f>
        <v>0</v>
      </c>
      <c r="BE51" s="186">
        <f>SUM($I51:P51)+SUM($I52:P52)</f>
        <v>0</v>
      </c>
      <c r="BF51" s="186">
        <f>SUM($I51:Q51)+SUM($I52:Q52)</f>
        <v>0</v>
      </c>
      <c r="BG51" s="186">
        <f>SUM($I51:R51)+SUM($I52:R52)</f>
        <v>0</v>
      </c>
      <c r="BH51" s="186">
        <f>SUM($I51:S51)+SUM($I52:S52)</f>
        <v>0</v>
      </c>
      <c r="BI51" s="186">
        <f>SUM($I51:T51)+SUM($I52:T52)</f>
        <v>0</v>
      </c>
      <c r="BJ51" s="186">
        <f>SUM($I51:U51)+SUM($I52:U52)</f>
        <v>0</v>
      </c>
      <c r="BK51" s="186">
        <f>SUM($I51:V51)+SUM($I52:V52)</f>
        <v>0</v>
      </c>
      <c r="BL51" s="186">
        <f>SUM($I51:W51)+SUM($I52:W52)</f>
        <v>0</v>
      </c>
      <c r="BM51" s="186">
        <f>SUM($I51:X51)+SUM($I52:X52)</f>
        <v>0</v>
      </c>
      <c r="BN51" s="186">
        <f>SUM($I51:Y51)+SUM($I52:Y52)</f>
        <v>0</v>
      </c>
      <c r="BO51" s="186">
        <f>SUM($I51:Z51)+SUM($I52:Z52)</f>
        <v>0</v>
      </c>
      <c r="BP51" s="186">
        <f>SUM($I51:AA51)+SUM($I52:AA52)</f>
        <v>0</v>
      </c>
      <c r="BQ51" s="186">
        <f>SUM($I51:AB51)+SUM($I52:AB52)</f>
        <v>58</v>
      </c>
    </row>
    <row r="52" spans="1:69" s="202" customFormat="1" ht="21" customHeight="1" thickBot="1">
      <c r="A52" s="422"/>
      <c r="B52" s="237"/>
      <c r="C52" s="420"/>
      <c r="D52" s="947" t="s">
        <v>426</v>
      </c>
      <c r="E52" s="948"/>
      <c r="F52" s="948"/>
      <c r="G52" s="949"/>
      <c r="H52" s="441"/>
      <c r="I52" s="481"/>
      <c r="J52" s="481"/>
      <c r="K52" s="481"/>
      <c r="L52" s="481"/>
      <c r="M52" s="481"/>
      <c r="N52" s="481"/>
      <c r="O52" s="481"/>
      <c r="P52" s="481"/>
      <c r="Q52" s="481"/>
      <c r="R52" s="481"/>
      <c r="S52" s="481"/>
      <c r="T52" s="481"/>
      <c r="U52" s="481"/>
      <c r="V52" s="481"/>
      <c r="W52" s="481"/>
      <c r="X52" s="481"/>
      <c r="Y52" s="481"/>
      <c r="Z52" s="481"/>
      <c r="AA52" s="481"/>
      <c r="AB52" s="481">
        <v>58</v>
      </c>
      <c r="AC52" s="442">
        <f t="shared" ref="AC52" si="10">SUM(H52:AB52)</f>
        <v>58</v>
      </c>
      <c r="AD52" s="224"/>
      <c r="AE52" s="422"/>
      <c r="AF52" s="373"/>
      <c r="AG52" s="355" t="s">
        <v>428</v>
      </c>
      <c r="AH52" s="360"/>
      <c r="AI52" s="360"/>
      <c r="AJ52" s="360"/>
      <c r="AK52" s="360"/>
      <c r="AL52" s="360"/>
      <c r="AM52" s="360"/>
      <c r="AN52" s="360"/>
      <c r="AO52" s="360"/>
      <c r="AP52" s="360"/>
      <c r="AQ52" s="360"/>
      <c r="AR52" s="360"/>
      <c r="AS52" s="360"/>
      <c r="AT52" s="522"/>
      <c r="AU52" s="529"/>
      <c r="AV52" s="522"/>
      <c r="AW52" s="521" t="s">
        <v>215</v>
      </c>
      <c r="AX52" s="186">
        <f>$Q$6-AX51</f>
        <v>0</v>
      </c>
      <c r="AY52" s="186">
        <f>$Q$6-AY51</f>
        <v>0</v>
      </c>
      <c r="AZ52" s="186">
        <f t="shared" ref="AZ52:BQ52" si="11">$Q$6-AZ51</f>
        <v>0</v>
      </c>
      <c r="BA52" s="186">
        <f t="shared" si="11"/>
        <v>0</v>
      </c>
      <c r="BB52" s="186">
        <f t="shared" si="11"/>
        <v>0</v>
      </c>
      <c r="BC52" s="186">
        <f t="shared" si="11"/>
        <v>0</v>
      </c>
      <c r="BD52" s="186">
        <f t="shared" si="11"/>
        <v>0</v>
      </c>
      <c r="BE52" s="186">
        <f t="shared" si="11"/>
        <v>0</v>
      </c>
      <c r="BF52" s="186">
        <f t="shared" si="11"/>
        <v>0</v>
      </c>
      <c r="BG52" s="186">
        <f t="shared" si="11"/>
        <v>0</v>
      </c>
      <c r="BH52" s="186">
        <f t="shared" si="11"/>
        <v>0</v>
      </c>
      <c r="BI52" s="186">
        <f t="shared" si="11"/>
        <v>0</v>
      </c>
      <c r="BJ52" s="186">
        <f t="shared" si="11"/>
        <v>0</v>
      </c>
      <c r="BK52" s="186">
        <f t="shared" si="11"/>
        <v>0</v>
      </c>
      <c r="BL52" s="186">
        <f t="shared" si="11"/>
        <v>0</v>
      </c>
      <c r="BM52" s="186">
        <f t="shared" si="11"/>
        <v>0</v>
      </c>
      <c r="BN52" s="186">
        <f t="shared" si="11"/>
        <v>0</v>
      </c>
      <c r="BO52" s="186">
        <f t="shared" si="11"/>
        <v>0</v>
      </c>
      <c r="BP52" s="186">
        <f t="shared" si="11"/>
        <v>0</v>
      </c>
      <c r="BQ52" s="186">
        <f t="shared" si="11"/>
        <v>-58</v>
      </c>
    </row>
    <row r="53" spans="1:69" s="202" customFormat="1" ht="21" customHeight="1" thickTop="1" thickBot="1">
      <c r="A53" s="204"/>
      <c r="B53" s="961" t="s">
        <v>213</v>
      </c>
      <c r="C53" s="962"/>
      <c r="D53" s="962"/>
      <c r="E53" s="962"/>
      <c r="F53" s="962"/>
      <c r="G53" s="963"/>
      <c r="H53" s="539">
        <f t="shared" ref="H53:AB53" si="12">H20-H30</f>
        <v>0</v>
      </c>
      <c r="I53" s="539">
        <f t="shared" si="12"/>
        <v>0</v>
      </c>
      <c r="J53" s="539">
        <f t="shared" si="12"/>
        <v>0</v>
      </c>
      <c r="K53" s="540">
        <f t="shared" si="12"/>
        <v>0</v>
      </c>
      <c r="L53" s="539">
        <f t="shared" si="12"/>
        <v>0</v>
      </c>
      <c r="M53" s="539">
        <f t="shared" si="12"/>
        <v>0</v>
      </c>
      <c r="N53" s="539">
        <f t="shared" si="12"/>
        <v>0</v>
      </c>
      <c r="O53" s="539">
        <f t="shared" si="12"/>
        <v>0</v>
      </c>
      <c r="P53" s="539">
        <f t="shared" si="12"/>
        <v>0</v>
      </c>
      <c r="Q53" s="539">
        <f t="shared" si="12"/>
        <v>0</v>
      </c>
      <c r="R53" s="539">
        <f t="shared" si="12"/>
        <v>0</v>
      </c>
      <c r="S53" s="539">
        <f t="shared" si="12"/>
        <v>0</v>
      </c>
      <c r="T53" s="539">
        <f t="shared" si="12"/>
        <v>0</v>
      </c>
      <c r="U53" s="539">
        <f t="shared" si="12"/>
        <v>0</v>
      </c>
      <c r="V53" s="539">
        <f t="shared" si="12"/>
        <v>0</v>
      </c>
      <c r="W53" s="539">
        <f t="shared" si="12"/>
        <v>0</v>
      </c>
      <c r="X53" s="539">
        <f t="shared" si="12"/>
        <v>0</v>
      </c>
      <c r="Y53" s="539">
        <f t="shared" si="12"/>
        <v>0</v>
      </c>
      <c r="Z53" s="539">
        <f t="shared" si="12"/>
        <v>0</v>
      </c>
      <c r="AA53" s="539">
        <f t="shared" si="12"/>
        <v>0</v>
      </c>
      <c r="AB53" s="539">
        <f t="shared" si="12"/>
        <v>0</v>
      </c>
      <c r="AC53" s="541">
        <f>SUM(H53:AB53)</f>
        <v>0</v>
      </c>
      <c r="AD53" s="224"/>
      <c r="AE53" s="204"/>
      <c r="AF53" s="374"/>
      <c r="AG53" s="415" t="s">
        <v>155</v>
      </c>
      <c r="AH53" s="375"/>
      <c r="AI53" s="375"/>
      <c r="AJ53" s="375"/>
      <c r="AK53" s="375"/>
      <c r="AL53" s="375"/>
      <c r="AM53" s="375"/>
      <c r="AN53" s="375"/>
      <c r="AO53" s="375"/>
      <c r="AP53" s="375"/>
      <c r="AQ53" s="375"/>
      <c r="AR53" s="375"/>
      <c r="AS53" s="375"/>
      <c r="AT53" s="527"/>
      <c r="AU53" s="529"/>
      <c r="AV53" s="522"/>
    </row>
    <row r="54" spans="1:69" s="202" customFormat="1" ht="21" customHeight="1" thickTop="1" thickBot="1">
      <c r="A54" s="204"/>
      <c r="B54" s="536"/>
      <c r="C54" s="534" t="s">
        <v>571</v>
      </c>
      <c r="D54" s="534"/>
      <c r="E54" s="534"/>
      <c r="F54" s="534"/>
      <c r="G54" s="535"/>
      <c r="H54" s="537">
        <f>H53</f>
        <v>0</v>
      </c>
      <c r="I54" s="537">
        <f>SUM(H54,I53)</f>
        <v>0</v>
      </c>
      <c r="J54" s="537">
        <f>SUM(I54,J53)</f>
        <v>0</v>
      </c>
      <c r="K54" s="537">
        <f t="shared" ref="K54:R54" si="13">SUM(J54,K53)</f>
        <v>0</v>
      </c>
      <c r="L54" s="537">
        <f t="shared" si="13"/>
        <v>0</v>
      </c>
      <c r="M54" s="537">
        <f t="shared" si="13"/>
        <v>0</v>
      </c>
      <c r="N54" s="537">
        <f t="shared" si="13"/>
        <v>0</v>
      </c>
      <c r="O54" s="537">
        <f t="shared" si="13"/>
        <v>0</v>
      </c>
      <c r="P54" s="537">
        <f t="shared" si="13"/>
        <v>0</v>
      </c>
      <c r="Q54" s="537">
        <f t="shared" si="13"/>
        <v>0</v>
      </c>
      <c r="R54" s="537">
        <f t="shared" si="13"/>
        <v>0</v>
      </c>
      <c r="S54" s="537">
        <f t="shared" ref="S54" si="14">SUM(R54,S53)</f>
        <v>0</v>
      </c>
      <c r="T54" s="537">
        <f t="shared" ref="T54" si="15">SUM(S54,T53)</f>
        <v>0</v>
      </c>
      <c r="U54" s="537">
        <f t="shared" ref="U54" si="16">SUM(T54,U53)</f>
        <v>0</v>
      </c>
      <c r="V54" s="537">
        <f t="shared" ref="V54" si="17">SUM(U54,V53)</f>
        <v>0</v>
      </c>
      <c r="W54" s="537">
        <f t="shared" ref="W54" si="18">SUM(V54,W53)</f>
        <v>0</v>
      </c>
      <c r="X54" s="537">
        <f t="shared" ref="X54" si="19">SUM(W54,X53)</f>
        <v>0</v>
      </c>
      <c r="Y54" s="537">
        <f t="shared" ref="Y54" si="20">SUM(X54,Y53)</f>
        <v>0</v>
      </c>
      <c r="Z54" s="537">
        <f t="shared" ref="Z54" si="21">SUM(Y54,Z53)</f>
        <v>0</v>
      </c>
      <c r="AA54" s="537">
        <f t="shared" ref="AA54:AB54" si="22">SUM(Z54,AA53)</f>
        <v>0</v>
      </c>
      <c r="AB54" s="537">
        <f t="shared" si="22"/>
        <v>0</v>
      </c>
      <c r="AC54" s="538">
        <f>AB54</f>
        <v>0</v>
      </c>
      <c r="AD54" s="204"/>
      <c r="AE54" s="319"/>
      <c r="AF54" s="319"/>
      <c r="AG54" s="376"/>
      <c r="AH54" s="319"/>
      <c r="AI54" s="319"/>
      <c r="AJ54" s="319"/>
      <c r="AK54" s="319"/>
      <c r="AL54" s="319"/>
      <c r="AM54" s="319"/>
      <c r="AN54" s="319"/>
      <c r="AO54" s="319"/>
      <c r="AP54" s="376"/>
      <c r="AQ54" s="376"/>
      <c r="AR54" s="319"/>
      <c r="AS54" s="319"/>
      <c r="AT54" s="319"/>
      <c r="AU54" s="522"/>
      <c r="AV54" s="522"/>
      <c r="AW54" s="319"/>
    </row>
    <row r="55" spans="1:69" s="202" customFormat="1" ht="21" customHeight="1">
      <c r="B55" s="44"/>
      <c r="C55" s="44"/>
      <c r="D55" s="44"/>
      <c r="E55" s="44"/>
      <c r="F55" s="44"/>
      <c r="G55" s="44"/>
      <c r="AE55" s="232"/>
      <c r="AF55" s="361"/>
      <c r="AG55" s="82"/>
      <c r="AH55" s="45"/>
      <c r="AI55" s="45"/>
      <c r="AJ55" s="45"/>
      <c r="AK55" s="45"/>
      <c r="AL55" s="45"/>
      <c r="AM55" s="45"/>
      <c r="AN55" s="45"/>
      <c r="AO55" s="45"/>
      <c r="AP55" s="45"/>
      <c r="AQ55" s="45"/>
      <c r="AR55" s="45"/>
      <c r="AS55" s="45"/>
      <c r="AT55" s="232"/>
      <c r="AU55" s="522"/>
      <c r="AV55" s="522"/>
    </row>
    <row r="56" spans="1:69" s="202" customFormat="1" ht="21" hidden="1" customHeight="1"/>
    <row r="57" spans="1:69" s="202" customFormat="1" ht="21" hidden="1" customHeight="1">
      <c r="B57" s="936" t="s">
        <v>130</v>
      </c>
      <c r="C57" s="937"/>
      <c r="D57" s="937"/>
      <c r="E57" s="937"/>
      <c r="F57" s="938"/>
      <c r="G57" s="206" t="s">
        <v>222</v>
      </c>
      <c r="H57" s="936" t="s">
        <v>223</v>
      </c>
      <c r="I57" s="938"/>
      <c r="J57" s="206" t="s">
        <v>222</v>
      </c>
      <c r="K57" s="928" t="s">
        <v>227</v>
      </c>
      <c r="L57" s="928"/>
    </row>
    <row r="58" spans="1:69" s="202" customFormat="1" ht="21" hidden="1" customHeight="1">
      <c r="B58" s="942" t="str">
        <f>'事業計画書（様式１）'!X20</f>
        <v>太陽光発電設備</v>
      </c>
      <c r="C58" s="943"/>
      <c r="D58" s="943"/>
      <c r="E58" s="943"/>
      <c r="F58" s="208">
        <v>100</v>
      </c>
      <c r="G58" s="955">
        <f>IF('事業計画書（様式１）'!J20='事業収支計画（様式４）'!B58,F58,IF('事業計画書（様式１）'!J20='事業収支計画（様式４）'!B59,F59,IF('事業計画書（様式１）'!J20='事業収支計画（様式４）'!B60,F60,IF('事業計画書（様式１）'!J20='事業収支計画（様式４）'!B61,F61,IF('事業計画書（様式１）'!J20='事業収支計画（様式４）'!B62,F62,IF('事業計画書（様式１）'!J20='事業収支計画（様式４）'!B63,F63,IF('事業計画書（様式１）'!J20='事業収支計画（様式４）'!B65,F65,0)))))))</f>
        <v>0</v>
      </c>
      <c r="H58" s="958" t="s">
        <v>219</v>
      </c>
      <c r="I58" s="959">
        <v>10</v>
      </c>
      <c r="J58" s="911">
        <f>IF(O6=H58,I58,IF(O6=H62,I62,0))</f>
        <v>0</v>
      </c>
      <c r="K58" s="911">
        <f>SUM(G58,J58)</f>
        <v>0</v>
      </c>
      <c r="L58" s="911"/>
    </row>
    <row r="59" spans="1:69" s="202" customFormat="1" ht="21" hidden="1" customHeight="1">
      <c r="B59" s="924" t="str">
        <f>'事業計画書（様式１）'!X21</f>
        <v>太陽光発電設備（薄膜太陽電池）</v>
      </c>
      <c r="C59" s="925"/>
      <c r="D59" s="925"/>
      <c r="E59" s="925"/>
      <c r="F59" s="209">
        <v>200</v>
      </c>
      <c r="G59" s="956"/>
      <c r="H59" s="945"/>
      <c r="I59" s="922"/>
      <c r="J59" s="911"/>
      <c r="K59" s="911"/>
      <c r="L59" s="911"/>
    </row>
    <row r="60" spans="1:69" s="202" customFormat="1" ht="21" hidden="1" customHeight="1">
      <c r="B60" s="924" t="str">
        <f>'事業計画書（様式１）'!X22</f>
        <v>風力発電設備</v>
      </c>
      <c r="C60" s="925"/>
      <c r="D60" s="925"/>
      <c r="E60" s="925"/>
      <c r="F60" s="209">
        <v>300</v>
      </c>
      <c r="G60" s="956"/>
      <c r="H60" s="945"/>
      <c r="I60" s="922"/>
      <c r="J60" s="911"/>
      <c r="K60" s="911"/>
      <c r="L60" s="911"/>
    </row>
    <row r="61" spans="1:69" s="202" customFormat="1" ht="21" hidden="1" customHeight="1">
      <c r="B61" s="944" t="str">
        <f>'事業計画書（様式１）'!X23</f>
        <v>洋上風力発電設備</v>
      </c>
      <c r="C61" s="925"/>
      <c r="D61" s="925"/>
      <c r="E61" s="925"/>
      <c r="F61" s="209">
        <v>400</v>
      </c>
      <c r="G61" s="956"/>
      <c r="H61" s="945"/>
      <c r="I61" s="960"/>
      <c r="J61" s="911"/>
      <c r="K61" s="911"/>
      <c r="L61" s="911"/>
    </row>
    <row r="62" spans="1:69" s="202" customFormat="1" ht="21" hidden="1" customHeight="1">
      <c r="B62" s="924" t="str">
        <f>'事業計画書（様式１）'!X24</f>
        <v>地熱発電設備</v>
      </c>
      <c r="C62" s="925"/>
      <c r="D62" s="925"/>
      <c r="E62" s="925"/>
      <c r="F62" s="209">
        <v>500</v>
      </c>
      <c r="G62" s="956"/>
      <c r="H62" s="945" t="s">
        <v>220</v>
      </c>
      <c r="I62" s="921">
        <v>20</v>
      </c>
      <c r="J62" s="911"/>
      <c r="K62" s="911"/>
      <c r="L62" s="911"/>
    </row>
    <row r="63" spans="1:69" s="202" customFormat="1" ht="21" hidden="1" customHeight="1">
      <c r="B63" s="924" t="str">
        <f>'事業計画書（様式１）'!X25</f>
        <v>水力発電設備</v>
      </c>
      <c r="C63" s="925"/>
      <c r="D63" s="925"/>
      <c r="E63" s="925"/>
      <c r="F63" s="209">
        <v>600</v>
      </c>
      <c r="G63" s="956"/>
      <c r="H63" s="945"/>
      <c r="I63" s="922"/>
      <c r="J63" s="911"/>
      <c r="K63" s="911"/>
      <c r="L63" s="911"/>
    </row>
    <row r="64" spans="1:69" s="202" customFormat="1" ht="21" hidden="1" customHeight="1">
      <c r="B64" s="924" t="str">
        <f>'事業計画書（様式１）'!X26</f>
        <v>既設導水路活用中小水力発電設備</v>
      </c>
      <c r="C64" s="925"/>
      <c r="D64" s="925"/>
      <c r="E64" s="925"/>
      <c r="F64" s="209">
        <v>700</v>
      </c>
      <c r="G64" s="956"/>
      <c r="H64" s="945"/>
      <c r="I64" s="922"/>
      <c r="J64" s="911"/>
      <c r="K64" s="911"/>
      <c r="L64" s="911"/>
    </row>
    <row r="65" spans="2:48" s="202" customFormat="1" ht="21" hidden="1" customHeight="1">
      <c r="B65" s="953" t="str">
        <f>'事業計画書（様式１）'!X27</f>
        <v>バイオマス発電設備</v>
      </c>
      <c r="C65" s="954"/>
      <c r="D65" s="954"/>
      <c r="E65" s="954"/>
      <c r="F65" s="210">
        <v>800</v>
      </c>
      <c r="G65" s="957"/>
      <c r="H65" s="946"/>
      <c r="I65" s="923"/>
      <c r="J65" s="911"/>
      <c r="K65" s="911"/>
      <c r="L65" s="911"/>
    </row>
    <row r="66" spans="2:48" s="202" customFormat="1" ht="21" hidden="1" customHeight="1">
      <c r="B66" s="232"/>
      <c r="C66" s="232"/>
      <c r="D66" s="422"/>
      <c r="E66" s="232"/>
      <c r="F66" s="298"/>
      <c r="G66" s="232"/>
      <c r="H66" s="190"/>
      <c r="I66" s="299"/>
      <c r="J66" s="232"/>
      <c r="K66" s="232"/>
      <c r="L66" s="232"/>
    </row>
    <row r="67" spans="2:48" s="189" customFormat="1" ht="21" hidden="1" customHeight="1"/>
    <row r="68" spans="2:48" s="189" customFormat="1" ht="21" hidden="1" customHeight="1">
      <c r="B68" s="936" t="s">
        <v>217</v>
      </c>
      <c r="C68" s="937"/>
      <c r="D68" s="937"/>
      <c r="E68" s="937"/>
      <c r="F68" s="937"/>
      <c r="G68" s="937"/>
      <c r="H68" s="938"/>
    </row>
    <row r="69" spans="2:48" s="166" customFormat="1" ht="21" hidden="1" customHeight="1">
      <c r="B69" s="936" t="s">
        <v>221</v>
      </c>
      <c r="C69" s="937"/>
      <c r="D69" s="937"/>
      <c r="E69" s="937"/>
      <c r="F69" s="937"/>
      <c r="G69" s="206" t="s">
        <v>226</v>
      </c>
      <c r="H69" s="201" t="s">
        <v>228</v>
      </c>
      <c r="I69" s="206" t="s">
        <v>196</v>
      </c>
      <c r="J69" s="206" t="s">
        <v>187</v>
      </c>
      <c r="K69" s="200" t="s">
        <v>188</v>
      </c>
      <c r="L69" s="206" t="s">
        <v>189</v>
      </c>
      <c r="M69" s="206" t="s">
        <v>190</v>
      </c>
      <c r="N69" s="206" t="s">
        <v>191</v>
      </c>
      <c r="O69" s="206" t="s">
        <v>192</v>
      </c>
      <c r="P69" s="206" t="s">
        <v>193</v>
      </c>
      <c r="Q69" s="206" t="s">
        <v>194</v>
      </c>
      <c r="R69" s="206" t="s">
        <v>195</v>
      </c>
      <c r="S69" s="206" t="s">
        <v>198</v>
      </c>
      <c r="T69" s="206" t="s">
        <v>199</v>
      </c>
      <c r="U69" s="206" t="s">
        <v>200</v>
      </c>
      <c r="V69" s="206" t="s">
        <v>201</v>
      </c>
      <c r="W69" s="206" t="s">
        <v>202</v>
      </c>
      <c r="X69" s="206" t="s">
        <v>203</v>
      </c>
      <c r="Y69" s="206" t="s">
        <v>206</v>
      </c>
      <c r="Z69" s="206" t="s">
        <v>207</v>
      </c>
      <c r="AA69" s="206" t="s">
        <v>205</v>
      </c>
      <c r="AB69" s="206" t="s">
        <v>208</v>
      </c>
      <c r="AU69" s="523"/>
      <c r="AV69" s="523"/>
    </row>
    <row r="70" spans="2:48" s="166" customFormat="1" ht="21" hidden="1" customHeight="1">
      <c r="B70" s="939" t="s">
        <v>224</v>
      </c>
      <c r="C70" s="940"/>
      <c r="D70" s="940"/>
      <c r="E70" s="940"/>
      <c r="F70" s="941"/>
      <c r="G70" s="214" t="s">
        <v>229</v>
      </c>
      <c r="H70" s="211">
        <v>110</v>
      </c>
      <c r="I70" s="191">
        <v>0</v>
      </c>
      <c r="J70" s="191">
        <v>0.05</v>
      </c>
      <c r="K70" s="197">
        <v>0.05</v>
      </c>
      <c r="L70" s="191">
        <v>0.05</v>
      </c>
      <c r="M70" s="191">
        <v>0.05</v>
      </c>
      <c r="N70" s="191">
        <v>0.05</v>
      </c>
      <c r="O70" s="191">
        <v>0.15</v>
      </c>
      <c r="P70" s="191">
        <v>0.15</v>
      </c>
      <c r="Q70" s="191">
        <v>0.15</v>
      </c>
      <c r="R70" s="191">
        <v>0.6</v>
      </c>
      <c r="S70" s="191">
        <v>0.6</v>
      </c>
      <c r="T70" s="191">
        <v>0.6</v>
      </c>
      <c r="U70" s="191">
        <v>0.7</v>
      </c>
      <c r="V70" s="191">
        <v>0.7</v>
      </c>
      <c r="W70" s="191">
        <v>0.7</v>
      </c>
      <c r="X70" s="191">
        <v>0.7</v>
      </c>
      <c r="Y70" s="191">
        <v>0.7</v>
      </c>
      <c r="Z70" s="191">
        <v>0.4</v>
      </c>
      <c r="AA70" s="191">
        <v>0.4</v>
      </c>
      <c r="AB70" s="191">
        <v>0.4</v>
      </c>
      <c r="AU70" s="523"/>
      <c r="AV70" s="523"/>
    </row>
    <row r="71" spans="2:48" s="166" customFormat="1" ht="21" hidden="1" customHeight="1">
      <c r="B71" s="915"/>
      <c r="C71" s="916"/>
      <c r="D71" s="916"/>
      <c r="E71" s="916"/>
      <c r="F71" s="917"/>
      <c r="G71" s="217" t="s">
        <v>230</v>
      </c>
      <c r="H71" s="212">
        <v>120</v>
      </c>
      <c r="I71" s="192">
        <v>0</v>
      </c>
      <c r="J71" s="192">
        <v>0.05</v>
      </c>
      <c r="K71" s="198">
        <v>0.05</v>
      </c>
      <c r="L71" s="192">
        <v>0.05</v>
      </c>
      <c r="M71" s="192">
        <v>0.05</v>
      </c>
      <c r="N71" s="192">
        <v>0.05</v>
      </c>
      <c r="O71" s="192">
        <v>0.05</v>
      </c>
      <c r="P71" s="192">
        <v>0.05</v>
      </c>
      <c r="Q71" s="192">
        <v>0.05</v>
      </c>
      <c r="R71" s="192">
        <v>0.05</v>
      </c>
      <c r="S71" s="192">
        <v>0.45</v>
      </c>
      <c r="T71" s="192">
        <v>0.45</v>
      </c>
      <c r="U71" s="192">
        <v>0.6</v>
      </c>
      <c r="V71" s="192">
        <v>0.6</v>
      </c>
      <c r="W71" s="192">
        <v>0.6</v>
      </c>
      <c r="X71" s="192">
        <v>0.6</v>
      </c>
      <c r="Y71" s="192">
        <v>0.6</v>
      </c>
      <c r="Z71" s="192">
        <v>0.4</v>
      </c>
      <c r="AA71" s="192">
        <v>0.4</v>
      </c>
      <c r="AB71" s="192">
        <v>0.4</v>
      </c>
      <c r="AU71" s="523"/>
      <c r="AV71" s="523"/>
    </row>
    <row r="72" spans="2:48" s="166" customFormat="1" ht="21" hidden="1" customHeight="1">
      <c r="B72" s="935" t="s">
        <v>231</v>
      </c>
      <c r="C72" s="913"/>
      <c r="D72" s="913"/>
      <c r="E72" s="913"/>
      <c r="F72" s="914"/>
      <c r="G72" s="218" t="s">
        <v>229</v>
      </c>
      <c r="H72" s="212">
        <v>210</v>
      </c>
      <c r="I72" s="192">
        <v>0</v>
      </c>
      <c r="J72" s="192">
        <v>0.05</v>
      </c>
      <c r="K72" s="198">
        <v>0.05</v>
      </c>
      <c r="L72" s="192">
        <v>0.05</v>
      </c>
      <c r="M72" s="192">
        <v>0.05</v>
      </c>
      <c r="N72" s="192">
        <v>0.05</v>
      </c>
      <c r="O72" s="192">
        <v>0.05</v>
      </c>
      <c r="P72" s="192">
        <v>0.05</v>
      </c>
      <c r="Q72" s="192">
        <v>0.05</v>
      </c>
      <c r="R72" s="192">
        <v>0.7</v>
      </c>
      <c r="S72" s="192">
        <v>0.7</v>
      </c>
      <c r="T72" s="192">
        <v>0.7</v>
      </c>
      <c r="U72" s="192">
        <v>0.7</v>
      </c>
      <c r="V72" s="192">
        <v>0.8</v>
      </c>
      <c r="W72" s="192">
        <v>0.8</v>
      </c>
      <c r="X72" s="192">
        <v>0.8</v>
      </c>
      <c r="Y72" s="192">
        <v>0.8</v>
      </c>
      <c r="Z72" s="192">
        <v>0.5</v>
      </c>
      <c r="AA72" s="192">
        <v>0.5</v>
      </c>
      <c r="AB72" s="192">
        <v>0.5</v>
      </c>
      <c r="AU72" s="523"/>
      <c r="AV72" s="523"/>
    </row>
    <row r="73" spans="2:48" s="166" customFormat="1" ht="21" hidden="1" customHeight="1">
      <c r="B73" s="915"/>
      <c r="C73" s="916"/>
      <c r="D73" s="916"/>
      <c r="E73" s="916"/>
      <c r="F73" s="917"/>
      <c r="G73" s="215" t="s">
        <v>230</v>
      </c>
      <c r="H73" s="212">
        <v>220</v>
      </c>
      <c r="I73" s="219" t="s">
        <v>232</v>
      </c>
      <c r="J73" s="219" t="s">
        <v>232</v>
      </c>
      <c r="K73" s="223" t="s">
        <v>232</v>
      </c>
      <c r="L73" s="219" t="s">
        <v>232</v>
      </c>
      <c r="M73" s="219" t="s">
        <v>232</v>
      </c>
      <c r="N73" s="219" t="s">
        <v>232</v>
      </c>
      <c r="O73" s="219" t="s">
        <v>232</v>
      </c>
      <c r="P73" s="219" t="s">
        <v>232</v>
      </c>
      <c r="Q73" s="219" t="s">
        <v>232</v>
      </c>
      <c r="R73" s="219" t="s">
        <v>232</v>
      </c>
      <c r="S73" s="219" t="s">
        <v>232</v>
      </c>
      <c r="T73" s="219" t="s">
        <v>232</v>
      </c>
      <c r="U73" s="219" t="s">
        <v>232</v>
      </c>
      <c r="V73" s="219" t="s">
        <v>232</v>
      </c>
      <c r="W73" s="219" t="s">
        <v>232</v>
      </c>
      <c r="X73" s="219" t="s">
        <v>232</v>
      </c>
      <c r="Y73" s="219" t="s">
        <v>232</v>
      </c>
      <c r="Z73" s="219" t="s">
        <v>232</v>
      </c>
      <c r="AA73" s="219" t="s">
        <v>232</v>
      </c>
      <c r="AB73" s="219" t="s">
        <v>232</v>
      </c>
      <c r="AU73" s="523"/>
      <c r="AV73" s="523"/>
    </row>
    <row r="74" spans="2:48" s="166" customFormat="1" ht="21" hidden="1" customHeight="1">
      <c r="B74" s="912" t="s">
        <v>225</v>
      </c>
      <c r="C74" s="913"/>
      <c r="D74" s="913"/>
      <c r="E74" s="913"/>
      <c r="F74" s="914"/>
      <c r="G74" s="218" t="s">
        <v>229</v>
      </c>
      <c r="H74" s="212">
        <v>310</v>
      </c>
      <c r="I74" s="192">
        <v>0</v>
      </c>
      <c r="J74" s="192">
        <v>0.3</v>
      </c>
      <c r="K74" s="198">
        <v>0.3</v>
      </c>
      <c r="L74" s="192">
        <v>0.3</v>
      </c>
      <c r="M74" s="192">
        <v>0.3</v>
      </c>
      <c r="N74" s="192">
        <v>0.3</v>
      </c>
      <c r="O74" s="192">
        <v>0.3</v>
      </c>
      <c r="P74" s="192">
        <v>0.5</v>
      </c>
      <c r="Q74" s="192">
        <v>0.5</v>
      </c>
      <c r="R74" s="192">
        <v>0.5</v>
      </c>
      <c r="S74" s="192">
        <v>0.5</v>
      </c>
      <c r="T74" s="192">
        <v>0.5</v>
      </c>
      <c r="U74" s="192">
        <v>0.65</v>
      </c>
      <c r="V74" s="192">
        <v>0.65</v>
      </c>
      <c r="W74" s="192">
        <v>0.65</v>
      </c>
      <c r="X74" s="192">
        <v>0.65</v>
      </c>
      <c r="Y74" s="192">
        <v>0.65</v>
      </c>
      <c r="Z74" s="192">
        <v>0.65</v>
      </c>
      <c r="AA74" s="192">
        <v>0.65</v>
      </c>
      <c r="AB74" s="192">
        <v>0.65</v>
      </c>
      <c r="AU74" s="523"/>
      <c r="AV74" s="523"/>
    </row>
    <row r="75" spans="2:48" s="166" customFormat="1" ht="21" hidden="1" customHeight="1">
      <c r="B75" s="915"/>
      <c r="C75" s="916"/>
      <c r="D75" s="916"/>
      <c r="E75" s="916"/>
      <c r="F75" s="917"/>
      <c r="G75" s="215" t="s">
        <v>230</v>
      </c>
      <c r="H75" s="212">
        <v>320</v>
      </c>
      <c r="I75" s="192">
        <v>0</v>
      </c>
      <c r="J75" s="192">
        <v>0.15</v>
      </c>
      <c r="K75" s="198">
        <v>0.15</v>
      </c>
      <c r="L75" s="192">
        <v>0.15</v>
      </c>
      <c r="M75" s="192">
        <v>0.15</v>
      </c>
      <c r="N75" s="192">
        <v>0.15</v>
      </c>
      <c r="O75" s="192">
        <v>0.2</v>
      </c>
      <c r="P75" s="192">
        <v>0.2</v>
      </c>
      <c r="Q75" s="192">
        <v>0.2</v>
      </c>
      <c r="R75" s="192">
        <v>0.2</v>
      </c>
      <c r="S75" s="192">
        <v>0.2</v>
      </c>
      <c r="T75" s="192">
        <v>0.5</v>
      </c>
      <c r="U75" s="192">
        <v>0.5</v>
      </c>
      <c r="V75" s="192">
        <v>0.5</v>
      </c>
      <c r="W75" s="192">
        <v>0.5</v>
      </c>
      <c r="X75" s="192">
        <v>0.7</v>
      </c>
      <c r="Y75" s="192">
        <v>0.7</v>
      </c>
      <c r="Z75" s="192">
        <v>0.7</v>
      </c>
      <c r="AA75" s="192">
        <v>0.7</v>
      </c>
      <c r="AB75" s="192">
        <v>0.7</v>
      </c>
      <c r="AU75" s="523"/>
      <c r="AV75" s="523"/>
    </row>
    <row r="76" spans="2:48" s="166" customFormat="1" ht="21" hidden="1" customHeight="1">
      <c r="B76" s="912" t="s">
        <v>330</v>
      </c>
      <c r="C76" s="913"/>
      <c r="D76" s="913"/>
      <c r="E76" s="913"/>
      <c r="F76" s="914"/>
      <c r="G76" s="218" t="s">
        <v>219</v>
      </c>
      <c r="H76" s="212">
        <v>410</v>
      </c>
      <c r="I76" s="192">
        <v>0</v>
      </c>
      <c r="J76" s="192">
        <v>0.3</v>
      </c>
      <c r="K76" s="198">
        <v>0.3</v>
      </c>
      <c r="L76" s="192">
        <v>0.3</v>
      </c>
      <c r="M76" s="192">
        <v>0.3</v>
      </c>
      <c r="N76" s="192">
        <v>0.3</v>
      </c>
      <c r="O76" s="192">
        <v>0.3</v>
      </c>
      <c r="P76" s="192">
        <v>0.5</v>
      </c>
      <c r="Q76" s="192">
        <v>0.5</v>
      </c>
      <c r="R76" s="192">
        <v>0.5</v>
      </c>
      <c r="S76" s="192">
        <v>0.5</v>
      </c>
      <c r="T76" s="192">
        <v>0.5</v>
      </c>
      <c r="U76" s="192">
        <v>0.65</v>
      </c>
      <c r="V76" s="192">
        <v>0.65</v>
      </c>
      <c r="W76" s="192">
        <v>0.65</v>
      </c>
      <c r="X76" s="192">
        <v>0.65</v>
      </c>
      <c r="Y76" s="192">
        <v>0.65</v>
      </c>
      <c r="Z76" s="192">
        <v>0.65</v>
      </c>
      <c r="AA76" s="192">
        <v>0.65</v>
      </c>
      <c r="AB76" s="192">
        <v>0.65</v>
      </c>
      <c r="AU76" s="523"/>
      <c r="AV76" s="523"/>
    </row>
    <row r="77" spans="2:48" s="166" customFormat="1" ht="21" hidden="1" customHeight="1">
      <c r="B77" s="915"/>
      <c r="C77" s="916"/>
      <c r="D77" s="916"/>
      <c r="E77" s="916"/>
      <c r="F77" s="917"/>
      <c r="G77" s="215" t="s">
        <v>230</v>
      </c>
      <c r="H77" s="216">
        <v>420</v>
      </c>
      <c r="I77" s="192">
        <v>0</v>
      </c>
      <c r="J77" s="192">
        <v>0.15</v>
      </c>
      <c r="K77" s="198">
        <v>0.15</v>
      </c>
      <c r="L77" s="192">
        <v>0.15</v>
      </c>
      <c r="M77" s="192">
        <v>0.15</v>
      </c>
      <c r="N77" s="192">
        <v>0.15</v>
      </c>
      <c r="O77" s="192">
        <v>0.2</v>
      </c>
      <c r="P77" s="192">
        <v>0.2</v>
      </c>
      <c r="Q77" s="192">
        <v>0.2</v>
      </c>
      <c r="R77" s="192">
        <v>0.2</v>
      </c>
      <c r="S77" s="192">
        <v>0.2</v>
      </c>
      <c r="T77" s="192">
        <v>0.5</v>
      </c>
      <c r="U77" s="192">
        <v>0.5</v>
      </c>
      <c r="V77" s="192">
        <v>0.5</v>
      </c>
      <c r="W77" s="192">
        <v>0.5</v>
      </c>
      <c r="X77" s="192">
        <v>0.7</v>
      </c>
      <c r="Y77" s="192">
        <v>0.7</v>
      </c>
      <c r="Z77" s="192">
        <v>0.7</v>
      </c>
      <c r="AA77" s="192">
        <v>0.7</v>
      </c>
      <c r="AB77" s="192">
        <v>0.7</v>
      </c>
      <c r="AU77" s="523"/>
      <c r="AV77" s="523"/>
    </row>
    <row r="78" spans="2:48" s="166" customFormat="1" ht="21" hidden="1" customHeight="1">
      <c r="B78" s="912" t="s">
        <v>331</v>
      </c>
      <c r="C78" s="913"/>
      <c r="D78" s="913"/>
      <c r="E78" s="913"/>
      <c r="F78" s="914"/>
      <c r="G78" s="218" t="s">
        <v>219</v>
      </c>
      <c r="H78" s="216">
        <v>510</v>
      </c>
      <c r="I78" s="192">
        <v>0</v>
      </c>
      <c r="J78" s="192">
        <v>0.2</v>
      </c>
      <c r="K78" s="198">
        <v>0.2</v>
      </c>
      <c r="L78" s="192">
        <v>0.2</v>
      </c>
      <c r="M78" s="192">
        <v>0.2</v>
      </c>
      <c r="N78" s="192">
        <v>0.2</v>
      </c>
      <c r="O78" s="192">
        <v>0.2</v>
      </c>
      <c r="P78" s="192">
        <v>0.2</v>
      </c>
      <c r="Q78" s="192">
        <v>0.2</v>
      </c>
      <c r="R78" s="192">
        <v>0.2</v>
      </c>
      <c r="S78" s="192">
        <v>0.3</v>
      </c>
      <c r="T78" s="192">
        <v>0.3</v>
      </c>
      <c r="U78" s="192">
        <v>0.3</v>
      </c>
      <c r="V78" s="192">
        <v>0.3</v>
      </c>
      <c r="W78" s="192">
        <v>0.3</v>
      </c>
      <c r="X78" s="192">
        <v>0.3</v>
      </c>
      <c r="Y78" s="192">
        <v>0.3</v>
      </c>
      <c r="Z78" s="192">
        <v>0.3</v>
      </c>
      <c r="AA78" s="192">
        <v>0.3</v>
      </c>
      <c r="AB78" s="192">
        <v>0.3</v>
      </c>
      <c r="AU78" s="523"/>
      <c r="AV78" s="523"/>
    </row>
    <row r="79" spans="2:48" s="166" customFormat="1" ht="21" hidden="1" customHeight="1">
      <c r="B79" s="918"/>
      <c r="C79" s="919"/>
      <c r="D79" s="919"/>
      <c r="E79" s="919"/>
      <c r="F79" s="920"/>
      <c r="G79" s="217" t="s">
        <v>230</v>
      </c>
      <c r="H79" s="216">
        <v>520</v>
      </c>
      <c r="I79" s="179">
        <v>0</v>
      </c>
      <c r="J79" s="179">
        <v>0.15</v>
      </c>
      <c r="K79" s="300">
        <v>0.15</v>
      </c>
      <c r="L79" s="179">
        <v>0.15</v>
      </c>
      <c r="M79" s="179">
        <v>0.15</v>
      </c>
      <c r="N79" s="179">
        <v>0.15</v>
      </c>
      <c r="O79" s="179">
        <v>0.15</v>
      </c>
      <c r="P79" s="179">
        <v>0.15</v>
      </c>
      <c r="Q79" s="179">
        <v>0.15</v>
      </c>
      <c r="R79" s="179">
        <v>0.2</v>
      </c>
      <c r="S79" s="179">
        <v>0.2</v>
      </c>
      <c r="T79" s="179">
        <v>0.2</v>
      </c>
      <c r="U79" s="179">
        <v>0.2</v>
      </c>
      <c r="V79" s="179">
        <v>0.2</v>
      </c>
      <c r="W79" s="179">
        <v>0.25</v>
      </c>
      <c r="X79" s="179">
        <v>0.3</v>
      </c>
      <c r="Y79" s="179">
        <v>0.3</v>
      </c>
      <c r="Z79" s="179">
        <v>0.3</v>
      </c>
      <c r="AA79" s="179">
        <v>0.3</v>
      </c>
      <c r="AB79" s="179">
        <v>0.3</v>
      </c>
      <c r="AU79" s="523"/>
      <c r="AV79" s="523"/>
    </row>
    <row r="80" spans="2:48" s="166" customFormat="1" ht="21" hidden="1" customHeight="1">
      <c r="B80" s="912" t="s">
        <v>332</v>
      </c>
      <c r="C80" s="913"/>
      <c r="D80" s="913"/>
      <c r="E80" s="913"/>
      <c r="F80" s="914"/>
      <c r="G80" s="218" t="s">
        <v>229</v>
      </c>
      <c r="H80" s="212">
        <v>610</v>
      </c>
      <c r="I80" s="192">
        <v>0</v>
      </c>
      <c r="J80" s="192">
        <v>0.05</v>
      </c>
      <c r="K80" s="198">
        <v>0.05</v>
      </c>
      <c r="L80" s="192">
        <v>0.05</v>
      </c>
      <c r="M80" s="192">
        <v>0.05</v>
      </c>
      <c r="N80" s="192">
        <v>0.2</v>
      </c>
      <c r="O80" s="192">
        <v>0.2</v>
      </c>
      <c r="P80" s="192">
        <v>0.2</v>
      </c>
      <c r="Q80" s="192">
        <v>0.2</v>
      </c>
      <c r="R80" s="192">
        <v>0.2</v>
      </c>
      <c r="S80" s="192">
        <v>0.3</v>
      </c>
      <c r="T80" s="192">
        <v>0.3</v>
      </c>
      <c r="U80" s="192">
        <v>0.3</v>
      </c>
      <c r="V80" s="192">
        <v>0.3</v>
      </c>
      <c r="W80" s="192">
        <v>0.3</v>
      </c>
      <c r="X80" s="192">
        <v>0.3</v>
      </c>
      <c r="Y80" s="192">
        <v>0.3</v>
      </c>
      <c r="Z80" s="192">
        <v>0.3</v>
      </c>
      <c r="AA80" s="192">
        <v>0.3</v>
      </c>
      <c r="AB80" s="192">
        <v>0.3</v>
      </c>
      <c r="AU80" s="523"/>
      <c r="AV80" s="523"/>
    </row>
    <row r="81" spans="2:48" s="166" customFormat="1" ht="21" hidden="1" customHeight="1">
      <c r="B81" s="915"/>
      <c r="C81" s="916"/>
      <c r="D81" s="916"/>
      <c r="E81" s="916"/>
      <c r="F81" s="917"/>
      <c r="G81" s="215" t="s">
        <v>230</v>
      </c>
      <c r="H81" s="212">
        <v>620</v>
      </c>
      <c r="I81" s="192">
        <v>0</v>
      </c>
      <c r="J81" s="192">
        <v>0.05</v>
      </c>
      <c r="K81" s="192">
        <v>0.05</v>
      </c>
      <c r="L81" s="192">
        <v>0.05</v>
      </c>
      <c r="M81" s="192">
        <v>0.05</v>
      </c>
      <c r="N81" s="192">
        <v>0.05</v>
      </c>
      <c r="O81" s="192">
        <v>0.05</v>
      </c>
      <c r="P81" s="192">
        <v>0.05</v>
      </c>
      <c r="Q81" s="192">
        <v>0.05</v>
      </c>
      <c r="R81" s="192">
        <v>0.05</v>
      </c>
      <c r="S81" s="192">
        <v>0.25</v>
      </c>
      <c r="T81" s="192">
        <v>0.25</v>
      </c>
      <c r="U81" s="192">
        <v>0.25</v>
      </c>
      <c r="V81" s="192">
        <v>0.25</v>
      </c>
      <c r="W81" s="192">
        <v>0.25</v>
      </c>
      <c r="X81" s="192">
        <v>0.3</v>
      </c>
      <c r="Y81" s="192">
        <v>0.3</v>
      </c>
      <c r="Z81" s="192">
        <v>0.3</v>
      </c>
      <c r="AA81" s="192">
        <v>0.3</v>
      </c>
      <c r="AB81" s="192">
        <v>0.3</v>
      </c>
      <c r="AU81" s="523"/>
      <c r="AV81" s="523"/>
    </row>
    <row r="82" spans="2:48" s="166" customFormat="1" ht="21" hidden="1" customHeight="1">
      <c r="B82" s="912" t="s">
        <v>333</v>
      </c>
      <c r="C82" s="913"/>
      <c r="D82" s="913"/>
      <c r="E82" s="913"/>
      <c r="F82" s="914"/>
      <c r="G82" s="215" t="s">
        <v>334</v>
      </c>
      <c r="H82" s="216">
        <v>710</v>
      </c>
      <c r="I82" s="192">
        <v>0</v>
      </c>
      <c r="J82" s="192">
        <v>0.05</v>
      </c>
      <c r="K82" s="198">
        <v>0.05</v>
      </c>
      <c r="L82" s="192">
        <v>0.05</v>
      </c>
      <c r="M82" s="192">
        <v>0.05</v>
      </c>
      <c r="N82" s="192">
        <v>0.2</v>
      </c>
      <c r="O82" s="192">
        <v>0.2</v>
      </c>
      <c r="P82" s="192">
        <v>0.2</v>
      </c>
      <c r="Q82" s="192">
        <v>0.2</v>
      </c>
      <c r="R82" s="192">
        <v>0.2</v>
      </c>
      <c r="S82" s="192">
        <v>0.3</v>
      </c>
      <c r="T82" s="192">
        <v>0.3</v>
      </c>
      <c r="U82" s="192">
        <v>0.3</v>
      </c>
      <c r="V82" s="192">
        <v>0.3</v>
      </c>
      <c r="W82" s="192">
        <v>0.3</v>
      </c>
      <c r="X82" s="192">
        <v>0.3</v>
      </c>
      <c r="Y82" s="192">
        <v>0.3</v>
      </c>
      <c r="Z82" s="192">
        <v>0.3</v>
      </c>
      <c r="AA82" s="192">
        <v>0.3</v>
      </c>
      <c r="AB82" s="192">
        <v>0.3</v>
      </c>
      <c r="AU82" s="523"/>
      <c r="AV82" s="523"/>
    </row>
    <row r="83" spans="2:48" s="166" customFormat="1" ht="21" hidden="1" customHeight="1">
      <c r="B83" s="915"/>
      <c r="C83" s="916"/>
      <c r="D83" s="916"/>
      <c r="E83" s="916"/>
      <c r="F83" s="917"/>
      <c r="G83" s="215" t="s">
        <v>335</v>
      </c>
      <c r="H83" s="216">
        <v>720</v>
      </c>
      <c r="I83" s="192">
        <v>0</v>
      </c>
      <c r="J83" s="192">
        <v>0.05</v>
      </c>
      <c r="K83" s="198">
        <v>0.05</v>
      </c>
      <c r="L83" s="192">
        <v>0.05</v>
      </c>
      <c r="M83" s="192">
        <v>0.05</v>
      </c>
      <c r="N83" s="192">
        <v>0.05</v>
      </c>
      <c r="O83" s="192">
        <v>0.05</v>
      </c>
      <c r="P83" s="192">
        <v>0.05</v>
      </c>
      <c r="Q83" s="192">
        <v>0.05</v>
      </c>
      <c r="R83" s="192">
        <v>0.05</v>
      </c>
      <c r="S83" s="192">
        <v>0.25</v>
      </c>
      <c r="T83" s="192">
        <v>0.25</v>
      </c>
      <c r="U83" s="192">
        <v>0.25</v>
      </c>
      <c r="V83" s="192">
        <v>0.25</v>
      </c>
      <c r="W83" s="192">
        <v>0.25</v>
      </c>
      <c r="X83" s="192">
        <v>0.3</v>
      </c>
      <c r="Y83" s="192">
        <v>0.3</v>
      </c>
      <c r="Z83" s="192">
        <v>0.3</v>
      </c>
      <c r="AA83" s="192">
        <v>0.3</v>
      </c>
      <c r="AB83" s="192">
        <v>0.3</v>
      </c>
      <c r="AU83" s="523"/>
      <c r="AV83" s="523"/>
    </row>
    <row r="84" spans="2:48" s="166" customFormat="1" ht="21" hidden="1" customHeight="1">
      <c r="B84" s="912" t="s">
        <v>146</v>
      </c>
      <c r="C84" s="913"/>
      <c r="D84" s="913"/>
      <c r="E84" s="913"/>
      <c r="F84" s="914"/>
      <c r="G84" s="218" t="s">
        <v>229</v>
      </c>
      <c r="H84" s="216">
        <v>810</v>
      </c>
      <c r="I84" s="192">
        <v>0</v>
      </c>
      <c r="J84" s="192">
        <v>0.3</v>
      </c>
      <c r="K84" s="198">
        <v>0.3</v>
      </c>
      <c r="L84" s="192">
        <v>0.3</v>
      </c>
      <c r="M84" s="192">
        <v>0.3</v>
      </c>
      <c r="N84" s="192">
        <v>0.3</v>
      </c>
      <c r="O84" s="192">
        <v>0.3</v>
      </c>
      <c r="P84" s="192">
        <v>0.5</v>
      </c>
      <c r="Q84" s="192">
        <v>0.5</v>
      </c>
      <c r="R84" s="192">
        <v>0.5</v>
      </c>
      <c r="S84" s="192">
        <v>0.5</v>
      </c>
      <c r="T84" s="192">
        <v>0.5</v>
      </c>
      <c r="U84" s="192">
        <v>0.65</v>
      </c>
      <c r="V84" s="192">
        <v>0.65</v>
      </c>
      <c r="W84" s="192">
        <v>0.65</v>
      </c>
      <c r="X84" s="192">
        <v>0.65</v>
      </c>
      <c r="Y84" s="192">
        <v>0.65</v>
      </c>
      <c r="Z84" s="192">
        <v>0.65</v>
      </c>
      <c r="AA84" s="192">
        <v>0.65</v>
      </c>
      <c r="AB84" s="192">
        <v>0.65</v>
      </c>
      <c r="AU84" s="523"/>
      <c r="AV84" s="523"/>
    </row>
    <row r="85" spans="2:48" s="166" customFormat="1" ht="21" hidden="1" customHeight="1">
      <c r="B85" s="932"/>
      <c r="C85" s="933"/>
      <c r="D85" s="933"/>
      <c r="E85" s="933"/>
      <c r="F85" s="934"/>
      <c r="G85" s="220" t="s">
        <v>230</v>
      </c>
      <c r="H85" s="213">
        <v>820</v>
      </c>
      <c r="I85" s="193">
        <v>0</v>
      </c>
      <c r="J85" s="193">
        <v>0.15</v>
      </c>
      <c r="K85" s="199">
        <v>0.15</v>
      </c>
      <c r="L85" s="193">
        <v>0.15</v>
      </c>
      <c r="M85" s="193">
        <v>0.15</v>
      </c>
      <c r="N85" s="193">
        <v>0.15</v>
      </c>
      <c r="O85" s="193">
        <v>0.2</v>
      </c>
      <c r="P85" s="193">
        <v>0.2</v>
      </c>
      <c r="Q85" s="193">
        <v>0.2</v>
      </c>
      <c r="R85" s="193">
        <v>0.2</v>
      </c>
      <c r="S85" s="193">
        <v>0.2</v>
      </c>
      <c r="T85" s="193">
        <v>0.5</v>
      </c>
      <c r="U85" s="193">
        <v>0.5</v>
      </c>
      <c r="V85" s="193">
        <v>0.5</v>
      </c>
      <c r="W85" s="193">
        <v>0.5</v>
      </c>
      <c r="X85" s="193">
        <v>0.7</v>
      </c>
      <c r="Y85" s="193">
        <v>0.7</v>
      </c>
      <c r="Z85" s="193">
        <v>0.7</v>
      </c>
      <c r="AA85" s="193">
        <v>0.7</v>
      </c>
      <c r="AB85" s="193">
        <v>0.7</v>
      </c>
      <c r="AU85" s="523"/>
      <c r="AV85" s="523"/>
    </row>
    <row r="86" spans="2:48" ht="21" hidden="1" customHeight="1"/>
  </sheetData>
  <sheetProtection password="D819" sheet="1" objects="1" scenarios="1"/>
  <mergeCells count="128">
    <mergeCell ref="X18:X19"/>
    <mergeCell ref="M18:M19"/>
    <mergeCell ref="N18:N19"/>
    <mergeCell ref="O18:O19"/>
    <mergeCell ref="P18:P19"/>
    <mergeCell ref="Q18:Q19"/>
    <mergeCell ref="R18:R19"/>
    <mergeCell ref="D48:G48"/>
    <mergeCell ref="D47:G47"/>
    <mergeCell ref="D46:G46"/>
    <mergeCell ref="D44:G44"/>
    <mergeCell ref="D43:G43"/>
    <mergeCell ref="D42:G42"/>
    <mergeCell ref="C45:G45"/>
    <mergeCell ref="D37:G37"/>
    <mergeCell ref="D38:G38"/>
    <mergeCell ref="D39:G39"/>
    <mergeCell ref="B84:F85"/>
    <mergeCell ref="B72:F73"/>
    <mergeCell ref="B74:F75"/>
    <mergeCell ref="B68:H68"/>
    <mergeCell ref="B69:F69"/>
    <mergeCell ref="B70:F71"/>
    <mergeCell ref="C49:G49"/>
    <mergeCell ref="B57:F57"/>
    <mergeCell ref="B58:E58"/>
    <mergeCell ref="B59:E59"/>
    <mergeCell ref="B60:E60"/>
    <mergeCell ref="B61:E61"/>
    <mergeCell ref="B62:E62"/>
    <mergeCell ref="H57:I57"/>
    <mergeCell ref="H62:H65"/>
    <mergeCell ref="B63:E63"/>
    <mergeCell ref="D52:G52"/>
    <mergeCell ref="D51:G51"/>
    <mergeCell ref="D50:G50"/>
    <mergeCell ref="B65:E65"/>
    <mergeCell ref="G58:G65"/>
    <mergeCell ref="H58:H61"/>
    <mergeCell ref="I58:I61"/>
    <mergeCell ref="B53:G53"/>
    <mergeCell ref="AG3:AR3"/>
    <mergeCell ref="AG16:AR16"/>
    <mergeCell ref="J58:J65"/>
    <mergeCell ref="K58:L65"/>
    <mergeCell ref="B76:F77"/>
    <mergeCell ref="B78:F79"/>
    <mergeCell ref="I62:I65"/>
    <mergeCell ref="B64:E64"/>
    <mergeCell ref="B82:F83"/>
    <mergeCell ref="B80:F81"/>
    <mergeCell ref="C32:G32"/>
    <mergeCell ref="C27:G27"/>
    <mergeCell ref="C29:G29"/>
    <mergeCell ref="B30:G30"/>
    <mergeCell ref="C28:G28"/>
    <mergeCell ref="C31:G31"/>
    <mergeCell ref="K57:L57"/>
    <mergeCell ref="AM7:AN7"/>
    <mergeCell ref="AM6:AN6"/>
    <mergeCell ref="Y18:Y19"/>
    <mergeCell ref="Z18:Z19"/>
    <mergeCell ref="AA18:AA19"/>
    <mergeCell ref="AB18:AB19"/>
    <mergeCell ref="AC18:AC19"/>
    <mergeCell ref="B5:H5"/>
    <mergeCell ref="C41:G41"/>
    <mergeCell ref="C33:G33"/>
    <mergeCell ref="C40:G40"/>
    <mergeCell ref="C35:G35"/>
    <mergeCell ref="C24:G24"/>
    <mergeCell ref="C25:G25"/>
    <mergeCell ref="C26:G26"/>
    <mergeCell ref="C21:G21"/>
    <mergeCell ref="C34:G34"/>
    <mergeCell ref="D23:G23"/>
    <mergeCell ref="D22:G22"/>
    <mergeCell ref="H18:I18"/>
    <mergeCell ref="B20:G20"/>
    <mergeCell ref="B18:G19"/>
    <mergeCell ref="B4:J4"/>
    <mergeCell ref="B14:H14"/>
    <mergeCell ref="K14:P14"/>
    <mergeCell ref="K4:R4"/>
    <mergeCell ref="K5:P5"/>
    <mergeCell ref="K7:P7"/>
    <mergeCell ref="Q7:R7"/>
    <mergeCell ref="Q10:R10"/>
    <mergeCell ref="L10:P10"/>
    <mergeCell ref="L11:P11"/>
    <mergeCell ref="L12:P12"/>
    <mergeCell ref="L13:P13"/>
    <mergeCell ref="L9:P9"/>
    <mergeCell ref="L8:P8"/>
    <mergeCell ref="Q14:R14"/>
    <mergeCell ref="Q6:R6"/>
    <mergeCell ref="B13:H13"/>
    <mergeCell ref="B12:H12"/>
    <mergeCell ref="B11:H11"/>
    <mergeCell ref="B9:H9"/>
    <mergeCell ref="B10:H10"/>
    <mergeCell ref="Q5:R5"/>
    <mergeCell ref="I5:J5"/>
    <mergeCell ref="I13:J13"/>
    <mergeCell ref="W10:Z10"/>
    <mergeCell ref="W9:Z9"/>
    <mergeCell ref="C7:H7"/>
    <mergeCell ref="B6:H6"/>
    <mergeCell ref="C8:H8"/>
    <mergeCell ref="Q8:R8"/>
    <mergeCell ref="Q9:R9"/>
    <mergeCell ref="D36:G36"/>
    <mergeCell ref="I12:J12"/>
    <mergeCell ref="I11:J11"/>
    <mergeCell ref="I10:J10"/>
    <mergeCell ref="I9:J9"/>
    <mergeCell ref="I8:J8"/>
    <mergeCell ref="I7:J7"/>
    <mergeCell ref="I6:J6"/>
    <mergeCell ref="K18:K19"/>
    <mergeCell ref="J18:J19"/>
    <mergeCell ref="L18:L19"/>
    <mergeCell ref="I14:J14"/>
    <mergeCell ref="S18:S19"/>
    <mergeCell ref="T18:T19"/>
    <mergeCell ref="U18:U19"/>
    <mergeCell ref="V18:V19"/>
    <mergeCell ref="W18:W19"/>
  </mergeCells>
  <phoneticPr fontId="2"/>
  <conditionalFormatting sqref="I32:AB51 H53:AC53 I70:AB85 AC51 I52:AC52 I44:AC46 D43:D44 C33:C35 D33:D40 L23:AB23 H20:K20 I21:K23 L20:AC22 AE6:AF14 Q8:Q10 Q11:R13 O6 K6:K7 L8:L13 I7:I13 AA9 B9:B13 Q8:R9 H30:AC30 AC24:AC29 C26:D29 I27:AB29 H27:H30 D47:D48 AC31:AC49 C40">
    <cfRule type="cellIs" dxfId="11" priority="20" operator="equal">
      <formula>""</formula>
    </cfRule>
  </conditionalFormatting>
  <conditionalFormatting sqref="K17">
    <cfRule type="cellIs" dxfId="10" priority="19" operator="equal">
      <formula>""</formula>
    </cfRule>
  </conditionalFormatting>
  <conditionalFormatting sqref="Q6:R6">
    <cfRule type="cellIs" dxfId="9" priority="9" operator="equal">
      <formula>""</formula>
    </cfRule>
  </conditionalFormatting>
  <conditionalFormatting sqref="H26">
    <cfRule type="cellIs" dxfId="8" priority="8" operator="equal">
      <formula>""</formula>
    </cfRule>
  </conditionalFormatting>
  <conditionalFormatting sqref="P17">
    <cfRule type="cellIs" dxfId="7" priority="7" operator="equal">
      <formula>""</formula>
    </cfRule>
  </conditionalFormatting>
  <conditionalFormatting sqref="I26:AB26">
    <cfRule type="cellIs" dxfId="6" priority="5" operator="equal">
      <formula>""</formula>
    </cfRule>
  </conditionalFormatting>
  <conditionalFormatting sqref="D46">
    <cfRule type="cellIs" dxfId="5" priority="3" operator="equal">
      <formula>""</formula>
    </cfRule>
  </conditionalFormatting>
  <conditionalFormatting sqref="AA10">
    <cfRule type="cellIs" dxfId="4" priority="2" operator="equal">
      <formula>""</formula>
    </cfRule>
  </conditionalFormatting>
  <conditionalFormatting sqref="H54:AC54">
    <cfRule type="cellIs" dxfId="3" priority="1" operator="equal">
      <formula>""</formula>
    </cfRule>
  </conditionalFormatting>
  <dataValidations count="1">
    <dataValidation type="list" allowBlank="1" showInputMessage="1" showErrorMessage="1" sqref="O6">
      <formula1>$AK$5:$AK$7</formula1>
    </dataValidation>
  </dataValidations>
  <pageMargins left="0.78740157480314965" right="0.39370078740157483" top="0.59055118110236227" bottom="0.39370078740157483" header="0.39370078740157483" footer="0.39370078740157483"/>
  <pageSetup paperSize="8" scale="68" firstPageNumber="20" orientation="landscape" useFirstPageNumber="1" horizontalDpi="4294967293" r:id="rId1"/>
  <headerFooter alignWithMargins="0">
    <oddHeader>&amp;R&amp;16（様式４）</oddHeader>
  </headerFooter>
  <colBreaks count="2" manualBreakCount="2">
    <brk id="31" max="1048575" man="1"/>
    <brk id="32" max="1048575" man="1"/>
  </colBreaks>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S55"/>
  <sheetViews>
    <sheetView view="pageBreakPreview" zoomScaleNormal="100" zoomScaleSheetLayoutView="100" workbookViewId="0">
      <selection activeCell="P2" sqref="P2"/>
    </sheetView>
  </sheetViews>
  <sheetFormatPr defaultRowHeight="18" customHeight="1"/>
  <cols>
    <col min="1" max="22" width="4.625" style="77" customWidth="1"/>
    <col min="23" max="23" width="1.375" style="77" customWidth="1"/>
    <col min="24" max="24" width="2.125" style="265" customWidth="1"/>
    <col min="25" max="25" width="2.125" style="265" hidden="1" customWidth="1"/>
    <col min="26" max="26" width="1.5" style="268" customWidth="1"/>
    <col min="27" max="27" width="80.5" style="77" customWidth="1"/>
    <col min="28" max="28" width="1.5" style="268" customWidth="1"/>
    <col min="29" max="41" width="9" style="77"/>
    <col min="42" max="44" width="0" style="77" hidden="1" customWidth="1"/>
    <col min="45" max="45" width="61.25" style="77" hidden="1" customWidth="1"/>
    <col min="46" max="16384" width="9" style="77"/>
  </cols>
  <sheetData>
    <row r="1" spans="1:28" ht="18" customHeight="1">
      <c r="X1" s="77"/>
      <c r="Y1" s="77"/>
      <c r="Z1" s="397"/>
      <c r="AA1" s="398" t="s">
        <v>258</v>
      </c>
      <c r="AB1" s="50"/>
    </row>
    <row r="2" spans="1:28" ht="18" customHeight="1">
      <c r="A2" s="264"/>
      <c r="B2" s="264"/>
      <c r="C2" s="264"/>
      <c r="D2" s="264"/>
      <c r="E2" s="264"/>
      <c r="F2" s="264"/>
      <c r="G2" s="250"/>
      <c r="H2" s="250"/>
      <c r="I2" s="250"/>
      <c r="J2" s="250"/>
      <c r="K2" s="250"/>
      <c r="L2" s="250"/>
      <c r="M2" s="250"/>
      <c r="N2" s="250"/>
      <c r="O2" s="251"/>
      <c r="P2" s="143" t="str">
        <f>IF('事業計画書（様式１）'!O5="","",'事業計画書（様式１）'!O5)</f>
        <v/>
      </c>
      <c r="Q2" s="244" t="s">
        <v>47</v>
      </c>
      <c r="R2" s="143" t="str">
        <f>IF('事業計画書（様式１）'!Q5="","",'事業計画書（様式１）'!Q5)</f>
        <v/>
      </c>
      <c r="S2" s="244" t="s">
        <v>65</v>
      </c>
      <c r="T2" s="143" t="str">
        <f>IF('事業計画書（様式１）'!S5="","",'事業計画書（様式１）'!S5)</f>
        <v/>
      </c>
      <c r="U2" s="22" t="s">
        <v>150</v>
      </c>
      <c r="V2" s="250"/>
      <c r="W2" s="79"/>
      <c r="Z2" s="399"/>
      <c r="AA2" s="411" t="s">
        <v>364</v>
      </c>
      <c r="AB2" s="266"/>
    </row>
    <row r="3" spans="1:28" ht="18" customHeight="1">
      <c r="W3" s="79"/>
      <c r="Y3" s="267"/>
      <c r="Z3" s="399"/>
      <c r="AA3" s="400"/>
      <c r="AB3" s="254"/>
    </row>
    <row r="4" spans="1:28" ht="18" customHeight="1">
      <c r="A4" s="570" t="s">
        <v>254</v>
      </c>
      <c r="B4" s="570"/>
      <c r="C4" s="570"/>
      <c r="D4" s="570"/>
      <c r="E4" s="570"/>
      <c r="F4" s="570"/>
      <c r="G4" s="980"/>
      <c r="H4" s="980"/>
      <c r="I4" s="980"/>
      <c r="J4" s="980"/>
      <c r="K4" s="980"/>
      <c r="L4" s="980"/>
      <c r="M4" s="980"/>
      <c r="N4" s="980"/>
      <c r="O4" s="980"/>
      <c r="P4" s="980"/>
      <c r="Q4" s="980"/>
      <c r="R4" s="980"/>
      <c r="S4" s="980"/>
      <c r="T4" s="980"/>
      <c r="U4" s="980"/>
      <c r="V4" s="980"/>
      <c r="W4" s="79"/>
      <c r="Y4" s="267"/>
      <c r="Z4" s="399"/>
      <c r="AA4" s="400"/>
      <c r="AB4" s="254"/>
    </row>
    <row r="5" spans="1:28" ht="18" customHeight="1">
      <c r="A5" s="264"/>
      <c r="B5" s="264"/>
      <c r="C5" s="264"/>
      <c r="D5" s="264"/>
      <c r="E5" s="264"/>
      <c r="F5" s="264"/>
      <c r="G5" s="250"/>
      <c r="H5" s="270"/>
      <c r="I5" s="250"/>
      <c r="J5" s="270"/>
      <c r="K5" s="250"/>
      <c r="L5" s="250"/>
      <c r="M5" s="250"/>
      <c r="N5" s="250"/>
      <c r="O5" s="250"/>
      <c r="P5" s="250"/>
      <c r="Q5" s="250"/>
      <c r="R5" s="250"/>
      <c r="S5" s="250"/>
      <c r="T5" s="250"/>
      <c r="U5" s="250"/>
      <c r="V5" s="482"/>
      <c r="W5" s="79"/>
      <c r="Y5" s="267"/>
      <c r="Z5" s="399"/>
      <c r="AA5" s="400"/>
      <c r="AB5" s="254"/>
    </row>
    <row r="6" spans="1:28" ht="18" customHeight="1">
      <c r="A6" s="251" t="s">
        <v>255</v>
      </c>
      <c r="W6" s="79"/>
      <c r="Y6" s="267"/>
      <c r="Z6" s="399"/>
      <c r="AA6" s="400"/>
      <c r="AB6" s="254"/>
    </row>
    <row r="7" spans="1:28" ht="18" customHeight="1">
      <c r="W7" s="79"/>
      <c r="Y7" s="267"/>
      <c r="Z7" s="399"/>
      <c r="AA7" s="400"/>
      <c r="AB7" s="254"/>
    </row>
    <row r="8" spans="1:28" ht="18" customHeight="1">
      <c r="A8" s="251"/>
      <c r="B8" s="251"/>
      <c r="C8" s="251"/>
      <c r="D8" s="251"/>
      <c r="E8" s="251"/>
      <c r="F8" s="251"/>
      <c r="G8" s="78"/>
      <c r="W8" s="79"/>
      <c r="Y8" s="267"/>
      <c r="Z8" s="399"/>
      <c r="AA8" s="400"/>
      <c r="AB8" s="254"/>
    </row>
    <row r="9" spans="1:28" ht="18" customHeight="1">
      <c r="A9" s="251"/>
      <c r="B9" s="981" t="s">
        <v>276</v>
      </c>
      <c r="C9" s="981"/>
      <c r="D9" s="981"/>
      <c r="E9" s="981"/>
      <c r="F9" s="981"/>
      <c r="G9" s="981"/>
      <c r="H9" s="982" t="str">
        <f>IF('事業計画書（様式１）'!G10="","",'事業計画書（様式１）'!G10)</f>
        <v/>
      </c>
      <c r="I9" s="982"/>
      <c r="J9" s="982"/>
      <c r="K9" s="982"/>
      <c r="L9" s="982"/>
      <c r="M9" s="982"/>
      <c r="N9" s="982"/>
      <c r="O9" s="982"/>
      <c r="P9" s="982"/>
      <c r="Q9" s="982"/>
      <c r="R9" s="982"/>
      <c r="S9" s="982"/>
      <c r="T9" s="982"/>
      <c r="W9" s="79"/>
      <c r="Y9" s="254"/>
      <c r="Z9" s="399"/>
      <c r="AA9" s="411" t="s">
        <v>364</v>
      </c>
      <c r="AB9" s="254"/>
    </row>
    <row r="10" spans="1:28" ht="18" customHeight="1">
      <c r="A10" s="251"/>
      <c r="B10" s="981" t="s">
        <v>275</v>
      </c>
      <c r="C10" s="981"/>
      <c r="D10" s="981"/>
      <c r="E10" s="981"/>
      <c r="F10" s="981"/>
      <c r="G10" s="981"/>
      <c r="H10" s="983" t="str">
        <f>IF('事業計画書（様式１）'!G11="","",'事業計画書（様式１）'!G11)</f>
        <v/>
      </c>
      <c r="I10" s="983"/>
      <c r="J10" s="983"/>
      <c r="K10" s="983"/>
      <c r="L10" s="983"/>
      <c r="M10" s="983"/>
      <c r="N10" s="983"/>
      <c r="O10" s="983"/>
      <c r="P10" s="983"/>
      <c r="Q10" s="983"/>
      <c r="R10" s="983"/>
      <c r="S10" s="983"/>
      <c r="T10" s="983"/>
      <c r="V10" s="79"/>
      <c r="W10" s="79"/>
      <c r="Y10" s="254"/>
      <c r="Z10" s="399"/>
      <c r="AA10" s="411" t="s">
        <v>364</v>
      </c>
      <c r="AB10" s="254"/>
    </row>
    <row r="11" spans="1:28" ht="18" customHeight="1">
      <c r="A11" s="251"/>
      <c r="B11" s="981" t="s">
        <v>279</v>
      </c>
      <c r="C11" s="981"/>
      <c r="D11" s="981"/>
      <c r="E11" s="981"/>
      <c r="F11" s="981"/>
      <c r="G11" s="981"/>
      <c r="H11" s="983" t="str">
        <f>IF('事業計画書（様式１）'!G12="","",'事業計画書（様式１）'!G12)</f>
        <v/>
      </c>
      <c r="I11" s="983"/>
      <c r="J11" s="983"/>
      <c r="K11" s="983"/>
      <c r="L11" s="983"/>
      <c r="M11" s="983"/>
      <c r="N11" s="983"/>
      <c r="O11" s="983"/>
      <c r="P11" s="983"/>
      <c r="Q11" s="983"/>
      <c r="R11" s="983"/>
      <c r="S11" s="983"/>
      <c r="T11" s="983"/>
      <c r="W11" s="79"/>
      <c r="Y11" s="254"/>
      <c r="Z11" s="399"/>
      <c r="AA11" s="411" t="s">
        <v>364</v>
      </c>
      <c r="AB11" s="254"/>
    </row>
    <row r="12" spans="1:28" ht="18" customHeight="1">
      <c r="G12" s="78"/>
      <c r="W12" s="79"/>
      <c r="Y12" s="267"/>
      <c r="Z12" s="399"/>
      <c r="AA12" s="409" t="s">
        <v>359</v>
      </c>
      <c r="AB12" s="254"/>
    </row>
    <row r="13" spans="1:28" ht="18" customHeight="1">
      <c r="G13" s="79"/>
      <c r="W13" s="79"/>
      <c r="Y13" s="267"/>
      <c r="Z13" s="399"/>
      <c r="AA13" s="400"/>
      <c r="AB13" s="254"/>
    </row>
    <row r="14" spans="1:28" ht="18" customHeight="1">
      <c r="A14" s="251" t="s">
        <v>256</v>
      </c>
      <c r="B14" s="262"/>
      <c r="C14" s="262"/>
      <c r="D14" s="262"/>
      <c r="E14" s="262"/>
      <c r="F14" s="262"/>
      <c r="G14" s="262"/>
      <c r="H14" s="262"/>
      <c r="I14" s="262"/>
      <c r="J14" s="262"/>
      <c r="K14" s="262"/>
      <c r="L14" s="262"/>
      <c r="M14" s="262"/>
      <c r="N14" s="262"/>
      <c r="O14" s="262"/>
      <c r="P14" s="262"/>
      <c r="Q14" s="262"/>
      <c r="R14" s="262"/>
      <c r="S14" s="262"/>
      <c r="T14" s="262"/>
      <c r="U14" s="262"/>
      <c r="V14" s="262"/>
      <c r="W14" s="79"/>
      <c r="Y14" s="267"/>
      <c r="Z14" s="399"/>
      <c r="AA14" s="400"/>
      <c r="AB14" s="254"/>
    </row>
    <row r="15" spans="1:28" s="271" customFormat="1" ht="18" customHeight="1">
      <c r="B15" s="262"/>
      <c r="C15" s="262"/>
      <c r="D15" s="262"/>
      <c r="E15" s="262"/>
      <c r="F15" s="262"/>
      <c r="G15" s="262"/>
      <c r="H15" s="262"/>
      <c r="I15" s="262"/>
      <c r="J15" s="262"/>
      <c r="K15" s="262"/>
      <c r="L15" s="262"/>
      <c r="M15" s="262"/>
      <c r="N15" s="262"/>
      <c r="O15" s="262"/>
      <c r="P15" s="262"/>
      <c r="Q15" s="262"/>
      <c r="R15" s="262"/>
      <c r="S15" s="262"/>
      <c r="T15" s="262"/>
      <c r="U15" s="262"/>
      <c r="V15" s="262"/>
      <c r="W15" s="22"/>
      <c r="X15" s="282"/>
      <c r="Y15" s="283"/>
      <c r="Z15" s="401"/>
      <c r="AA15" s="402"/>
      <c r="AB15" s="284"/>
    </row>
    <row r="16" spans="1:28" s="271" customFormat="1" ht="18" customHeight="1">
      <c r="A16" s="262"/>
      <c r="B16" s="262"/>
      <c r="C16" s="262"/>
      <c r="D16" s="262"/>
      <c r="E16" s="262"/>
      <c r="F16" s="262"/>
      <c r="G16" s="262"/>
      <c r="H16" s="262"/>
      <c r="I16" s="262"/>
      <c r="J16" s="262"/>
      <c r="K16" s="262"/>
      <c r="L16" s="262"/>
      <c r="M16" s="262"/>
      <c r="N16" s="262"/>
      <c r="O16" s="262"/>
      <c r="P16" s="262"/>
      <c r="Q16" s="262"/>
      <c r="R16" s="262"/>
      <c r="S16" s="262"/>
      <c r="T16" s="262"/>
      <c r="U16" s="262"/>
      <c r="V16" s="262"/>
      <c r="W16" s="22"/>
      <c r="X16" s="282"/>
      <c r="Y16" s="283"/>
      <c r="Z16" s="401"/>
      <c r="AA16" s="402"/>
      <c r="AB16" s="284"/>
    </row>
    <row r="17" spans="1:28" s="271" customFormat="1" ht="18" customHeight="1">
      <c r="A17" s="285"/>
      <c r="B17" s="979" t="s">
        <v>257</v>
      </c>
      <c r="C17" s="979"/>
      <c r="D17" s="979"/>
      <c r="E17" s="979"/>
      <c r="F17" s="979"/>
      <c r="G17" s="979"/>
      <c r="H17" s="979"/>
      <c r="I17" s="979"/>
      <c r="J17" s="979"/>
      <c r="K17" s="979"/>
      <c r="L17" s="979"/>
      <c r="M17" s="979"/>
      <c r="N17" s="979"/>
      <c r="O17" s="979"/>
      <c r="P17" s="979"/>
      <c r="Q17" s="979"/>
      <c r="R17" s="979"/>
      <c r="S17" s="979"/>
      <c r="T17" s="979"/>
      <c r="U17" s="979"/>
      <c r="V17" s="285"/>
      <c r="W17" s="22"/>
      <c r="X17" s="282"/>
      <c r="Y17" s="283"/>
      <c r="Z17" s="401"/>
      <c r="AA17" s="402"/>
      <c r="AB17" s="284"/>
    </row>
    <row r="18" spans="1:28" s="271" customFormat="1" ht="18" customHeight="1">
      <c r="A18" s="259"/>
      <c r="I18" s="259"/>
      <c r="J18" s="286"/>
      <c r="K18" s="286"/>
      <c r="L18" s="259"/>
      <c r="M18" s="259"/>
      <c r="N18" s="259"/>
      <c r="O18" s="259"/>
      <c r="P18" s="259"/>
      <c r="Q18" s="259"/>
      <c r="R18" s="259"/>
      <c r="S18" s="259"/>
      <c r="T18" s="259"/>
      <c r="U18" s="259"/>
      <c r="V18" s="259"/>
      <c r="W18" s="22"/>
      <c r="X18" s="282"/>
      <c r="Y18" s="283"/>
      <c r="Z18" s="401"/>
      <c r="AA18" s="402"/>
      <c r="AB18" s="284"/>
    </row>
    <row r="19" spans="1:28" s="271" customFormat="1" ht="18" customHeight="1">
      <c r="A19" s="259" t="s">
        <v>405</v>
      </c>
      <c r="I19" s="259"/>
      <c r="J19" s="286"/>
      <c r="K19" s="286"/>
      <c r="L19" s="259"/>
      <c r="M19" s="259"/>
      <c r="N19" s="259"/>
      <c r="O19" s="259"/>
      <c r="P19" s="259"/>
      <c r="Q19" s="259"/>
      <c r="R19" s="259"/>
      <c r="S19" s="259"/>
      <c r="T19" s="259"/>
      <c r="U19" s="259"/>
      <c r="V19" s="259"/>
      <c r="W19" s="22"/>
      <c r="X19" s="282"/>
      <c r="Y19" s="283"/>
      <c r="Z19" s="401"/>
      <c r="AA19" s="402"/>
      <c r="AB19" s="284"/>
    </row>
    <row r="20" spans="1:28" s="271" customFormat="1" ht="18" customHeight="1">
      <c r="A20" s="271" t="s">
        <v>285</v>
      </c>
      <c r="I20" s="259"/>
      <c r="J20" s="286"/>
      <c r="K20" s="286"/>
      <c r="L20" s="259"/>
      <c r="M20" s="259"/>
      <c r="N20" s="259"/>
      <c r="O20" s="259"/>
      <c r="P20" s="259"/>
      <c r="Q20" s="259"/>
      <c r="R20" s="259"/>
      <c r="S20" s="259"/>
      <c r="T20" s="259"/>
      <c r="U20" s="259"/>
      <c r="V20" s="259"/>
      <c r="W20" s="22"/>
      <c r="X20" s="282"/>
      <c r="Y20" s="283"/>
      <c r="Z20" s="401"/>
      <c r="AA20" s="402"/>
      <c r="AB20" s="284"/>
    </row>
    <row r="21" spans="1:28" s="271" customFormat="1" ht="18" customHeight="1">
      <c r="A21" s="271" t="s">
        <v>286</v>
      </c>
      <c r="I21" s="259"/>
      <c r="J21" s="286"/>
      <c r="K21" s="286"/>
      <c r="L21" s="259"/>
      <c r="M21" s="259"/>
      <c r="N21" s="259"/>
      <c r="O21" s="259"/>
      <c r="P21" s="259"/>
      <c r="Q21" s="259"/>
      <c r="R21" s="259"/>
      <c r="S21" s="259"/>
      <c r="T21" s="259"/>
      <c r="U21" s="259"/>
      <c r="V21" s="259"/>
      <c r="W21" s="22"/>
      <c r="X21" s="282"/>
      <c r="Y21" s="283"/>
      <c r="Z21" s="401"/>
      <c r="AA21" s="402"/>
      <c r="AB21" s="284"/>
    </row>
    <row r="22" spans="1:28" s="271" customFormat="1" ht="18" customHeight="1">
      <c r="A22" s="271" t="s">
        <v>287</v>
      </c>
      <c r="I22" s="259"/>
      <c r="J22" s="286"/>
      <c r="K22" s="286"/>
      <c r="L22" s="259"/>
      <c r="M22" s="259"/>
      <c r="N22" s="259"/>
      <c r="O22" s="259"/>
      <c r="P22" s="259"/>
      <c r="Q22" s="259"/>
      <c r="R22" s="259"/>
      <c r="S22" s="259"/>
      <c r="T22" s="259"/>
      <c r="U22" s="259"/>
      <c r="V22" s="259"/>
      <c r="W22" s="22"/>
      <c r="X22" s="282"/>
      <c r="Y22" s="283"/>
      <c r="Z22" s="401"/>
      <c r="AA22" s="402"/>
      <c r="AB22" s="284"/>
    </row>
    <row r="23" spans="1:28" s="271" customFormat="1" ht="18" customHeight="1">
      <c r="A23" s="271" t="s">
        <v>288</v>
      </c>
      <c r="I23" s="259"/>
      <c r="J23" s="286"/>
      <c r="K23" s="286"/>
      <c r="L23" s="259"/>
      <c r="M23" s="259"/>
      <c r="N23" s="259"/>
      <c r="O23" s="259"/>
      <c r="P23" s="259"/>
      <c r="Q23" s="259"/>
      <c r="R23" s="259"/>
      <c r="S23" s="259"/>
      <c r="T23" s="259"/>
      <c r="U23" s="259"/>
      <c r="V23" s="259"/>
      <c r="W23" s="22"/>
      <c r="X23" s="282"/>
      <c r="Y23" s="283"/>
      <c r="Z23" s="401"/>
      <c r="AA23" s="402"/>
      <c r="AB23" s="284"/>
    </row>
    <row r="24" spans="1:28" s="271" customFormat="1" ht="18" customHeight="1">
      <c r="A24" s="271" t="s">
        <v>289</v>
      </c>
      <c r="I24" s="259"/>
      <c r="J24" s="286"/>
      <c r="K24" s="286"/>
      <c r="L24" s="259"/>
      <c r="M24" s="259"/>
      <c r="N24" s="259"/>
      <c r="O24" s="259"/>
      <c r="P24" s="259"/>
      <c r="Q24" s="259"/>
      <c r="R24" s="259"/>
      <c r="S24" s="259"/>
      <c r="T24" s="259"/>
      <c r="U24" s="259"/>
      <c r="V24" s="259"/>
      <c r="W24" s="22"/>
      <c r="X24" s="282"/>
      <c r="Y24" s="283"/>
      <c r="Z24" s="401"/>
      <c r="AA24" s="402"/>
      <c r="AB24" s="284"/>
    </row>
    <row r="25" spans="1:28" s="271" customFormat="1" ht="18" customHeight="1">
      <c r="A25" s="271" t="s">
        <v>290</v>
      </c>
      <c r="I25" s="259"/>
      <c r="J25" s="286"/>
      <c r="K25" s="286"/>
      <c r="L25" s="259"/>
      <c r="M25" s="259"/>
      <c r="N25" s="259"/>
      <c r="O25" s="259"/>
      <c r="P25" s="259"/>
      <c r="Q25" s="259"/>
      <c r="R25" s="259"/>
      <c r="S25" s="259"/>
      <c r="T25" s="259"/>
      <c r="U25" s="259"/>
      <c r="V25" s="259"/>
      <c r="W25" s="22"/>
      <c r="X25" s="282"/>
      <c r="Y25" s="283"/>
      <c r="Z25" s="401"/>
      <c r="AA25" s="402"/>
      <c r="AB25" s="284"/>
    </row>
    <row r="26" spans="1:28" s="271" customFormat="1" ht="18" customHeight="1">
      <c r="A26" s="271" t="s">
        <v>291</v>
      </c>
      <c r="I26" s="259"/>
      <c r="J26" s="286"/>
      <c r="K26" s="286"/>
      <c r="L26" s="259"/>
      <c r="M26" s="259"/>
      <c r="N26" s="259"/>
      <c r="O26" s="259"/>
      <c r="P26" s="259"/>
      <c r="Q26" s="259"/>
      <c r="R26" s="259"/>
      <c r="S26" s="259"/>
      <c r="T26" s="259"/>
      <c r="U26" s="259"/>
      <c r="V26" s="259"/>
      <c r="W26" s="22"/>
      <c r="X26" s="282"/>
      <c r="Y26" s="283"/>
      <c r="Z26" s="401"/>
      <c r="AA26" s="402"/>
      <c r="AB26" s="284"/>
    </row>
    <row r="27" spans="1:28" s="271" customFormat="1" ht="18" customHeight="1">
      <c r="A27" s="259"/>
      <c r="I27" s="259"/>
      <c r="J27" s="286"/>
      <c r="K27" s="286"/>
      <c r="L27" s="259"/>
      <c r="M27" s="259"/>
      <c r="N27" s="259"/>
      <c r="O27" s="259"/>
      <c r="P27" s="259"/>
      <c r="Q27" s="259"/>
      <c r="R27" s="259"/>
      <c r="S27" s="259"/>
      <c r="T27" s="259"/>
      <c r="U27" s="259"/>
      <c r="V27" s="259"/>
      <c r="W27" s="22"/>
      <c r="X27" s="282"/>
      <c r="Y27" s="283"/>
      <c r="Z27" s="401"/>
      <c r="AA27" s="402"/>
      <c r="AB27" s="284"/>
    </row>
    <row r="28" spans="1:28" s="271" customFormat="1" ht="18" customHeight="1">
      <c r="A28" s="259" t="s">
        <v>292</v>
      </c>
      <c r="I28" s="259"/>
      <c r="J28" s="286"/>
      <c r="K28" s="286"/>
      <c r="L28" s="259"/>
      <c r="M28" s="259"/>
      <c r="N28" s="259"/>
      <c r="O28" s="259"/>
      <c r="P28" s="259"/>
      <c r="Q28" s="259"/>
      <c r="R28" s="259"/>
      <c r="S28" s="259"/>
      <c r="T28" s="259"/>
      <c r="U28" s="259"/>
      <c r="V28" s="259"/>
      <c r="W28" s="22"/>
      <c r="X28" s="282"/>
      <c r="Y28" s="283"/>
      <c r="Z28" s="401"/>
      <c r="AA28" s="402"/>
      <c r="AB28" s="284"/>
    </row>
    <row r="29" spans="1:28" s="271" customFormat="1" ht="18" customHeight="1">
      <c r="A29" s="259"/>
      <c r="I29" s="259"/>
      <c r="J29" s="286"/>
      <c r="K29" s="286"/>
      <c r="L29" s="259"/>
      <c r="M29" s="259"/>
      <c r="N29" s="259"/>
      <c r="O29" s="259"/>
      <c r="P29" s="259"/>
      <c r="Q29" s="259"/>
      <c r="R29" s="259"/>
      <c r="S29" s="259"/>
      <c r="T29" s="259"/>
      <c r="U29" s="259"/>
      <c r="V29" s="259"/>
      <c r="W29" s="22"/>
      <c r="X29" s="282"/>
      <c r="Y29" s="283"/>
      <c r="Z29" s="401"/>
      <c r="AA29" s="402"/>
      <c r="AB29" s="284"/>
    </row>
    <row r="30" spans="1:28" s="271" customFormat="1" ht="18" customHeight="1">
      <c r="A30" s="287" t="s">
        <v>259</v>
      </c>
      <c r="C30" s="259"/>
      <c r="D30" s="259"/>
      <c r="E30" s="259"/>
      <c r="F30" s="259"/>
      <c r="G30" s="259"/>
      <c r="H30" s="259"/>
      <c r="I30" s="259"/>
      <c r="J30" s="286"/>
      <c r="K30" s="286"/>
      <c r="L30" s="259"/>
      <c r="M30" s="259"/>
      <c r="N30" s="259"/>
      <c r="O30" s="259"/>
      <c r="P30" s="259"/>
      <c r="Q30" s="259"/>
      <c r="R30" s="259"/>
      <c r="S30" s="259"/>
      <c r="T30" s="259"/>
      <c r="U30" s="259"/>
      <c r="V30" s="259"/>
      <c r="W30" s="22"/>
      <c r="X30" s="282"/>
      <c r="Y30" s="271" t="s">
        <v>143</v>
      </c>
      <c r="Z30" s="403"/>
      <c r="AA30" s="402"/>
      <c r="AB30" s="288"/>
    </row>
    <row r="31" spans="1:28" s="271" customFormat="1" ht="18" customHeight="1">
      <c r="A31" s="259"/>
      <c r="B31" s="259"/>
      <c r="C31" s="259"/>
      <c r="D31" s="259"/>
      <c r="E31" s="259"/>
      <c r="F31" s="259"/>
      <c r="G31" s="259"/>
      <c r="H31" s="259"/>
      <c r="I31" s="259"/>
      <c r="J31" s="286"/>
      <c r="K31" s="286"/>
      <c r="L31" s="259"/>
      <c r="M31" s="259"/>
      <c r="N31" s="259"/>
      <c r="O31" s="259"/>
      <c r="P31" s="259"/>
      <c r="Q31" s="259"/>
      <c r="R31" s="259"/>
      <c r="S31" s="259"/>
      <c r="T31" s="289"/>
      <c r="U31" s="259"/>
      <c r="V31" s="259"/>
      <c r="W31" s="22"/>
      <c r="X31" s="282"/>
      <c r="Y31" s="271" t="s">
        <v>145</v>
      </c>
      <c r="Z31" s="403"/>
      <c r="AA31" s="402"/>
      <c r="AB31" s="288"/>
    </row>
    <row r="32" spans="1:28" s="271" customFormat="1" ht="18" customHeight="1">
      <c r="A32" s="287" t="s">
        <v>293</v>
      </c>
      <c r="C32" s="259"/>
      <c r="D32" s="259"/>
      <c r="E32" s="259"/>
      <c r="F32" s="259"/>
      <c r="G32" s="259"/>
      <c r="H32" s="259"/>
      <c r="I32" s="259"/>
      <c r="J32" s="286"/>
      <c r="K32" s="286"/>
      <c r="L32" s="259"/>
      <c r="M32" s="259"/>
      <c r="N32" s="259"/>
      <c r="O32" s="259"/>
      <c r="P32" s="259"/>
      <c r="Q32" s="259"/>
      <c r="R32" s="259"/>
      <c r="S32" s="259"/>
      <c r="T32" s="259"/>
      <c r="U32" s="259"/>
      <c r="V32" s="259"/>
      <c r="W32" s="22"/>
      <c r="X32" s="282"/>
      <c r="Y32" s="271" t="s">
        <v>144</v>
      </c>
      <c r="Z32" s="403"/>
      <c r="AA32" s="402"/>
      <c r="AB32" s="288"/>
    </row>
    <row r="33" spans="1:28" s="271" customFormat="1" ht="18" customHeight="1">
      <c r="A33" s="287" t="s">
        <v>260</v>
      </c>
      <c r="B33" s="259"/>
      <c r="C33" s="259"/>
      <c r="D33" s="259"/>
      <c r="E33" s="259"/>
      <c r="F33" s="259"/>
      <c r="G33" s="259"/>
      <c r="H33" s="259"/>
      <c r="I33" s="259"/>
      <c r="J33" s="286"/>
      <c r="K33" s="286"/>
      <c r="L33" s="259"/>
      <c r="M33" s="259"/>
      <c r="N33" s="259"/>
      <c r="O33" s="259"/>
      <c r="P33" s="259"/>
      <c r="Q33" s="259"/>
      <c r="R33" s="259"/>
      <c r="S33" s="259"/>
      <c r="T33" s="259"/>
      <c r="U33" s="290"/>
      <c r="V33" s="259"/>
      <c r="W33" s="22"/>
      <c r="X33" s="282"/>
      <c r="Y33" s="271" t="s">
        <v>146</v>
      </c>
      <c r="Z33" s="401"/>
      <c r="AA33" s="402"/>
      <c r="AB33" s="284"/>
    </row>
    <row r="34" spans="1:28" s="271" customFormat="1" ht="18" customHeight="1">
      <c r="A34" s="287" t="s">
        <v>261</v>
      </c>
      <c r="C34" s="259"/>
      <c r="D34" s="259"/>
      <c r="E34" s="259"/>
      <c r="F34" s="259"/>
      <c r="G34" s="259"/>
      <c r="H34" s="259"/>
      <c r="I34" s="259"/>
      <c r="J34" s="286"/>
      <c r="K34" s="286"/>
      <c r="L34" s="259"/>
      <c r="M34" s="259"/>
      <c r="N34" s="259"/>
      <c r="O34" s="259"/>
      <c r="P34" s="259"/>
      <c r="Q34" s="259"/>
      <c r="R34" s="259"/>
      <c r="S34" s="259"/>
      <c r="T34" s="259"/>
      <c r="U34" s="290"/>
      <c r="V34" s="259"/>
      <c r="W34" s="22"/>
      <c r="X34" s="282"/>
      <c r="Y34" s="283"/>
      <c r="Z34" s="401"/>
      <c r="AA34" s="402"/>
      <c r="AB34" s="284"/>
    </row>
    <row r="35" spans="1:28" s="271" customFormat="1" ht="18" customHeight="1">
      <c r="A35" s="287" t="s">
        <v>262</v>
      </c>
      <c r="C35" s="259"/>
      <c r="D35" s="259"/>
      <c r="E35" s="259"/>
      <c r="F35" s="259"/>
      <c r="G35" s="259"/>
      <c r="H35" s="259"/>
      <c r="I35" s="259"/>
      <c r="J35" s="286"/>
      <c r="K35" s="286"/>
      <c r="L35" s="259"/>
      <c r="M35" s="259"/>
      <c r="N35" s="259"/>
      <c r="O35" s="259"/>
      <c r="P35" s="259"/>
      <c r="Q35" s="259"/>
      <c r="R35" s="259"/>
      <c r="S35" s="259"/>
      <c r="T35" s="276"/>
      <c r="U35" s="276"/>
      <c r="V35" s="276"/>
      <c r="W35" s="22"/>
      <c r="X35" s="282"/>
      <c r="Y35" s="283"/>
      <c r="Z35" s="401"/>
      <c r="AA35" s="402"/>
      <c r="AB35" s="284"/>
    </row>
    <row r="36" spans="1:28" s="271" customFormat="1" ht="18" customHeight="1">
      <c r="A36" s="259"/>
      <c r="C36" s="259"/>
      <c r="D36" s="259"/>
      <c r="E36" s="259"/>
      <c r="F36" s="259"/>
      <c r="G36" s="259"/>
      <c r="H36" s="259"/>
      <c r="I36" s="259"/>
      <c r="J36" s="286"/>
      <c r="K36" s="286"/>
      <c r="L36" s="259"/>
      <c r="M36" s="259"/>
      <c r="N36" s="259"/>
      <c r="O36" s="259"/>
      <c r="P36" s="259"/>
      <c r="Q36" s="259"/>
      <c r="R36" s="259"/>
      <c r="S36" s="259"/>
      <c r="T36" s="285"/>
      <c r="U36" s="285"/>
      <c r="V36" s="285"/>
      <c r="Z36" s="403"/>
      <c r="AA36" s="404"/>
    </row>
    <row r="37" spans="1:28" s="271" customFormat="1" ht="18" customHeight="1">
      <c r="A37" s="259" t="s">
        <v>294</v>
      </c>
      <c r="C37" s="259"/>
      <c r="D37" s="259"/>
      <c r="E37" s="259"/>
      <c r="F37" s="259"/>
      <c r="G37" s="259"/>
      <c r="H37" s="259"/>
      <c r="I37" s="259"/>
      <c r="J37" s="286"/>
      <c r="K37" s="286"/>
      <c r="L37" s="259"/>
      <c r="M37" s="259"/>
      <c r="N37" s="259"/>
      <c r="O37" s="259"/>
      <c r="P37" s="259"/>
      <c r="Q37" s="259"/>
      <c r="R37" s="259"/>
      <c r="S37" s="259"/>
      <c r="T37" s="285"/>
      <c r="U37" s="285"/>
      <c r="V37" s="285"/>
      <c r="Z37" s="403"/>
      <c r="AA37" s="404"/>
    </row>
    <row r="38" spans="1:28" s="271" customFormat="1" ht="18" customHeight="1">
      <c r="A38" s="259" t="s">
        <v>295</v>
      </c>
      <c r="B38" s="259"/>
      <c r="C38" s="259"/>
      <c r="D38" s="259"/>
      <c r="E38" s="259"/>
      <c r="F38" s="259"/>
      <c r="G38" s="259"/>
      <c r="H38" s="259"/>
      <c r="I38" s="285"/>
      <c r="J38" s="285"/>
      <c r="K38" s="285"/>
      <c r="L38" s="285"/>
      <c r="M38" s="285"/>
      <c r="N38" s="285"/>
      <c r="O38" s="285"/>
      <c r="P38" s="285"/>
      <c r="Q38" s="285"/>
      <c r="R38" s="285"/>
      <c r="S38" s="285"/>
      <c r="T38" s="285"/>
      <c r="U38" s="285"/>
      <c r="V38" s="285"/>
      <c r="Z38" s="403"/>
      <c r="AA38" s="404"/>
    </row>
    <row r="39" spans="1:28" s="271" customFormat="1" ht="18" customHeight="1">
      <c r="A39" s="259"/>
      <c r="B39" s="287"/>
      <c r="C39" s="259"/>
      <c r="D39" s="259"/>
      <c r="E39" s="259"/>
      <c r="F39" s="259"/>
      <c r="G39" s="259"/>
      <c r="H39" s="259"/>
      <c r="I39" s="285"/>
      <c r="J39" s="285"/>
      <c r="K39" s="285"/>
      <c r="L39" s="285"/>
      <c r="M39" s="285"/>
      <c r="N39" s="285"/>
      <c r="O39" s="285"/>
      <c r="P39" s="285"/>
      <c r="Q39" s="285"/>
      <c r="R39" s="285"/>
      <c r="S39" s="285"/>
      <c r="T39" s="285"/>
      <c r="U39" s="285"/>
      <c r="V39" s="285"/>
      <c r="Z39" s="403"/>
      <c r="AA39" s="404"/>
    </row>
    <row r="40" spans="1:28" s="271" customFormat="1" ht="18" customHeight="1">
      <c r="A40" s="287" t="s">
        <v>263</v>
      </c>
      <c r="B40" s="291"/>
      <c r="C40" s="292"/>
      <c r="D40" s="292"/>
      <c r="E40" s="292"/>
      <c r="F40" s="292"/>
      <c r="G40" s="292"/>
      <c r="H40" s="292"/>
      <c r="I40" s="285"/>
      <c r="J40" s="285"/>
      <c r="K40" s="285"/>
      <c r="L40" s="285"/>
      <c r="M40" s="285"/>
      <c r="N40" s="285"/>
      <c r="O40" s="285"/>
      <c r="P40" s="285"/>
      <c r="Q40" s="285"/>
      <c r="R40" s="285"/>
      <c r="S40" s="285"/>
      <c r="T40" s="285"/>
      <c r="U40" s="285"/>
      <c r="V40" s="285"/>
      <c r="Z40" s="403"/>
      <c r="AA40" s="404"/>
    </row>
    <row r="41" spans="1:28" s="271" customFormat="1" ht="18" customHeight="1">
      <c r="A41" s="259"/>
      <c r="B41" s="285"/>
      <c r="C41" s="285"/>
      <c r="D41" s="285"/>
      <c r="E41" s="285"/>
      <c r="F41" s="285"/>
      <c r="G41" s="285"/>
      <c r="H41" s="285"/>
      <c r="I41" s="285"/>
      <c r="J41" s="285"/>
      <c r="K41" s="285"/>
      <c r="L41" s="285"/>
      <c r="M41" s="285"/>
      <c r="N41" s="285"/>
      <c r="O41" s="285"/>
      <c r="P41" s="285"/>
      <c r="Q41" s="285"/>
      <c r="R41" s="285"/>
      <c r="S41" s="285"/>
      <c r="T41" s="285"/>
      <c r="U41" s="285"/>
      <c r="V41" s="285"/>
      <c r="Z41" s="403"/>
      <c r="AA41" s="404"/>
    </row>
    <row r="42" spans="1:28" s="271" customFormat="1" ht="18" customHeight="1">
      <c r="A42" s="287" t="s">
        <v>264</v>
      </c>
      <c r="C42" s="285"/>
      <c r="D42" s="285"/>
      <c r="E42" s="285"/>
      <c r="F42" s="285"/>
      <c r="G42" s="285"/>
      <c r="H42" s="285"/>
      <c r="I42" s="285"/>
      <c r="J42" s="285"/>
      <c r="K42" s="285"/>
      <c r="L42" s="285"/>
      <c r="M42" s="285"/>
      <c r="N42" s="285"/>
      <c r="O42" s="285"/>
      <c r="P42" s="285"/>
      <c r="Q42" s="285"/>
      <c r="R42" s="285"/>
      <c r="S42" s="285"/>
      <c r="T42" s="285"/>
      <c r="U42" s="285"/>
      <c r="V42" s="285"/>
      <c r="Z42" s="403"/>
      <c r="AA42" s="404"/>
    </row>
    <row r="43" spans="1:28" s="271" customFormat="1" ht="18" customHeight="1">
      <c r="A43" s="259"/>
      <c r="B43" s="287"/>
      <c r="C43" s="285"/>
      <c r="D43" s="285"/>
      <c r="E43" s="285"/>
      <c r="F43" s="285"/>
      <c r="G43" s="285"/>
      <c r="H43" s="285"/>
      <c r="I43" s="285"/>
      <c r="J43" s="285"/>
      <c r="K43" s="285"/>
      <c r="L43" s="285"/>
      <c r="M43" s="285"/>
      <c r="N43" s="285"/>
      <c r="O43" s="285"/>
      <c r="P43" s="285"/>
      <c r="Q43" s="285"/>
      <c r="R43" s="285"/>
      <c r="S43" s="285"/>
      <c r="T43" s="285"/>
      <c r="U43" s="285"/>
      <c r="V43" s="285"/>
      <c r="Z43" s="403"/>
      <c r="AA43" s="404"/>
    </row>
    <row r="44" spans="1:28" s="271" customFormat="1" ht="18" customHeight="1">
      <c r="A44" s="287" t="s">
        <v>265</v>
      </c>
      <c r="C44" s="285"/>
      <c r="D44" s="285"/>
      <c r="E44" s="285"/>
      <c r="F44" s="285"/>
      <c r="G44" s="285"/>
      <c r="H44" s="285"/>
      <c r="I44" s="285"/>
      <c r="J44" s="285"/>
      <c r="K44" s="285"/>
      <c r="L44" s="285"/>
      <c r="M44" s="285"/>
      <c r="N44" s="285"/>
      <c r="O44" s="285"/>
      <c r="P44" s="285"/>
      <c r="Q44" s="285"/>
      <c r="R44" s="285"/>
      <c r="S44" s="285"/>
      <c r="T44" s="285"/>
      <c r="U44" s="285"/>
      <c r="V44" s="285"/>
      <c r="Z44" s="403"/>
      <c r="AA44" s="404"/>
    </row>
    <row r="45" spans="1:28" s="271" customFormat="1" ht="18" customHeight="1">
      <c r="A45" s="259"/>
      <c r="B45" s="287"/>
      <c r="C45" s="285"/>
      <c r="D45" s="285"/>
      <c r="E45" s="285"/>
      <c r="F45" s="285"/>
      <c r="G45" s="285"/>
      <c r="H45" s="285"/>
      <c r="I45" s="285"/>
      <c r="J45" s="285"/>
      <c r="K45" s="285"/>
      <c r="L45" s="285"/>
      <c r="M45" s="285"/>
      <c r="N45" s="285"/>
      <c r="O45" s="285"/>
      <c r="P45" s="285"/>
      <c r="Q45" s="285"/>
      <c r="R45" s="285"/>
      <c r="S45" s="285"/>
      <c r="T45" s="285"/>
      <c r="U45" s="285"/>
      <c r="V45" s="285"/>
      <c r="X45" s="288"/>
      <c r="Z45" s="403"/>
      <c r="AA45" s="404"/>
    </row>
    <row r="46" spans="1:28" s="271" customFormat="1" ht="18" customHeight="1">
      <c r="A46" s="293" t="s">
        <v>296</v>
      </c>
      <c r="C46" s="285"/>
      <c r="D46" s="285"/>
      <c r="E46" s="285"/>
      <c r="F46" s="285"/>
      <c r="G46" s="285"/>
      <c r="H46" s="285"/>
      <c r="I46" s="276"/>
      <c r="J46" s="276"/>
      <c r="K46" s="276"/>
      <c r="L46" s="276"/>
      <c r="M46" s="276"/>
      <c r="N46" s="276"/>
      <c r="O46" s="276"/>
      <c r="P46" s="276"/>
      <c r="Q46" s="276"/>
      <c r="R46" s="276"/>
      <c r="S46" s="276"/>
      <c r="T46" s="276"/>
      <c r="U46" s="276"/>
      <c r="V46" s="276"/>
      <c r="X46" s="283"/>
      <c r="Y46" s="283"/>
      <c r="Z46" s="401"/>
      <c r="AA46" s="402"/>
      <c r="AB46" s="284"/>
    </row>
    <row r="47" spans="1:28" s="271" customFormat="1" ht="18" customHeight="1">
      <c r="A47" s="293" t="s">
        <v>297</v>
      </c>
      <c r="B47" s="287"/>
      <c r="C47" s="285"/>
      <c r="D47" s="285"/>
      <c r="E47" s="285"/>
      <c r="F47" s="285"/>
      <c r="G47" s="285"/>
      <c r="H47" s="285"/>
      <c r="I47" s="276"/>
      <c r="J47" s="276"/>
      <c r="K47" s="276"/>
      <c r="L47" s="276"/>
      <c r="M47" s="276"/>
      <c r="N47" s="276"/>
      <c r="O47" s="276"/>
      <c r="P47" s="276"/>
      <c r="Q47" s="276"/>
      <c r="R47" s="276"/>
      <c r="S47" s="276"/>
      <c r="T47" s="276"/>
      <c r="U47" s="276"/>
      <c r="V47" s="276"/>
      <c r="X47" s="283"/>
      <c r="Y47" s="283"/>
      <c r="Z47" s="401"/>
      <c r="AA47" s="402"/>
      <c r="AB47" s="284"/>
    </row>
    <row r="48" spans="1:28" s="271" customFormat="1" ht="18" customHeight="1">
      <c r="A48" s="293" t="s">
        <v>298</v>
      </c>
      <c r="C48" s="259"/>
      <c r="D48" s="259"/>
      <c r="E48" s="259"/>
      <c r="F48" s="259"/>
      <c r="G48" s="276"/>
      <c r="H48" s="276"/>
      <c r="I48" s="259"/>
      <c r="J48" s="259"/>
      <c r="K48" s="259"/>
      <c r="L48" s="259"/>
      <c r="M48" s="259"/>
      <c r="N48" s="259"/>
      <c r="O48" s="259"/>
      <c r="P48" s="259"/>
      <c r="Q48" s="259"/>
      <c r="R48" s="259"/>
      <c r="S48" s="259"/>
      <c r="T48" s="259"/>
      <c r="U48" s="259"/>
      <c r="V48" s="259"/>
      <c r="X48" s="283"/>
      <c r="Y48" s="283"/>
      <c r="Z48" s="401"/>
      <c r="AA48" s="402"/>
      <c r="AB48" s="284"/>
    </row>
    <row r="49" spans="1:28" s="271" customFormat="1" ht="18" customHeight="1">
      <c r="A49" s="293" t="s">
        <v>299</v>
      </c>
      <c r="C49" s="259"/>
      <c r="D49" s="259"/>
      <c r="E49" s="259"/>
      <c r="F49" s="259"/>
      <c r="G49" s="276"/>
      <c r="H49" s="276"/>
      <c r="I49" s="276"/>
      <c r="J49" s="276"/>
      <c r="K49" s="276"/>
      <c r="L49" s="276"/>
      <c r="M49" s="276"/>
      <c r="N49" s="276"/>
      <c r="O49" s="276"/>
      <c r="P49" s="276"/>
      <c r="Q49" s="276"/>
      <c r="R49" s="276"/>
      <c r="S49" s="276"/>
      <c r="T49" s="276"/>
      <c r="U49" s="276"/>
      <c r="V49" s="276"/>
      <c r="X49" s="283"/>
      <c r="Y49" s="283"/>
      <c r="Z49" s="401"/>
      <c r="AA49" s="402"/>
      <c r="AB49" s="284"/>
    </row>
    <row r="50" spans="1:28" s="271" customFormat="1" ht="18" customHeight="1">
      <c r="A50" s="259" t="s">
        <v>300</v>
      </c>
      <c r="C50" s="259"/>
      <c r="D50" s="259"/>
      <c r="E50" s="259"/>
      <c r="F50" s="259"/>
      <c r="G50" s="259"/>
      <c r="H50" s="259"/>
      <c r="I50" s="259"/>
      <c r="J50" s="259"/>
      <c r="K50" s="259"/>
      <c r="L50" s="259"/>
      <c r="M50" s="259"/>
      <c r="N50" s="259"/>
      <c r="O50" s="259"/>
      <c r="P50" s="259"/>
      <c r="Q50" s="259"/>
      <c r="R50" s="259"/>
      <c r="S50" s="259"/>
      <c r="T50" s="259"/>
      <c r="U50" s="259"/>
      <c r="V50" s="259"/>
      <c r="X50" s="283"/>
      <c r="Y50" s="283"/>
      <c r="Z50" s="401"/>
      <c r="AA50" s="402"/>
      <c r="AB50" s="284"/>
    </row>
    <row r="51" spans="1:28" s="271" customFormat="1" ht="18" customHeight="1">
      <c r="A51" s="259" t="s">
        <v>301</v>
      </c>
      <c r="C51" s="259"/>
      <c r="D51" s="259"/>
      <c r="E51" s="259"/>
      <c r="F51" s="259"/>
      <c r="G51" s="276"/>
      <c r="H51" s="276"/>
      <c r="I51" s="276"/>
      <c r="J51" s="276"/>
      <c r="K51" s="276"/>
      <c r="L51" s="276"/>
      <c r="M51" s="276"/>
      <c r="N51" s="276"/>
      <c r="O51" s="276"/>
      <c r="P51" s="276"/>
      <c r="Q51" s="276"/>
      <c r="R51" s="276"/>
      <c r="S51" s="276"/>
      <c r="T51" s="276"/>
      <c r="U51" s="276"/>
      <c r="V51" s="276"/>
      <c r="X51" s="283"/>
      <c r="Y51" s="283"/>
      <c r="Z51" s="401"/>
      <c r="AA51" s="402"/>
      <c r="AB51" s="284"/>
    </row>
    <row r="52" spans="1:28" s="271" customFormat="1" ht="18" customHeight="1">
      <c r="A52" s="259" t="s">
        <v>302</v>
      </c>
      <c r="B52" s="293"/>
      <c r="C52" s="259"/>
      <c r="D52" s="259"/>
      <c r="E52" s="259"/>
      <c r="F52" s="259"/>
      <c r="G52" s="259"/>
      <c r="H52" s="259"/>
      <c r="I52" s="259"/>
      <c r="J52" s="259"/>
      <c r="K52" s="259"/>
      <c r="L52" s="259"/>
      <c r="M52" s="259"/>
      <c r="N52" s="259"/>
      <c r="O52" s="259"/>
      <c r="P52" s="259"/>
      <c r="Q52" s="259"/>
      <c r="R52" s="259"/>
      <c r="S52" s="259"/>
      <c r="T52" s="259"/>
      <c r="U52" s="259"/>
      <c r="V52" s="259"/>
      <c r="W52" s="259"/>
      <c r="X52" s="288"/>
      <c r="Z52" s="405"/>
      <c r="AA52" s="406"/>
      <c r="AB52" s="283"/>
    </row>
    <row r="53" spans="1:28" s="271" customFormat="1" ht="18" customHeight="1" thickBot="1">
      <c r="A53" s="287" t="s">
        <v>303</v>
      </c>
      <c r="B53" s="293"/>
      <c r="C53" s="259"/>
      <c r="D53" s="259"/>
      <c r="E53" s="259"/>
      <c r="F53" s="259"/>
      <c r="G53" s="276"/>
      <c r="H53" s="276"/>
      <c r="I53" s="276"/>
      <c r="J53" s="276"/>
      <c r="K53" s="276"/>
      <c r="L53" s="276"/>
      <c r="M53" s="276"/>
      <c r="N53" s="276"/>
      <c r="O53" s="276"/>
      <c r="P53" s="276"/>
      <c r="Q53" s="276"/>
      <c r="R53" s="276"/>
      <c r="S53" s="276"/>
      <c r="T53" s="276"/>
      <c r="U53" s="276"/>
      <c r="V53" s="276"/>
      <c r="W53" s="259"/>
      <c r="X53" s="282"/>
      <c r="Y53" s="282"/>
      <c r="Z53" s="407"/>
      <c r="AA53" s="408"/>
      <c r="AB53" s="294"/>
    </row>
    <row r="54" spans="1:28" ht="18" customHeight="1">
      <c r="A54" s="260"/>
      <c r="B54" s="269"/>
      <c r="C54" s="261"/>
      <c r="D54" s="261"/>
      <c r="E54" s="261"/>
      <c r="F54" s="261"/>
      <c r="G54" s="83"/>
      <c r="H54" s="83"/>
      <c r="I54" s="83"/>
      <c r="J54" s="83"/>
      <c r="K54" s="83"/>
      <c r="L54" s="83"/>
      <c r="M54" s="83"/>
      <c r="N54" s="83"/>
      <c r="O54" s="83"/>
      <c r="P54" s="83"/>
      <c r="Q54" s="83"/>
      <c r="R54" s="83"/>
      <c r="S54" s="83"/>
      <c r="T54" s="83"/>
      <c r="U54" s="83"/>
      <c r="V54" s="83"/>
      <c r="Z54" s="254"/>
      <c r="AA54" s="82"/>
    </row>
    <row r="55" spans="1:28" ht="18" customHeight="1">
      <c r="X55" s="77"/>
      <c r="Y55" s="77"/>
      <c r="Z55" s="77"/>
      <c r="AB55" s="77"/>
    </row>
  </sheetData>
  <sheetProtection password="D819" sheet="1" objects="1" scenarios="1"/>
  <mergeCells count="8">
    <mergeCell ref="B17:U17"/>
    <mergeCell ref="A4:V4"/>
    <mergeCell ref="B9:G9"/>
    <mergeCell ref="B10:G10"/>
    <mergeCell ref="B11:G11"/>
    <mergeCell ref="H9:T9"/>
    <mergeCell ref="H10:T10"/>
    <mergeCell ref="H11:T11"/>
  </mergeCells>
  <phoneticPr fontId="2"/>
  <conditionalFormatting sqref="P2:T2 H9:T11">
    <cfRule type="cellIs" dxfId="2" priority="2" stopIfTrue="1" operator="equal">
      <formula>""</formula>
    </cfRule>
  </conditionalFormatting>
  <dataValidations count="1">
    <dataValidation type="list" allowBlank="1" showInputMessage="1" showErrorMessage="1" sqref="T30:U30">
      <formula1>$Y$19:$Y$33</formula1>
    </dataValidation>
  </dataValidations>
  <printOptions horizontalCentered="1"/>
  <pageMargins left="0.59055118110236227" right="0.59055118110236227" top="0.78740157480314965" bottom="0.59055118110236227" header="0.39370078740157483" footer="0.39370078740157483"/>
  <pageSetup paperSize="9" scale="83" firstPageNumber="21" orientation="portrait" useFirstPageNumber="1" horizontalDpi="4294967293" r:id="rId1"/>
  <headerFooter alignWithMargins="0">
    <oddHeader>&amp;R（様式５）</oddHeader>
  </headerFooter>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I53"/>
  <sheetViews>
    <sheetView view="pageBreakPreview" zoomScaleNormal="100" zoomScaleSheetLayoutView="100" workbookViewId="0">
      <selection activeCell="D30" sqref="D30:J30"/>
    </sheetView>
  </sheetViews>
  <sheetFormatPr defaultRowHeight="18" customHeight="1"/>
  <cols>
    <col min="1" max="1" width="1.625" style="257" customWidth="1"/>
    <col min="2" max="4" width="18.75" style="257" customWidth="1"/>
    <col min="5" max="9" width="4.375" style="257" customWidth="1"/>
    <col min="10" max="10" width="18.75" style="257" customWidth="1"/>
    <col min="11" max="11" width="1.625" style="257" customWidth="1"/>
    <col min="12" max="12" width="1.375" style="77" customWidth="1"/>
    <col min="13" max="13" width="3.625" style="77" hidden="1" customWidth="1"/>
    <col min="14" max="14" width="1.5" style="265" customWidth="1"/>
    <col min="15" max="15" width="2.125" style="265" hidden="1" customWidth="1"/>
    <col min="16" max="16" width="1.5" style="268" customWidth="1"/>
    <col min="17" max="17" width="80.5" style="77" customWidth="1"/>
    <col min="18" max="18" width="1.5" style="268" customWidth="1"/>
    <col min="19" max="31" width="9" style="77"/>
    <col min="32" max="34" width="0" style="77" hidden="1" customWidth="1"/>
    <col min="35" max="35" width="61.25" style="77" hidden="1" customWidth="1"/>
    <col min="36" max="16384" width="9" style="77"/>
  </cols>
  <sheetData>
    <row r="1" spans="1:18" ht="18" customHeight="1" thickBot="1">
      <c r="P1" s="263"/>
      <c r="Q1" s="254"/>
    </row>
    <row r="2" spans="1:18" ht="18" customHeight="1">
      <c r="A2" s="570" t="s">
        <v>266</v>
      </c>
      <c r="B2" s="980"/>
      <c r="C2" s="980"/>
      <c r="D2" s="980"/>
      <c r="E2" s="980"/>
      <c r="F2" s="980"/>
      <c r="G2" s="980"/>
      <c r="H2" s="980"/>
      <c r="I2" s="980"/>
      <c r="J2" s="980"/>
      <c r="K2" s="980"/>
      <c r="L2" s="79"/>
      <c r="M2" s="79"/>
      <c r="O2" s="267"/>
      <c r="P2" s="390"/>
      <c r="Q2" s="391" t="s">
        <v>267</v>
      </c>
      <c r="R2" s="254"/>
    </row>
    <row r="3" spans="1:18" ht="18" customHeight="1">
      <c r="N3" s="77"/>
      <c r="O3" s="77"/>
      <c r="P3" s="392"/>
      <c r="Q3" s="400"/>
      <c r="R3" s="50"/>
    </row>
    <row r="4" spans="1:18" ht="18" customHeight="1">
      <c r="N4" s="77"/>
      <c r="O4" s="77"/>
      <c r="P4" s="392"/>
      <c r="Q4" s="400"/>
      <c r="R4" s="50"/>
    </row>
    <row r="5" spans="1:18" ht="18" customHeight="1">
      <c r="A5" s="264"/>
      <c r="B5" s="256"/>
      <c r="C5" s="256"/>
      <c r="D5" s="247"/>
      <c r="E5" s="281" t="str">
        <f>IF('事業計画書（様式１）'!O5="","",'事業計画書（様式１）'!O5)</f>
        <v/>
      </c>
      <c r="F5" s="244" t="s">
        <v>47</v>
      </c>
      <c r="G5" s="281" t="str">
        <f>IF('事業計画書（様式１）'!Q5="","",'事業計画書（様式１）'!Q5)</f>
        <v/>
      </c>
      <c r="H5" s="244" t="s">
        <v>65</v>
      </c>
      <c r="I5" s="281" t="str">
        <f>IF('事業計画書（様式１）'!S5="","",'事業計画書（様式１）'!S5)</f>
        <v/>
      </c>
      <c r="J5" s="271" t="s">
        <v>284</v>
      </c>
      <c r="K5" s="256"/>
      <c r="L5" s="79"/>
      <c r="M5" s="79"/>
      <c r="P5" s="392"/>
      <c r="Q5" s="411" t="s">
        <v>364</v>
      </c>
      <c r="R5" s="266"/>
    </row>
    <row r="6" spans="1:18" ht="18" customHeight="1">
      <c r="A6" s="264"/>
      <c r="B6" s="256"/>
      <c r="C6" s="256"/>
      <c r="D6" s="256"/>
      <c r="E6" s="256"/>
      <c r="F6" s="256"/>
      <c r="G6" s="256"/>
      <c r="H6" s="256"/>
      <c r="I6" s="256"/>
      <c r="J6" s="256"/>
      <c r="K6" s="256"/>
      <c r="L6" s="79"/>
      <c r="M6" s="79"/>
      <c r="O6" s="267"/>
      <c r="P6" s="392"/>
      <c r="Q6" s="400"/>
      <c r="R6" s="254"/>
    </row>
    <row r="7" spans="1:18" ht="36" customHeight="1">
      <c r="B7" s="272" t="s">
        <v>268</v>
      </c>
      <c r="C7" s="272" t="s">
        <v>72</v>
      </c>
      <c r="D7" s="272" t="s">
        <v>269</v>
      </c>
      <c r="E7" s="985" t="s">
        <v>270</v>
      </c>
      <c r="F7" s="985"/>
      <c r="G7" s="985"/>
      <c r="H7" s="985"/>
      <c r="I7" s="272" t="s">
        <v>271</v>
      </c>
      <c r="J7" s="272" t="s">
        <v>7</v>
      </c>
      <c r="L7" s="79"/>
      <c r="M7" s="79"/>
      <c r="O7" s="267"/>
      <c r="P7" s="392"/>
      <c r="Q7" s="409" t="s">
        <v>417</v>
      </c>
      <c r="R7" s="254"/>
    </row>
    <row r="8" spans="1:18" ht="12" customHeight="1">
      <c r="B8" s="278" t="s">
        <v>272</v>
      </c>
      <c r="C8" s="258"/>
      <c r="D8" s="258"/>
      <c r="E8" s="273"/>
      <c r="F8" s="274"/>
      <c r="G8" s="274"/>
      <c r="H8" s="275"/>
      <c r="I8" s="258"/>
      <c r="J8" s="258"/>
      <c r="L8" s="79"/>
      <c r="M8" s="79"/>
      <c r="O8" s="267"/>
      <c r="P8" s="392"/>
      <c r="Q8" s="400"/>
      <c r="R8" s="254"/>
    </row>
    <row r="9" spans="1:18" ht="36" customHeight="1">
      <c r="B9" s="483"/>
      <c r="C9" s="483"/>
      <c r="D9" s="483"/>
      <c r="E9" s="484"/>
      <c r="F9" s="485"/>
      <c r="G9" s="486"/>
      <c r="H9" s="487"/>
      <c r="I9" s="488"/>
      <c r="J9" s="483"/>
      <c r="L9" s="79"/>
      <c r="M9" s="1" t="s">
        <v>283</v>
      </c>
      <c r="O9" s="267"/>
      <c r="P9" s="392"/>
      <c r="Q9" s="410" t="s">
        <v>406</v>
      </c>
      <c r="R9" s="254"/>
    </row>
    <row r="10" spans="1:18" ht="36" customHeight="1">
      <c r="B10" s="489"/>
      <c r="C10" s="489"/>
      <c r="D10" s="489"/>
      <c r="E10" s="484"/>
      <c r="F10" s="490"/>
      <c r="G10" s="490"/>
      <c r="H10" s="491"/>
      <c r="I10" s="488"/>
      <c r="J10" s="489"/>
      <c r="L10" s="79"/>
      <c r="M10" s="1" t="s">
        <v>281</v>
      </c>
      <c r="O10" s="267"/>
      <c r="P10" s="392"/>
      <c r="Q10" s="400"/>
      <c r="R10" s="254"/>
    </row>
    <row r="11" spans="1:18" ht="36" customHeight="1">
      <c r="A11" s="259"/>
      <c r="B11" s="489"/>
      <c r="C11" s="489"/>
      <c r="D11" s="489"/>
      <c r="E11" s="484"/>
      <c r="F11" s="490"/>
      <c r="G11" s="490"/>
      <c r="H11" s="491"/>
      <c r="I11" s="488"/>
      <c r="J11" s="489"/>
      <c r="K11" s="276"/>
      <c r="M11" s="1" t="s">
        <v>282</v>
      </c>
      <c r="N11" s="267"/>
      <c r="O11" s="267"/>
      <c r="P11" s="392"/>
      <c r="Q11" s="400"/>
      <c r="R11" s="254"/>
    </row>
    <row r="12" spans="1:18" ht="36" customHeight="1">
      <c r="A12" s="259"/>
      <c r="B12" s="489"/>
      <c r="C12" s="489"/>
      <c r="D12" s="489"/>
      <c r="E12" s="484"/>
      <c r="F12" s="490"/>
      <c r="G12" s="490"/>
      <c r="H12" s="491"/>
      <c r="I12" s="488"/>
      <c r="J12" s="489"/>
      <c r="K12" s="276"/>
      <c r="N12" s="267"/>
      <c r="O12" s="267"/>
      <c r="P12" s="392"/>
      <c r="Q12" s="400"/>
      <c r="R12" s="254"/>
    </row>
    <row r="13" spans="1:18" ht="36" customHeight="1">
      <c r="A13" s="259"/>
      <c r="B13" s="489"/>
      <c r="C13" s="489"/>
      <c r="D13" s="489"/>
      <c r="E13" s="484"/>
      <c r="F13" s="490"/>
      <c r="G13" s="490"/>
      <c r="H13" s="491"/>
      <c r="I13" s="488"/>
      <c r="J13" s="489"/>
      <c r="K13" s="276"/>
      <c r="N13" s="267"/>
      <c r="O13" s="267"/>
      <c r="P13" s="392"/>
      <c r="Q13" s="400"/>
      <c r="R13" s="254"/>
    </row>
    <row r="14" spans="1:18" ht="36" customHeight="1">
      <c r="A14" s="259"/>
      <c r="B14" s="489"/>
      <c r="C14" s="489"/>
      <c r="D14" s="489"/>
      <c r="E14" s="484"/>
      <c r="F14" s="490"/>
      <c r="G14" s="490"/>
      <c r="H14" s="491"/>
      <c r="I14" s="488"/>
      <c r="J14" s="489"/>
      <c r="K14" s="276"/>
      <c r="N14" s="267"/>
      <c r="O14" s="267"/>
      <c r="P14" s="392"/>
      <c r="Q14" s="400"/>
      <c r="R14" s="254"/>
    </row>
    <row r="15" spans="1:18" s="271" customFormat="1" ht="36" customHeight="1">
      <c r="A15" s="259"/>
      <c r="B15" s="489"/>
      <c r="C15" s="489"/>
      <c r="D15" s="489"/>
      <c r="E15" s="484"/>
      <c r="F15" s="490"/>
      <c r="G15" s="490"/>
      <c r="H15" s="491"/>
      <c r="I15" s="488"/>
      <c r="J15" s="489"/>
      <c r="K15" s="276"/>
      <c r="N15" s="283"/>
      <c r="O15" s="283"/>
      <c r="P15" s="393"/>
      <c r="Q15" s="402"/>
      <c r="R15" s="284"/>
    </row>
    <row r="16" spans="1:18" s="271" customFormat="1" ht="36" customHeight="1">
      <c r="A16" s="259"/>
      <c r="B16" s="489"/>
      <c r="C16" s="489"/>
      <c r="D16" s="489"/>
      <c r="E16" s="484"/>
      <c r="F16" s="490"/>
      <c r="G16" s="490"/>
      <c r="H16" s="491"/>
      <c r="I16" s="488"/>
      <c r="J16" s="489"/>
      <c r="K16" s="276"/>
      <c r="N16" s="283"/>
      <c r="O16" s="283"/>
      <c r="P16" s="393"/>
      <c r="Q16" s="402"/>
      <c r="R16" s="284"/>
    </row>
    <row r="17" spans="1:18" s="271" customFormat="1" ht="36" customHeight="1">
      <c r="A17" s="259"/>
      <c r="B17" s="489"/>
      <c r="C17" s="489"/>
      <c r="D17" s="489"/>
      <c r="E17" s="484"/>
      <c r="F17" s="490"/>
      <c r="G17" s="490"/>
      <c r="H17" s="491"/>
      <c r="I17" s="488"/>
      <c r="J17" s="489"/>
      <c r="K17" s="276"/>
      <c r="N17" s="283"/>
      <c r="O17" s="283"/>
      <c r="P17" s="393"/>
      <c r="Q17" s="402"/>
      <c r="R17" s="284"/>
    </row>
    <row r="18" spans="1:18" s="271" customFormat="1" ht="36" customHeight="1">
      <c r="A18" s="259"/>
      <c r="B18" s="489"/>
      <c r="C18" s="489"/>
      <c r="D18" s="489"/>
      <c r="E18" s="484"/>
      <c r="F18" s="490"/>
      <c r="G18" s="490"/>
      <c r="H18" s="491"/>
      <c r="I18" s="488"/>
      <c r="J18" s="489"/>
      <c r="K18" s="276"/>
      <c r="N18" s="283"/>
      <c r="O18" s="283"/>
      <c r="P18" s="393"/>
      <c r="Q18" s="402"/>
      <c r="R18" s="284"/>
    </row>
    <row r="19" spans="1:18" s="271" customFormat="1" ht="36" customHeight="1">
      <c r="A19" s="259"/>
      <c r="B19" s="489"/>
      <c r="C19" s="489"/>
      <c r="D19" s="489"/>
      <c r="E19" s="484"/>
      <c r="F19" s="490"/>
      <c r="G19" s="490"/>
      <c r="H19" s="491"/>
      <c r="I19" s="488"/>
      <c r="J19" s="489"/>
      <c r="K19" s="276"/>
      <c r="N19" s="283"/>
      <c r="O19" s="283"/>
      <c r="P19" s="393"/>
      <c r="Q19" s="402"/>
      <c r="R19" s="284"/>
    </row>
    <row r="20" spans="1:18" s="271" customFormat="1" ht="36" customHeight="1">
      <c r="A20" s="259"/>
      <c r="B20" s="489"/>
      <c r="C20" s="489"/>
      <c r="D20" s="489"/>
      <c r="E20" s="484"/>
      <c r="F20" s="490"/>
      <c r="G20" s="490"/>
      <c r="H20" s="491"/>
      <c r="I20" s="488"/>
      <c r="J20" s="489"/>
      <c r="K20" s="276"/>
      <c r="N20" s="283"/>
      <c r="O20" s="283"/>
      <c r="P20" s="393"/>
      <c r="Q20" s="402"/>
      <c r="R20" s="284"/>
    </row>
    <row r="21" spans="1:18" s="271" customFormat="1" ht="36" customHeight="1">
      <c r="A21" s="259"/>
      <c r="B21" s="489"/>
      <c r="C21" s="489"/>
      <c r="D21" s="489"/>
      <c r="E21" s="484"/>
      <c r="F21" s="490"/>
      <c r="G21" s="490"/>
      <c r="H21" s="491"/>
      <c r="I21" s="488"/>
      <c r="J21" s="489"/>
      <c r="K21" s="276"/>
      <c r="N21" s="283"/>
      <c r="O21" s="283"/>
      <c r="P21" s="393"/>
      <c r="Q21" s="402"/>
      <c r="R21" s="284"/>
    </row>
    <row r="22" spans="1:18" s="271" customFormat="1" ht="36" customHeight="1">
      <c r="A22" s="259"/>
      <c r="B22" s="489"/>
      <c r="C22" s="489"/>
      <c r="D22" s="489"/>
      <c r="E22" s="484"/>
      <c r="F22" s="490"/>
      <c r="G22" s="490"/>
      <c r="H22" s="491"/>
      <c r="I22" s="488"/>
      <c r="J22" s="489"/>
      <c r="K22" s="276"/>
      <c r="N22" s="283"/>
      <c r="O22" s="283"/>
      <c r="P22" s="393"/>
      <c r="Q22" s="402"/>
      <c r="R22" s="284"/>
    </row>
    <row r="23" spans="1:18" s="271" customFormat="1" ht="36" customHeight="1">
      <c r="A23" s="259"/>
      <c r="B23" s="489"/>
      <c r="C23" s="489"/>
      <c r="D23" s="489"/>
      <c r="E23" s="484"/>
      <c r="F23" s="490"/>
      <c r="G23" s="490"/>
      <c r="H23" s="491"/>
      <c r="I23" s="488"/>
      <c r="J23" s="489"/>
      <c r="K23" s="276"/>
      <c r="N23" s="283"/>
      <c r="O23" s="283"/>
      <c r="P23" s="393"/>
      <c r="Q23" s="402"/>
      <c r="R23" s="284"/>
    </row>
    <row r="24" spans="1:18" s="271" customFormat="1" ht="18" customHeight="1">
      <c r="A24" s="259"/>
      <c r="B24" s="277"/>
      <c r="C24" s="277"/>
      <c r="D24" s="277"/>
      <c r="E24" s="277"/>
      <c r="F24" s="277"/>
      <c r="G24" s="277"/>
      <c r="H24" s="277"/>
      <c r="I24" s="277"/>
      <c r="J24" s="277"/>
      <c r="K24" s="277"/>
      <c r="N24" s="283"/>
      <c r="O24" s="283"/>
      <c r="P24" s="393"/>
      <c r="Q24" s="402"/>
      <c r="R24" s="284"/>
    </row>
    <row r="25" spans="1:18" s="271" customFormat="1" ht="18" customHeight="1">
      <c r="A25" s="259"/>
      <c r="B25" s="277" t="s">
        <v>273</v>
      </c>
      <c r="C25" s="277"/>
      <c r="D25" s="277"/>
      <c r="E25" s="277"/>
      <c r="F25" s="277"/>
      <c r="G25" s="277"/>
      <c r="H25" s="277"/>
      <c r="I25" s="277"/>
      <c r="J25" s="277"/>
      <c r="K25" s="277"/>
      <c r="N25" s="283"/>
      <c r="O25" s="283"/>
      <c r="P25" s="393"/>
      <c r="Q25" s="402"/>
      <c r="R25" s="284"/>
    </row>
    <row r="26" spans="1:18" s="271" customFormat="1" ht="18" customHeight="1">
      <c r="A26" s="259"/>
      <c r="B26" s="277" t="s">
        <v>274</v>
      </c>
      <c r="C26" s="277"/>
      <c r="D26" s="277"/>
      <c r="E26" s="277"/>
      <c r="F26" s="277"/>
      <c r="G26" s="277"/>
      <c r="H26" s="277"/>
      <c r="I26" s="277"/>
      <c r="J26" s="277"/>
      <c r="K26" s="277"/>
      <c r="N26" s="283"/>
      <c r="O26" s="283"/>
      <c r="P26" s="393"/>
      <c r="Q26" s="402"/>
      <c r="R26" s="284"/>
    </row>
    <row r="27" spans="1:18" s="271" customFormat="1" ht="18" customHeight="1">
      <c r="A27" s="259"/>
      <c r="B27" s="277"/>
      <c r="C27" s="277"/>
      <c r="D27" s="277"/>
      <c r="E27" s="277"/>
      <c r="F27" s="277"/>
      <c r="G27" s="277"/>
      <c r="H27" s="277"/>
      <c r="I27" s="277"/>
      <c r="J27" s="277"/>
      <c r="K27" s="277"/>
      <c r="N27" s="283"/>
      <c r="O27" s="283"/>
      <c r="P27" s="393"/>
      <c r="Q27" s="402"/>
      <c r="R27" s="284"/>
    </row>
    <row r="28" spans="1:18" s="271" customFormat="1" ht="18" customHeight="1">
      <c r="A28" s="259"/>
      <c r="B28" s="277"/>
      <c r="C28" s="277"/>
      <c r="D28" s="277"/>
      <c r="E28" s="277"/>
      <c r="F28" s="277"/>
      <c r="G28" s="277"/>
      <c r="H28" s="277"/>
      <c r="I28" s="277"/>
      <c r="J28" s="277"/>
      <c r="K28" s="277"/>
      <c r="N28" s="283"/>
      <c r="O28" s="283"/>
      <c r="P28" s="393"/>
      <c r="Q28" s="402"/>
      <c r="R28" s="284"/>
    </row>
    <row r="29" spans="1:18" s="271" customFormat="1" ht="18" customHeight="1">
      <c r="A29" s="259"/>
      <c r="B29" s="277"/>
      <c r="C29" s="277"/>
      <c r="D29" s="981" t="s">
        <v>275</v>
      </c>
      <c r="E29" s="981"/>
      <c r="J29" s="277"/>
      <c r="K29" s="277"/>
      <c r="N29" s="283"/>
      <c r="O29" s="283"/>
      <c r="P29" s="393"/>
      <c r="Q29" s="402"/>
      <c r="R29" s="284"/>
    </row>
    <row r="30" spans="1:18" s="271" customFormat="1" ht="18" customHeight="1">
      <c r="A30" s="259"/>
      <c r="B30" s="277"/>
      <c r="C30" s="277"/>
      <c r="D30" s="984" t="str">
        <f>IF('事業計画書（様式１）'!G10="","",'事業計画書（様式１）'!G10)</f>
        <v/>
      </c>
      <c r="E30" s="984"/>
      <c r="F30" s="984"/>
      <c r="G30" s="984"/>
      <c r="H30" s="984"/>
      <c r="I30" s="984"/>
      <c r="J30" s="984"/>
      <c r="K30" s="277"/>
      <c r="N30" s="283"/>
      <c r="O30" s="283"/>
      <c r="P30" s="393"/>
      <c r="Q30" s="411" t="s">
        <v>364</v>
      </c>
      <c r="R30" s="284"/>
    </row>
    <row r="31" spans="1:18" s="271" customFormat="1" ht="18" customHeight="1">
      <c r="A31" s="259"/>
      <c r="B31" s="277"/>
      <c r="C31" s="277"/>
      <c r="D31" s="277"/>
      <c r="E31" s="280"/>
      <c r="F31" s="280"/>
      <c r="G31" s="280"/>
      <c r="H31" s="280"/>
      <c r="I31" s="280"/>
      <c r="J31" s="280"/>
      <c r="K31" s="277"/>
      <c r="N31" s="283"/>
      <c r="O31" s="283"/>
      <c r="P31" s="393"/>
      <c r="Q31" s="402"/>
      <c r="R31" s="284"/>
    </row>
    <row r="32" spans="1:18" s="271" customFormat="1" ht="18" customHeight="1">
      <c r="A32" s="259"/>
      <c r="B32" s="277"/>
      <c r="C32" s="277"/>
      <c r="D32" s="981" t="s">
        <v>280</v>
      </c>
      <c r="E32" s="981"/>
      <c r="F32" s="277"/>
      <c r="G32" s="277"/>
      <c r="H32" s="277"/>
      <c r="I32" s="277"/>
      <c r="J32" s="277"/>
      <c r="K32" s="259"/>
      <c r="L32" s="259"/>
      <c r="M32" s="259"/>
      <c r="N32" s="288"/>
      <c r="P32" s="394"/>
      <c r="Q32" s="406"/>
      <c r="R32" s="283"/>
    </row>
    <row r="33" spans="1:18" s="271" customFormat="1" ht="18" customHeight="1">
      <c r="A33" s="259"/>
      <c r="B33" s="277"/>
      <c r="C33" s="277"/>
      <c r="D33" s="984" t="str">
        <f>IF('事業計画書（様式１）'!G12="","",'事業計画書（様式１）'!G12)</f>
        <v/>
      </c>
      <c r="E33" s="984"/>
      <c r="F33" s="984"/>
      <c r="G33" s="984"/>
      <c r="H33" s="984"/>
      <c r="I33" s="984"/>
      <c r="J33" s="984"/>
      <c r="K33" s="259"/>
      <c r="L33" s="259"/>
      <c r="M33" s="259"/>
      <c r="N33" s="288"/>
      <c r="P33" s="394"/>
      <c r="Q33" s="411" t="s">
        <v>364</v>
      </c>
      <c r="R33" s="283"/>
    </row>
    <row r="34" spans="1:18" s="271" customFormat="1" ht="18" customHeight="1">
      <c r="A34" s="259"/>
      <c r="B34" s="277"/>
      <c r="C34" s="277"/>
      <c r="D34" s="277"/>
      <c r="E34" s="277"/>
      <c r="F34" s="277"/>
      <c r="G34" s="280"/>
      <c r="H34" s="280"/>
      <c r="I34" s="280"/>
      <c r="J34" s="280"/>
      <c r="K34" s="259"/>
      <c r="L34" s="259"/>
      <c r="M34" s="259"/>
      <c r="N34" s="288"/>
      <c r="P34" s="394"/>
      <c r="Q34" s="413" t="s">
        <v>359</v>
      </c>
      <c r="R34" s="283"/>
    </row>
    <row r="35" spans="1:18" s="271" customFormat="1" ht="18" customHeight="1" thickBot="1">
      <c r="A35" s="259"/>
      <c r="B35" s="277"/>
      <c r="C35" s="277"/>
      <c r="D35" s="279"/>
      <c r="E35" s="279"/>
      <c r="F35" s="277"/>
      <c r="G35" s="277"/>
      <c r="H35" s="277"/>
      <c r="I35" s="277"/>
      <c r="J35" s="277"/>
      <c r="K35" s="259"/>
      <c r="L35" s="259"/>
      <c r="M35" s="259"/>
      <c r="N35" s="282"/>
      <c r="O35" s="282"/>
      <c r="P35" s="395"/>
      <c r="Q35" s="396"/>
      <c r="R35" s="294"/>
    </row>
    <row r="36" spans="1:18" s="271" customFormat="1" ht="18" customHeight="1">
      <c r="A36" s="260"/>
      <c r="B36" s="259"/>
      <c r="C36" s="259"/>
      <c r="D36" s="259"/>
      <c r="E36" s="259"/>
      <c r="F36" s="259"/>
      <c r="G36" s="259"/>
      <c r="H36" s="259"/>
      <c r="I36" s="259"/>
      <c r="J36" s="259"/>
      <c r="K36" s="259"/>
      <c r="N36" s="282"/>
      <c r="O36" s="282"/>
      <c r="P36" s="284"/>
      <c r="Q36" s="288"/>
      <c r="R36" s="294"/>
    </row>
    <row r="37" spans="1:18" s="271" customFormat="1" ht="18" customHeight="1"/>
    <row r="38" spans="1:18" s="271" customFormat="1" ht="18" customHeight="1">
      <c r="N38" s="282"/>
      <c r="O38" s="282"/>
      <c r="P38" s="294"/>
      <c r="R38" s="294"/>
    </row>
    <row r="39" spans="1:18" s="271" customFormat="1" ht="18" customHeight="1">
      <c r="N39" s="282"/>
      <c r="O39" s="282"/>
      <c r="P39" s="294"/>
      <c r="R39" s="294"/>
    </row>
    <row r="40" spans="1:18" s="271" customFormat="1" ht="18" customHeight="1">
      <c r="N40" s="282"/>
      <c r="O40" s="282"/>
      <c r="P40" s="294"/>
      <c r="R40" s="294"/>
    </row>
    <row r="41" spans="1:18" s="271" customFormat="1" ht="18" customHeight="1">
      <c r="N41" s="282"/>
      <c r="O41" s="282"/>
      <c r="P41" s="294"/>
      <c r="R41" s="294"/>
    </row>
    <row r="42" spans="1:18" s="271" customFormat="1" ht="18" customHeight="1">
      <c r="N42" s="282"/>
      <c r="O42" s="282"/>
      <c r="P42" s="294"/>
      <c r="R42" s="294"/>
    </row>
    <row r="43" spans="1:18" s="271" customFormat="1" ht="18" customHeight="1">
      <c r="N43" s="282"/>
      <c r="O43" s="282"/>
      <c r="P43" s="294"/>
      <c r="R43" s="294"/>
    </row>
    <row r="44" spans="1:18" s="271" customFormat="1" ht="18" customHeight="1">
      <c r="N44" s="282"/>
      <c r="O44" s="282"/>
      <c r="P44" s="294"/>
      <c r="R44" s="294"/>
    </row>
    <row r="45" spans="1:18" s="271" customFormat="1" ht="18" customHeight="1">
      <c r="N45" s="282"/>
      <c r="O45" s="282"/>
      <c r="P45" s="294"/>
      <c r="R45" s="294"/>
    </row>
    <row r="46" spans="1:18" s="271" customFormat="1" ht="18" customHeight="1">
      <c r="N46" s="282"/>
      <c r="O46" s="282"/>
      <c r="P46" s="294"/>
      <c r="R46" s="294"/>
    </row>
    <row r="47" spans="1:18" s="271" customFormat="1" ht="18" customHeight="1">
      <c r="N47" s="282"/>
      <c r="O47" s="282"/>
      <c r="P47" s="294"/>
      <c r="R47" s="294"/>
    </row>
    <row r="48" spans="1:18" s="271" customFormat="1" ht="18" customHeight="1">
      <c r="N48" s="282"/>
      <c r="O48" s="282"/>
      <c r="P48" s="294"/>
      <c r="R48" s="294"/>
    </row>
    <row r="49" spans="14:18" s="271" customFormat="1" ht="18" customHeight="1">
      <c r="N49" s="282"/>
      <c r="O49" s="282"/>
      <c r="P49" s="294"/>
      <c r="R49" s="294"/>
    </row>
    <row r="50" spans="14:18" s="271" customFormat="1" ht="18" customHeight="1">
      <c r="N50" s="282"/>
      <c r="O50" s="282"/>
      <c r="P50" s="294"/>
      <c r="R50" s="294"/>
    </row>
    <row r="51" spans="14:18" s="271" customFormat="1" ht="18" customHeight="1">
      <c r="N51" s="282"/>
      <c r="O51" s="282"/>
      <c r="P51" s="294"/>
      <c r="R51" s="294"/>
    </row>
    <row r="52" spans="14:18" s="271" customFormat="1" ht="18" customHeight="1">
      <c r="N52" s="282"/>
      <c r="O52" s="282"/>
      <c r="P52" s="294"/>
      <c r="R52" s="294"/>
    </row>
    <row r="53" spans="14:18" s="271" customFormat="1" ht="18" customHeight="1">
      <c r="N53" s="282"/>
      <c r="O53" s="282"/>
      <c r="P53" s="294"/>
      <c r="R53" s="294"/>
    </row>
  </sheetData>
  <sheetProtection password="D819" sheet="1" objects="1" scenarios="1"/>
  <mergeCells count="6">
    <mergeCell ref="A2:K2"/>
    <mergeCell ref="D33:J33"/>
    <mergeCell ref="E7:H7"/>
    <mergeCell ref="D30:J30"/>
    <mergeCell ref="D29:E29"/>
    <mergeCell ref="D32:E32"/>
  </mergeCells>
  <phoneticPr fontId="2"/>
  <conditionalFormatting sqref="E5:I5 D30 D33 B9:J23">
    <cfRule type="cellIs" dxfId="1" priority="6" stopIfTrue="1" operator="equal">
      <formula>""</formula>
    </cfRule>
  </conditionalFormatting>
  <dataValidations count="1">
    <dataValidation type="list" allowBlank="1" showInputMessage="1" showErrorMessage="1" sqref="E9:E23">
      <formula1>$M$8:$M$11</formula1>
    </dataValidation>
  </dataValidations>
  <printOptions horizontalCentered="1"/>
  <pageMargins left="0.59055118110236227" right="0.59055118110236227" top="0.78740157480314965" bottom="0.59055118110236227" header="0.39370078740157483" footer="0.39370078740157483"/>
  <pageSetup paperSize="9" scale="83" firstPageNumber="21" orientation="portrait" useFirstPageNumber="1" horizontalDpi="4294967293" r:id="rId1"/>
  <headerFooter alignWithMargins="0">
    <oddHeader>&amp;R（様式６）</oddHead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X18"/>
  <sheetViews>
    <sheetView zoomScaleNormal="100" workbookViewId="0">
      <selection activeCell="J8" sqref="J8"/>
    </sheetView>
  </sheetViews>
  <sheetFormatPr defaultRowHeight="21" customHeight="1"/>
  <cols>
    <col min="1" max="1" width="2.125" style="509" customWidth="1"/>
    <col min="2" max="2" width="17.625" style="510" customWidth="1"/>
    <col min="3" max="3" width="10.625" style="510" customWidth="1"/>
    <col min="4" max="24" width="10.625" style="509" customWidth="1"/>
    <col min="25" max="25" width="2.125" style="509" customWidth="1"/>
    <col min="26" max="16384" width="9" style="509"/>
  </cols>
  <sheetData>
    <row r="1" spans="2:24" ht="21" customHeight="1">
      <c r="B1" s="986" t="s">
        <v>536</v>
      </c>
      <c r="C1" s="986"/>
      <c r="D1" s="986"/>
      <c r="E1" s="986"/>
      <c r="F1" s="986"/>
      <c r="G1" s="986"/>
      <c r="H1" s="986"/>
      <c r="I1" s="986"/>
      <c r="J1" s="986"/>
      <c r="K1" s="986"/>
      <c r="L1" s="986"/>
      <c r="M1" s="986"/>
      <c r="N1" s="986"/>
      <c r="O1" s="986"/>
      <c r="P1" s="986"/>
      <c r="Q1" s="986"/>
      <c r="R1" s="986"/>
      <c r="S1" s="986"/>
      <c r="T1" s="986"/>
      <c r="U1" s="986"/>
      <c r="V1" s="986"/>
      <c r="W1" s="986"/>
      <c r="X1" s="986"/>
    </row>
    <row r="2" spans="2:24" ht="21" customHeight="1">
      <c r="B2" s="532"/>
      <c r="C2" s="532"/>
      <c r="D2" s="532"/>
      <c r="E2" s="532"/>
      <c r="F2" s="532"/>
      <c r="G2" s="532"/>
      <c r="H2" s="532"/>
      <c r="I2" s="532"/>
      <c r="J2" s="532"/>
      <c r="K2" s="532"/>
      <c r="L2" s="532"/>
      <c r="M2" s="532"/>
      <c r="N2" s="532"/>
      <c r="O2" s="532"/>
      <c r="P2" s="532"/>
      <c r="Q2" s="532"/>
      <c r="R2" s="532"/>
      <c r="S2" s="532"/>
      <c r="T2" s="532"/>
      <c r="U2" s="532"/>
      <c r="V2" s="532"/>
      <c r="W2" s="532"/>
      <c r="X2" s="532"/>
    </row>
    <row r="4" spans="2:24" ht="21" customHeight="1" thickBot="1">
      <c r="B4" s="509"/>
      <c r="C4" s="509"/>
      <c r="D4" s="531"/>
      <c r="E4" s="531"/>
      <c r="F4" s="531"/>
      <c r="G4" s="531"/>
    </row>
    <row r="5" spans="2:24" ht="21" customHeight="1">
      <c r="B5" s="987" t="s">
        <v>537</v>
      </c>
      <c r="C5" s="987"/>
      <c r="D5" s="987"/>
      <c r="E5" s="987" t="s">
        <v>538</v>
      </c>
      <c r="F5" s="987"/>
      <c r="G5" s="988"/>
      <c r="H5" s="550" t="s">
        <v>539</v>
      </c>
    </row>
    <row r="6" spans="2:24" ht="21" customHeight="1">
      <c r="B6" s="989" t="str">
        <f>IF('事業計画書（様式１）'!G10="","",'事業計画書（様式１）'!G10)</f>
        <v/>
      </c>
      <c r="C6" s="990"/>
      <c r="D6" s="998"/>
      <c r="E6" s="989" t="str">
        <f>IF('事業の概要（様式３－２）'!L4="","",'事業の概要（様式３－２）'!L4)</f>
        <v/>
      </c>
      <c r="F6" s="990"/>
      <c r="G6" s="991"/>
      <c r="H6" s="1001" t="str">
        <f>IF(ISERROR(IRR(C16:W16)),"",IRR(C16:W16))</f>
        <v/>
      </c>
    </row>
    <row r="7" spans="2:24" ht="21" customHeight="1">
      <c r="B7" s="992"/>
      <c r="C7" s="993"/>
      <c r="D7" s="999"/>
      <c r="E7" s="992"/>
      <c r="F7" s="993"/>
      <c r="G7" s="994"/>
      <c r="H7" s="1002"/>
    </row>
    <row r="8" spans="2:24" ht="21" customHeight="1" thickBot="1">
      <c r="B8" s="995"/>
      <c r="C8" s="996"/>
      <c r="D8" s="1000"/>
      <c r="E8" s="995"/>
      <c r="F8" s="996"/>
      <c r="G8" s="997"/>
      <c r="H8" s="1003"/>
    </row>
    <row r="9" spans="2:24" ht="21" customHeight="1">
      <c r="B9" s="509"/>
      <c r="C9" s="509"/>
      <c r="H9" s="530"/>
      <c r="I9" s="530"/>
      <c r="J9" s="530"/>
      <c r="K9" s="530"/>
      <c r="L9" s="530"/>
      <c r="M9" s="530"/>
      <c r="N9" s="530"/>
      <c r="O9" s="530"/>
      <c r="P9" s="530"/>
      <c r="Q9" s="530"/>
      <c r="R9" s="530"/>
      <c r="S9" s="530"/>
      <c r="T9" s="530"/>
      <c r="U9" s="530"/>
      <c r="V9" s="530"/>
      <c r="W9" s="530"/>
      <c r="X9" s="530"/>
    </row>
    <row r="11" spans="2:24" ht="21" customHeight="1">
      <c r="B11" s="547" t="s">
        <v>540</v>
      </c>
      <c r="C11" s="511" t="s">
        <v>541</v>
      </c>
      <c r="D11" s="511" t="s">
        <v>542</v>
      </c>
      <c r="E11" s="511" t="s">
        <v>543</v>
      </c>
      <c r="F11" s="511" t="s">
        <v>544</v>
      </c>
      <c r="G11" s="511" t="s">
        <v>545</v>
      </c>
      <c r="H11" s="511" t="s">
        <v>546</v>
      </c>
      <c r="I11" s="511" t="s">
        <v>547</v>
      </c>
      <c r="J11" s="511" t="s">
        <v>548</v>
      </c>
      <c r="K11" s="511" t="s">
        <v>549</v>
      </c>
      <c r="L11" s="511" t="s">
        <v>550</v>
      </c>
      <c r="M11" s="511" t="s">
        <v>551</v>
      </c>
      <c r="N11" s="511" t="s">
        <v>552</v>
      </c>
      <c r="O11" s="511" t="s">
        <v>553</v>
      </c>
      <c r="P11" s="511" t="s">
        <v>554</v>
      </c>
      <c r="Q11" s="511" t="s">
        <v>555</v>
      </c>
      <c r="R11" s="511" t="s">
        <v>556</v>
      </c>
      <c r="S11" s="511" t="s">
        <v>557</v>
      </c>
      <c r="T11" s="511" t="s">
        <v>558</v>
      </c>
      <c r="U11" s="511" t="s">
        <v>559</v>
      </c>
      <c r="V11" s="511" t="s">
        <v>560</v>
      </c>
      <c r="W11" s="557" t="s">
        <v>561</v>
      </c>
      <c r="X11" s="561" t="s">
        <v>562</v>
      </c>
    </row>
    <row r="12" spans="2:24" ht="21" customHeight="1">
      <c r="B12" s="548" t="s">
        <v>563</v>
      </c>
      <c r="C12" s="543">
        <f>-('事業収支計画（様式４）'!I14)</f>
        <v>0</v>
      </c>
      <c r="D12" s="544">
        <f>'事業収支計画（様式４）'!I53</f>
        <v>0</v>
      </c>
      <c r="E12" s="544">
        <f>'事業収支計画（様式４）'!J53</f>
        <v>0</v>
      </c>
      <c r="F12" s="544">
        <f>'事業収支計画（様式４）'!K53</f>
        <v>0</v>
      </c>
      <c r="G12" s="544">
        <f>'事業収支計画（様式４）'!L53</f>
        <v>0</v>
      </c>
      <c r="H12" s="544">
        <f>'事業収支計画（様式４）'!M53</f>
        <v>0</v>
      </c>
      <c r="I12" s="544">
        <f>'事業収支計画（様式４）'!N53</f>
        <v>0</v>
      </c>
      <c r="J12" s="544">
        <f>'事業収支計画（様式４）'!O53</f>
        <v>0</v>
      </c>
      <c r="K12" s="544">
        <f>'事業収支計画（様式４）'!P53</f>
        <v>0</v>
      </c>
      <c r="L12" s="544">
        <f>'事業収支計画（様式４）'!Q53</f>
        <v>0</v>
      </c>
      <c r="M12" s="545">
        <f>'事業収支計画（様式４）'!R53</f>
        <v>0</v>
      </c>
      <c r="N12" s="544">
        <f>'事業収支計画（様式４）'!S53</f>
        <v>0</v>
      </c>
      <c r="O12" s="544">
        <f>'事業収支計画（様式４）'!T53</f>
        <v>0</v>
      </c>
      <c r="P12" s="544">
        <f>'事業収支計画（様式４）'!U53</f>
        <v>0</v>
      </c>
      <c r="Q12" s="544">
        <f>'事業収支計画（様式４）'!V53</f>
        <v>0</v>
      </c>
      <c r="R12" s="544">
        <f>'事業収支計画（様式４）'!W53</f>
        <v>0</v>
      </c>
      <c r="S12" s="544">
        <f>'事業収支計画（様式４）'!X53</f>
        <v>0</v>
      </c>
      <c r="T12" s="544">
        <f>'事業収支計画（様式４）'!Y53</f>
        <v>0</v>
      </c>
      <c r="U12" s="544">
        <f>'事業収支計画（様式４）'!Z53</f>
        <v>0</v>
      </c>
      <c r="V12" s="544">
        <f>'事業収支計画（様式４）'!AA53</f>
        <v>0</v>
      </c>
      <c r="W12" s="558">
        <f>'事業収支計画（様式４）'!AB53</f>
        <v>0</v>
      </c>
      <c r="X12" s="562">
        <f>SUM(C12:M12,N12:W12)</f>
        <v>0</v>
      </c>
    </row>
    <row r="13" spans="2:24" ht="21" customHeight="1">
      <c r="B13" s="549" t="s">
        <v>572</v>
      </c>
      <c r="C13" s="546">
        <v>0</v>
      </c>
      <c r="D13" s="546">
        <f>'事業収支計画（様式４）'!I41</f>
        <v>0</v>
      </c>
      <c r="E13" s="546">
        <f>'事業収支計画（様式４）'!J41</f>
        <v>0</v>
      </c>
      <c r="F13" s="546">
        <f>'事業収支計画（様式４）'!K41</f>
        <v>0</v>
      </c>
      <c r="G13" s="546">
        <f>'事業収支計画（様式４）'!L41</f>
        <v>0</v>
      </c>
      <c r="H13" s="546">
        <f>'事業収支計画（様式４）'!M41</f>
        <v>0</v>
      </c>
      <c r="I13" s="546">
        <f>'事業収支計画（様式４）'!N41</f>
        <v>0</v>
      </c>
      <c r="J13" s="546">
        <f>'事業収支計画（様式４）'!O41</f>
        <v>0</v>
      </c>
      <c r="K13" s="546">
        <f>'事業収支計画（様式４）'!P41</f>
        <v>0</v>
      </c>
      <c r="L13" s="546">
        <f>'事業収支計画（様式４）'!Q41</f>
        <v>0</v>
      </c>
      <c r="M13" s="546">
        <f>'事業収支計画（様式４）'!R41</f>
        <v>0</v>
      </c>
      <c r="N13" s="546">
        <f>'事業収支計画（様式４）'!S41</f>
        <v>0</v>
      </c>
      <c r="O13" s="546">
        <f>'事業収支計画（様式４）'!T41</f>
        <v>0</v>
      </c>
      <c r="P13" s="546">
        <f>'事業収支計画（様式４）'!U41</f>
        <v>0</v>
      </c>
      <c r="Q13" s="546">
        <f>'事業収支計画（様式４）'!V41</f>
        <v>0</v>
      </c>
      <c r="R13" s="546">
        <f>'事業収支計画（様式４）'!W41</f>
        <v>0</v>
      </c>
      <c r="S13" s="546">
        <f>'事業収支計画（様式４）'!X41</f>
        <v>0</v>
      </c>
      <c r="T13" s="546">
        <f>'事業収支計画（様式４）'!Y41</f>
        <v>0</v>
      </c>
      <c r="U13" s="546">
        <f>'事業収支計画（様式４）'!Z41</f>
        <v>0</v>
      </c>
      <c r="V13" s="546">
        <f>'事業収支計画（様式４）'!AA41</f>
        <v>0</v>
      </c>
      <c r="W13" s="559">
        <f>'事業収支計画（様式４）'!AB41</f>
        <v>0</v>
      </c>
      <c r="X13" s="563">
        <f>SUM(C13:M13,N13:W13)</f>
        <v>0</v>
      </c>
    </row>
    <row r="14" spans="2:24" ht="21" customHeight="1">
      <c r="B14" s="549" t="s">
        <v>564</v>
      </c>
      <c r="C14" s="546">
        <v>0</v>
      </c>
      <c r="D14" s="566">
        <f>'事業収支計画（様式４）'!I49</f>
        <v>0</v>
      </c>
      <c r="E14" s="566">
        <f>'事業収支計画（様式４）'!J49</f>
        <v>0</v>
      </c>
      <c r="F14" s="566">
        <f>'事業収支計画（様式４）'!K49</f>
        <v>0</v>
      </c>
      <c r="G14" s="566">
        <f>'事業収支計画（様式４）'!L49</f>
        <v>0</v>
      </c>
      <c r="H14" s="566">
        <f>'事業収支計画（様式４）'!M49</f>
        <v>0</v>
      </c>
      <c r="I14" s="566">
        <f>'事業収支計画（様式４）'!N49</f>
        <v>0</v>
      </c>
      <c r="J14" s="566">
        <f>'事業収支計画（様式４）'!O49</f>
        <v>0</v>
      </c>
      <c r="K14" s="566">
        <f>'事業収支計画（様式４）'!P49</f>
        <v>0</v>
      </c>
      <c r="L14" s="566">
        <f>'事業収支計画（様式４）'!Q49</f>
        <v>0</v>
      </c>
      <c r="M14" s="566">
        <f>'事業収支計画（様式４）'!R49</f>
        <v>0</v>
      </c>
      <c r="N14" s="566">
        <f>'事業収支計画（様式４）'!S49</f>
        <v>0</v>
      </c>
      <c r="O14" s="566">
        <f>'事業収支計画（様式４）'!T49</f>
        <v>0</v>
      </c>
      <c r="P14" s="566">
        <f>'事業収支計画（様式４）'!U49</f>
        <v>0</v>
      </c>
      <c r="Q14" s="566">
        <f>'事業収支計画（様式４）'!V49</f>
        <v>0</v>
      </c>
      <c r="R14" s="566">
        <f>'事業収支計画（様式４）'!W49</f>
        <v>0</v>
      </c>
      <c r="S14" s="566">
        <f>'事業収支計画（様式４）'!X49</f>
        <v>0</v>
      </c>
      <c r="T14" s="566">
        <f>'事業収支計画（様式４）'!Y49</f>
        <v>0</v>
      </c>
      <c r="U14" s="566">
        <f>'事業収支計画（様式４）'!Z49</f>
        <v>0</v>
      </c>
      <c r="V14" s="566">
        <f>'事業収支計画（様式４）'!AA49</f>
        <v>0</v>
      </c>
      <c r="W14" s="567">
        <f>'事業収支計画（様式４）'!AB49</f>
        <v>0</v>
      </c>
      <c r="X14" s="563">
        <f>SUM(C14:M14,N14:W14)</f>
        <v>0</v>
      </c>
    </row>
    <row r="15" spans="2:24" ht="21" customHeight="1" thickBot="1">
      <c r="B15" s="552" t="s">
        <v>566</v>
      </c>
      <c r="C15" s="555">
        <v>0</v>
      </c>
      <c r="D15" s="481"/>
      <c r="E15" s="481"/>
      <c r="F15" s="481"/>
      <c r="G15" s="481"/>
      <c r="H15" s="481"/>
      <c r="I15" s="481"/>
      <c r="J15" s="481"/>
      <c r="K15" s="481"/>
      <c r="L15" s="481"/>
      <c r="M15" s="481"/>
      <c r="N15" s="481"/>
      <c r="O15" s="481"/>
      <c r="P15" s="481"/>
      <c r="Q15" s="481"/>
      <c r="R15" s="481"/>
      <c r="S15" s="481"/>
      <c r="T15" s="481"/>
      <c r="U15" s="481"/>
      <c r="V15" s="481"/>
      <c r="W15" s="568"/>
      <c r="X15" s="564">
        <f>SUM(C15:M15,N15:W15)</f>
        <v>0</v>
      </c>
    </row>
    <row r="16" spans="2:24" ht="21" customHeight="1" thickTop="1">
      <c r="B16" s="551" t="s">
        <v>565</v>
      </c>
      <c r="C16" s="512">
        <f>SUM(C12:C15)</f>
        <v>0</v>
      </c>
      <c r="D16" s="512">
        <f t="shared" ref="D16" si="0">SUM(D12:D15)</f>
        <v>0</v>
      </c>
      <c r="E16" s="512">
        <f t="shared" ref="E16" si="1">SUM(E12:E15)</f>
        <v>0</v>
      </c>
      <c r="F16" s="512">
        <f t="shared" ref="F16" si="2">SUM(F12:F15)</f>
        <v>0</v>
      </c>
      <c r="G16" s="512">
        <f t="shared" ref="G16" si="3">SUM(G12:G15)</f>
        <v>0</v>
      </c>
      <c r="H16" s="512">
        <f t="shared" ref="H16" si="4">SUM(H12:H15)</f>
        <v>0</v>
      </c>
      <c r="I16" s="512">
        <f t="shared" ref="I16" si="5">SUM(I12:I15)</f>
        <v>0</v>
      </c>
      <c r="J16" s="512">
        <f t="shared" ref="J16" si="6">SUM(J12:J15)</f>
        <v>0</v>
      </c>
      <c r="K16" s="512">
        <f t="shared" ref="K16" si="7">SUM(K12:K15)</f>
        <v>0</v>
      </c>
      <c r="L16" s="512">
        <f t="shared" ref="L16" si="8">SUM(L12:L15)</f>
        <v>0</v>
      </c>
      <c r="M16" s="512">
        <f t="shared" ref="M16" si="9">SUM(M12:M15)</f>
        <v>0</v>
      </c>
      <c r="N16" s="512">
        <f t="shared" ref="N16" si="10">SUM(N12:N15)</f>
        <v>0</v>
      </c>
      <c r="O16" s="512">
        <f t="shared" ref="O16" si="11">SUM(O12:O15)</f>
        <v>0</v>
      </c>
      <c r="P16" s="512">
        <f t="shared" ref="P16" si="12">SUM(P12:P15)</f>
        <v>0</v>
      </c>
      <c r="Q16" s="512">
        <f t="shared" ref="Q16" si="13">SUM(Q12:Q15)</f>
        <v>0</v>
      </c>
      <c r="R16" s="512">
        <f t="shared" ref="R16" si="14">SUM(R12:R15)</f>
        <v>0</v>
      </c>
      <c r="S16" s="512">
        <f t="shared" ref="S16" si="15">SUM(S12:S15)</f>
        <v>0</v>
      </c>
      <c r="T16" s="512">
        <f t="shared" ref="T16" si="16">SUM(T12:T15)</f>
        <v>0</v>
      </c>
      <c r="U16" s="512">
        <f t="shared" ref="U16" si="17">SUM(U12:U15)</f>
        <v>0</v>
      </c>
      <c r="V16" s="512">
        <f t="shared" ref="V16" si="18">SUM(V12:V15)</f>
        <v>0</v>
      </c>
      <c r="W16" s="560">
        <f>SUM(W12:W15)</f>
        <v>0</v>
      </c>
      <c r="X16" s="565">
        <f>SUM(C16:M16,N16:W16)</f>
        <v>0</v>
      </c>
    </row>
    <row r="17" spans="2:5" ht="21" customHeight="1">
      <c r="B17" s="556" t="s">
        <v>573</v>
      </c>
      <c r="C17" s="553"/>
      <c r="D17" s="513"/>
      <c r="E17" s="513"/>
    </row>
    <row r="18" spans="2:5" ht="21" customHeight="1">
      <c r="B18" s="554"/>
      <c r="C18" s="554"/>
    </row>
  </sheetData>
  <sheetProtection password="D819" sheet="1" objects="1" scenarios="1"/>
  <mergeCells count="6">
    <mergeCell ref="B1:X1"/>
    <mergeCell ref="E5:G5"/>
    <mergeCell ref="B5:D5"/>
    <mergeCell ref="E6:G8"/>
    <mergeCell ref="B6:D8"/>
    <mergeCell ref="H6:H8"/>
  </mergeCells>
  <phoneticPr fontId="2"/>
  <conditionalFormatting sqref="D15:W15">
    <cfRule type="cellIs" dxfId="0" priority="1" operator="equal">
      <formula>""</formula>
    </cfRule>
  </conditionalFormatting>
  <pageMargins left="0.70866141732283472" right="0.70866141732283472" top="0.74803149606299213" bottom="0.74803149606299213" header="0.31496062992125984" footer="0.31496062992125984"/>
  <pageSetup paperSize="8" scale="71" orientation="landscape"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B56"/>
  <sheetViews>
    <sheetView workbookViewId="0">
      <selection activeCell="B1" sqref="B1:B1048576"/>
    </sheetView>
  </sheetViews>
  <sheetFormatPr defaultColWidth="10.625" defaultRowHeight="15" customHeight="1"/>
  <cols>
    <col min="1" max="1" width="10.625" style="166"/>
    <col min="2" max="2" width="2.125" style="166" hidden="1" customWidth="1"/>
    <col min="3" max="5" width="10.625" style="166" hidden="1" customWidth="1"/>
    <col min="6" max="6" width="11.625" style="166" hidden="1" customWidth="1"/>
    <col min="7" max="26" width="10.625" style="166" hidden="1" customWidth="1"/>
    <col min="27" max="16384" width="10.625" style="166"/>
  </cols>
  <sheetData>
    <row r="3" spans="2:26" ht="15" customHeight="1">
      <c r="F3" s="1" t="s">
        <v>434</v>
      </c>
      <c r="G3" s="1" t="s">
        <v>435</v>
      </c>
      <c r="H3" s="1" t="s">
        <v>436</v>
      </c>
      <c r="I3" s="1" t="s">
        <v>437</v>
      </c>
      <c r="J3" s="1" t="s">
        <v>438</v>
      </c>
      <c r="K3" s="1" t="s">
        <v>439</v>
      </c>
      <c r="L3" s="1" t="s">
        <v>440</v>
      </c>
      <c r="M3" s="1" t="s">
        <v>441</v>
      </c>
      <c r="N3" s="1" t="s">
        <v>442</v>
      </c>
      <c r="O3" s="1" t="s">
        <v>443</v>
      </c>
      <c r="P3" s="1" t="s">
        <v>444</v>
      </c>
      <c r="Q3" s="1" t="s">
        <v>445</v>
      </c>
      <c r="R3" s="1" t="s">
        <v>446</v>
      </c>
      <c r="S3" s="1" t="s">
        <v>447</v>
      </c>
      <c r="T3" s="1" t="s">
        <v>448</v>
      </c>
      <c r="U3" s="1" t="s">
        <v>449</v>
      </c>
      <c r="V3" s="1" t="s">
        <v>450</v>
      </c>
      <c r="W3" s="1" t="s">
        <v>451</v>
      </c>
      <c r="X3" s="1" t="s">
        <v>452</v>
      </c>
      <c r="Y3" s="1" t="s">
        <v>519</v>
      </c>
      <c r="Z3" s="1" t="s">
        <v>204</v>
      </c>
    </row>
    <row r="4" spans="2:26" ht="15" customHeight="1">
      <c r="B4" s="1004" t="s">
        <v>474</v>
      </c>
      <c r="C4" s="1004"/>
      <c r="D4" s="1004"/>
      <c r="E4" s="1004"/>
      <c r="F4" s="432">
        <f>F5</f>
        <v>0</v>
      </c>
      <c r="G4" s="432">
        <f t="shared" ref="G4:Y4" si="0">G5</f>
        <v>0</v>
      </c>
      <c r="H4" s="432">
        <f t="shared" si="0"/>
        <v>0</v>
      </c>
      <c r="I4" s="432">
        <f t="shared" si="0"/>
        <v>0</v>
      </c>
      <c r="J4" s="432">
        <f t="shared" si="0"/>
        <v>0</v>
      </c>
      <c r="K4" s="432">
        <f t="shared" si="0"/>
        <v>0</v>
      </c>
      <c r="L4" s="432">
        <f t="shared" si="0"/>
        <v>0</v>
      </c>
      <c r="M4" s="432">
        <f t="shared" si="0"/>
        <v>0</v>
      </c>
      <c r="N4" s="432">
        <f t="shared" si="0"/>
        <v>0</v>
      </c>
      <c r="O4" s="432">
        <f t="shared" si="0"/>
        <v>0</v>
      </c>
      <c r="P4" s="432">
        <f t="shared" si="0"/>
        <v>0</v>
      </c>
      <c r="Q4" s="432">
        <f t="shared" si="0"/>
        <v>0</v>
      </c>
      <c r="R4" s="432">
        <f t="shared" si="0"/>
        <v>0</v>
      </c>
      <c r="S4" s="432">
        <f t="shared" si="0"/>
        <v>0</v>
      </c>
      <c r="T4" s="432">
        <f t="shared" si="0"/>
        <v>0</v>
      </c>
      <c r="U4" s="432">
        <f t="shared" si="0"/>
        <v>0</v>
      </c>
      <c r="V4" s="432">
        <f t="shared" si="0"/>
        <v>0</v>
      </c>
      <c r="W4" s="432">
        <f t="shared" si="0"/>
        <v>0</v>
      </c>
      <c r="X4" s="432">
        <f t="shared" si="0"/>
        <v>0</v>
      </c>
      <c r="Y4" s="432">
        <f t="shared" si="0"/>
        <v>0</v>
      </c>
      <c r="Z4" s="432">
        <f t="shared" ref="Z4:Z17" si="1">SUM(F4:Y4)</f>
        <v>0</v>
      </c>
    </row>
    <row r="5" spans="2:26" ht="15" customHeight="1">
      <c r="C5" s="1004" t="str">
        <f>'事業収支計画（様式４）'!C21:G21</f>
        <v>売電収入　①（②×③）</v>
      </c>
      <c r="D5" s="1004"/>
      <c r="E5" s="1004"/>
      <c r="F5" s="432">
        <f>'事業収支計画（様式４）'!I21</f>
        <v>0</v>
      </c>
      <c r="G5" s="432">
        <f>'事業収支計画（様式４）'!J21</f>
        <v>0</v>
      </c>
      <c r="H5" s="432">
        <f>'事業収支計画（様式４）'!K21</f>
        <v>0</v>
      </c>
      <c r="I5" s="432">
        <f>'事業収支計画（様式４）'!L21</f>
        <v>0</v>
      </c>
      <c r="J5" s="432">
        <f>'事業収支計画（様式４）'!M21</f>
        <v>0</v>
      </c>
      <c r="K5" s="432">
        <f>'事業収支計画（様式４）'!N21</f>
        <v>0</v>
      </c>
      <c r="L5" s="432">
        <f>'事業収支計画（様式４）'!O21</f>
        <v>0</v>
      </c>
      <c r="M5" s="432">
        <f>'事業収支計画（様式４）'!P21</f>
        <v>0</v>
      </c>
      <c r="N5" s="432">
        <f>'事業収支計画（様式４）'!Q21</f>
        <v>0</v>
      </c>
      <c r="O5" s="432">
        <f>'事業収支計画（様式４）'!R21</f>
        <v>0</v>
      </c>
      <c r="P5" s="432">
        <f>'事業収支計画（様式４）'!S21</f>
        <v>0</v>
      </c>
      <c r="Q5" s="432">
        <f>'事業収支計画（様式４）'!T21</f>
        <v>0</v>
      </c>
      <c r="R5" s="432">
        <f>'事業収支計画（様式４）'!U21</f>
        <v>0</v>
      </c>
      <c r="S5" s="432">
        <f>'事業収支計画（様式４）'!V21</f>
        <v>0</v>
      </c>
      <c r="T5" s="432">
        <f>'事業収支計画（様式４）'!W21</f>
        <v>0</v>
      </c>
      <c r="U5" s="432">
        <f>'事業収支計画（様式４）'!X21</f>
        <v>0</v>
      </c>
      <c r="V5" s="432">
        <f>'事業収支計画（様式４）'!Y21</f>
        <v>0</v>
      </c>
      <c r="W5" s="432">
        <f>'事業収支計画（様式４）'!Z21</f>
        <v>0</v>
      </c>
      <c r="X5" s="432">
        <f>'事業収支計画（様式４）'!AA21</f>
        <v>0</v>
      </c>
      <c r="Y5" s="432">
        <f>'事業収支計画（様式４）'!AB21</f>
        <v>0</v>
      </c>
      <c r="Z5" s="432">
        <f t="shared" si="1"/>
        <v>0</v>
      </c>
    </row>
    <row r="6" spans="2:26" ht="15" customHeight="1">
      <c r="B6" s="1004" t="s">
        <v>475</v>
      </c>
      <c r="C6" s="1004"/>
      <c r="D6" s="1004"/>
      <c r="E6" s="1004"/>
      <c r="F6" s="432">
        <f>SUM(F7:F10,F15:F18)</f>
        <v>0</v>
      </c>
      <c r="G6" s="432">
        <f>SUM(G7:G10,G15:G18)</f>
        <v>0</v>
      </c>
      <c r="H6" s="432">
        <f t="shared" ref="H6" si="2">SUM(H7:H10,H15:H18)</f>
        <v>0</v>
      </c>
      <c r="I6" s="432">
        <f t="shared" ref="I6" si="3">SUM(I7:I10,I15:I18)</f>
        <v>0</v>
      </c>
      <c r="J6" s="432">
        <f t="shared" ref="J6" si="4">SUM(J7:J10,J15:J18)</f>
        <v>0</v>
      </c>
      <c r="K6" s="432">
        <f t="shared" ref="K6" si="5">SUM(K7:K10,K15:K18)</f>
        <v>0</v>
      </c>
      <c r="L6" s="432">
        <f t="shared" ref="L6" si="6">SUM(L7:L10,L15:L18)</f>
        <v>0</v>
      </c>
      <c r="M6" s="432">
        <f t="shared" ref="M6" si="7">SUM(M7:M10,M15:M18)</f>
        <v>0</v>
      </c>
      <c r="N6" s="432">
        <f t="shared" ref="N6" si="8">SUM(N7:N10,N15:N18)</f>
        <v>0</v>
      </c>
      <c r="O6" s="432">
        <f t="shared" ref="O6" si="9">SUM(O7:O10,O15:O18)</f>
        <v>0</v>
      </c>
      <c r="P6" s="432">
        <f t="shared" ref="P6" si="10">SUM(P7:P10,P15:P18)</f>
        <v>0</v>
      </c>
      <c r="Q6" s="432">
        <f t="shared" ref="Q6" si="11">SUM(Q7:Q10,Q15:Q18)</f>
        <v>0</v>
      </c>
      <c r="R6" s="432">
        <f t="shared" ref="R6" si="12">SUM(R7:R10,R15:R18)</f>
        <v>0</v>
      </c>
      <c r="S6" s="432">
        <f t="shared" ref="S6" si="13">SUM(S7:S10,S15:S18)</f>
        <v>0</v>
      </c>
      <c r="T6" s="432">
        <f t="shared" ref="T6" si="14">SUM(T7:T10,T15:T18)</f>
        <v>0</v>
      </c>
      <c r="U6" s="432">
        <f t="shared" ref="U6" si="15">SUM(U7:U10,U15:U18)</f>
        <v>0</v>
      </c>
      <c r="V6" s="432">
        <f t="shared" ref="V6" si="16">SUM(V7:V10,V15:V18)</f>
        <v>0</v>
      </c>
      <c r="W6" s="432">
        <f t="shared" ref="W6" si="17">SUM(W7:W10,W15:W18)</f>
        <v>0</v>
      </c>
      <c r="X6" s="432">
        <f t="shared" ref="X6" si="18">SUM(X7:X10,X15:X18)</f>
        <v>0</v>
      </c>
      <c r="Y6" s="432">
        <f t="shared" ref="Y6" si="19">SUM(Y7:Y10,Y15:Y18)</f>
        <v>0</v>
      </c>
      <c r="Z6" s="432">
        <f t="shared" si="1"/>
        <v>0</v>
      </c>
    </row>
    <row r="7" spans="2:26" ht="15" customHeight="1">
      <c r="C7" s="1004" t="str">
        <f>'事業収支計画（様式４）'!C32:G32</f>
        <v>運転維持費等</v>
      </c>
      <c r="D7" s="1004"/>
      <c r="E7" s="1004"/>
      <c r="F7" s="432">
        <f>'事業収支計画（様式４）'!I32</f>
        <v>0</v>
      </c>
      <c r="G7" s="432">
        <f>'事業収支計画（様式４）'!J32</f>
        <v>0</v>
      </c>
      <c r="H7" s="432">
        <f>'事業収支計画（様式４）'!K32</f>
        <v>0</v>
      </c>
      <c r="I7" s="432">
        <f>'事業収支計画（様式４）'!L32</f>
        <v>0</v>
      </c>
      <c r="J7" s="432">
        <f>'事業収支計画（様式４）'!M32</f>
        <v>0</v>
      </c>
      <c r="K7" s="432">
        <f>'事業収支計画（様式４）'!N32</f>
        <v>0</v>
      </c>
      <c r="L7" s="432">
        <f>'事業収支計画（様式４）'!O32</f>
        <v>0</v>
      </c>
      <c r="M7" s="432">
        <f>'事業収支計画（様式４）'!P32</f>
        <v>0</v>
      </c>
      <c r="N7" s="432">
        <f>'事業収支計画（様式４）'!Q32</f>
        <v>0</v>
      </c>
      <c r="O7" s="432">
        <f>'事業収支計画（様式４）'!R32</f>
        <v>0</v>
      </c>
      <c r="P7" s="432">
        <f>'事業収支計画（様式４）'!S32</f>
        <v>0</v>
      </c>
      <c r="Q7" s="432">
        <f>'事業収支計画（様式４）'!T32</f>
        <v>0</v>
      </c>
      <c r="R7" s="432">
        <f>'事業収支計画（様式４）'!U32</f>
        <v>0</v>
      </c>
      <c r="S7" s="432">
        <f>'事業収支計画（様式４）'!V32</f>
        <v>0</v>
      </c>
      <c r="T7" s="432">
        <f>'事業収支計画（様式４）'!W32</f>
        <v>0</v>
      </c>
      <c r="U7" s="432">
        <f>'事業収支計画（様式４）'!X32</f>
        <v>0</v>
      </c>
      <c r="V7" s="432">
        <f>'事業収支計画（様式４）'!Y32</f>
        <v>0</v>
      </c>
      <c r="W7" s="432">
        <f>'事業収支計画（様式４）'!Z32</f>
        <v>0</v>
      </c>
      <c r="X7" s="432">
        <f>'事業収支計画（様式４）'!AA32</f>
        <v>0</v>
      </c>
      <c r="Y7" s="432">
        <f>'事業収支計画（様式４）'!AB32</f>
        <v>0</v>
      </c>
      <c r="Z7" s="432">
        <f t="shared" si="1"/>
        <v>0</v>
      </c>
    </row>
    <row r="8" spans="2:26" ht="15" customHeight="1">
      <c r="C8" s="1004" t="str">
        <f>'事業収支計画（様式４）'!C33:G33</f>
        <v>付属設備の更新費用</v>
      </c>
      <c r="D8" s="1004"/>
      <c r="E8" s="1004"/>
      <c r="F8" s="432">
        <f>'事業収支計画（様式４）'!I33</f>
        <v>0</v>
      </c>
      <c r="G8" s="432">
        <f>'事業収支計画（様式４）'!J33</f>
        <v>0</v>
      </c>
      <c r="H8" s="432">
        <f>'事業収支計画（様式４）'!K33</f>
        <v>0</v>
      </c>
      <c r="I8" s="432">
        <f>'事業収支計画（様式４）'!L33</f>
        <v>0</v>
      </c>
      <c r="J8" s="432">
        <f>'事業収支計画（様式４）'!M33</f>
        <v>0</v>
      </c>
      <c r="K8" s="432">
        <f>'事業収支計画（様式４）'!N33</f>
        <v>0</v>
      </c>
      <c r="L8" s="432">
        <f>'事業収支計画（様式４）'!O33</f>
        <v>0</v>
      </c>
      <c r="M8" s="432">
        <f>'事業収支計画（様式４）'!P33</f>
        <v>0</v>
      </c>
      <c r="N8" s="432">
        <f>'事業収支計画（様式４）'!Q33</f>
        <v>0</v>
      </c>
      <c r="O8" s="432">
        <f>'事業収支計画（様式４）'!R33</f>
        <v>0</v>
      </c>
      <c r="P8" s="432">
        <f>'事業収支計画（様式４）'!S33</f>
        <v>0</v>
      </c>
      <c r="Q8" s="432">
        <f>'事業収支計画（様式４）'!T33</f>
        <v>0</v>
      </c>
      <c r="R8" s="432">
        <f>'事業収支計画（様式４）'!U33</f>
        <v>0</v>
      </c>
      <c r="S8" s="432">
        <f>'事業収支計画（様式４）'!V33</f>
        <v>0</v>
      </c>
      <c r="T8" s="432">
        <f>'事業収支計画（様式４）'!W33</f>
        <v>0</v>
      </c>
      <c r="U8" s="432">
        <f>'事業収支計画（様式４）'!X33</f>
        <v>0</v>
      </c>
      <c r="V8" s="432">
        <f>'事業収支計画（様式４）'!Y33</f>
        <v>0</v>
      </c>
      <c r="W8" s="432">
        <f>'事業収支計画（様式４）'!Z33</f>
        <v>0</v>
      </c>
      <c r="X8" s="432">
        <f>'事業収支計画（様式４）'!AA33</f>
        <v>0</v>
      </c>
      <c r="Y8" s="432">
        <f>'事業収支計画（様式４）'!AB33</f>
        <v>0</v>
      </c>
      <c r="Z8" s="432">
        <f t="shared" si="1"/>
        <v>0</v>
      </c>
    </row>
    <row r="9" spans="2:26" ht="15" customHeight="1">
      <c r="C9" s="1004" t="str">
        <f>'事業収支計画（様式４）'!C34:G34</f>
        <v>保証・保険料</v>
      </c>
      <c r="D9" s="1004"/>
      <c r="E9" s="1004"/>
      <c r="F9" s="432">
        <f>'事業収支計画（様式４）'!I34</f>
        <v>0</v>
      </c>
      <c r="G9" s="432">
        <f>'事業収支計画（様式４）'!J34</f>
        <v>0</v>
      </c>
      <c r="H9" s="432">
        <f>'事業収支計画（様式４）'!K34</f>
        <v>0</v>
      </c>
      <c r="I9" s="432">
        <f>'事業収支計画（様式４）'!L34</f>
        <v>0</v>
      </c>
      <c r="J9" s="432">
        <f>'事業収支計画（様式４）'!M34</f>
        <v>0</v>
      </c>
      <c r="K9" s="432">
        <f>'事業収支計画（様式４）'!N34</f>
        <v>0</v>
      </c>
      <c r="L9" s="432">
        <f>'事業収支計画（様式４）'!O34</f>
        <v>0</v>
      </c>
      <c r="M9" s="432">
        <f>'事業収支計画（様式４）'!P34</f>
        <v>0</v>
      </c>
      <c r="N9" s="432">
        <f>'事業収支計画（様式４）'!Q34</f>
        <v>0</v>
      </c>
      <c r="O9" s="432">
        <f>'事業収支計画（様式４）'!R34</f>
        <v>0</v>
      </c>
      <c r="P9" s="432">
        <f>'事業収支計画（様式４）'!S34</f>
        <v>0</v>
      </c>
      <c r="Q9" s="432">
        <f>'事業収支計画（様式４）'!T34</f>
        <v>0</v>
      </c>
      <c r="R9" s="432">
        <f>'事業収支計画（様式４）'!U34</f>
        <v>0</v>
      </c>
      <c r="S9" s="432">
        <f>'事業収支計画（様式４）'!V34</f>
        <v>0</v>
      </c>
      <c r="T9" s="432">
        <f>'事業収支計画（様式４）'!W34</f>
        <v>0</v>
      </c>
      <c r="U9" s="432">
        <f>'事業収支計画（様式４）'!X34</f>
        <v>0</v>
      </c>
      <c r="V9" s="432">
        <f>'事業収支計画（様式４）'!Y34</f>
        <v>0</v>
      </c>
      <c r="W9" s="432">
        <f>'事業収支計画（様式４）'!Z34</f>
        <v>0</v>
      </c>
      <c r="X9" s="432">
        <f>'事業収支計画（様式４）'!AA34</f>
        <v>0</v>
      </c>
      <c r="Y9" s="432">
        <f>'事業収支計画（様式４）'!AB34</f>
        <v>0</v>
      </c>
      <c r="Z9" s="432">
        <f t="shared" si="1"/>
        <v>0</v>
      </c>
    </row>
    <row r="10" spans="2:26" ht="15" customHeight="1">
      <c r="C10" s="1004" t="str">
        <f>'事業収支計画（様式４）'!C35:G35</f>
        <v>固定資産税</v>
      </c>
      <c r="D10" s="1004"/>
      <c r="E10" s="1004"/>
      <c r="F10" s="432">
        <f>'事業収支計画（様式４）'!I35</f>
        <v>0</v>
      </c>
      <c r="G10" s="432">
        <f>'事業収支計画（様式４）'!J35</f>
        <v>0</v>
      </c>
      <c r="H10" s="432">
        <f>'事業収支計画（様式４）'!K35</f>
        <v>0</v>
      </c>
      <c r="I10" s="432">
        <f>'事業収支計画（様式４）'!L35</f>
        <v>0</v>
      </c>
      <c r="J10" s="432">
        <f>'事業収支計画（様式４）'!M35</f>
        <v>0</v>
      </c>
      <c r="K10" s="432">
        <f>'事業収支計画（様式４）'!N35</f>
        <v>0</v>
      </c>
      <c r="L10" s="432">
        <f>'事業収支計画（様式４）'!O35</f>
        <v>0</v>
      </c>
      <c r="M10" s="432">
        <f>'事業収支計画（様式４）'!P35</f>
        <v>0</v>
      </c>
      <c r="N10" s="432">
        <f>'事業収支計画（様式４）'!Q35</f>
        <v>0</v>
      </c>
      <c r="O10" s="432">
        <f>'事業収支計画（様式４）'!R35</f>
        <v>0</v>
      </c>
      <c r="P10" s="432">
        <f>'事業収支計画（様式４）'!S35</f>
        <v>0</v>
      </c>
      <c r="Q10" s="432">
        <f>'事業収支計画（様式４）'!T35</f>
        <v>0</v>
      </c>
      <c r="R10" s="432">
        <f>'事業収支計画（様式４）'!U35</f>
        <v>0</v>
      </c>
      <c r="S10" s="432">
        <f>'事業収支計画（様式４）'!V35</f>
        <v>0</v>
      </c>
      <c r="T10" s="432">
        <f>'事業収支計画（様式４）'!W35</f>
        <v>0</v>
      </c>
      <c r="U10" s="432">
        <f>'事業収支計画（様式４）'!X35</f>
        <v>0</v>
      </c>
      <c r="V10" s="432">
        <f>'事業収支計画（様式４）'!Y35</f>
        <v>0</v>
      </c>
      <c r="W10" s="432">
        <f>'事業収支計画（様式４）'!Z35</f>
        <v>0</v>
      </c>
      <c r="X10" s="432">
        <f>'事業収支計画（様式４）'!AA35</f>
        <v>0</v>
      </c>
      <c r="Y10" s="432">
        <f>'事業収支計画（様式４）'!AB35</f>
        <v>0</v>
      </c>
      <c r="Z10" s="432">
        <f t="shared" si="1"/>
        <v>0</v>
      </c>
    </row>
    <row r="11" spans="2:26" ht="15" customHeight="1">
      <c r="C11" s="1005" t="str">
        <f>'事業収支計画（様式４）'!D36</f>
        <v>（参考概算税額・設備）</v>
      </c>
      <c r="D11" s="1004"/>
      <c r="E11" s="1004"/>
      <c r="F11" s="432">
        <f t="shared" ref="F11:Y11" si="20">F42*1.4/100</f>
        <v>0</v>
      </c>
      <c r="G11" s="432">
        <f t="shared" si="20"/>
        <v>0</v>
      </c>
      <c r="H11" s="432">
        <f t="shared" si="20"/>
        <v>0</v>
      </c>
      <c r="I11" s="432">
        <f t="shared" si="20"/>
        <v>0</v>
      </c>
      <c r="J11" s="432">
        <f t="shared" si="20"/>
        <v>0</v>
      </c>
      <c r="K11" s="432">
        <f t="shared" si="20"/>
        <v>0</v>
      </c>
      <c r="L11" s="432">
        <f t="shared" si="20"/>
        <v>0</v>
      </c>
      <c r="M11" s="432">
        <f t="shared" si="20"/>
        <v>0</v>
      </c>
      <c r="N11" s="432">
        <f t="shared" si="20"/>
        <v>0</v>
      </c>
      <c r="O11" s="432">
        <f t="shared" si="20"/>
        <v>0</v>
      </c>
      <c r="P11" s="432">
        <f t="shared" si="20"/>
        <v>0</v>
      </c>
      <c r="Q11" s="432">
        <f t="shared" si="20"/>
        <v>0</v>
      </c>
      <c r="R11" s="432">
        <f t="shared" si="20"/>
        <v>0</v>
      </c>
      <c r="S11" s="432">
        <f t="shared" si="20"/>
        <v>0</v>
      </c>
      <c r="T11" s="432">
        <f t="shared" si="20"/>
        <v>0</v>
      </c>
      <c r="U11" s="432">
        <f t="shared" si="20"/>
        <v>0</v>
      </c>
      <c r="V11" s="432">
        <f t="shared" si="20"/>
        <v>0</v>
      </c>
      <c r="W11" s="432">
        <f t="shared" si="20"/>
        <v>0</v>
      </c>
      <c r="X11" s="432">
        <f t="shared" si="20"/>
        <v>0</v>
      </c>
      <c r="Y11" s="432">
        <f t="shared" si="20"/>
        <v>0</v>
      </c>
      <c r="Z11" s="432">
        <f t="shared" si="1"/>
        <v>0</v>
      </c>
    </row>
    <row r="12" spans="2:26" ht="15" customHeight="1">
      <c r="C12" s="1004">
        <f>'事業収支計画（様式４）'!C37:G37</f>
        <v>0</v>
      </c>
      <c r="D12" s="1004"/>
      <c r="E12" s="1004"/>
      <c r="F12" s="432">
        <f>'事業収支計画（様式４）'!I37</f>
        <v>0</v>
      </c>
      <c r="G12" s="432">
        <f>'事業収支計画（様式４）'!J37</f>
        <v>0</v>
      </c>
      <c r="H12" s="432">
        <f>'事業収支計画（様式４）'!K37</f>
        <v>0</v>
      </c>
      <c r="I12" s="432">
        <f>'事業収支計画（様式４）'!L37</f>
        <v>0</v>
      </c>
      <c r="J12" s="432">
        <f>'事業収支計画（様式４）'!M37</f>
        <v>0</v>
      </c>
      <c r="K12" s="432">
        <f>'事業収支計画（様式４）'!N37</f>
        <v>0</v>
      </c>
      <c r="L12" s="432">
        <f>'事業収支計画（様式４）'!O37</f>
        <v>0</v>
      </c>
      <c r="M12" s="432">
        <f>'事業収支計画（様式４）'!P37</f>
        <v>0</v>
      </c>
      <c r="N12" s="432">
        <f>'事業収支計画（様式４）'!Q37</f>
        <v>0</v>
      </c>
      <c r="O12" s="432">
        <f>'事業収支計画（様式４）'!R37</f>
        <v>0</v>
      </c>
      <c r="P12" s="432">
        <f>'事業収支計画（様式４）'!S37</f>
        <v>0</v>
      </c>
      <c r="Q12" s="432">
        <f>'事業収支計画（様式４）'!T37</f>
        <v>0</v>
      </c>
      <c r="R12" s="432">
        <f>'事業収支計画（様式４）'!U37</f>
        <v>0</v>
      </c>
      <c r="S12" s="432">
        <f>'事業収支計画（様式４）'!V37</f>
        <v>0</v>
      </c>
      <c r="T12" s="432">
        <f>'事業収支計画（様式４）'!W37</f>
        <v>0</v>
      </c>
      <c r="U12" s="432">
        <f>'事業収支計画（様式４）'!X37</f>
        <v>0</v>
      </c>
      <c r="V12" s="432">
        <f>'事業収支計画（様式４）'!Y37</f>
        <v>0</v>
      </c>
      <c r="W12" s="432">
        <f>'事業収支計画（様式４）'!Z37</f>
        <v>0</v>
      </c>
      <c r="X12" s="432">
        <f>'事業収支計画（様式４）'!AA37</f>
        <v>0</v>
      </c>
      <c r="Y12" s="432">
        <f>'事業収支計画（様式４）'!AB37</f>
        <v>0</v>
      </c>
      <c r="Z12" s="432">
        <f t="shared" si="1"/>
        <v>0</v>
      </c>
    </row>
    <row r="13" spans="2:26" ht="15" customHeight="1">
      <c r="C13" s="1004">
        <f>'事業収支計画（様式４）'!C38:G38</f>
        <v>0</v>
      </c>
      <c r="D13" s="1004"/>
      <c r="E13" s="1004"/>
      <c r="F13" s="432">
        <f>'事業収支計画（様式４）'!I38</f>
        <v>0</v>
      </c>
      <c r="G13" s="432">
        <f>'事業収支計画（様式４）'!J38</f>
        <v>0</v>
      </c>
      <c r="H13" s="432">
        <f>'事業収支計画（様式４）'!K38</f>
        <v>0</v>
      </c>
      <c r="I13" s="432">
        <f>'事業収支計画（様式４）'!L38</f>
        <v>0</v>
      </c>
      <c r="J13" s="432">
        <f>'事業収支計画（様式４）'!M38</f>
        <v>0</v>
      </c>
      <c r="K13" s="432">
        <f>'事業収支計画（様式４）'!N38</f>
        <v>0</v>
      </c>
      <c r="L13" s="432">
        <f>'事業収支計画（様式４）'!O38</f>
        <v>0</v>
      </c>
      <c r="M13" s="432">
        <f>'事業収支計画（様式４）'!P38</f>
        <v>0</v>
      </c>
      <c r="N13" s="432">
        <f>'事業収支計画（様式４）'!Q38</f>
        <v>0</v>
      </c>
      <c r="O13" s="432">
        <f>'事業収支計画（様式４）'!R38</f>
        <v>0</v>
      </c>
      <c r="P13" s="432">
        <f>'事業収支計画（様式４）'!S38</f>
        <v>0</v>
      </c>
      <c r="Q13" s="432">
        <f>'事業収支計画（様式４）'!T38</f>
        <v>0</v>
      </c>
      <c r="R13" s="432">
        <f>'事業収支計画（様式４）'!U38</f>
        <v>0</v>
      </c>
      <c r="S13" s="432">
        <f>'事業収支計画（様式４）'!V38</f>
        <v>0</v>
      </c>
      <c r="T13" s="432">
        <f>'事業収支計画（様式４）'!W38</f>
        <v>0</v>
      </c>
      <c r="U13" s="432">
        <f>'事業収支計画（様式４）'!X38</f>
        <v>0</v>
      </c>
      <c r="V13" s="432">
        <f>'事業収支計画（様式４）'!Y38</f>
        <v>0</v>
      </c>
      <c r="W13" s="432">
        <f>'事業収支計画（様式４）'!Z38</f>
        <v>0</v>
      </c>
      <c r="X13" s="432">
        <f>'事業収支計画（様式４）'!AA38</f>
        <v>0</v>
      </c>
      <c r="Y13" s="432">
        <f>'事業収支計画（様式４）'!AB38</f>
        <v>0</v>
      </c>
      <c r="Z13" s="432">
        <f t="shared" si="1"/>
        <v>0</v>
      </c>
    </row>
    <row r="14" spans="2:26" ht="15" customHeight="1">
      <c r="C14" s="1004">
        <f>'事業収支計画（様式４）'!C39:G39</f>
        <v>0</v>
      </c>
      <c r="D14" s="1004"/>
      <c r="E14" s="1004"/>
      <c r="F14" s="432">
        <f>'事業収支計画（様式４）'!I39</f>
        <v>0</v>
      </c>
      <c r="G14" s="432">
        <f>'事業収支計画（様式４）'!J39</f>
        <v>0</v>
      </c>
      <c r="H14" s="432">
        <f>'事業収支計画（様式４）'!K39</f>
        <v>0</v>
      </c>
      <c r="I14" s="432">
        <f>'事業収支計画（様式４）'!L39</f>
        <v>0</v>
      </c>
      <c r="J14" s="432">
        <f>'事業収支計画（様式４）'!M39</f>
        <v>0</v>
      </c>
      <c r="K14" s="432">
        <f>'事業収支計画（様式４）'!N39</f>
        <v>0</v>
      </c>
      <c r="L14" s="432">
        <f>'事業収支計画（様式４）'!O39</f>
        <v>0</v>
      </c>
      <c r="M14" s="432">
        <f>'事業収支計画（様式４）'!P39</f>
        <v>0</v>
      </c>
      <c r="N14" s="432">
        <f>'事業収支計画（様式４）'!Q39</f>
        <v>0</v>
      </c>
      <c r="O14" s="432">
        <f>'事業収支計画（様式４）'!R39</f>
        <v>0</v>
      </c>
      <c r="P14" s="432">
        <f>'事業収支計画（様式４）'!S39</f>
        <v>0</v>
      </c>
      <c r="Q14" s="432">
        <f>'事業収支計画（様式４）'!T39</f>
        <v>0</v>
      </c>
      <c r="R14" s="432">
        <f>'事業収支計画（様式４）'!U39</f>
        <v>0</v>
      </c>
      <c r="S14" s="432">
        <f>'事業収支計画（様式４）'!V39</f>
        <v>0</v>
      </c>
      <c r="T14" s="432">
        <f>'事業収支計画（様式４）'!W39</f>
        <v>0</v>
      </c>
      <c r="U14" s="432">
        <f>'事業収支計画（様式４）'!X39</f>
        <v>0</v>
      </c>
      <c r="V14" s="432">
        <f>'事業収支計画（様式４）'!Y39</f>
        <v>0</v>
      </c>
      <c r="W14" s="432">
        <f>'事業収支計画（様式４）'!Z39</f>
        <v>0</v>
      </c>
      <c r="X14" s="432">
        <f>'事業収支計画（様式４）'!AA39</f>
        <v>0</v>
      </c>
      <c r="Y14" s="432">
        <f>'事業収支計画（様式４）'!AB39</f>
        <v>0</v>
      </c>
      <c r="Z14" s="432">
        <f t="shared" si="1"/>
        <v>0</v>
      </c>
    </row>
    <row r="15" spans="2:26" s="533" customFormat="1" ht="15" customHeight="1">
      <c r="C15" s="1004" t="str">
        <f>'事業収支計画（様式４）'!C45:G45</f>
        <v>融資返済等（利息）</v>
      </c>
      <c r="D15" s="1004"/>
      <c r="E15" s="1004"/>
      <c r="F15" s="432">
        <f>'事業収支計画（様式４）'!I45</f>
        <v>0</v>
      </c>
      <c r="G15" s="432">
        <f>'事業収支計画（様式４）'!J45</f>
        <v>0</v>
      </c>
      <c r="H15" s="432">
        <f>'事業収支計画（様式４）'!K45</f>
        <v>0</v>
      </c>
      <c r="I15" s="432">
        <f>'事業収支計画（様式４）'!L45</f>
        <v>0</v>
      </c>
      <c r="J15" s="432">
        <f>'事業収支計画（様式４）'!M45</f>
        <v>0</v>
      </c>
      <c r="K15" s="432">
        <f>'事業収支計画（様式４）'!N45</f>
        <v>0</v>
      </c>
      <c r="L15" s="432">
        <f>'事業収支計画（様式４）'!O45</f>
        <v>0</v>
      </c>
      <c r="M15" s="432">
        <f>'事業収支計画（様式４）'!P45</f>
        <v>0</v>
      </c>
      <c r="N15" s="432">
        <f>'事業収支計画（様式４）'!Q45</f>
        <v>0</v>
      </c>
      <c r="O15" s="432">
        <f>'事業収支計画（様式４）'!R45</f>
        <v>0</v>
      </c>
      <c r="P15" s="432">
        <f>'事業収支計画（様式４）'!S45</f>
        <v>0</v>
      </c>
      <c r="Q15" s="432">
        <f>'事業収支計画（様式４）'!T45</f>
        <v>0</v>
      </c>
      <c r="R15" s="432">
        <f>'事業収支計画（様式４）'!U45</f>
        <v>0</v>
      </c>
      <c r="S15" s="432">
        <f>'事業収支計画（様式４）'!V45</f>
        <v>0</v>
      </c>
      <c r="T15" s="432">
        <f>'事業収支計画（様式４）'!W45</f>
        <v>0</v>
      </c>
      <c r="U15" s="432">
        <f>'事業収支計画（様式４）'!X45</f>
        <v>0</v>
      </c>
      <c r="V15" s="432">
        <f>'事業収支計画（様式４）'!Y45</f>
        <v>0</v>
      </c>
      <c r="W15" s="432">
        <f>'事業収支計画（様式４）'!Z45</f>
        <v>0</v>
      </c>
      <c r="X15" s="432">
        <f>'事業収支計画（様式４）'!AA45</f>
        <v>0</v>
      </c>
      <c r="Y15" s="432">
        <f>'事業収支計画（様式４）'!AB45</f>
        <v>0</v>
      </c>
      <c r="Z15" s="432">
        <f t="shared" ref="Z15" si="21">SUM(F15:Y15)</f>
        <v>0</v>
      </c>
    </row>
    <row r="16" spans="2:26" s="429" customFormat="1" ht="15" customHeight="1">
      <c r="C16" s="1008" t="s">
        <v>477</v>
      </c>
      <c r="D16" s="1009"/>
      <c r="E16" s="1009"/>
      <c r="F16" s="433">
        <f>F5*0.7/100</f>
        <v>0</v>
      </c>
      <c r="G16" s="433">
        <f t="shared" ref="G16:Y16" si="22">G5*0.7/100</f>
        <v>0</v>
      </c>
      <c r="H16" s="433">
        <f t="shared" si="22"/>
        <v>0</v>
      </c>
      <c r="I16" s="433">
        <f t="shared" si="22"/>
        <v>0</v>
      </c>
      <c r="J16" s="433">
        <f t="shared" si="22"/>
        <v>0</v>
      </c>
      <c r="K16" s="433">
        <f t="shared" si="22"/>
        <v>0</v>
      </c>
      <c r="L16" s="433">
        <f t="shared" si="22"/>
        <v>0</v>
      </c>
      <c r="M16" s="433">
        <f t="shared" si="22"/>
        <v>0</v>
      </c>
      <c r="N16" s="433">
        <f t="shared" si="22"/>
        <v>0</v>
      </c>
      <c r="O16" s="433">
        <f t="shared" si="22"/>
        <v>0</v>
      </c>
      <c r="P16" s="433">
        <f t="shared" si="22"/>
        <v>0</v>
      </c>
      <c r="Q16" s="433">
        <f t="shared" si="22"/>
        <v>0</v>
      </c>
      <c r="R16" s="433">
        <f t="shared" si="22"/>
        <v>0</v>
      </c>
      <c r="S16" s="433">
        <f t="shared" si="22"/>
        <v>0</v>
      </c>
      <c r="T16" s="433">
        <f t="shared" si="22"/>
        <v>0</v>
      </c>
      <c r="U16" s="433">
        <f t="shared" si="22"/>
        <v>0</v>
      </c>
      <c r="V16" s="433">
        <f t="shared" si="22"/>
        <v>0</v>
      </c>
      <c r="W16" s="433">
        <f t="shared" si="22"/>
        <v>0</v>
      </c>
      <c r="X16" s="433">
        <f t="shared" si="22"/>
        <v>0</v>
      </c>
      <c r="Y16" s="433">
        <f t="shared" si="22"/>
        <v>0</v>
      </c>
      <c r="Z16" s="433">
        <f t="shared" si="1"/>
        <v>0</v>
      </c>
    </row>
    <row r="17" spans="3:28" s="429" customFormat="1" ht="15" customHeight="1">
      <c r="C17" s="1008" t="s">
        <v>478</v>
      </c>
      <c r="D17" s="1009"/>
      <c r="E17" s="1009"/>
      <c r="F17" s="433">
        <f>F16*81/100</f>
        <v>0</v>
      </c>
      <c r="G17" s="433">
        <f t="shared" ref="G17:Y17" si="23">G16*81/100</f>
        <v>0</v>
      </c>
      <c r="H17" s="433">
        <f t="shared" si="23"/>
        <v>0</v>
      </c>
      <c r="I17" s="433">
        <f t="shared" si="23"/>
        <v>0</v>
      </c>
      <c r="J17" s="433">
        <f t="shared" si="23"/>
        <v>0</v>
      </c>
      <c r="K17" s="433">
        <f t="shared" si="23"/>
        <v>0</v>
      </c>
      <c r="L17" s="433">
        <f t="shared" si="23"/>
        <v>0</v>
      </c>
      <c r="M17" s="433">
        <f t="shared" si="23"/>
        <v>0</v>
      </c>
      <c r="N17" s="433">
        <f t="shared" si="23"/>
        <v>0</v>
      </c>
      <c r="O17" s="433">
        <f t="shared" si="23"/>
        <v>0</v>
      </c>
      <c r="P17" s="433">
        <f t="shared" si="23"/>
        <v>0</v>
      </c>
      <c r="Q17" s="433">
        <f t="shared" si="23"/>
        <v>0</v>
      </c>
      <c r="R17" s="433">
        <f t="shared" si="23"/>
        <v>0</v>
      </c>
      <c r="S17" s="433">
        <f t="shared" si="23"/>
        <v>0</v>
      </c>
      <c r="T17" s="433">
        <f t="shared" si="23"/>
        <v>0</v>
      </c>
      <c r="U17" s="433">
        <f t="shared" si="23"/>
        <v>0</v>
      </c>
      <c r="V17" s="433">
        <f t="shared" si="23"/>
        <v>0</v>
      </c>
      <c r="W17" s="433">
        <f t="shared" si="23"/>
        <v>0</v>
      </c>
      <c r="X17" s="433">
        <f t="shared" si="23"/>
        <v>0</v>
      </c>
      <c r="Y17" s="433">
        <f t="shared" si="23"/>
        <v>0</v>
      </c>
      <c r="Z17" s="433">
        <f t="shared" si="1"/>
        <v>0</v>
      </c>
    </row>
    <row r="18" spans="3:28" s="430" customFormat="1" ht="15" customHeight="1">
      <c r="C18" s="1010" t="s">
        <v>479</v>
      </c>
      <c r="D18" s="1011"/>
      <c r="E18" s="1011"/>
      <c r="F18" s="434">
        <f>F35</f>
        <v>0</v>
      </c>
      <c r="G18" s="434">
        <f t="shared" ref="G18:Y18" si="24">G35</f>
        <v>0</v>
      </c>
      <c r="H18" s="434">
        <f t="shared" si="24"/>
        <v>0</v>
      </c>
      <c r="I18" s="434">
        <f t="shared" si="24"/>
        <v>0</v>
      </c>
      <c r="J18" s="434">
        <f t="shared" si="24"/>
        <v>0</v>
      </c>
      <c r="K18" s="434">
        <f t="shared" si="24"/>
        <v>0</v>
      </c>
      <c r="L18" s="434">
        <f t="shared" si="24"/>
        <v>0</v>
      </c>
      <c r="M18" s="434">
        <f t="shared" si="24"/>
        <v>0</v>
      </c>
      <c r="N18" s="434">
        <f t="shared" si="24"/>
        <v>0</v>
      </c>
      <c r="O18" s="434">
        <f t="shared" si="24"/>
        <v>0</v>
      </c>
      <c r="P18" s="434">
        <f t="shared" si="24"/>
        <v>0</v>
      </c>
      <c r="Q18" s="434">
        <f t="shared" si="24"/>
        <v>0</v>
      </c>
      <c r="R18" s="434">
        <f t="shared" si="24"/>
        <v>0</v>
      </c>
      <c r="S18" s="434">
        <f t="shared" si="24"/>
        <v>0</v>
      </c>
      <c r="T18" s="434">
        <f t="shared" si="24"/>
        <v>0</v>
      </c>
      <c r="U18" s="434">
        <f t="shared" si="24"/>
        <v>0</v>
      </c>
      <c r="V18" s="434">
        <f t="shared" si="24"/>
        <v>0</v>
      </c>
      <c r="W18" s="434">
        <f t="shared" si="24"/>
        <v>0</v>
      </c>
      <c r="X18" s="434">
        <f t="shared" si="24"/>
        <v>0</v>
      </c>
      <c r="Y18" s="434">
        <f t="shared" si="24"/>
        <v>0</v>
      </c>
      <c r="Z18" s="434">
        <f>SUM(F18:Y18)</f>
        <v>0</v>
      </c>
    </row>
    <row r="19" spans="3:28" ht="6" customHeight="1">
      <c r="C19" s="1005"/>
      <c r="D19" s="1004"/>
      <c r="E19" s="1004"/>
      <c r="F19" s="432"/>
      <c r="G19" s="432"/>
      <c r="H19" s="432"/>
      <c r="I19" s="432"/>
      <c r="J19" s="432"/>
      <c r="K19" s="432"/>
      <c r="L19" s="432"/>
      <c r="M19" s="432"/>
      <c r="N19" s="432"/>
      <c r="O19" s="432"/>
      <c r="P19" s="432"/>
      <c r="Q19" s="432"/>
      <c r="R19" s="432"/>
      <c r="S19" s="432"/>
      <c r="T19" s="432"/>
      <c r="U19" s="432"/>
      <c r="V19" s="432"/>
      <c r="W19" s="432"/>
      <c r="X19" s="432"/>
      <c r="Y19" s="432"/>
      <c r="Z19" s="432"/>
    </row>
    <row r="20" spans="3:28" ht="15" customHeight="1">
      <c r="C20" s="1005" t="s">
        <v>107</v>
      </c>
      <c r="D20" s="1004"/>
      <c r="E20" s="1004"/>
      <c r="F20" s="432">
        <f>IF((F4-F6)&lt;=0,0,(F4-F6))</f>
        <v>0</v>
      </c>
      <c r="G20" s="432">
        <f t="shared" ref="G20:Y20" si="25">IF((G4-G6)&lt;=0,0,(G4-G6))</f>
        <v>0</v>
      </c>
      <c r="H20" s="432">
        <f t="shared" si="25"/>
        <v>0</v>
      </c>
      <c r="I20" s="432">
        <f t="shared" si="25"/>
        <v>0</v>
      </c>
      <c r="J20" s="432">
        <f t="shared" si="25"/>
        <v>0</v>
      </c>
      <c r="K20" s="432">
        <f t="shared" si="25"/>
        <v>0</v>
      </c>
      <c r="L20" s="432">
        <f t="shared" si="25"/>
        <v>0</v>
      </c>
      <c r="M20" s="432">
        <f t="shared" si="25"/>
        <v>0</v>
      </c>
      <c r="N20" s="432">
        <f t="shared" si="25"/>
        <v>0</v>
      </c>
      <c r="O20" s="432">
        <f t="shared" si="25"/>
        <v>0</v>
      </c>
      <c r="P20" s="432">
        <f t="shared" si="25"/>
        <v>0</v>
      </c>
      <c r="Q20" s="432">
        <f t="shared" si="25"/>
        <v>0</v>
      </c>
      <c r="R20" s="432">
        <f t="shared" si="25"/>
        <v>0</v>
      </c>
      <c r="S20" s="432">
        <f t="shared" si="25"/>
        <v>0</v>
      </c>
      <c r="T20" s="432">
        <f t="shared" si="25"/>
        <v>0</v>
      </c>
      <c r="U20" s="432">
        <f t="shared" si="25"/>
        <v>0</v>
      </c>
      <c r="V20" s="432">
        <f t="shared" si="25"/>
        <v>0</v>
      </c>
      <c r="W20" s="432">
        <f t="shared" si="25"/>
        <v>0</v>
      </c>
      <c r="X20" s="432">
        <f t="shared" si="25"/>
        <v>0</v>
      </c>
      <c r="Y20" s="432">
        <f t="shared" si="25"/>
        <v>0</v>
      </c>
      <c r="Z20" s="432">
        <f t="shared" ref="Z20:Z23" si="26">SUM(F20:Y20)</f>
        <v>0</v>
      </c>
    </row>
    <row r="21" spans="3:28" s="429" customFormat="1" ht="15" customHeight="1">
      <c r="C21" s="1008" t="s">
        <v>420</v>
      </c>
      <c r="D21" s="1009"/>
      <c r="E21" s="1009"/>
      <c r="F21" s="433">
        <f>ROUNDUP(MAX(0,F20*0.38),0)</f>
        <v>0</v>
      </c>
      <c r="G21" s="433">
        <f t="shared" ref="G21:Y21" si="27">ROUNDUP(MAX(0,G20*0.38),0)</f>
        <v>0</v>
      </c>
      <c r="H21" s="433">
        <f t="shared" si="27"/>
        <v>0</v>
      </c>
      <c r="I21" s="433">
        <f t="shared" si="27"/>
        <v>0</v>
      </c>
      <c r="J21" s="433">
        <f t="shared" si="27"/>
        <v>0</v>
      </c>
      <c r="K21" s="433">
        <f t="shared" si="27"/>
        <v>0</v>
      </c>
      <c r="L21" s="433">
        <f t="shared" si="27"/>
        <v>0</v>
      </c>
      <c r="M21" s="433">
        <f t="shared" si="27"/>
        <v>0</v>
      </c>
      <c r="N21" s="433">
        <f t="shared" si="27"/>
        <v>0</v>
      </c>
      <c r="O21" s="433">
        <f t="shared" si="27"/>
        <v>0</v>
      </c>
      <c r="P21" s="433">
        <f t="shared" si="27"/>
        <v>0</v>
      </c>
      <c r="Q21" s="433">
        <f t="shared" si="27"/>
        <v>0</v>
      </c>
      <c r="R21" s="433">
        <f t="shared" si="27"/>
        <v>0</v>
      </c>
      <c r="S21" s="433">
        <f t="shared" si="27"/>
        <v>0</v>
      </c>
      <c r="T21" s="433">
        <f t="shared" si="27"/>
        <v>0</v>
      </c>
      <c r="U21" s="433">
        <f t="shared" si="27"/>
        <v>0</v>
      </c>
      <c r="V21" s="433">
        <f t="shared" si="27"/>
        <v>0</v>
      </c>
      <c r="W21" s="433">
        <f t="shared" si="27"/>
        <v>0</v>
      </c>
      <c r="X21" s="433">
        <f t="shared" si="27"/>
        <v>0</v>
      </c>
      <c r="Y21" s="433">
        <f t="shared" si="27"/>
        <v>0</v>
      </c>
      <c r="Z21" s="433">
        <f t="shared" si="26"/>
        <v>0</v>
      </c>
    </row>
    <row r="22" spans="3:28" ht="6" customHeight="1">
      <c r="C22" s="1005"/>
      <c r="D22" s="1004"/>
      <c r="E22" s="1004"/>
      <c r="F22" s="432"/>
      <c r="G22" s="432"/>
      <c r="H22" s="432"/>
      <c r="I22" s="432"/>
      <c r="J22" s="432"/>
      <c r="K22" s="432"/>
      <c r="L22" s="432"/>
      <c r="M22" s="432"/>
      <c r="N22" s="432"/>
      <c r="O22" s="432"/>
      <c r="P22" s="432"/>
      <c r="Q22" s="432"/>
      <c r="R22" s="432"/>
      <c r="S22" s="432"/>
      <c r="T22" s="432"/>
      <c r="U22" s="432"/>
      <c r="V22" s="432"/>
      <c r="W22" s="432"/>
      <c r="X22" s="432"/>
      <c r="Y22" s="432"/>
      <c r="Z22" s="432"/>
    </row>
    <row r="23" spans="3:28" s="436" customFormat="1" ht="15" customHeight="1">
      <c r="C23" s="1006" t="str">
        <f>'事業収支計画（様式４）'!C40:G40</f>
        <v>法人税等相当額（概算）</v>
      </c>
      <c r="D23" s="1007"/>
      <c r="E23" s="1007"/>
      <c r="F23" s="435">
        <f>SUM(F16:F17,F21)</f>
        <v>0</v>
      </c>
      <c r="G23" s="435">
        <f t="shared" ref="G23:Y23" si="28">SUM(G16:G17,G21)</f>
        <v>0</v>
      </c>
      <c r="H23" s="435">
        <f t="shared" si="28"/>
        <v>0</v>
      </c>
      <c r="I23" s="435">
        <f t="shared" si="28"/>
        <v>0</v>
      </c>
      <c r="J23" s="435">
        <f t="shared" si="28"/>
        <v>0</v>
      </c>
      <c r="K23" s="435">
        <f t="shared" si="28"/>
        <v>0</v>
      </c>
      <c r="L23" s="435">
        <f t="shared" si="28"/>
        <v>0</v>
      </c>
      <c r="M23" s="435">
        <f t="shared" si="28"/>
        <v>0</v>
      </c>
      <c r="N23" s="435">
        <f t="shared" si="28"/>
        <v>0</v>
      </c>
      <c r="O23" s="435">
        <f t="shared" si="28"/>
        <v>0</v>
      </c>
      <c r="P23" s="435">
        <f t="shared" si="28"/>
        <v>0</v>
      </c>
      <c r="Q23" s="435">
        <f t="shared" si="28"/>
        <v>0</v>
      </c>
      <c r="R23" s="435">
        <f t="shared" si="28"/>
        <v>0</v>
      </c>
      <c r="S23" s="435">
        <f t="shared" si="28"/>
        <v>0</v>
      </c>
      <c r="T23" s="435">
        <f t="shared" si="28"/>
        <v>0</v>
      </c>
      <c r="U23" s="435">
        <f t="shared" si="28"/>
        <v>0</v>
      </c>
      <c r="V23" s="435">
        <f t="shared" si="28"/>
        <v>0</v>
      </c>
      <c r="W23" s="435">
        <f t="shared" si="28"/>
        <v>0</v>
      </c>
      <c r="X23" s="435">
        <f t="shared" si="28"/>
        <v>0</v>
      </c>
      <c r="Y23" s="435">
        <f t="shared" si="28"/>
        <v>0</v>
      </c>
      <c r="Z23" s="435">
        <f t="shared" si="26"/>
        <v>0</v>
      </c>
    </row>
    <row r="24" spans="3:28" ht="15" customHeight="1">
      <c r="F24" s="432"/>
      <c r="G24" s="432"/>
      <c r="H24" s="432"/>
      <c r="I24" s="432"/>
      <c r="J24" s="432"/>
      <c r="K24" s="432"/>
      <c r="L24" s="432"/>
      <c r="M24" s="432"/>
      <c r="N24" s="432"/>
      <c r="O24" s="432"/>
      <c r="P24" s="432"/>
      <c r="Q24" s="432"/>
      <c r="R24" s="432"/>
      <c r="S24" s="432"/>
      <c r="T24" s="432"/>
      <c r="U24" s="432"/>
      <c r="V24" s="432"/>
      <c r="W24" s="432"/>
      <c r="X24" s="432"/>
      <c r="Y24" s="432"/>
      <c r="Z24" s="432"/>
    </row>
    <row r="27" spans="3:28" ht="15" customHeight="1">
      <c r="C27" s="166" t="s">
        <v>480</v>
      </c>
    </row>
    <row r="28" spans="3:28" ht="15" customHeight="1">
      <c r="C28" s="166" t="s">
        <v>481</v>
      </c>
      <c r="F28" s="431">
        <f>'事業収支計画（様式４）'!I6</f>
        <v>0</v>
      </c>
    </row>
    <row r="29" spans="3:28" ht="15" customHeight="1">
      <c r="C29" s="166" t="s">
        <v>491</v>
      </c>
      <c r="F29" s="166">
        <f>'事業計画書（様式１）'!J20</f>
        <v>0</v>
      </c>
    </row>
    <row r="30" spans="3:28" ht="15" customHeight="1">
      <c r="C30" s="166" t="s">
        <v>482</v>
      </c>
      <c r="F30" s="166">
        <f>IFERROR(VLOOKUP(F29,C49:F56,4,FALSE),0)</f>
        <v>0</v>
      </c>
    </row>
    <row r="31" spans="3:28" ht="15" customHeight="1">
      <c r="C31" s="166" t="s">
        <v>492</v>
      </c>
      <c r="F31" s="166">
        <f>IF(F30=0,0,1/F30)</f>
        <v>0</v>
      </c>
    </row>
    <row r="32" spans="3:28" ht="15" customHeight="1">
      <c r="AB32" s="166" t="s">
        <v>204</v>
      </c>
    </row>
    <row r="33" spans="3:28" ht="15" customHeight="1">
      <c r="C33" s="166" t="s">
        <v>494</v>
      </c>
      <c r="F33" s="431">
        <f>F28</f>
        <v>0</v>
      </c>
      <c r="G33" s="431">
        <f>F33-F35</f>
        <v>0</v>
      </c>
      <c r="H33" s="431">
        <f t="shared" ref="H33:AA33" si="29">G33-G35</f>
        <v>0</v>
      </c>
      <c r="I33" s="431">
        <f t="shared" si="29"/>
        <v>0</v>
      </c>
      <c r="J33" s="431">
        <f t="shared" si="29"/>
        <v>0</v>
      </c>
      <c r="K33" s="431">
        <f t="shared" si="29"/>
        <v>0</v>
      </c>
      <c r="L33" s="431">
        <f t="shared" si="29"/>
        <v>0</v>
      </c>
      <c r="M33" s="431">
        <f t="shared" si="29"/>
        <v>0</v>
      </c>
      <c r="N33" s="431">
        <f t="shared" si="29"/>
        <v>0</v>
      </c>
      <c r="O33" s="431">
        <f t="shared" si="29"/>
        <v>0</v>
      </c>
      <c r="P33" s="431">
        <f t="shared" si="29"/>
        <v>0</v>
      </c>
      <c r="Q33" s="431">
        <f t="shared" si="29"/>
        <v>0</v>
      </c>
      <c r="R33" s="431">
        <f t="shared" si="29"/>
        <v>0</v>
      </c>
      <c r="S33" s="431">
        <f t="shared" si="29"/>
        <v>0</v>
      </c>
      <c r="T33" s="431">
        <f t="shared" si="29"/>
        <v>0</v>
      </c>
      <c r="U33" s="431">
        <f t="shared" si="29"/>
        <v>0</v>
      </c>
      <c r="V33" s="431">
        <f t="shared" si="29"/>
        <v>0</v>
      </c>
      <c r="W33" s="431">
        <f t="shared" si="29"/>
        <v>0</v>
      </c>
      <c r="X33" s="431">
        <f t="shared" si="29"/>
        <v>0</v>
      </c>
      <c r="Y33" s="431">
        <f t="shared" si="29"/>
        <v>0</v>
      </c>
      <c r="Z33" s="431">
        <f t="shared" si="29"/>
        <v>0</v>
      </c>
      <c r="AA33" s="431">
        <f t="shared" si="29"/>
        <v>0</v>
      </c>
    </row>
    <row r="34" spans="3:28" ht="15" customHeight="1">
      <c r="C34" s="166" t="s">
        <v>493</v>
      </c>
      <c r="F34" s="166">
        <f>IF(F36&lt;=$F$30,$F$31,0)</f>
        <v>0</v>
      </c>
      <c r="G34" s="166">
        <f t="shared" ref="G34:AA34" si="30">IF(G36&lt;=$F$30,$F$31,0)</f>
        <v>0</v>
      </c>
      <c r="H34" s="166">
        <f t="shared" si="30"/>
        <v>0</v>
      </c>
      <c r="I34" s="166">
        <f t="shared" si="30"/>
        <v>0</v>
      </c>
      <c r="J34" s="166">
        <f t="shared" si="30"/>
        <v>0</v>
      </c>
      <c r="K34" s="166">
        <f t="shared" si="30"/>
        <v>0</v>
      </c>
      <c r="L34" s="166">
        <f t="shared" si="30"/>
        <v>0</v>
      </c>
      <c r="M34" s="166">
        <f t="shared" si="30"/>
        <v>0</v>
      </c>
      <c r="N34" s="166">
        <f t="shared" si="30"/>
        <v>0</v>
      </c>
      <c r="O34" s="166">
        <f t="shared" si="30"/>
        <v>0</v>
      </c>
      <c r="P34" s="166">
        <f t="shared" si="30"/>
        <v>0</v>
      </c>
      <c r="Q34" s="166">
        <f t="shared" si="30"/>
        <v>0</v>
      </c>
      <c r="R34" s="166">
        <f t="shared" si="30"/>
        <v>0</v>
      </c>
      <c r="S34" s="166">
        <f t="shared" si="30"/>
        <v>0</v>
      </c>
      <c r="T34" s="166">
        <f t="shared" si="30"/>
        <v>0</v>
      </c>
      <c r="U34" s="166">
        <f t="shared" si="30"/>
        <v>0</v>
      </c>
      <c r="V34" s="166">
        <f t="shared" si="30"/>
        <v>0</v>
      </c>
      <c r="W34" s="166">
        <f t="shared" si="30"/>
        <v>0</v>
      </c>
      <c r="X34" s="166">
        <f t="shared" si="30"/>
        <v>0</v>
      </c>
      <c r="Y34" s="166">
        <f t="shared" si="30"/>
        <v>0</v>
      </c>
      <c r="Z34" s="166">
        <f t="shared" si="30"/>
        <v>0</v>
      </c>
      <c r="AA34" s="166">
        <f t="shared" si="30"/>
        <v>0</v>
      </c>
    </row>
    <row r="35" spans="3:28" ht="15" customHeight="1">
      <c r="C35" s="166" t="s">
        <v>495</v>
      </c>
      <c r="F35" s="432">
        <f>ROUNDUP($F$28*F34,0)</f>
        <v>0</v>
      </c>
      <c r="G35" s="432">
        <f t="shared" ref="G35:AA35" si="31">ROUNDUP($F$28*G34,0)</f>
        <v>0</v>
      </c>
      <c r="H35" s="432">
        <f t="shared" si="31"/>
        <v>0</v>
      </c>
      <c r="I35" s="432">
        <f t="shared" si="31"/>
        <v>0</v>
      </c>
      <c r="J35" s="432">
        <f t="shared" si="31"/>
        <v>0</v>
      </c>
      <c r="K35" s="432">
        <f t="shared" si="31"/>
        <v>0</v>
      </c>
      <c r="L35" s="432">
        <f t="shared" si="31"/>
        <v>0</v>
      </c>
      <c r="M35" s="432">
        <f t="shared" si="31"/>
        <v>0</v>
      </c>
      <c r="N35" s="432">
        <f t="shared" si="31"/>
        <v>0</v>
      </c>
      <c r="O35" s="432">
        <f t="shared" si="31"/>
        <v>0</v>
      </c>
      <c r="P35" s="432">
        <f t="shared" si="31"/>
        <v>0</v>
      </c>
      <c r="Q35" s="432">
        <f t="shared" si="31"/>
        <v>0</v>
      </c>
      <c r="R35" s="432">
        <f t="shared" si="31"/>
        <v>0</v>
      </c>
      <c r="S35" s="432">
        <f t="shared" si="31"/>
        <v>0</v>
      </c>
      <c r="T35" s="432">
        <f t="shared" si="31"/>
        <v>0</v>
      </c>
      <c r="U35" s="432">
        <f t="shared" si="31"/>
        <v>0</v>
      </c>
      <c r="V35" s="432">
        <f t="shared" si="31"/>
        <v>0</v>
      </c>
      <c r="W35" s="432">
        <f t="shared" si="31"/>
        <v>0</v>
      </c>
      <c r="X35" s="432">
        <f t="shared" si="31"/>
        <v>0</v>
      </c>
      <c r="Y35" s="432">
        <f t="shared" si="31"/>
        <v>0</v>
      </c>
      <c r="Z35" s="432">
        <f t="shared" si="31"/>
        <v>0</v>
      </c>
      <c r="AA35" s="432">
        <f t="shared" si="31"/>
        <v>0</v>
      </c>
      <c r="AB35" s="431">
        <f>SUM(F35:AA35)</f>
        <v>0</v>
      </c>
    </row>
    <row r="36" spans="3:28" ht="15" customHeight="1">
      <c r="C36" s="166" t="s">
        <v>496</v>
      </c>
      <c r="F36" s="166">
        <v>1</v>
      </c>
      <c r="G36" s="166">
        <v>2</v>
      </c>
      <c r="H36" s="166">
        <v>3</v>
      </c>
      <c r="I36" s="166">
        <v>4</v>
      </c>
      <c r="J36" s="166">
        <v>5</v>
      </c>
      <c r="K36" s="166">
        <v>6</v>
      </c>
      <c r="L36" s="166">
        <v>7</v>
      </c>
      <c r="M36" s="166">
        <v>8</v>
      </c>
      <c r="N36" s="166">
        <v>9</v>
      </c>
      <c r="O36" s="166">
        <v>10</v>
      </c>
      <c r="P36" s="166">
        <v>11</v>
      </c>
      <c r="Q36" s="166">
        <v>12</v>
      </c>
      <c r="R36" s="166">
        <v>13</v>
      </c>
      <c r="S36" s="166">
        <v>14</v>
      </c>
      <c r="T36" s="166">
        <v>15</v>
      </c>
      <c r="U36" s="166">
        <v>16</v>
      </c>
      <c r="V36" s="166">
        <v>17</v>
      </c>
      <c r="W36" s="166">
        <v>18</v>
      </c>
      <c r="X36" s="166">
        <v>19</v>
      </c>
      <c r="Y36" s="166">
        <v>20</v>
      </c>
      <c r="Z36" s="166">
        <v>21</v>
      </c>
      <c r="AA36" s="166">
        <v>22</v>
      </c>
    </row>
    <row r="39" spans="3:28" ht="15" customHeight="1">
      <c r="C39" s="166" t="s">
        <v>498</v>
      </c>
    </row>
    <row r="40" spans="3:28" ht="15" customHeight="1">
      <c r="C40" s="166" t="s">
        <v>501</v>
      </c>
      <c r="F40" s="166">
        <f>IF(F30=0,0,0.1^(1/F30))</f>
        <v>0</v>
      </c>
    </row>
    <row r="41" spans="3:28" ht="15" customHeight="1">
      <c r="C41" s="166" t="s">
        <v>499</v>
      </c>
      <c r="F41" s="431">
        <f>'事業収支計画（様式４）'!I6</f>
        <v>0</v>
      </c>
      <c r="G41" s="431">
        <f>F41-F35</f>
        <v>0</v>
      </c>
      <c r="H41" s="431">
        <f t="shared" ref="H41:AA41" si="32">G41-G35</f>
        <v>0</v>
      </c>
      <c r="I41" s="431">
        <f t="shared" si="32"/>
        <v>0</v>
      </c>
      <c r="J41" s="431">
        <f t="shared" si="32"/>
        <v>0</v>
      </c>
      <c r="K41" s="431">
        <f t="shared" si="32"/>
        <v>0</v>
      </c>
      <c r="L41" s="431">
        <f t="shared" si="32"/>
        <v>0</v>
      </c>
      <c r="M41" s="431">
        <f t="shared" si="32"/>
        <v>0</v>
      </c>
      <c r="N41" s="431">
        <f t="shared" si="32"/>
        <v>0</v>
      </c>
      <c r="O41" s="431">
        <f t="shared" si="32"/>
        <v>0</v>
      </c>
      <c r="P41" s="431">
        <f t="shared" si="32"/>
        <v>0</v>
      </c>
      <c r="Q41" s="431">
        <f t="shared" si="32"/>
        <v>0</v>
      </c>
      <c r="R41" s="431">
        <f t="shared" si="32"/>
        <v>0</v>
      </c>
      <c r="S41" s="431">
        <f t="shared" si="32"/>
        <v>0</v>
      </c>
      <c r="T41" s="431">
        <f t="shared" si="32"/>
        <v>0</v>
      </c>
      <c r="U41" s="431">
        <f t="shared" si="32"/>
        <v>0</v>
      </c>
      <c r="V41" s="431">
        <f t="shared" si="32"/>
        <v>0</v>
      </c>
      <c r="W41" s="431">
        <f t="shared" si="32"/>
        <v>0</v>
      </c>
      <c r="X41" s="431">
        <f t="shared" si="32"/>
        <v>0</v>
      </c>
      <c r="Y41" s="431">
        <f t="shared" si="32"/>
        <v>0</v>
      </c>
      <c r="Z41" s="431">
        <f t="shared" si="32"/>
        <v>0</v>
      </c>
      <c r="AA41" s="431">
        <f t="shared" si="32"/>
        <v>0</v>
      </c>
    </row>
    <row r="42" spans="3:28" ht="15" customHeight="1">
      <c r="C42" s="166" t="s">
        <v>500</v>
      </c>
      <c r="F42" s="431">
        <f>F41</f>
        <v>0</v>
      </c>
      <c r="G42" s="166">
        <f>MAX($F$42*5%,F42*$F$40)</f>
        <v>0</v>
      </c>
      <c r="H42" s="166">
        <f t="shared" ref="H42:AA42" si="33">MAX($F$42*5%,G42*$F$40)</f>
        <v>0</v>
      </c>
      <c r="I42" s="166">
        <f t="shared" si="33"/>
        <v>0</v>
      </c>
      <c r="J42" s="166">
        <f t="shared" si="33"/>
        <v>0</v>
      </c>
      <c r="K42" s="166">
        <f t="shared" si="33"/>
        <v>0</v>
      </c>
      <c r="L42" s="166">
        <f t="shared" si="33"/>
        <v>0</v>
      </c>
      <c r="M42" s="166">
        <f t="shared" si="33"/>
        <v>0</v>
      </c>
      <c r="N42" s="166">
        <f t="shared" si="33"/>
        <v>0</v>
      </c>
      <c r="O42" s="166">
        <f t="shared" si="33"/>
        <v>0</v>
      </c>
      <c r="P42" s="166">
        <f t="shared" si="33"/>
        <v>0</v>
      </c>
      <c r="Q42" s="166">
        <f t="shared" si="33"/>
        <v>0</v>
      </c>
      <c r="R42" s="166">
        <f t="shared" si="33"/>
        <v>0</v>
      </c>
      <c r="S42" s="166">
        <f t="shared" si="33"/>
        <v>0</v>
      </c>
      <c r="T42" s="166">
        <f t="shared" si="33"/>
        <v>0</v>
      </c>
      <c r="U42" s="166">
        <f t="shared" si="33"/>
        <v>0</v>
      </c>
      <c r="V42" s="166">
        <f t="shared" si="33"/>
        <v>0</v>
      </c>
      <c r="W42" s="166">
        <f t="shared" si="33"/>
        <v>0</v>
      </c>
      <c r="X42" s="166">
        <f t="shared" si="33"/>
        <v>0</v>
      </c>
      <c r="Y42" s="166">
        <f t="shared" si="33"/>
        <v>0</v>
      </c>
      <c r="Z42" s="166">
        <f t="shared" si="33"/>
        <v>0</v>
      </c>
      <c r="AA42" s="166">
        <f t="shared" si="33"/>
        <v>0</v>
      </c>
    </row>
    <row r="48" spans="3:28" ht="15" customHeight="1">
      <c r="C48" s="166" t="s">
        <v>489</v>
      </c>
      <c r="F48" s="166" t="s">
        <v>490</v>
      </c>
    </row>
    <row r="49" spans="3:6" ht="15" customHeight="1">
      <c r="C49" s="166" t="s">
        <v>224</v>
      </c>
      <c r="F49" s="166">
        <v>17</v>
      </c>
    </row>
    <row r="50" spans="3:6" ht="15" customHeight="1">
      <c r="C50" s="166" t="s">
        <v>483</v>
      </c>
      <c r="F50" s="166">
        <v>17</v>
      </c>
    </row>
    <row r="51" spans="3:6" ht="15" customHeight="1">
      <c r="C51" s="166" t="s">
        <v>225</v>
      </c>
      <c r="F51" s="166">
        <v>17</v>
      </c>
    </row>
    <row r="52" spans="3:6" ht="15" customHeight="1">
      <c r="C52" s="166" t="s">
        <v>484</v>
      </c>
      <c r="F52" s="166">
        <v>17</v>
      </c>
    </row>
    <row r="53" spans="3:6" ht="15" customHeight="1">
      <c r="C53" s="166" t="s">
        <v>485</v>
      </c>
      <c r="F53" s="166">
        <v>15</v>
      </c>
    </row>
    <row r="54" spans="3:6" ht="15" customHeight="1">
      <c r="C54" s="166" t="s">
        <v>486</v>
      </c>
      <c r="F54" s="166">
        <v>22</v>
      </c>
    </row>
    <row r="55" spans="3:6" ht="15" customHeight="1">
      <c r="C55" s="166" t="s">
        <v>487</v>
      </c>
      <c r="F55" s="166">
        <v>22</v>
      </c>
    </row>
    <row r="56" spans="3:6" ht="15" customHeight="1">
      <c r="C56" s="166" t="s">
        <v>488</v>
      </c>
      <c r="F56" s="166">
        <v>15</v>
      </c>
    </row>
  </sheetData>
  <sheetProtection password="D819" sheet="1" objects="1" scenarios="1" selectLockedCells="1"/>
  <mergeCells count="20">
    <mergeCell ref="C5:E5"/>
    <mergeCell ref="B4:E4"/>
    <mergeCell ref="B6:E6"/>
    <mergeCell ref="C7:E7"/>
    <mergeCell ref="C8:E8"/>
    <mergeCell ref="C23:E23"/>
    <mergeCell ref="C16:E16"/>
    <mergeCell ref="C17:E17"/>
    <mergeCell ref="C18:E18"/>
    <mergeCell ref="C19:E19"/>
    <mergeCell ref="C20:E20"/>
    <mergeCell ref="C21:E21"/>
    <mergeCell ref="C22:E22"/>
    <mergeCell ref="C15:E15"/>
    <mergeCell ref="C14:E14"/>
    <mergeCell ref="C13:E13"/>
    <mergeCell ref="C9:E9"/>
    <mergeCell ref="C10:E10"/>
    <mergeCell ref="C11:E11"/>
    <mergeCell ref="C12:E1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R59"/>
  <sheetViews>
    <sheetView view="pageBreakPreview" zoomScale="115" zoomScaleNormal="100" zoomScaleSheetLayoutView="115" workbookViewId="0">
      <selection activeCell="G7" sqref="G7"/>
    </sheetView>
  </sheetViews>
  <sheetFormatPr defaultRowHeight="15" customHeight="1"/>
  <cols>
    <col min="1" max="1" width="3.875" style="77" customWidth="1"/>
    <col min="2" max="20" width="4.625" style="77" customWidth="1"/>
    <col min="21" max="21" width="3.625" style="77" customWidth="1"/>
    <col min="22" max="22" width="1.375" style="77" customWidth="1"/>
    <col min="23" max="23" width="2.125" style="54" customWidth="1"/>
    <col min="24" max="24" width="2.125" style="54" hidden="1" customWidth="1"/>
    <col min="25" max="25" width="1.5" style="146" customWidth="1"/>
    <col min="26" max="26" width="80.5" style="124" customWidth="1"/>
    <col min="27" max="27" width="1.5" style="51" customWidth="1"/>
    <col min="28" max="40" width="9" style="23"/>
    <col min="41" max="43" width="0" style="23" hidden="1" customWidth="1"/>
    <col min="44" max="44" width="61.25" style="23" hidden="1" customWidth="1"/>
    <col min="45" max="16384" width="9" style="23"/>
  </cols>
  <sheetData>
    <row r="1" spans="1:27" ht="15" customHeight="1">
      <c r="W1" s="77"/>
      <c r="X1" s="77"/>
      <c r="Y1" s="148" t="s">
        <v>42</v>
      </c>
      <c r="Z1" s="254"/>
      <c r="AA1" s="50"/>
    </row>
    <row r="2" spans="1:27" ht="15" customHeight="1" thickBot="1">
      <c r="A2" s="570" t="s">
        <v>60</v>
      </c>
      <c r="B2" s="570"/>
      <c r="C2" s="570"/>
      <c r="D2" s="570"/>
      <c r="E2" s="570"/>
      <c r="F2" s="570"/>
      <c r="G2" s="571"/>
      <c r="H2" s="571"/>
      <c r="I2" s="571"/>
      <c r="J2" s="571"/>
      <c r="K2" s="571"/>
      <c r="L2" s="571"/>
      <c r="M2" s="571"/>
      <c r="N2" s="571"/>
      <c r="O2" s="571"/>
      <c r="P2" s="571"/>
      <c r="Q2" s="571"/>
      <c r="R2" s="571"/>
      <c r="S2" s="571"/>
      <c r="T2" s="571"/>
      <c r="U2" s="571"/>
      <c r="V2" s="52"/>
      <c r="AA2" s="87"/>
    </row>
    <row r="3" spans="1:27" s="130" customFormat="1" ht="15" customHeight="1" thickTop="1">
      <c r="A3" s="126"/>
      <c r="B3" s="126"/>
      <c r="C3" s="126"/>
      <c r="D3" s="126"/>
      <c r="E3" s="126"/>
      <c r="F3" s="126"/>
      <c r="G3" s="127"/>
      <c r="H3" s="127"/>
      <c r="I3" s="127"/>
      <c r="J3" s="127"/>
      <c r="K3" s="127"/>
      <c r="L3" s="127"/>
      <c r="M3" s="127"/>
      <c r="N3" s="127"/>
      <c r="O3" s="127"/>
      <c r="P3" s="127"/>
      <c r="Q3" s="127"/>
      <c r="R3" s="127"/>
      <c r="S3" s="127"/>
      <c r="T3" s="127"/>
      <c r="U3" s="127"/>
      <c r="V3" s="52"/>
      <c r="W3" s="54"/>
      <c r="X3" s="54"/>
      <c r="Y3" s="377"/>
      <c r="Z3" s="378" t="s">
        <v>248</v>
      </c>
      <c r="AA3" s="87"/>
    </row>
    <row r="4" spans="1:27" ht="15" customHeight="1">
      <c r="V4" s="52"/>
      <c r="X4" s="86"/>
      <c r="Y4" s="379"/>
      <c r="Z4" s="380"/>
      <c r="AA4" s="29"/>
    </row>
    <row r="5" spans="1:27" ht="15" customHeight="1">
      <c r="L5" s="229" t="s">
        <v>37</v>
      </c>
      <c r="M5" s="229"/>
      <c r="N5" s="447"/>
      <c r="O5" s="449"/>
      <c r="P5" s="244" t="s">
        <v>47</v>
      </c>
      <c r="Q5" s="449"/>
      <c r="R5" s="244" t="s">
        <v>65</v>
      </c>
      <c r="S5" s="449"/>
      <c r="T5" s="22" t="s">
        <v>150</v>
      </c>
      <c r="V5" s="52"/>
      <c r="X5" s="86"/>
      <c r="Y5" s="379"/>
      <c r="Z5" s="380"/>
      <c r="AA5" s="29"/>
    </row>
    <row r="6" spans="1:27" ht="15" customHeight="1">
      <c r="A6" s="229" t="s">
        <v>9</v>
      </c>
      <c r="V6" s="52"/>
      <c r="X6" s="86"/>
      <c r="Y6" s="379"/>
      <c r="Z6" s="380"/>
      <c r="AA6" s="29"/>
    </row>
    <row r="7" spans="1:27" s="130" customFormat="1" ht="15" customHeight="1">
      <c r="A7" s="77"/>
      <c r="B7" s="77"/>
      <c r="C7" s="77"/>
      <c r="D7" s="77"/>
      <c r="E7" s="77"/>
      <c r="F7" s="77"/>
      <c r="G7" s="77"/>
      <c r="H7" s="77"/>
      <c r="I7" s="77"/>
      <c r="J7" s="77"/>
      <c r="K7" s="77"/>
      <c r="L7" s="77"/>
      <c r="M7" s="77"/>
      <c r="N7" s="77"/>
      <c r="O7" s="77"/>
      <c r="P7" s="77"/>
      <c r="Q7" s="77"/>
      <c r="R7" s="77"/>
      <c r="S7" s="77"/>
      <c r="T7" s="77"/>
      <c r="U7" s="77"/>
      <c r="V7" s="52"/>
      <c r="W7" s="54"/>
      <c r="X7" s="86"/>
      <c r="Y7" s="379"/>
      <c r="Z7" s="380"/>
      <c r="AA7" s="29"/>
    </row>
    <row r="8" spans="1:27" ht="15" customHeight="1">
      <c r="A8" s="78"/>
      <c r="B8" s="78"/>
      <c r="C8" s="78"/>
      <c r="D8" s="78"/>
      <c r="E8" s="78"/>
      <c r="F8" s="78"/>
      <c r="G8" s="78"/>
      <c r="V8" s="52"/>
      <c r="X8" s="86"/>
      <c r="Y8" s="379"/>
      <c r="Z8" s="380"/>
      <c r="AA8" s="29"/>
    </row>
    <row r="9" spans="1:27" ht="15" customHeight="1">
      <c r="A9" s="243" t="s">
        <v>67</v>
      </c>
      <c r="V9" s="52"/>
      <c r="X9" s="86"/>
      <c r="Y9" s="379"/>
      <c r="Z9" s="380"/>
      <c r="AA9" s="29"/>
    </row>
    <row r="10" spans="1:27" ht="15" customHeight="1">
      <c r="B10" s="576" t="s">
        <v>277</v>
      </c>
      <c r="C10" s="576"/>
      <c r="D10" s="576"/>
      <c r="E10" s="576"/>
      <c r="F10" s="576"/>
      <c r="G10" s="600"/>
      <c r="H10" s="601"/>
      <c r="I10" s="601"/>
      <c r="J10" s="601"/>
      <c r="K10" s="601"/>
      <c r="L10" s="601"/>
      <c r="M10" s="601"/>
      <c r="N10" s="601"/>
      <c r="O10" s="601"/>
      <c r="P10" s="601"/>
      <c r="Q10" s="601"/>
      <c r="R10" s="601"/>
      <c r="S10" s="601"/>
      <c r="V10" s="52"/>
      <c r="X10" s="29"/>
      <c r="Y10" s="379"/>
      <c r="Z10" s="381" t="s">
        <v>355</v>
      </c>
      <c r="AA10" s="29"/>
    </row>
    <row r="11" spans="1:27" ht="15" customHeight="1">
      <c r="B11" s="576" t="s">
        <v>278</v>
      </c>
      <c r="C11" s="576"/>
      <c r="D11" s="576"/>
      <c r="E11" s="576"/>
      <c r="F11" s="576"/>
      <c r="G11" s="600"/>
      <c r="H11" s="601"/>
      <c r="I11" s="601"/>
      <c r="J11" s="601"/>
      <c r="K11" s="601"/>
      <c r="L11" s="601"/>
      <c r="M11" s="601"/>
      <c r="N11" s="601"/>
      <c r="O11" s="601"/>
      <c r="P11" s="601"/>
      <c r="Q11" s="601"/>
      <c r="R11" s="601"/>
      <c r="S11" s="601"/>
      <c r="U11" s="53"/>
      <c r="V11" s="52"/>
      <c r="X11" s="29"/>
      <c r="Y11" s="379"/>
      <c r="Z11" s="381" t="s">
        <v>356</v>
      </c>
      <c r="AA11" s="29"/>
    </row>
    <row r="12" spans="1:27" ht="15" customHeight="1">
      <c r="B12" s="576" t="s">
        <v>70</v>
      </c>
      <c r="C12" s="576"/>
      <c r="D12" s="576"/>
      <c r="E12" s="576"/>
      <c r="F12" s="576"/>
      <c r="G12" s="600"/>
      <c r="H12" s="601"/>
      <c r="I12" s="601"/>
      <c r="J12" s="601"/>
      <c r="K12" s="601"/>
      <c r="L12" s="601"/>
      <c r="M12" s="601"/>
      <c r="N12" s="601"/>
      <c r="O12" s="601"/>
      <c r="P12" s="601"/>
      <c r="Q12" s="601"/>
      <c r="R12" s="601"/>
      <c r="S12" s="601"/>
      <c r="V12" s="52"/>
      <c r="X12" s="29"/>
      <c r="Y12" s="379"/>
      <c r="Z12" s="381" t="s">
        <v>357</v>
      </c>
      <c r="AA12" s="29"/>
    </row>
    <row r="13" spans="1:27" ht="15" customHeight="1">
      <c r="V13" s="52"/>
      <c r="X13" s="86"/>
      <c r="Y13" s="379"/>
      <c r="Z13" s="381" t="s">
        <v>359</v>
      </c>
      <c r="AA13" s="29"/>
    </row>
    <row r="14" spans="1:27" ht="15" customHeight="1">
      <c r="G14" s="79"/>
      <c r="V14" s="52"/>
      <c r="X14" s="86"/>
      <c r="Y14" s="379"/>
      <c r="Z14" s="380"/>
      <c r="AA14" s="29"/>
    </row>
    <row r="15" spans="1:27" ht="15" customHeight="1">
      <c r="A15" s="599" t="s">
        <v>61</v>
      </c>
      <c r="B15" s="599"/>
      <c r="C15" s="599"/>
      <c r="D15" s="599"/>
      <c r="E15" s="599"/>
      <c r="F15" s="599"/>
      <c r="G15" s="599"/>
      <c r="H15" s="599"/>
      <c r="I15" s="599"/>
      <c r="J15" s="599"/>
      <c r="K15" s="599"/>
      <c r="L15" s="599"/>
      <c r="M15" s="599"/>
      <c r="N15" s="599"/>
      <c r="O15" s="599"/>
      <c r="P15" s="599"/>
      <c r="Q15" s="599"/>
      <c r="R15" s="599"/>
      <c r="S15" s="599"/>
      <c r="T15" s="599"/>
      <c r="U15" s="599"/>
      <c r="V15" s="52"/>
      <c r="X15" s="86"/>
      <c r="Y15" s="379"/>
      <c r="Z15" s="380"/>
      <c r="AA15" s="29"/>
    </row>
    <row r="16" spans="1:27" ht="15" customHeight="1">
      <c r="A16" s="80"/>
      <c r="B16" s="80"/>
      <c r="C16" s="80"/>
      <c r="D16" s="80"/>
      <c r="E16" s="80"/>
      <c r="F16" s="80"/>
      <c r="G16" s="80"/>
      <c r="H16" s="80"/>
      <c r="I16" s="80"/>
      <c r="J16" s="80"/>
      <c r="K16" s="80"/>
      <c r="L16" s="80"/>
      <c r="M16" s="80"/>
      <c r="N16" s="80"/>
      <c r="O16" s="80"/>
      <c r="P16" s="80"/>
      <c r="Q16" s="80"/>
      <c r="R16" s="80"/>
      <c r="S16" s="80"/>
      <c r="T16" s="80"/>
      <c r="U16" s="80"/>
      <c r="V16" s="52"/>
      <c r="X16" s="86"/>
      <c r="Y16" s="379"/>
      <c r="Z16" s="380"/>
      <c r="AA16" s="29"/>
    </row>
    <row r="17" spans="1:27" ht="15" customHeight="1">
      <c r="A17" s="80"/>
      <c r="B17" s="80"/>
      <c r="C17" s="80"/>
      <c r="D17" s="80"/>
      <c r="E17" s="80"/>
      <c r="F17" s="80"/>
      <c r="G17" s="80"/>
      <c r="H17" s="80"/>
      <c r="I17" s="80"/>
      <c r="J17" s="80"/>
      <c r="K17" s="80"/>
      <c r="L17" s="80"/>
      <c r="M17" s="80"/>
      <c r="N17" s="80"/>
      <c r="O17" s="80"/>
      <c r="P17" s="80"/>
      <c r="Q17" s="80"/>
      <c r="R17" s="80"/>
      <c r="S17" s="80"/>
      <c r="T17" s="80"/>
      <c r="U17" s="80"/>
      <c r="V17" s="52"/>
      <c r="X17" s="86"/>
      <c r="Y17" s="379"/>
      <c r="Z17" s="380"/>
      <c r="AA17" s="29"/>
    </row>
    <row r="18" spans="1:27" ht="15" customHeight="1">
      <c r="A18" s="577" t="s">
        <v>62</v>
      </c>
      <c r="B18" s="577"/>
      <c r="C18" s="577"/>
      <c r="D18" s="577"/>
      <c r="E18" s="577"/>
      <c r="F18" s="577"/>
      <c r="G18" s="577"/>
      <c r="H18" s="577"/>
      <c r="I18" s="577"/>
      <c r="J18" s="81"/>
      <c r="T18" s="82"/>
      <c r="U18" s="82"/>
      <c r="V18" s="52"/>
      <c r="X18" s="86"/>
      <c r="Y18" s="379"/>
      <c r="Z18" s="380"/>
      <c r="AA18" s="29"/>
    </row>
    <row r="19" spans="1:27" s="74" customFormat="1" ht="15" customHeight="1">
      <c r="A19" s="77"/>
      <c r="B19" s="77"/>
      <c r="C19" s="77"/>
      <c r="D19" s="77"/>
      <c r="E19" s="77"/>
      <c r="F19" s="77"/>
      <c r="G19" s="77"/>
      <c r="H19" s="77"/>
      <c r="I19" s="77"/>
      <c r="J19" s="81"/>
      <c r="K19" s="77"/>
      <c r="L19" s="77"/>
      <c r="M19" s="77"/>
      <c r="N19" s="77"/>
      <c r="O19" s="77"/>
      <c r="P19" s="77"/>
      <c r="Q19" s="77"/>
      <c r="R19" s="77"/>
      <c r="S19" s="77"/>
      <c r="T19" s="82"/>
      <c r="U19" s="82"/>
      <c r="V19" s="52"/>
      <c r="W19" s="54"/>
      <c r="X19" s="86"/>
      <c r="Y19" s="379"/>
      <c r="Z19" s="380"/>
      <c r="AA19" s="29"/>
    </row>
    <row r="20" spans="1:27" ht="15" customHeight="1">
      <c r="B20" s="578" t="s">
        <v>74</v>
      </c>
      <c r="C20" s="579"/>
      <c r="D20" s="579"/>
      <c r="E20" s="579"/>
      <c r="F20" s="579"/>
      <c r="G20" s="579"/>
      <c r="H20" s="579"/>
      <c r="I20" s="580"/>
      <c r="J20" s="594"/>
      <c r="K20" s="595"/>
      <c r="L20" s="595"/>
      <c r="M20" s="595"/>
      <c r="N20" s="595"/>
      <c r="O20" s="595"/>
      <c r="P20" s="595"/>
      <c r="Q20" s="595"/>
      <c r="R20" s="595"/>
      <c r="S20" s="595"/>
      <c r="T20" s="598"/>
      <c r="V20" s="52"/>
      <c r="X20" s="3" t="s">
        <v>143</v>
      </c>
      <c r="Y20" s="382"/>
      <c r="Z20" s="383" t="s">
        <v>380</v>
      </c>
      <c r="AA20" s="45"/>
    </row>
    <row r="21" spans="1:27" ht="15" customHeight="1">
      <c r="B21" s="578" t="s">
        <v>249</v>
      </c>
      <c r="C21" s="579"/>
      <c r="D21" s="579"/>
      <c r="E21" s="579"/>
      <c r="F21" s="579"/>
      <c r="G21" s="579"/>
      <c r="H21" s="579"/>
      <c r="I21" s="580"/>
      <c r="J21" s="596"/>
      <c r="K21" s="597"/>
      <c r="L21" s="597"/>
      <c r="M21" s="597"/>
      <c r="N21" s="597"/>
      <c r="O21" s="597"/>
      <c r="P21" s="597"/>
      <c r="Q21" s="597"/>
      <c r="R21" s="597"/>
      <c r="S21" s="597"/>
      <c r="T21" s="245" t="s">
        <v>241</v>
      </c>
      <c r="V21" s="52"/>
      <c r="X21" s="3" t="s">
        <v>144</v>
      </c>
      <c r="Y21" s="382"/>
      <c r="Z21" s="381" t="s">
        <v>358</v>
      </c>
      <c r="AA21" s="45"/>
    </row>
    <row r="22" spans="1:27" ht="15" customHeight="1">
      <c r="B22" s="578" t="s">
        <v>250</v>
      </c>
      <c r="C22" s="579"/>
      <c r="D22" s="579"/>
      <c r="E22" s="579"/>
      <c r="F22" s="579"/>
      <c r="G22" s="579"/>
      <c r="H22" s="579"/>
      <c r="I22" s="580"/>
      <c r="J22" s="594"/>
      <c r="K22" s="595"/>
      <c r="L22" s="595"/>
      <c r="M22" s="595"/>
      <c r="N22" s="595"/>
      <c r="O22" s="595"/>
      <c r="P22" s="595"/>
      <c r="Q22" s="595"/>
      <c r="R22" s="595"/>
      <c r="S22" s="595"/>
      <c r="T22" s="231" t="s">
        <v>245</v>
      </c>
      <c r="V22" s="52"/>
      <c r="X22" s="3" t="s">
        <v>145</v>
      </c>
      <c r="Y22" s="382"/>
      <c r="Z22" s="380"/>
      <c r="AA22" s="45"/>
    </row>
    <row r="23" spans="1:27" ht="15" customHeight="1">
      <c r="O23" s="83"/>
      <c r="P23" s="83"/>
      <c r="Q23" s="83"/>
      <c r="R23" s="83"/>
      <c r="S23" s="83"/>
      <c r="T23" s="84"/>
      <c r="U23" s="83"/>
      <c r="V23" s="52"/>
      <c r="X23" s="297" t="s">
        <v>327</v>
      </c>
      <c r="Y23" s="379"/>
      <c r="Z23" s="380"/>
      <c r="AA23" s="29"/>
    </row>
    <row r="24" spans="1:27" s="74" customFormat="1" ht="15" customHeight="1">
      <c r="A24" s="77"/>
      <c r="B24" s="77"/>
      <c r="C24" s="77"/>
      <c r="D24" s="77"/>
      <c r="E24" s="77"/>
      <c r="F24" s="77"/>
      <c r="G24" s="77"/>
      <c r="H24" s="77"/>
      <c r="I24" s="77"/>
      <c r="J24" s="77"/>
      <c r="K24" s="77"/>
      <c r="L24" s="77"/>
      <c r="M24" s="77"/>
      <c r="N24" s="77"/>
      <c r="O24" s="83"/>
      <c r="P24" s="83"/>
      <c r="Q24" s="83"/>
      <c r="R24" s="83"/>
      <c r="S24" s="83"/>
      <c r="T24" s="84"/>
      <c r="U24" s="83"/>
      <c r="V24" s="52"/>
      <c r="W24" s="54"/>
      <c r="X24" s="166" t="s">
        <v>328</v>
      </c>
      <c r="Y24" s="379"/>
      <c r="Z24" s="380"/>
      <c r="AA24" s="29"/>
    </row>
    <row r="25" spans="1:27" ht="15" customHeight="1">
      <c r="A25" s="296" t="s">
        <v>325</v>
      </c>
      <c r="G25" s="40"/>
      <c r="H25" s="40"/>
      <c r="I25" s="40"/>
      <c r="J25" s="40"/>
      <c r="K25" s="40"/>
      <c r="L25" s="40"/>
      <c r="M25" s="40"/>
      <c r="N25" s="40"/>
      <c r="O25" s="40"/>
      <c r="P25" s="40"/>
      <c r="Q25" s="40"/>
      <c r="R25" s="40"/>
      <c r="S25" s="40"/>
      <c r="T25" s="40"/>
      <c r="U25" s="40"/>
      <c r="V25" s="52"/>
      <c r="X25" s="297" t="s">
        <v>326</v>
      </c>
      <c r="Y25" s="379"/>
      <c r="Z25" s="380"/>
      <c r="AA25" s="29"/>
    </row>
    <row r="26" spans="1:27" ht="15" customHeight="1">
      <c r="B26" s="585"/>
      <c r="C26" s="586"/>
      <c r="D26" s="586"/>
      <c r="E26" s="586"/>
      <c r="F26" s="586"/>
      <c r="G26" s="586"/>
      <c r="H26" s="586"/>
      <c r="I26" s="586"/>
      <c r="J26" s="586"/>
      <c r="K26" s="586"/>
      <c r="L26" s="586"/>
      <c r="M26" s="586"/>
      <c r="N26" s="586"/>
      <c r="O26" s="586"/>
      <c r="P26" s="586"/>
      <c r="Q26" s="586"/>
      <c r="R26" s="586"/>
      <c r="S26" s="586"/>
      <c r="T26" s="586"/>
      <c r="U26" s="587"/>
      <c r="V26" s="23"/>
      <c r="W26" s="23"/>
      <c r="X26" s="166" t="s">
        <v>329</v>
      </c>
      <c r="Y26" s="382"/>
      <c r="Z26" s="384" t="s">
        <v>360</v>
      </c>
      <c r="AA26" s="74"/>
    </row>
    <row r="27" spans="1:27" s="74" customFormat="1" ht="15" customHeight="1">
      <c r="A27" s="77"/>
      <c r="B27" s="588"/>
      <c r="C27" s="589"/>
      <c r="D27" s="589"/>
      <c r="E27" s="589"/>
      <c r="F27" s="589"/>
      <c r="G27" s="589"/>
      <c r="H27" s="589"/>
      <c r="I27" s="589"/>
      <c r="J27" s="589"/>
      <c r="K27" s="589"/>
      <c r="L27" s="589"/>
      <c r="M27" s="589"/>
      <c r="N27" s="589"/>
      <c r="O27" s="589"/>
      <c r="P27" s="589"/>
      <c r="Q27" s="589"/>
      <c r="R27" s="589"/>
      <c r="S27" s="589"/>
      <c r="T27" s="589"/>
      <c r="U27" s="590"/>
      <c r="X27" s="3" t="s">
        <v>146</v>
      </c>
      <c r="Y27" s="382"/>
      <c r="Z27" s="384" t="s">
        <v>361</v>
      </c>
    </row>
    <row r="28" spans="1:27" s="74" customFormat="1" ht="15" customHeight="1">
      <c r="A28" s="77"/>
      <c r="B28" s="588"/>
      <c r="C28" s="589"/>
      <c r="D28" s="589"/>
      <c r="E28" s="589"/>
      <c r="F28" s="589"/>
      <c r="G28" s="589"/>
      <c r="H28" s="589"/>
      <c r="I28" s="589"/>
      <c r="J28" s="589"/>
      <c r="K28" s="589"/>
      <c r="L28" s="589"/>
      <c r="M28" s="589"/>
      <c r="N28" s="589"/>
      <c r="O28" s="589"/>
      <c r="P28" s="589"/>
      <c r="Q28" s="589"/>
      <c r="R28" s="589"/>
      <c r="S28" s="589"/>
      <c r="T28" s="589"/>
      <c r="U28" s="590"/>
      <c r="X28" s="130"/>
      <c r="Y28" s="382"/>
      <c r="Z28" s="385"/>
    </row>
    <row r="29" spans="1:27" s="74" customFormat="1" ht="15" customHeight="1">
      <c r="A29" s="77"/>
      <c r="B29" s="588"/>
      <c r="C29" s="589"/>
      <c r="D29" s="589"/>
      <c r="E29" s="589"/>
      <c r="F29" s="589"/>
      <c r="G29" s="589"/>
      <c r="H29" s="589"/>
      <c r="I29" s="589"/>
      <c r="J29" s="589"/>
      <c r="K29" s="589"/>
      <c r="L29" s="589"/>
      <c r="M29" s="589"/>
      <c r="N29" s="589"/>
      <c r="O29" s="589"/>
      <c r="P29" s="589"/>
      <c r="Q29" s="589"/>
      <c r="R29" s="589"/>
      <c r="S29" s="589"/>
      <c r="T29" s="589"/>
      <c r="U29" s="590"/>
      <c r="X29" s="130"/>
      <c r="Y29" s="382"/>
      <c r="Z29" s="385"/>
    </row>
    <row r="30" spans="1:27" s="166" customFormat="1" ht="15" customHeight="1">
      <c r="A30" s="77"/>
      <c r="B30" s="588"/>
      <c r="C30" s="589"/>
      <c r="D30" s="589"/>
      <c r="E30" s="589"/>
      <c r="F30" s="589"/>
      <c r="G30" s="589"/>
      <c r="H30" s="589"/>
      <c r="I30" s="589"/>
      <c r="J30" s="589"/>
      <c r="K30" s="589"/>
      <c r="L30" s="589"/>
      <c r="M30" s="589"/>
      <c r="N30" s="589"/>
      <c r="O30" s="589"/>
      <c r="P30" s="589"/>
      <c r="Q30" s="589"/>
      <c r="R30" s="589"/>
      <c r="S30" s="589"/>
      <c r="T30" s="589"/>
      <c r="U30" s="590"/>
      <c r="Y30" s="382"/>
      <c r="Z30" s="385"/>
    </row>
    <row r="31" spans="1:27" s="74" customFormat="1" ht="15" customHeight="1">
      <c r="A31" s="77"/>
      <c r="B31" s="588"/>
      <c r="C31" s="589"/>
      <c r="D31" s="589"/>
      <c r="E31" s="589"/>
      <c r="F31" s="589"/>
      <c r="G31" s="589"/>
      <c r="H31" s="589"/>
      <c r="I31" s="589"/>
      <c r="J31" s="589"/>
      <c r="K31" s="589"/>
      <c r="L31" s="589"/>
      <c r="M31" s="589"/>
      <c r="N31" s="589"/>
      <c r="O31" s="589"/>
      <c r="P31" s="589"/>
      <c r="Q31" s="589"/>
      <c r="R31" s="589"/>
      <c r="S31" s="589"/>
      <c r="T31" s="589"/>
      <c r="U31" s="590"/>
      <c r="X31" s="130"/>
      <c r="Y31" s="382"/>
      <c r="Z31" s="385"/>
    </row>
    <row r="32" spans="1:27" s="74" customFormat="1" ht="15" customHeight="1">
      <c r="A32" s="77"/>
      <c r="B32" s="588"/>
      <c r="C32" s="589"/>
      <c r="D32" s="589"/>
      <c r="E32" s="589"/>
      <c r="F32" s="589"/>
      <c r="G32" s="589"/>
      <c r="H32" s="589"/>
      <c r="I32" s="589"/>
      <c r="J32" s="589"/>
      <c r="K32" s="589"/>
      <c r="L32" s="589"/>
      <c r="M32" s="589"/>
      <c r="N32" s="589"/>
      <c r="O32" s="589"/>
      <c r="P32" s="589"/>
      <c r="Q32" s="589"/>
      <c r="R32" s="589"/>
      <c r="S32" s="589"/>
      <c r="T32" s="589"/>
      <c r="U32" s="590"/>
      <c r="X32" s="130"/>
      <c r="Y32" s="382"/>
      <c r="Z32" s="385"/>
    </row>
    <row r="33" spans="1:28" s="74" customFormat="1" ht="15" customHeight="1">
      <c r="A33" s="77"/>
      <c r="B33" s="588"/>
      <c r="C33" s="589"/>
      <c r="D33" s="589"/>
      <c r="E33" s="589"/>
      <c r="F33" s="589"/>
      <c r="G33" s="589"/>
      <c r="H33" s="589"/>
      <c r="I33" s="589"/>
      <c r="J33" s="589"/>
      <c r="K33" s="589"/>
      <c r="L33" s="589"/>
      <c r="M33" s="589"/>
      <c r="N33" s="589"/>
      <c r="O33" s="589"/>
      <c r="P33" s="589"/>
      <c r="Q33" s="589"/>
      <c r="R33" s="589"/>
      <c r="S33" s="589"/>
      <c r="T33" s="589"/>
      <c r="U33" s="590"/>
      <c r="X33" s="130"/>
      <c r="Y33" s="382"/>
      <c r="Z33" s="385"/>
    </row>
    <row r="34" spans="1:28" s="74" customFormat="1" ht="15" customHeight="1">
      <c r="A34" s="77"/>
      <c r="B34" s="588"/>
      <c r="C34" s="589"/>
      <c r="D34" s="589"/>
      <c r="E34" s="589"/>
      <c r="F34" s="589"/>
      <c r="G34" s="589"/>
      <c r="H34" s="589"/>
      <c r="I34" s="589"/>
      <c r="J34" s="589"/>
      <c r="K34" s="589"/>
      <c r="L34" s="589"/>
      <c r="M34" s="589"/>
      <c r="N34" s="589"/>
      <c r="O34" s="589"/>
      <c r="P34" s="589"/>
      <c r="Q34" s="589"/>
      <c r="R34" s="589"/>
      <c r="S34" s="589"/>
      <c r="T34" s="589"/>
      <c r="U34" s="590"/>
      <c r="X34" s="130"/>
      <c r="Y34" s="382"/>
      <c r="Z34" s="385"/>
    </row>
    <row r="35" spans="1:28" s="74" customFormat="1" ht="15" customHeight="1">
      <c r="A35" s="77"/>
      <c r="B35" s="591"/>
      <c r="C35" s="592"/>
      <c r="D35" s="592"/>
      <c r="E35" s="592"/>
      <c r="F35" s="592"/>
      <c r="G35" s="592"/>
      <c r="H35" s="592"/>
      <c r="I35" s="592"/>
      <c r="J35" s="592"/>
      <c r="K35" s="592"/>
      <c r="L35" s="592"/>
      <c r="M35" s="592"/>
      <c r="N35" s="592"/>
      <c r="O35" s="592"/>
      <c r="P35" s="592"/>
      <c r="Q35" s="592"/>
      <c r="R35" s="592"/>
      <c r="S35" s="592"/>
      <c r="T35" s="592"/>
      <c r="U35" s="593"/>
      <c r="X35" s="130"/>
      <c r="Y35" s="382"/>
      <c r="Z35" s="385"/>
    </row>
    <row r="36" spans="1:28" ht="15" customHeight="1">
      <c r="G36" s="40"/>
      <c r="H36" s="40"/>
      <c r="I36" s="40"/>
      <c r="J36" s="40"/>
      <c r="K36" s="40"/>
      <c r="L36" s="40"/>
      <c r="M36" s="40"/>
      <c r="N36" s="40"/>
      <c r="O36" s="40"/>
      <c r="P36" s="40"/>
      <c r="Q36" s="40"/>
      <c r="R36" s="40"/>
      <c r="S36" s="40"/>
      <c r="T36" s="40"/>
      <c r="U36" s="40"/>
      <c r="W36" s="41"/>
      <c r="X36" s="86"/>
      <c r="Y36" s="379"/>
      <c r="Z36" s="380"/>
      <c r="AA36" s="29"/>
    </row>
    <row r="37" spans="1:28" s="74" customFormat="1" ht="15" customHeight="1">
      <c r="A37" s="77"/>
      <c r="B37" s="77"/>
      <c r="C37" s="77"/>
      <c r="D37" s="77"/>
      <c r="E37" s="77"/>
      <c r="F37" s="77"/>
      <c r="G37" s="40"/>
      <c r="H37" s="40"/>
      <c r="I37" s="40"/>
      <c r="J37" s="40"/>
      <c r="K37" s="40"/>
      <c r="L37" s="40"/>
      <c r="M37" s="40"/>
      <c r="N37" s="40"/>
      <c r="O37" s="40"/>
      <c r="P37" s="40"/>
      <c r="Q37" s="40"/>
      <c r="R37" s="40"/>
      <c r="S37" s="40"/>
      <c r="T37" s="40"/>
      <c r="U37" s="40"/>
      <c r="V37" s="77"/>
      <c r="W37" s="41"/>
      <c r="X37" s="86"/>
      <c r="Y37" s="379"/>
      <c r="Z37" s="380"/>
      <c r="AA37" s="29"/>
    </row>
    <row r="38" spans="1:28" ht="15" customHeight="1">
      <c r="A38" s="229" t="s">
        <v>63</v>
      </c>
      <c r="W38" s="41"/>
      <c r="X38" s="86"/>
      <c r="Y38" s="379"/>
      <c r="Z38" s="380"/>
      <c r="AA38" s="29"/>
    </row>
    <row r="39" spans="1:28" ht="15" customHeight="1">
      <c r="B39" s="578" t="s">
        <v>6</v>
      </c>
      <c r="C39" s="580"/>
      <c r="D39" s="582"/>
      <c r="E39" s="583"/>
      <c r="F39" s="583"/>
      <c r="G39" s="583"/>
      <c r="H39" s="583"/>
      <c r="I39" s="583"/>
      <c r="J39" s="583"/>
      <c r="K39" s="583"/>
      <c r="L39" s="583"/>
      <c r="M39" s="583"/>
      <c r="N39" s="583"/>
      <c r="O39" s="583"/>
      <c r="P39" s="583"/>
      <c r="Q39" s="583"/>
      <c r="R39" s="583"/>
      <c r="S39" s="583"/>
      <c r="T39" s="583"/>
      <c r="U39" s="584"/>
      <c r="W39" s="41"/>
      <c r="X39" s="86"/>
      <c r="Y39" s="379"/>
      <c r="Z39" s="381" t="s">
        <v>362</v>
      </c>
      <c r="AA39" s="29"/>
    </row>
    <row r="40" spans="1:28" ht="15" customHeight="1">
      <c r="B40" s="572" t="s">
        <v>8</v>
      </c>
      <c r="C40" s="573"/>
      <c r="D40" s="582"/>
      <c r="E40" s="583"/>
      <c r="F40" s="583"/>
      <c r="G40" s="584"/>
      <c r="H40" s="573" t="s">
        <v>7</v>
      </c>
      <c r="I40" s="573"/>
      <c r="J40" s="582"/>
      <c r="K40" s="583"/>
      <c r="L40" s="583"/>
      <c r="M40" s="583"/>
      <c r="N40" s="583"/>
      <c r="O40" s="583"/>
      <c r="P40" s="583"/>
      <c r="Q40" s="583"/>
      <c r="R40" s="583"/>
      <c r="S40" s="583"/>
      <c r="T40" s="583"/>
      <c r="U40" s="584"/>
      <c r="W40" s="41"/>
      <c r="X40" s="86"/>
      <c r="Y40" s="379"/>
      <c r="Z40" s="380"/>
      <c r="AA40" s="29"/>
    </row>
    <row r="41" spans="1:28" ht="15" customHeight="1">
      <c r="U41" s="83"/>
      <c r="W41" s="41"/>
      <c r="X41" s="86"/>
      <c r="Y41" s="379"/>
      <c r="Z41" s="380"/>
      <c r="AA41" s="29"/>
    </row>
    <row r="42" spans="1:28" ht="15" customHeight="1">
      <c r="B42" s="576" t="s">
        <v>10</v>
      </c>
      <c r="C42" s="576"/>
      <c r="D42" s="576" t="s">
        <v>71</v>
      </c>
      <c r="E42" s="576"/>
      <c r="F42" s="582"/>
      <c r="G42" s="583"/>
      <c r="H42" s="583"/>
      <c r="I42" s="583"/>
      <c r="J42" s="583"/>
      <c r="K42" s="584"/>
      <c r="L42" s="576" t="s">
        <v>11</v>
      </c>
      <c r="M42" s="576"/>
      <c r="N42" s="576" t="s">
        <v>71</v>
      </c>
      <c r="O42" s="576"/>
      <c r="P42" s="581"/>
      <c r="Q42" s="575"/>
      <c r="R42" s="575"/>
      <c r="S42" s="575"/>
      <c r="T42" s="575"/>
      <c r="U42" s="575"/>
      <c r="V42" s="83"/>
      <c r="W42" s="77"/>
      <c r="X42" s="77"/>
      <c r="Y42" s="386"/>
      <c r="Z42" s="387"/>
      <c r="AA42" s="86"/>
    </row>
    <row r="43" spans="1:28" ht="15" customHeight="1">
      <c r="B43" s="576"/>
      <c r="C43" s="576"/>
      <c r="D43" s="576" t="s">
        <v>72</v>
      </c>
      <c r="E43" s="576"/>
      <c r="F43" s="575"/>
      <c r="G43" s="575"/>
      <c r="H43" s="575"/>
      <c r="I43" s="575"/>
      <c r="J43" s="575"/>
      <c r="K43" s="575"/>
      <c r="L43" s="576"/>
      <c r="M43" s="576"/>
      <c r="N43" s="576" t="s">
        <v>72</v>
      </c>
      <c r="O43" s="576"/>
      <c r="P43" s="581"/>
      <c r="Q43" s="575"/>
      <c r="R43" s="575"/>
      <c r="S43" s="575"/>
      <c r="T43" s="575"/>
      <c r="U43" s="575"/>
      <c r="V43" s="83"/>
      <c r="W43" s="77"/>
      <c r="X43" s="77"/>
      <c r="Y43" s="386"/>
      <c r="Z43" s="387"/>
      <c r="AA43" s="86"/>
    </row>
    <row r="44" spans="1:28" ht="15" customHeight="1">
      <c r="B44" s="576"/>
      <c r="C44" s="576"/>
      <c r="D44" s="576" t="s">
        <v>12</v>
      </c>
      <c r="E44" s="576"/>
      <c r="F44" s="574" t="s">
        <v>242</v>
      </c>
      <c r="G44" s="574"/>
      <c r="H44" s="575"/>
      <c r="I44" s="575"/>
      <c r="J44" s="575"/>
      <c r="K44" s="575"/>
      <c r="L44" s="576"/>
      <c r="M44" s="576"/>
      <c r="N44" s="576" t="s">
        <v>12</v>
      </c>
      <c r="O44" s="576"/>
      <c r="P44" s="574" t="s">
        <v>242</v>
      </c>
      <c r="Q44" s="574"/>
      <c r="R44" s="575"/>
      <c r="S44" s="575"/>
      <c r="T44" s="575"/>
      <c r="U44" s="575"/>
      <c r="V44" s="85"/>
      <c r="W44" s="77"/>
      <c r="X44" s="77"/>
      <c r="Y44" s="386"/>
      <c r="Z44" s="387"/>
      <c r="AA44" s="86"/>
    </row>
    <row r="45" spans="1:28" ht="15" customHeight="1">
      <c r="B45" s="576"/>
      <c r="C45" s="576"/>
      <c r="D45" s="576"/>
      <c r="E45" s="576"/>
      <c r="F45" s="574" t="s">
        <v>243</v>
      </c>
      <c r="G45" s="574"/>
      <c r="H45" s="575"/>
      <c r="I45" s="575"/>
      <c r="J45" s="575"/>
      <c r="K45" s="575"/>
      <c r="L45" s="576"/>
      <c r="M45" s="576"/>
      <c r="N45" s="576"/>
      <c r="O45" s="576"/>
      <c r="P45" s="574" t="s">
        <v>243</v>
      </c>
      <c r="Q45" s="574"/>
      <c r="R45" s="575"/>
      <c r="S45" s="575"/>
      <c r="T45" s="575"/>
      <c r="U45" s="575"/>
      <c r="V45" s="85"/>
      <c r="W45" s="77"/>
      <c r="X45" s="77"/>
      <c r="Y45" s="386"/>
      <c r="Z45" s="387"/>
      <c r="AA45" s="86"/>
    </row>
    <row r="46" spans="1:28" s="74" customFormat="1" ht="15" customHeight="1">
      <c r="A46" s="77"/>
      <c r="B46" s="576"/>
      <c r="C46" s="576"/>
      <c r="D46" s="576"/>
      <c r="E46" s="576"/>
      <c r="F46" s="574" t="s">
        <v>244</v>
      </c>
      <c r="G46" s="574"/>
      <c r="H46" s="575"/>
      <c r="I46" s="575"/>
      <c r="J46" s="575"/>
      <c r="K46" s="575"/>
      <c r="L46" s="576"/>
      <c r="M46" s="576"/>
      <c r="N46" s="576"/>
      <c r="O46" s="576"/>
      <c r="P46" s="574" t="s">
        <v>244</v>
      </c>
      <c r="Q46" s="574"/>
      <c r="R46" s="575"/>
      <c r="S46" s="575"/>
      <c r="T46" s="575"/>
      <c r="U46" s="575"/>
      <c r="V46" s="85"/>
      <c r="W46" s="77"/>
      <c r="X46" s="77"/>
      <c r="Y46" s="386"/>
      <c r="Z46" s="387"/>
      <c r="AA46" s="86"/>
    </row>
    <row r="47" spans="1:28" s="74" customFormat="1" ht="15" customHeight="1">
      <c r="A47" s="77"/>
      <c r="B47" s="576"/>
      <c r="C47" s="576"/>
      <c r="D47" s="576"/>
      <c r="E47" s="576"/>
      <c r="F47" s="246" t="s">
        <v>73</v>
      </c>
      <c r="G47" s="246"/>
      <c r="H47" s="581"/>
      <c r="I47" s="575"/>
      <c r="J47" s="575"/>
      <c r="K47" s="575"/>
      <c r="L47" s="576"/>
      <c r="M47" s="576"/>
      <c r="N47" s="576"/>
      <c r="O47" s="576"/>
      <c r="P47" s="246" t="s">
        <v>73</v>
      </c>
      <c r="Q47" s="246"/>
      <c r="R47" s="575"/>
      <c r="S47" s="575"/>
      <c r="T47" s="575"/>
      <c r="U47" s="575"/>
      <c r="V47" s="85"/>
      <c r="W47" s="77"/>
      <c r="X47" s="77"/>
      <c r="Y47" s="386"/>
      <c r="Z47" s="387"/>
      <c r="AA47" s="86"/>
    </row>
    <row r="48" spans="1:28" ht="15" customHeight="1">
      <c r="W48" s="77"/>
      <c r="X48" s="77"/>
      <c r="Y48" s="386"/>
      <c r="Z48" s="387"/>
      <c r="AA48" s="86"/>
      <c r="AB48" s="45"/>
    </row>
    <row r="49" spans="1:28" s="74" customFormat="1" ht="15" customHeight="1">
      <c r="A49" s="77"/>
      <c r="B49" s="77"/>
      <c r="C49" s="77"/>
      <c r="D49" s="77"/>
      <c r="E49" s="77"/>
      <c r="F49" s="77"/>
      <c r="G49" s="77"/>
      <c r="H49" s="77"/>
      <c r="I49" s="77"/>
      <c r="J49" s="77"/>
      <c r="K49" s="77"/>
      <c r="L49" s="77"/>
      <c r="M49" s="77"/>
      <c r="N49" s="77"/>
      <c r="O49" s="77"/>
      <c r="P49" s="77"/>
      <c r="Q49" s="77"/>
      <c r="R49" s="77"/>
      <c r="S49" s="77"/>
      <c r="T49" s="77"/>
      <c r="U49" s="77"/>
      <c r="V49" s="77"/>
      <c r="W49" s="77"/>
      <c r="X49" s="77"/>
      <c r="Y49" s="386"/>
      <c r="Z49" s="387"/>
      <c r="AA49" s="86"/>
      <c r="AB49" s="45"/>
    </row>
    <row r="50" spans="1:28" ht="15" customHeight="1">
      <c r="A50" s="229" t="s">
        <v>64</v>
      </c>
      <c r="Y50" s="379"/>
      <c r="Z50" s="380"/>
    </row>
    <row r="51" spans="1:28" ht="15" customHeight="1">
      <c r="A51" s="247" t="s">
        <v>66</v>
      </c>
      <c r="B51" s="248" t="s">
        <v>57</v>
      </c>
      <c r="C51" s="78"/>
      <c r="D51" s="78"/>
      <c r="E51" s="78"/>
      <c r="F51" s="78"/>
      <c r="H51" s="46"/>
      <c r="I51" s="46"/>
      <c r="J51" s="46"/>
      <c r="K51" s="46"/>
      <c r="L51" s="46"/>
      <c r="M51" s="46"/>
      <c r="N51" s="46"/>
      <c r="O51" s="46"/>
      <c r="P51" s="46"/>
      <c r="Q51" s="46"/>
      <c r="R51" s="46"/>
      <c r="S51" s="46"/>
      <c r="T51" s="46"/>
      <c r="U51" s="46"/>
      <c r="W51" s="23"/>
      <c r="X51" s="130"/>
      <c r="Y51" s="379"/>
      <c r="Z51" s="380"/>
    </row>
    <row r="52" spans="1:28" s="71" customFormat="1" ht="15" customHeight="1">
      <c r="A52" s="247"/>
      <c r="B52" s="248" t="s">
        <v>58</v>
      </c>
      <c r="C52" s="78"/>
      <c r="D52" s="78"/>
      <c r="E52" s="78"/>
      <c r="F52" s="78"/>
      <c r="H52" s="46"/>
      <c r="I52" s="46"/>
      <c r="J52" s="46"/>
      <c r="K52" s="46"/>
      <c r="L52" s="46"/>
      <c r="M52" s="46"/>
      <c r="N52" s="46"/>
      <c r="O52" s="46"/>
      <c r="P52" s="46"/>
      <c r="Q52" s="46"/>
      <c r="R52" s="46"/>
      <c r="S52" s="46"/>
      <c r="T52" s="46"/>
      <c r="U52" s="46"/>
      <c r="V52" s="77"/>
      <c r="X52" s="130"/>
      <c r="Y52" s="379"/>
      <c r="Z52" s="380"/>
      <c r="AA52" s="51"/>
    </row>
    <row r="53" spans="1:28" s="61" customFormat="1" ht="15" customHeight="1">
      <c r="A53" s="247" t="s">
        <v>66</v>
      </c>
      <c r="B53" s="248" t="s">
        <v>90</v>
      </c>
      <c r="C53" s="78"/>
      <c r="D53" s="78"/>
      <c r="E53" s="78"/>
      <c r="F53" s="78"/>
      <c r="H53" s="46"/>
      <c r="I53" s="46"/>
      <c r="J53" s="46"/>
      <c r="K53" s="46"/>
      <c r="L53" s="46"/>
      <c r="M53" s="46"/>
      <c r="N53" s="46"/>
      <c r="O53" s="46"/>
      <c r="P53" s="46"/>
      <c r="Q53" s="46"/>
      <c r="R53" s="46"/>
      <c r="S53" s="46"/>
      <c r="T53" s="46"/>
      <c r="U53" s="46"/>
      <c r="V53" s="77"/>
      <c r="X53" s="130"/>
      <c r="Y53" s="379"/>
      <c r="Z53" s="380"/>
      <c r="AA53" s="51"/>
    </row>
    <row r="54" spans="1:28" ht="15" customHeight="1">
      <c r="A54" s="247" t="s">
        <v>66</v>
      </c>
      <c r="B54" s="248" t="s">
        <v>52</v>
      </c>
      <c r="C54" s="78"/>
      <c r="D54" s="78"/>
      <c r="E54" s="78"/>
      <c r="F54" s="78"/>
      <c r="H54" s="46"/>
      <c r="I54" s="46"/>
      <c r="J54" s="46"/>
      <c r="K54" s="46"/>
      <c r="L54" s="46"/>
      <c r="M54" s="46"/>
      <c r="N54" s="46"/>
      <c r="O54" s="46"/>
      <c r="P54" s="46"/>
      <c r="Q54" s="46"/>
      <c r="R54" s="46"/>
      <c r="S54" s="46"/>
      <c r="T54" s="46"/>
      <c r="U54" s="46"/>
      <c r="Y54" s="379"/>
      <c r="Z54" s="380"/>
    </row>
    <row r="55" spans="1:28" ht="15" customHeight="1">
      <c r="A55" s="247"/>
      <c r="B55" s="248" t="s">
        <v>54</v>
      </c>
      <c r="C55" s="78"/>
      <c r="D55" s="78"/>
      <c r="E55" s="78"/>
      <c r="F55" s="78"/>
      <c r="H55" s="46"/>
      <c r="I55" s="46"/>
      <c r="J55" s="46"/>
      <c r="K55" s="46"/>
      <c r="L55" s="46"/>
      <c r="M55" s="46"/>
      <c r="N55" s="46"/>
      <c r="O55" s="46"/>
      <c r="P55" s="46"/>
      <c r="Q55" s="46"/>
      <c r="R55" s="46"/>
      <c r="S55" s="46"/>
      <c r="T55" s="46"/>
      <c r="U55" s="46"/>
      <c r="W55" s="252"/>
      <c r="Y55" s="379"/>
      <c r="Z55" s="380"/>
    </row>
    <row r="56" spans="1:28" s="60" customFormat="1" ht="15" customHeight="1">
      <c r="A56" s="247" t="s">
        <v>66</v>
      </c>
      <c r="B56" s="248" t="s">
        <v>91</v>
      </c>
      <c r="C56" s="78"/>
      <c r="D56" s="78"/>
      <c r="E56" s="78"/>
      <c r="F56" s="78"/>
      <c r="H56" s="46"/>
      <c r="I56" s="46"/>
      <c r="J56" s="46"/>
      <c r="K56" s="46"/>
      <c r="L56" s="46"/>
      <c r="M56" s="46"/>
      <c r="N56" s="46"/>
      <c r="O56" s="46"/>
      <c r="P56" s="46"/>
      <c r="Q56" s="46"/>
      <c r="R56" s="46"/>
      <c r="S56" s="46"/>
      <c r="T56" s="46"/>
      <c r="U56" s="46"/>
      <c r="V56" s="77"/>
      <c r="W56" s="252"/>
      <c r="X56" s="54"/>
      <c r="Y56" s="379"/>
      <c r="Z56" s="380"/>
      <c r="AA56" s="51"/>
    </row>
    <row r="57" spans="1:28" ht="15" customHeight="1">
      <c r="A57" s="247" t="s">
        <v>66</v>
      </c>
      <c r="B57" s="248" t="s">
        <v>30</v>
      </c>
      <c r="C57" s="78"/>
      <c r="D57" s="78"/>
      <c r="E57" s="78"/>
      <c r="F57" s="78"/>
      <c r="H57" s="46"/>
      <c r="I57" s="46"/>
      <c r="J57" s="46"/>
      <c r="K57" s="46"/>
      <c r="L57" s="46"/>
      <c r="M57" s="46"/>
      <c r="N57" s="46"/>
      <c r="O57" s="46"/>
      <c r="P57" s="46"/>
      <c r="Q57" s="46"/>
      <c r="R57" s="46"/>
      <c r="S57" s="46"/>
      <c r="T57" s="46"/>
      <c r="U57" s="46"/>
      <c r="Y57" s="379"/>
      <c r="Z57" s="380"/>
    </row>
    <row r="58" spans="1:28" ht="15" customHeight="1" thickBot="1">
      <c r="A58" s="247" t="s">
        <v>66</v>
      </c>
      <c r="B58" s="248" t="s">
        <v>32</v>
      </c>
      <c r="C58" s="78"/>
      <c r="D58" s="78"/>
      <c r="E58" s="78"/>
      <c r="F58" s="78"/>
      <c r="H58" s="46"/>
      <c r="I58" s="46"/>
      <c r="J58" s="46"/>
      <c r="K58" s="46"/>
      <c r="L58" s="46"/>
      <c r="M58" s="46"/>
      <c r="N58" s="46"/>
      <c r="O58" s="46"/>
      <c r="P58" s="46"/>
      <c r="Q58" s="46"/>
      <c r="R58" s="46"/>
      <c r="S58" s="46"/>
      <c r="T58" s="46"/>
      <c r="U58" s="46"/>
      <c r="Y58" s="388"/>
      <c r="Z58" s="389"/>
    </row>
    <row r="59" spans="1:28" ht="15" customHeight="1" thickTop="1">
      <c r="Y59" s="145"/>
      <c r="Z59" s="120"/>
    </row>
  </sheetData>
  <sheetProtection password="D819" sheet="1" objects="1" scenarios="1"/>
  <mergeCells count="48">
    <mergeCell ref="B10:F10"/>
    <mergeCell ref="A15:U15"/>
    <mergeCell ref="G10:S10"/>
    <mergeCell ref="G11:S11"/>
    <mergeCell ref="G12:S12"/>
    <mergeCell ref="J22:S22"/>
    <mergeCell ref="J21:S21"/>
    <mergeCell ref="J20:T20"/>
    <mergeCell ref="B12:F12"/>
    <mergeCell ref="B11:F11"/>
    <mergeCell ref="P42:U42"/>
    <mergeCell ref="N43:O43"/>
    <mergeCell ref="P43:U43"/>
    <mergeCell ref="N44:O47"/>
    <mergeCell ref="P44:Q44"/>
    <mergeCell ref="R44:U44"/>
    <mergeCell ref="P45:Q45"/>
    <mergeCell ref="R45:U45"/>
    <mergeCell ref="P46:Q46"/>
    <mergeCell ref="R46:U46"/>
    <mergeCell ref="R47:U47"/>
    <mergeCell ref="D40:G40"/>
    <mergeCell ref="J40:U40"/>
    <mergeCell ref="D39:U39"/>
    <mergeCell ref="B26:U35"/>
    <mergeCell ref="B39:C39"/>
    <mergeCell ref="D44:E47"/>
    <mergeCell ref="B42:C47"/>
    <mergeCell ref="F42:K42"/>
    <mergeCell ref="F43:K43"/>
    <mergeCell ref="F46:G46"/>
    <mergeCell ref="H46:K46"/>
    <mergeCell ref="A2:U2"/>
    <mergeCell ref="B40:C40"/>
    <mergeCell ref="H40:I40"/>
    <mergeCell ref="F44:G44"/>
    <mergeCell ref="F45:G45"/>
    <mergeCell ref="H44:K44"/>
    <mergeCell ref="H45:K45"/>
    <mergeCell ref="L42:M47"/>
    <mergeCell ref="N42:O42"/>
    <mergeCell ref="A18:I18"/>
    <mergeCell ref="B21:I21"/>
    <mergeCell ref="B22:I22"/>
    <mergeCell ref="B20:I20"/>
    <mergeCell ref="H47:K47"/>
    <mergeCell ref="D42:E42"/>
    <mergeCell ref="D43:E43"/>
  </mergeCells>
  <phoneticPr fontId="2"/>
  <conditionalFormatting sqref="F42:F43 F43:I43 H44:K47 P42:P43 Q43:S43 R44:U47 D39:D40 J40 B26 G10:S12 O5:S5">
    <cfRule type="cellIs" dxfId="24" priority="19" stopIfTrue="1" operator="equal">
      <formula>""</formula>
    </cfRule>
  </conditionalFormatting>
  <conditionalFormatting sqref="J20:J22">
    <cfRule type="cellIs" dxfId="23" priority="18" operator="equal">
      <formula>""</formula>
    </cfRule>
  </conditionalFormatting>
  <dataValidations count="3">
    <dataValidation type="custom" imeMode="halfAlpha" allowBlank="1" showInputMessage="1" showErrorMessage="1" errorTitle="入力内容に誤りがあります" error="半角英数字で入力してください" sqref="H44:K47 R44:U47">
      <formula1>H44&amp;""=ASC(H44)</formula1>
    </dataValidation>
    <dataValidation type="custom" allowBlank="1" showInputMessage="1" showErrorMessage="1" errorTitle="全角英数字" error="全角英数字で入力してください" sqref="G10:S12">
      <formula1>G10=DBCS(G10)</formula1>
    </dataValidation>
    <dataValidation type="list" allowBlank="1" showInputMessage="1" showErrorMessage="1" sqref="J20:T20">
      <formula1>$X$19:$X$27</formula1>
    </dataValidation>
  </dataValidations>
  <printOptions horizontalCentered="1"/>
  <pageMargins left="0.51181102362204722" right="0.31496062992125984" top="0.78740157480314965" bottom="0.59055118110236227" header="0.39370078740157483" footer="0.39370078740157483"/>
  <pageSetup paperSize="9" scale="90" firstPageNumber="21" orientation="portrait" useFirstPageNumber="1" horizontalDpi="4294967293" r:id="rId1"/>
  <headerFooter alignWithMargins="0">
    <oddHeader>&amp;R（様式１）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33"/>
  <sheetViews>
    <sheetView view="pageBreakPreview" zoomScale="85" zoomScaleNormal="100" zoomScaleSheetLayoutView="85" zoomScalePageLayoutView="64" workbookViewId="0">
      <selection sqref="A1:K1"/>
    </sheetView>
  </sheetViews>
  <sheetFormatPr defaultRowHeight="21" customHeight="1"/>
  <cols>
    <col min="1" max="1" width="2.125" style="3" customWidth="1"/>
    <col min="2" max="2" width="3.75" style="6" customWidth="1"/>
    <col min="3" max="3" width="3.875" style="6" customWidth="1"/>
    <col min="4" max="4" width="12.625" style="6" customWidth="1"/>
    <col min="5" max="5" width="16.625" style="6" customWidth="1"/>
    <col min="6" max="8" width="16.625" style="7" customWidth="1"/>
    <col min="9" max="9" width="16.625" style="8" customWidth="1"/>
    <col min="10" max="10" width="2.125" style="8" customWidth="1"/>
    <col min="11" max="11" width="10.125" style="8" hidden="1" customWidth="1"/>
    <col min="12" max="12" width="4.75" style="3" customWidth="1"/>
    <col min="13" max="13" width="13.375" style="8" hidden="1" customWidth="1"/>
    <col min="14" max="14" width="1.625" style="3" customWidth="1"/>
    <col min="15" max="15" width="95.5" style="124" customWidth="1"/>
    <col min="16" max="17" width="9" style="3"/>
    <col min="18" max="18" width="16" style="3" customWidth="1"/>
    <col min="19" max="21" width="9" style="3"/>
    <col min="22" max="22" width="9" style="8" hidden="1" customWidth="1"/>
    <col min="23" max="23" width="9" style="3"/>
    <col min="24" max="25" width="0" style="3" hidden="1" customWidth="1"/>
    <col min="26" max="16384" width="9" style="3"/>
  </cols>
  <sheetData>
    <row r="1" spans="1:24" ht="32.25" customHeight="1">
      <c r="A1" s="605" t="s">
        <v>56</v>
      </c>
      <c r="B1" s="605"/>
      <c r="C1" s="605"/>
      <c r="D1" s="605"/>
      <c r="E1" s="605"/>
      <c r="F1" s="605"/>
      <c r="G1" s="605"/>
      <c r="H1" s="605"/>
      <c r="I1" s="605"/>
      <c r="J1" s="605"/>
      <c r="K1" s="605"/>
    </row>
    <row r="2" spans="1:24" ht="9" customHeight="1" thickBot="1">
      <c r="A2" s="30"/>
      <c r="B2" s="34"/>
      <c r="C2" s="33"/>
      <c r="D2" s="33"/>
      <c r="E2" s="33"/>
      <c r="F2" s="33"/>
      <c r="G2" s="33"/>
      <c r="H2" s="33"/>
      <c r="I2" s="33"/>
      <c r="J2" s="33"/>
      <c r="K2" s="30"/>
    </row>
    <row r="3" spans="1:24" ht="32.25" customHeight="1" thickTop="1">
      <c r="A3" s="47" t="s">
        <v>75</v>
      </c>
      <c r="B3" s="5"/>
      <c r="C3" s="5"/>
      <c r="D3" s="5"/>
      <c r="E3" s="5"/>
      <c r="F3" s="5"/>
      <c r="G3" s="35"/>
      <c r="H3" s="35"/>
      <c r="I3" s="35"/>
      <c r="J3" s="4"/>
      <c r="K3" s="4"/>
      <c r="N3" s="36"/>
      <c r="O3" s="324" t="s">
        <v>363</v>
      </c>
      <c r="V3" s="16" t="s">
        <v>18</v>
      </c>
    </row>
    <row r="4" spans="1:24" ht="32.25" customHeight="1">
      <c r="A4" s="47"/>
      <c r="B4" s="112" t="s">
        <v>92</v>
      </c>
      <c r="C4" s="5"/>
      <c r="D4" s="5"/>
      <c r="E4" s="5"/>
      <c r="F4" s="5"/>
      <c r="G4" s="35"/>
      <c r="H4" s="35"/>
      <c r="I4" s="35"/>
      <c r="J4" s="4"/>
      <c r="K4" s="4"/>
      <c r="N4" s="37"/>
      <c r="O4" s="320"/>
      <c r="V4" s="111"/>
    </row>
    <row r="5" spans="1:24" ht="32.25" customHeight="1">
      <c r="B5" s="671" t="s">
        <v>49</v>
      </c>
      <c r="C5" s="672"/>
      <c r="D5" s="673"/>
      <c r="E5" s="602" t="str">
        <f>IF('事業計画書（様式１）'!G10="","",'事業計画書（様式１）'!G10)</f>
        <v/>
      </c>
      <c r="F5" s="603"/>
      <c r="G5" s="603"/>
      <c r="H5" s="603"/>
      <c r="I5" s="604"/>
      <c r="J5" s="10"/>
      <c r="K5" s="10"/>
      <c r="N5" s="37"/>
      <c r="O5" s="321" t="s">
        <v>364</v>
      </c>
      <c r="V5" s="17" t="s">
        <v>19</v>
      </c>
    </row>
    <row r="6" spans="1:24" ht="32.25" customHeight="1" thickBot="1">
      <c r="B6" s="663" t="s">
        <v>13</v>
      </c>
      <c r="C6" s="664"/>
      <c r="D6" s="665"/>
      <c r="E6" s="602" t="str">
        <f>IF('事業計画書（様式１）'!G11="","",'事業計画書（様式１）'!G11)</f>
        <v/>
      </c>
      <c r="F6" s="603"/>
      <c r="G6" s="603"/>
      <c r="H6" s="603"/>
      <c r="I6" s="604"/>
      <c r="J6" s="11"/>
      <c r="K6" s="11"/>
      <c r="N6" s="37"/>
      <c r="O6" s="321" t="s">
        <v>364</v>
      </c>
      <c r="V6" s="18"/>
      <c r="X6" s="3" t="s">
        <v>14</v>
      </c>
    </row>
    <row r="7" spans="1:24" ht="32.25" customHeight="1">
      <c r="B7" s="666"/>
      <c r="C7" s="635"/>
      <c r="D7" s="667"/>
      <c r="E7" s="92" t="s">
        <v>5</v>
      </c>
      <c r="F7" s="637"/>
      <c r="G7" s="638"/>
      <c r="H7" s="638"/>
      <c r="I7" s="639"/>
      <c r="J7" s="12"/>
      <c r="K7" s="12"/>
      <c r="L7" s="640"/>
      <c r="N7" s="37"/>
      <c r="O7" s="636" t="s">
        <v>124</v>
      </c>
    </row>
    <row r="8" spans="1:24" ht="32.25" customHeight="1">
      <c r="B8" s="668"/>
      <c r="C8" s="669"/>
      <c r="D8" s="670"/>
      <c r="E8" s="93" t="s">
        <v>53</v>
      </c>
      <c r="F8" s="606"/>
      <c r="G8" s="606"/>
      <c r="H8" s="607"/>
      <c r="I8" s="608"/>
      <c r="J8" s="12"/>
      <c r="K8" s="12"/>
      <c r="L8" s="640"/>
      <c r="N8" s="37"/>
      <c r="O8" s="636"/>
      <c r="X8" s="3" t="s">
        <v>15</v>
      </c>
    </row>
    <row r="9" spans="1:24" ht="32.25" customHeight="1">
      <c r="B9" s="644" t="s">
        <v>38</v>
      </c>
      <c r="C9" s="645"/>
      <c r="D9" s="646"/>
      <c r="E9" s="602" t="str">
        <f>IF('事業計画書（様式１）'!G12="","",'事業計画書（様式１）'!G12)</f>
        <v/>
      </c>
      <c r="F9" s="603"/>
      <c r="G9" s="603"/>
      <c r="H9" s="603"/>
      <c r="I9" s="604"/>
      <c r="J9" s="10"/>
      <c r="K9" s="10"/>
      <c r="N9" s="37"/>
      <c r="O9" s="321" t="s">
        <v>364</v>
      </c>
    </row>
    <row r="10" spans="1:24" ht="32.25" customHeight="1">
      <c r="B10" s="671" t="s">
        <v>23</v>
      </c>
      <c r="C10" s="672"/>
      <c r="D10" s="673"/>
      <c r="E10" s="612"/>
      <c r="F10" s="613"/>
      <c r="G10" s="613"/>
      <c r="H10" s="613"/>
      <c r="I10" s="614"/>
      <c r="J10" s="13"/>
      <c r="K10" s="13"/>
      <c r="N10" s="37"/>
      <c r="O10" s="325" t="s">
        <v>365</v>
      </c>
    </row>
    <row r="11" spans="1:24" ht="32.25" customHeight="1">
      <c r="B11" s="671" t="s">
        <v>16</v>
      </c>
      <c r="C11" s="672"/>
      <c r="D11" s="673"/>
      <c r="E11" s="615"/>
      <c r="F11" s="616"/>
      <c r="G11" s="616"/>
      <c r="H11" s="616"/>
      <c r="I11" s="617"/>
      <c r="J11" s="14"/>
      <c r="K11" s="14"/>
      <c r="N11" s="37"/>
      <c r="O11" s="325" t="s">
        <v>366</v>
      </c>
    </row>
    <row r="12" spans="1:24" ht="32.25" customHeight="1">
      <c r="A12" s="25"/>
      <c r="B12" s="644" t="s">
        <v>20</v>
      </c>
      <c r="C12" s="645"/>
      <c r="D12" s="646"/>
      <c r="E12" s="450"/>
      <c r="F12" s="94" t="s">
        <v>31</v>
      </c>
      <c r="G12" s="32"/>
      <c r="H12" s="32"/>
      <c r="I12" s="31"/>
      <c r="J12" s="15"/>
      <c r="K12" s="15"/>
      <c r="N12" s="37"/>
      <c r="O12" s="325" t="s">
        <v>367</v>
      </c>
    </row>
    <row r="13" spans="1:24" ht="32.25" customHeight="1">
      <c r="A13" s="24"/>
      <c r="B13" s="663" t="s">
        <v>81</v>
      </c>
      <c r="C13" s="664"/>
      <c r="D13" s="665"/>
      <c r="E13" s="622" t="s">
        <v>68</v>
      </c>
      <c r="F13" s="623"/>
      <c r="G13" s="622" t="s">
        <v>80</v>
      </c>
      <c r="H13" s="623"/>
      <c r="I13" s="95" t="s">
        <v>20</v>
      </c>
      <c r="J13" s="15"/>
      <c r="K13" s="15"/>
      <c r="N13" s="37"/>
      <c r="O13" s="322"/>
    </row>
    <row r="14" spans="1:24" ht="32.25" customHeight="1">
      <c r="A14" s="24"/>
      <c r="B14" s="666"/>
      <c r="C14" s="635"/>
      <c r="D14" s="667"/>
      <c r="E14" s="624"/>
      <c r="F14" s="625"/>
      <c r="G14" s="624"/>
      <c r="H14" s="625"/>
      <c r="I14" s="451"/>
      <c r="J14" s="15"/>
      <c r="K14" s="15"/>
      <c r="N14" s="37"/>
      <c r="O14" s="325" t="s">
        <v>368</v>
      </c>
    </row>
    <row r="15" spans="1:24" ht="32.25" customHeight="1">
      <c r="A15" s="24"/>
      <c r="B15" s="666"/>
      <c r="C15" s="635"/>
      <c r="D15" s="667"/>
      <c r="E15" s="658"/>
      <c r="F15" s="659"/>
      <c r="G15" s="658"/>
      <c r="H15" s="659"/>
      <c r="I15" s="452"/>
      <c r="J15" s="15"/>
      <c r="K15" s="15"/>
      <c r="N15" s="37"/>
      <c r="O15" s="322"/>
    </row>
    <row r="16" spans="1:24" ht="32.25" customHeight="1">
      <c r="A16" s="24"/>
      <c r="B16" s="666"/>
      <c r="C16" s="635"/>
      <c r="D16" s="667"/>
      <c r="E16" s="626"/>
      <c r="F16" s="627"/>
      <c r="G16" s="626"/>
      <c r="H16" s="627"/>
      <c r="I16" s="453"/>
      <c r="J16" s="15"/>
      <c r="K16" s="15"/>
      <c r="N16" s="37"/>
      <c r="O16" s="322"/>
    </row>
    <row r="17" spans="1:15" ht="32.25" customHeight="1">
      <c r="A17" s="24"/>
      <c r="B17" s="668"/>
      <c r="C17" s="669"/>
      <c r="D17" s="670"/>
      <c r="E17" s="628" t="s">
        <v>85</v>
      </c>
      <c r="F17" s="629"/>
      <c r="G17" s="629"/>
      <c r="H17" s="630"/>
      <c r="I17" s="462" t="str">
        <f>IF(SUM(I14:I16)=0,"",SUM(I14:I16))</f>
        <v/>
      </c>
      <c r="J17" s="15"/>
      <c r="K17" s="15"/>
      <c r="N17" s="37"/>
      <c r="O17" s="322"/>
    </row>
    <row r="18" spans="1:15" ht="32.25" customHeight="1">
      <c r="B18" s="663" t="s">
        <v>17</v>
      </c>
      <c r="C18" s="664"/>
      <c r="D18" s="665"/>
      <c r="E18" s="618"/>
      <c r="F18" s="619"/>
      <c r="G18" s="620"/>
      <c r="H18" s="620"/>
      <c r="I18" s="621"/>
      <c r="J18" s="9"/>
      <c r="K18" s="9"/>
      <c r="N18" s="37"/>
      <c r="O18" s="325" t="s">
        <v>369</v>
      </c>
    </row>
    <row r="19" spans="1:15" ht="32.25" customHeight="1">
      <c r="B19" s="666"/>
      <c r="C19" s="635"/>
      <c r="D19" s="667"/>
      <c r="E19" s="609"/>
      <c r="F19" s="610"/>
      <c r="G19" s="610"/>
      <c r="H19" s="610"/>
      <c r="I19" s="611"/>
      <c r="J19" s="9"/>
      <c r="K19" s="9"/>
      <c r="N19" s="37"/>
      <c r="O19" s="322"/>
    </row>
    <row r="20" spans="1:15" ht="32.25" customHeight="1">
      <c r="B20" s="666"/>
      <c r="C20" s="635"/>
      <c r="D20" s="667"/>
      <c r="E20" s="641"/>
      <c r="F20" s="642"/>
      <c r="G20" s="642"/>
      <c r="H20" s="642"/>
      <c r="I20" s="643"/>
      <c r="J20" s="9"/>
      <c r="K20" s="9"/>
      <c r="N20" s="37"/>
      <c r="O20" s="322"/>
    </row>
    <row r="21" spans="1:15" ht="32.25" customHeight="1">
      <c r="B21" s="26"/>
      <c r="C21" s="631" t="s">
        <v>76</v>
      </c>
      <c r="D21" s="632"/>
      <c r="E21" s="633"/>
      <c r="F21" s="633"/>
      <c r="G21" s="633"/>
      <c r="H21" s="633"/>
      <c r="I21" s="634"/>
      <c r="J21" s="15"/>
      <c r="K21" s="15"/>
      <c r="N21" s="37"/>
      <c r="O21" s="322" t="s">
        <v>125</v>
      </c>
    </row>
    <row r="22" spans="1:15" ht="32.25" customHeight="1">
      <c r="B22" s="26"/>
      <c r="C22" s="680"/>
      <c r="D22" s="681"/>
      <c r="E22" s="660" t="s">
        <v>51</v>
      </c>
      <c r="F22" s="661"/>
      <c r="G22" s="662"/>
      <c r="H22" s="97" t="s">
        <v>83</v>
      </c>
      <c r="I22" s="97" t="s">
        <v>84</v>
      </c>
      <c r="J22" s="15"/>
      <c r="K22" s="15"/>
      <c r="N22" s="37"/>
      <c r="O22" s="325" t="s">
        <v>370</v>
      </c>
    </row>
    <row r="23" spans="1:15" ht="32.25" customHeight="1">
      <c r="B23" s="26"/>
      <c r="C23" s="674" t="s">
        <v>77</v>
      </c>
      <c r="D23" s="675"/>
      <c r="E23" s="647" t="s">
        <v>86</v>
      </c>
      <c r="F23" s="648"/>
      <c r="G23" s="649"/>
      <c r="H23" s="454"/>
      <c r="I23" s="455"/>
      <c r="J23" s="15"/>
      <c r="K23" s="15"/>
      <c r="N23" s="37"/>
      <c r="O23" s="322"/>
    </row>
    <row r="24" spans="1:15" ht="32.25" customHeight="1">
      <c r="B24" s="26"/>
      <c r="C24" s="676"/>
      <c r="D24" s="677"/>
      <c r="E24" s="650" t="s">
        <v>87</v>
      </c>
      <c r="F24" s="651"/>
      <c r="G24" s="652"/>
      <c r="H24" s="456"/>
      <c r="I24" s="457"/>
      <c r="J24" s="15"/>
      <c r="K24" s="15"/>
      <c r="N24" s="37"/>
      <c r="O24" s="322"/>
    </row>
    <row r="25" spans="1:15" ht="32.25" customHeight="1">
      <c r="B25" s="26"/>
      <c r="C25" s="676"/>
      <c r="D25" s="677"/>
      <c r="E25" s="655"/>
      <c r="F25" s="656"/>
      <c r="G25" s="657"/>
      <c r="H25" s="458"/>
      <c r="I25" s="459"/>
      <c r="J25" s="15"/>
      <c r="K25" s="15"/>
      <c r="N25" s="37"/>
      <c r="O25" s="322"/>
    </row>
    <row r="26" spans="1:15" ht="32.25" customHeight="1">
      <c r="B26" s="26"/>
      <c r="C26" s="676"/>
      <c r="D26" s="677"/>
      <c r="E26" s="653"/>
      <c r="F26" s="654"/>
      <c r="G26" s="654"/>
      <c r="H26" s="460"/>
      <c r="I26" s="461"/>
      <c r="J26" s="15"/>
      <c r="K26" s="15"/>
      <c r="N26" s="37"/>
      <c r="O26" s="325" t="s">
        <v>368</v>
      </c>
    </row>
    <row r="27" spans="1:15" ht="32.25" customHeight="1">
      <c r="B27" s="26"/>
      <c r="C27" s="678"/>
      <c r="D27" s="679"/>
      <c r="E27" s="628" t="s">
        <v>88</v>
      </c>
      <c r="F27" s="629"/>
      <c r="G27" s="630"/>
      <c r="H27" s="463" t="str">
        <f>IF(SUM(H23:H26)=0,"",SUM(H23:H26))</f>
        <v/>
      </c>
      <c r="I27" s="464" t="str">
        <f>IF(SUM(I23:I26)=0,"",SUM(I23:I26))</f>
        <v/>
      </c>
      <c r="J27" s="15"/>
      <c r="K27" s="15"/>
      <c r="N27" s="37"/>
      <c r="O27" s="322"/>
    </row>
    <row r="28" spans="1:15" ht="32.25" customHeight="1">
      <c r="A28" s="25"/>
      <c r="B28" s="26"/>
      <c r="C28" s="674" t="s">
        <v>78</v>
      </c>
      <c r="D28" s="675"/>
      <c r="E28" s="647" t="s">
        <v>86</v>
      </c>
      <c r="F28" s="648"/>
      <c r="G28" s="649"/>
      <c r="H28" s="454"/>
      <c r="I28" s="455"/>
      <c r="J28" s="15"/>
      <c r="K28" s="15"/>
      <c r="N28" s="37"/>
      <c r="O28" s="322"/>
    </row>
    <row r="29" spans="1:15" ht="32.25" customHeight="1">
      <c r="A29" s="25"/>
      <c r="B29" s="26"/>
      <c r="C29" s="676"/>
      <c r="D29" s="677"/>
      <c r="E29" s="650" t="s">
        <v>87</v>
      </c>
      <c r="F29" s="651"/>
      <c r="G29" s="652"/>
      <c r="H29" s="456"/>
      <c r="I29" s="457"/>
      <c r="J29" s="15"/>
      <c r="K29" s="15"/>
      <c r="N29" s="37"/>
      <c r="O29" s="322"/>
    </row>
    <row r="30" spans="1:15" ht="32.25" customHeight="1">
      <c r="A30" s="25"/>
      <c r="B30" s="26"/>
      <c r="C30" s="676"/>
      <c r="D30" s="677"/>
      <c r="E30" s="655"/>
      <c r="F30" s="656"/>
      <c r="G30" s="657"/>
      <c r="H30" s="458"/>
      <c r="I30" s="459"/>
      <c r="J30" s="15"/>
      <c r="K30" s="15"/>
      <c r="N30" s="37"/>
      <c r="O30" s="322"/>
    </row>
    <row r="31" spans="1:15" ht="32.25" customHeight="1">
      <c r="A31" s="25"/>
      <c r="B31" s="26"/>
      <c r="C31" s="676"/>
      <c r="D31" s="677"/>
      <c r="E31" s="653"/>
      <c r="F31" s="654"/>
      <c r="G31" s="654"/>
      <c r="H31" s="460"/>
      <c r="I31" s="461"/>
      <c r="J31" s="15"/>
      <c r="K31" s="15"/>
      <c r="N31" s="37"/>
      <c r="O31" s="325" t="s">
        <v>368</v>
      </c>
    </row>
    <row r="32" spans="1:15" ht="32.25" customHeight="1" thickBot="1">
      <c r="A32" s="25"/>
      <c r="B32" s="27"/>
      <c r="C32" s="678"/>
      <c r="D32" s="679"/>
      <c r="E32" s="628" t="s">
        <v>88</v>
      </c>
      <c r="F32" s="629"/>
      <c r="G32" s="630"/>
      <c r="H32" s="463" t="str">
        <f>IF(SUM(H28:H31)=0,"",SUM(H28:H31))</f>
        <v/>
      </c>
      <c r="I32" s="464" t="str">
        <f>IF(SUM(I28:I31)=0,"",SUM(I28:I31))</f>
        <v/>
      </c>
      <c r="J32" s="15"/>
      <c r="K32" s="15"/>
      <c r="N32" s="38"/>
      <c r="O32" s="323"/>
    </row>
    <row r="33" spans="1:15" ht="9" customHeight="1" thickTop="1">
      <c r="A33" s="24"/>
      <c r="B33" s="635"/>
      <c r="C33" s="635"/>
      <c r="D33" s="635"/>
      <c r="E33" s="635"/>
      <c r="F33" s="635"/>
      <c r="G33" s="635"/>
      <c r="H33" s="635"/>
      <c r="I33" s="635"/>
      <c r="J33" s="15"/>
      <c r="K33" s="15"/>
      <c r="N33" s="24"/>
      <c r="O33" s="120"/>
    </row>
  </sheetData>
  <sheetProtection password="D819" sheet="1" objects="1" scenarios="1"/>
  <mergeCells count="46">
    <mergeCell ref="B9:D9"/>
    <mergeCell ref="B6:D8"/>
    <mergeCell ref="B5:D5"/>
    <mergeCell ref="C28:D32"/>
    <mergeCell ref="C23:D27"/>
    <mergeCell ref="C22:D22"/>
    <mergeCell ref="B11:D11"/>
    <mergeCell ref="B10:D10"/>
    <mergeCell ref="E22:G22"/>
    <mergeCell ref="E23:G23"/>
    <mergeCell ref="E26:G26"/>
    <mergeCell ref="E24:G24"/>
    <mergeCell ref="B13:D17"/>
    <mergeCell ref="B18:D20"/>
    <mergeCell ref="E27:G27"/>
    <mergeCell ref="C21:I21"/>
    <mergeCell ref="B33:I33"/>
    <mergeCell ref="O7:O8"/>
    <mergeCell ref="F7:I7"/>
    <mergeCell ref="L7:L8"/>
    <mergeCell ref="E20:I20"/>
    <mergeCell ref="B12:D12"/>
    <mergeCell ref="E28:G28"/>
    <mergeCell ref="E29:G29"/>
    <mergeCell ref="E31:G31"/>
    <mergeCell ref="E32:G32"/>
    <mergeCell ref="E30:G30"/>
    <mergeCell ref="E25:G25"/>
    <mergeCell ref="E15:F15"/>
    <mergeCell ref="G15:H15"/>
    <mergeCell ref="E6:I6"/>
    <mergeCell ref="A1:K1"/>
    <mergeCell ref="E5:I5"/>
    <mergeCell ref="F8:I8"/>
    <mergeCell ref="E19:I19"/>
    <mergeCell ref="E10:I10"/>
    <mergeCell ref="E9:I9"/>
    <mergeCell ref="E11:I11"/>
    <mergeCell ref="E18:I18"/>
    <mergeCell ref="E13:F13"/>
    <mergeCell ref="G13:H13"/>
    <mergeCell ref="E14:F14"/>
    <mergeCell ref="G14:H14"/>
    <mergeCell ref="E16:F16"/>
    <mergeCell ref="G16:H16"/>
    <mergeCell ref="E17:H17"/>
  </mergeCells>
  <phoneticPr fontId="2"/>
  <conditionalFormatting sqref="I14:I17 F7:F8 G8:I8 E9:I11 E5:I6 E12:E16 E18:I20 G14:H16 E28:E32 F28:G29 F31:G32 E23:E26 H23:I32">
    <cfRule type="cellIs" dxfId="22" priority="35" stopIfTrue="1" operator="equal">
      <formula>""</formula>
    </cfRule>
  </conditionalFormatting>
  <conditionalFormatting sqref="F6:I6 E5:E6 E9:I9">
    <cfRule type="cellIs" dxfId="21" priority="36" stopIfTrue="1" operator="equal">
      <formula>""</formula>
    </cfRule>
  </conditionalFormatting>
  <dataValidations count="1">
    <dataValidation type="custom" imeMode="halfAlpha" allowBlank="1" showInputMessage="1" showErrorMessage="1" errorTitle="入力内容に誤りがあります" error="半角英数字で入力してください" sqref="J7:K8 G8:I8 F7:F8">
      <formula1>F7&amp;""=ASC(F7)</formula1>
    </dataValidation>
  </dataValidations>
  <printOptions horizontalCentered="1"/>
  <pageMargins left="0.43307086614173229" right="0.39370078740157483" top="0.51181102362204722" bottom="0.59055118110236227" header="0.39370078740157483" footer="0.39370078740157483"/>
  <pageSetup paperSize="9" scale="80" firstPageNumber="13" orientation="portrait" useFirstPageNumber="1" horizontalDpi="4294967293" r:id="rId1"/>
  <headerFooter alignWithMargins="0">
    <oddHeader>&amp;R（様式２－１）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33"/>
  <sheetViews>
    <sheetView view="pageBreakPreview" zoomScale="85" zoomScaleNormal="100" zoomScaleSheetLayoutView="85" zoomScalePageLayoutView="64" workbookViewId="0">
      <selection sqref="A1:Y1"/>
    </sheetView>
  </sheetViews>
  <sheetFormatPr defaultRowHeight="21" customHeight="1"/>
  <cols>
    <col min="1" max="1" width="2.125" style="3" customWidth="1"/>
    <col min="2" max="2" width="20.625" style="6" customWidth="1"/>
    <col min="3" max="23" width="3.75" style="7" customWidth="1"/>
    <col min="24" max="24" width="3.75" style="8" customWidth="1"/>
    <col min="25" max="25" width="2.125" style="8" customWidth="1"/>
    <col min="26" max="26" width="4.75" style="3" customWidth="1"/>
    <col min="27" max="27" width="1.625" style="3" customWidth="1"/>
    <col min="28" max="28" width="95.625" style="124" customWidth="1"/>
    <col min="29" max="30" width="9" style="3"/>
    <col min="31" max="31" width="16" style="3" customWidth="1"/>
    <col min="32" max="34" width="9" style="3"/>
    <col min="35" max="35" width="9" style="8" hidden="1" customWidth="1"/>
    <col min="36" max="36" width="9" style="3"/>
    <col min="37" max="38" width="0" style="3" hidden="1" customWidth="1"/>
    <col min="39" max="16384" width="9" style="3"/>
  </cols>
  <sheetData>
    <row r="1" spans="1:37" ht="32.25" customHeight="1">
      <c r="A1" s="605"/>
      <c r="B1" s="605"/>
      <c r="C1" s="605"/>
      <c r="D1" s="605"/>
      <c r="E1" s="605"/>
      <c r="F1" s="605"/>
      <c r="G1" s="605"/>
      <c r="H1" s="605"/>
      <c r="I1" s="605"/>
      <c r="J1" s="605"/>
      <c r="K1" s="605"/>
      <c r="L1" s="605"/>
      <c r="M1" s="605"/>
      <c r="N1" s="605"/>
      <c r="O1" s="605"/>
      <c r="P1" s="605"/>
      <c r="Q1" s="605"/>
      <c r="R1" s="605"/>
      <c r="S1" s="605"/>
      <c r="T1" s="605"/>
      <c r="U1" s="605"/>
      <c r="V1" s="605"/>
      <c r="W1" s="605"/>
      <c r="X1" s="605"/>
      <c r="Y1" s="605"/>
    </row>
    <row r="2" spans="1:37" ht="9" customHeight="1" thickBot="1">
      <c r="A2" s="30"/>
      <c r="B2" s="34"/>
      <c r="C2" s="33"/>
      <c r="D2" s="33"/>
      <c r="E2" s="33"/>
      <c r="F2" s="33"/>
      <c r="G2" s="33"/>
      <c r="H2" s="33"/>
      <c r="I2" s="33"/>
      <c r="J2" s="33"/>
      <c r="K2" s="33"/>
      <c r="L2" s="33"/>
      <c r="M2" s="33"/>
      <c r="N2" s="33"/>
      <c r="O2" s="33"/>
      <c r="P2" s="33"/>
      <c r="Q2" s="33"/>
      <c r="R2" s="33"/>
      <c r="S2" s="33"/>
      <c r="T2" s="33"/>
      <c r="U2" s="33"/>
      <c r="V2" s="33"/>
      <c r="W2" s="33"/>
      <c r="X2" s="33"/>
      <c r="Y2" s="33"/>
    </row>
    <row r="3" spans="1:37" ht="32.25" customHeight="1" thickTop="1">
      <c r="A3" s="47"/>
      <c r="B3" s="112" t="s">
        <v>93</v>
      </c>
      <c r="C3" s="5"/>
      <c r="D3" s="5"/>
      <c r="E3" s="35"/>
      <c r="F3" s="35"/>
      <c r="G3" s="35"/>
      <c r="H3" s="35"/>
      <c r="I3" s="35"/>
      <c r="J3" s="35"/>
      <c r="K3" s="35"/>
      <c r="L3" s="35"/>
      <c r="M3" s="35"/>
      <c r="N3" s="35"/>
      <c r="O3" s="35"/>
      <c r="P3" s="35"/>
      <c r="Q3" s="35"/>
      <c r="R3" s="35"/>
      <c r="S3" s="35"/>
      <c r="T3" s="35"/>
      <c r="U3" s="35"/>
      <c r="V3" s="35"/>
      <c r="W3" s="35"/>
      <c r="X3" s="35"/>
      <c r="Y3" s="4"/>
      <c r="AA3" s="36"/>
      <c r="AB3" s="149" t="s">
        <v>99</v>
      </c>
      <c r="AI3" s="16" t="s">
        <v>18</v>
      </c>
    </row>
    <row r="4" spans="1:37" ht="32.25" customHeight="1">
      <c r="A4" s="47"/>
      <c r="B4" s="112"/>
      <c r="C4" s="5"/>
      <c r="D4" s="5"/>
      <c r="E4" s="35"/>
      <c r="F4" s="35"/>
      <c r="G4" s="35"/>
      <c r="H4" s="35"/>
      <c r="I4" s="35"/>
      <c r="J4" s="35"/>
      <c r="K4" s="35"/>
      <c r="L4" s="35"/>
      <c r="M4" s="35"/>
      <c r="N4" s="35"/>
      <c r="O4" s="35"/>
      <c r="P4" s="35"/>
      <c r="Q4" s="35"/>
      <c r="R4" s="35"/>
      <c r="S4" s="35"/>
      <c r="T4" s="35"/>
      <c r="U4" s="35"/>
      <c r="V4" s="35"/>
      <c r="W4" s="35"/>
      <c r="X4" s="235" t="s">
        <v>514</v>
      </c>
      <c r="Y4" s="4"/>
      <c r="AA4" s="37"/>
      <c r="AB4" s="150"/>
      <c r="AI4" s="111"/>
    </row>
    <row r="5" spans="1:37" ht="32.25" customHeight="1">
      <c r="B5" s="700" t="s">
        <v>98</v>
      </c>
      <c r="C5" s="702" t="s">
        <v>96</v>
      </c>
      <c r="D5" s="702"/>
      <c r="E5" s="702"/>
      <c r="F5" s="702"/>
      <c r="G5" s="702"/>
      <c r="H5" s="702"/>
      <c r="I5" s="702"/>
      <c r="J5" s="702"/>
      <c r="K5" s="702"/>
      <c r="L5" s="702"/>
      <c r="M5" s="702"/>
      <c r="N5" s="703" t="s">
        <v>97</v>
      </c>
      <c r="O5" s="702"/>
      <c r="P5" s="702"/>
      <c r="Q5" s="702"/>
      <c r="R5" s="702"/>
      <c r="S5" s="702"/>
      <c r="T5" s="702"/>
      <c r="U5" s="702"/>
      <c r="V5" s="702"/>
      <c r="W5" s="702"/>
      <c r="X5" s="704"/>
      <c r="Y5" s="75"/>
      <c r="AA5" s="37"/>
      <c r="AB5" s="70" t="s">
        <v>156</v>
      </c>
      <c r="AI5" s="17" t="s">
        <v>19</v>
      </c>
    </row>
    <row r="6" spans="1:37" ht="32.25" customHeight="1">
      <c r="B6" s="701"/>
      <c r="C6" s="115" t="s">
        <v>94</v>
      </c>
      <c r="D6" s="465"/>
      <c r="E6" s="116" t="s">
        <v>47</v>
      </c>
      <c r="F6" s="465"/>
      <c r="G6" s="116" t="s">
        <v>65</v>
      </c>
      <c r="H6" s="117" t="s">
        <v>48</v>
      </c>
      <c r="I6" s="465"/>
      <c r="J6" s="116" t="s">
        <v>47</v>
      </c>
      <c r="K6" s="465"/>
      <c r="L6" s="116" t="s">
        <v>65</v>
      </c>
      <c r="M6" s="116" t="s">
        <v>95</v>
      </c>
      <c r="N6" s="118" t="s">
        <v>94</v>
      </c>
      <c r="O6" s="465"/>
      <c r="P6" s="116" t="s">
        <v>47</v>
      </c>
      <c r="Q6" s="465"/>
      <c r="R6" s="116" t="s">
        <v>65</v>
      </c>
      <c r="S6" s="117" t="s">
        <v>48</v>
      </c>
      <c r="T6" s="465"/>
      <c r="U6" s="116" t="s">
        <v>47</v>
      </c>
      <c r="V6" s="465"/>
      <c r="W6" s="116" t="s">
        <v>65</v>
      </c>
      <c r="X6" s="119" t="s">
        <v>95</v>
      </c>
      <c r="Y6" s="75"/>
      <c r="AA6" s="37"/>
      <c r="AB6" s="70" t="s">
        <v>157</v>
      </c>
      <c r="AI6" s="114"/>
    </row>
    <row r="7" spans="1:37" ht="32.25" customHeight="1">
      <c r="B7" s="121" t="s">
        <v>100</v>
      </c>
      <c r="C7" s="691"/>
      <c r="D7" s="692"/>
      <c r="E7" s="692"/>
      <c r="F7" s="692"/>
      <c r="G7" s="692"/>
      <c r="H7" s="692"/>
      <c r="I7" s="692"/>
      <c r="J7" s="692"/>
      <c r="K7" s="692"/>
      <c r="L7" s="692"/>
      <c r="M7" s="693"/>
      <c r="N7" s="691"/>
      <c r="O7" s="692"/>
      <c r="P7" s="692"/>
      <c r="Q7" s="692"/>
      <c r="R7" s="692"/>
      <c r="S7" s="692"/>
      <c r="T7" s="692"/>
      <c r="U7" s="692"/>
      <c r="V7" s="692"/>
      <c r="W7" s="692"/>
      <c r="X7" s="693"/>
      <c r="Y7" s="103"/>
      <c r="Z7" s="640"/>
      <c r="AA7" s="37"/>
      <c r="AB7" s="70"/>
    </row>
    <row r="8" spans="1:37" ht="32.25" customHeight="1">
      <c r="B8" s="93" t="s">
        <v>101</v>
      </c>
      <c r="C8" s="685"/>
      <c r="D8" s="686"/>
      <c r="E8" s="686"/>
      <c r="F8" s="686"/>
      <c r="G8" s="686"/>
      <c r="H8" s="686"/>
      <c r="I8" s="686"/>
      <c r="J8" s="686"/>
      <c r="K8" s="686"/>
      <c r="L8" s="686"/>
      <c r="M8" s="687"/>
      <c r="N8" s="685"/>
      <c r="O8" s="686"/>
      <c r="P8" s="686"/>
      <c r="Q8" s="686"/>
      <c r="R8" s="686"/>
      <c r="S8" s="686"/>
      <c r="T8" s="686"/>
      <c r="U8" s="686"/>
      <c r="V8" s="686"/>
      <c r="W8" s="686"/>
      <c r="X8" s="687"/>
      <c r="Y8" s="103"/>
      <c r="Z8" s="640"/>
      <c r="AA8" s="37"/>
      <c r="AB8" s="70"/>
      <c r="AK8" s="3" t="s">
        <v>15</v>
      </c>
    </row>
    <row r="9" spans="1:37" ht="32.25" customHeight="1">
      <c r="B9" s="122" t="s">
        <v>102</v>
      </c>
      <c r="C9" s="705">
        <f>C7-C8</f>
        <v>0</v>
      </c>
      <c r="D9" s="706"/>
      <c r="E9" s="706"/>
      <c r="F9" s="706"/>
      <c r="G9" s="706"/>
      <c r="H9" s="706"/>
      <c r="I9" s="706"/>
      <c r="J9" s="706"/>
      <c r="K9" s="706"/>
      <c r="L9" s="706"/>
      <c r="M9" s="707"/>
      <c r="N9" s="705">
        <f>N7-N8</f>
        <v>0</v>
      </c>
      <c r="O9" s="706"/>
      <c r="P9" s="706"/>
      <c r="Q9" s="706"/>
      <c r="R9" s="706"/>
      <c r="S9" s="706"/>
      <c r="T9" s="706"/>
      <c r="U9" s="706"/>
      <c r="V9" s="706"/>
      <c r="W9" s="706"/>
      <c r="X9" s="707"/>
      <c r="Y9" s="13"/>
      <c r="AA9" s="37"/>
      <c r="AB9" s="70" t="s">
        <v>155</v>
      </c>
    </row>
    <row r="10" spans="1:37" ht="32.25" customHeight="1">
      <c r="B10" s="123" t="s">
        <v>103</v>
      </c>
      <c r="C10" s="685"/>
      <c r="D10" s="686"/>
      <c r="E10" s="686"/>
      <c r="F10" s="686"/>
      <c r="G10" s="686"/>
      <c r="H10" s="686"/>
      <c r="I10" s="686"/>
      <c r="J10" s="686"/>
      <c r="K10" s="686"/>
      <c r="L10" s="686"/>
      <c r="M10" s="687"/>
      <c r="N10" s="685"/>
      <c r="O10" s="686"/>
      <c r="P10" s="686"/>
      <c r="Q10" s="686"/>
      <c r="R10" s="686"/>
      <c r="S10" s="686"/>
      <c r="T10" s="686"/>
      <c r="U10" s="686"/>
      <c r="V10" s="686"/>
      <c r="W10" s="686"/>
      <c r="X10" s="687"/>
      <c r="Y10" s="14"/>
      <c r="AA10" s="37"/>
      <c r="AB10" s="70"/>
    </row>
    <row r="11" spans="1:37" ht="32.25" customHeight="1">
      <c r="A11" s="25"/>
      <c r="B11" s="92" t="s">
        <v>104</v>
      </c>
      <c r="C11" s="705">
        <f>C9-C10</f>
        <v>0</v>
      </c>
      <c r="D11" s="706"/>
      <c r="E11" s="706"/>
      <c r="F11" s="706"/>
      <c r="G11" s="706"/>
      <c r="H11" s="706"/>
      <c r="I11" s="706"/>
      <c r="J11" s="706"/>
      <c r="K11" s="706"/>
      <c r="L11" s="706"/>
      <c r="M11" s="707"/>
      <c r="N11" s="705">
        <f>N9-N10</f>
        <v>0</v>
      </c>
      <c r="O11" s="706"/>
      <c r="P11" s="706"/>
      <c r="Q11" s="706"/>
      <c r="R11" s="706"/>
      <c r="S11" s="706"/>
      <c r="T11" s="706"/>
      <c r="U11" s="706"/>
      <c r="V11" s="706"/>
      <c r="W11" s="706"/>
      <c r="X11" s="707"/>
      <c r="Y11" s="15"/>
      <c r="AA11" s="37"/>
      <c r="AB11" s="70" t="s">
        <v>155</v>
      </c>
    </row>
    <row r="12" spans="1:37" ht="32.25" customHeight="1">
      <c r="A12" s="24"/>
      <c r="B12" s="113" t="s">
        <v>105</v>
      </c>
      <c r="C12" s="682"/>
      <c r="D12" s="683"/>
      <c r="E12" s="683"/>
      <c r="F12" s="683"/>
      <c r="G12" s="683"/>
      <c r="H12" s="683"/>
      <c r="I12" s="683"/>
      <c r="J12" s="683"/>
      <c r="K12" s="683"/>
      <c r="L12" s="683"/>
      <c r="M12" s="684"/>
      <c r="N12" s="682"/>
      <c r="O12" s="683"/>
      <c r="P12" s="683"/>
      <c r="Q12" s="683"/>
      <c r="R12" s="683"/>
      <c r="S12" s="683"/>
      <c r="T12" s="683"/>
      <c r="U12" s="683"/>
      <c r="V12" s="683"/>
      <c r="W12" s="683"/>
      <c r="X12" s="684"/>
      <c r="Y12" s="15"/>
      <c r="AA12" s="37"/>
      <c r="AB12" s="70"/>
    </row>
    <row r="13" spans="1:37" ht="32.25" customHeight="1">
      <c r="A13" s="24"/>
      <c r="B13" s="93" t="s">
        <v>106</v>
      </c>
      <c r="C13" s="685"/>
      <c r="D13" s="686"/>
      <c r="E13" s="686"/>
      <c r="F13" s="686"/>
      <c r="G13" s="686"/>
      <c r="H13" s="686"/>
      <c r="I13" s="686"/>
      <c r="J13" s="686"/>
      <c r="K13" s="686"/>
      <c r="L13" s="686"/>
      <c r="M13" s="687"/>
      <c r="N13" s="685"/>
      <c r="O13" s="686"/>
      <c r="P13" s="686"/>
      <c r="Q13" s="686"/>
      <c r="R13" s="686"/>
      <c r="S13" s="686"/>
      <c r="T13" s="686"/>
      <c r="U13" s="686"/>
      <c r="V13" s="686"/>
      <c r="W13" s="686"/>
      <c r="X13" s="687"/>
      <c r="Y13" s="15"/>
      <c r="AA13" s="37"/>
      <c r="AB13" s="70"/>
    </row>
    <row r="14" spans="1:37" ht="32.25" customHeight="1">
      <c r="A14" s="24"/>
      <c r="B14" s="92" t="s">
        <v>107</v>
      </c>
      <c r="C14" s="705">
        <f>C11+C12-C13</f>
        <v>0</v>
      </c>
      <c r="D14" s="706"/>
      <c r="E14" s="706"/>
      <c r="F14" s="706"/>
      <c r="G14" s="706"/>
      <c r="H14" s="706"/>
      <c r="I14" s="706"/>
      <c r="J14" s="706"/>
      <c r="K14" s="706"/>
      <c r="L14" s="706"/>
      <c r="M14" s="707"/>
      <c r="N14" s="705">
        <f>N11+N12-N13</f>
        <v>0</v>
      </c>
      <c r="O14" s="706"/>
      <c r="P14" s="706"/>
      <c r="Q14" s="706"/>
      <c r="R14" s="706"/>
      <c r="S14" s="706"/>
      <c r="T14" s="706"/>
      <c r="U14" s="706"/>
      <c r="V14" s="706"/>
      <c r="W14" s="706"/>
      <c r="X14" s="707"/>
      <c r="Y14" s="15"/>
      <c r="AA14" s="37"/>
      <c r="AB14" s="70" t="s">
        <v>155</v>
      </c>
    </row>
    <row r="15" spans="1:37" ht="32.25" customHeight="1">
      <c r="A15" s="24"/>
      <c r="B15" s="113" t="s">
        <v>108</v>
      </c>
      <c r="C15" s="682"/>
      <c r="D15" s="683"/>
      <c r="E15" s="683"/>
      <c r="F15" s="683"/>
      <c r="G15" s="683"/>
      <c r="H15" s="683"/>
      <c r="I15" s="683"/>
      <c r="J15" s="683"/>
      <c r="K15" s="683"/>
      <c r="L15" s="683"/>
      <c r="M15" s="684"/>
      <c r="N15" s="682"/>
      <c r="O15" s="683"/>
      <c r="P15" s="683"/>
      <c r="Q15" s="683"/>
      <c r="R15" s="683"/>
      <c r="S15" s="683"/>
      <c r="T15" s="683"/>
      <c r="U15" s="683"/>
      <c r="V15" s="683"/>
      <c r="W15" s="683"/>
      <c r="X15" s="684"/>
      <c r="Y15" s="15"/>
      <c r="AA15" s="37"/>
      <c r="AB15" s="70"/>
    </row>
    <row r="16" spans="1:37" ht="32.25" customHeight="1">
      <c r="A16" s="24"/>
      <c r="B16" s="93" t="s">
        <v>109</v>
      </c>
      <c r="C16" s="685"/>
      <c r="D16" s="686"/>
      <c r="E16" s="686"/>
      <c r="F16" s="686"/>
      <c r="G16" s="686"/>
      <c r="H16" s="686"/>
      <c r="I16" s="686"/>
      <c r="J16" s="686"/>
      <c r="K16" s="686"/>
      <c r="L16" s="686"/>
      <c r="M16" s="687"/>
      <c r="N16" s="685"/>
      <c r="O16" s="686"/>
      <c r="P16" s="686"/>
      <c r="Q16" s="686"/>
      <c r="R16" s="686"/>
      <c r="S16" s="686"/>
      <c r="T16" s="686"/>
      <c r="U16" s="686"/>
      <c r="V16" s="686"/>
      <c r="W16" s="686"/>
      <c r="X16" s="687"/>
      <c r="Y16" s="15"/>
      <c r="AA16" s="37"/>
      <c r="AB16" s="70"/>
    </row>
    <row r="17" spans="1:37" ht="32.25" customHeight="1">
      <c r="A17" s="24"/>
      <c r="B17" s="90" t="s">
        <v>110</v>
      </c>
      <c r="C17" s="688">
        <f>C14+C15-C16</f>
        <v>0</v>
      </c>
      <c r="D17" s="689"/>
      <c r="E17" s="689"/>
      <c r="F17" s="689"/>
      <c r="G17" s="689"/>
      <c r="H17" s="689"/>
      <c r="I17" s="689"/>
      <c r="J17" s="689"/>
      <c r="K17" s="689"/>
      <c r="L17" s="689"/>
      <c r="M17" s="690"/>
      <c r="N17" s="688">
        <f>N14+N15-N16</f>
        <v>0</v>
      </c>
      <c r="O17" s="689"/>
      <c r="P17" s="689"/>
      <c r="Q17" s="689"/>
      <c r="R17" s="689"/>
      <c r="S17" s="689"/>
      <c r="T17" s="689"/>
      <c r="U17" s="689"/>
      <c r="V17" s="689"/>
      <c r="W17" s="689"/>
      <c r="X17" s="690"/>
      <c r="Y17" s="15"/>
      <c r="AA17" s="37"/>
      <c r="AB17" s="70" t="s">
        <v>155</v>
      </c>
    </row>
    <row r="18" spans="1:37" ht="32.25" customHeight="1">
      <c r="A18" s="24"/>
      <c r="B18" s="76"/>
      <c r="C18" s="76"/>
      <c r="D18" s="76"/>
      <c r="E18" s="76"/>
      <c r="F18" s="76"/>
      <c r="G18" s="76"/>
      <c r="H18" s="76"/>
      <c r="I18" s="76"/>
      <c r="J18" s="76"/>
      <c r="K18" s="76"/>
      <c r="L18" s="76"/>
      <c r="M18" s="76"/>
      <c r="N18" s="76"/>
      <c r="O18" s="76"/>
      <c r="P18" s="76"/>
      <c r="Q18" s="76"/>
      <c r="R18" s="76"/>
      <c r="S18" s="76"/>
      <c r="T18" s="76"/>
      <c r="U18" s="76"/>
      <c r="V18" s="76"/>
      <c r="W18" s="76"/>
      <c r="X18" s="76"/>
      <c r="Y18" s="15"/>
      <c r="AA18" s="37"/>
      <c r="AB18" s="70"/>
    </row>
    <row r="19" spans="1:37" ht="32.25" customHeight="1">
      <c r="A19" s="196"/>
      <c r="B19" s="448"/>
      <c r="C19" s="448"/>
      <c r="D19" s="448"/>
      <c r="E19" s="448"/>
      <c r="F19" s="448"/>
      <c r="G19" s="448"/>
      <c r="H19" s="448"/>
      <c r="I19" s="448"/>
      <c r="J19" s="448"/>
      <c r="K19" s="448"/>
      <c r="L19" s="448"/>
      <c r="M19" s="448"/>
      <c r="N19" s="448"/>
      <c r="O19" s="448"/>
      <c r="P19" s="448"/>
      <c r="Q19" s="448"/>
      <c r="R19" s="448"/>
      <c r="S19" s="448"/>
      <c r="T19" s="448"/>
      <c r="U19" s="448"/>
      <c r="V19" s="448"/>
      <c r="W19" s="448"/>
      <c r="X19" s="235" t="s">
        <v>514</v>
      </c>
      <c r="Y19" s="15"/>
      <c r="AA19" s="37"/>
      <c r="AB19" s="70"/>
    </row>
    <row r="20" spans="1:37" ht="32.25" customHeight="1">
      <c r="B20" s="700" t="s">
        <v>122</v>
      </c>
      <c r="C20" s="702" t="s">
        <v>96</v>
      </c>
      <c r="D20" s="702"/>
      <c r="E20" s="702"/>
      <c r="F20" s="702"/>
      <c r="G20" s="702"/>
      <c r="H20" s="702"/>
      <c r="I20" s="702"/>
      <c r="J20" s="702"/>
      <c r="K20" s="702"/>
      <c r="L20" s="702"/>
      <c r="M20" s="702"/>
      <c r="N20" s="703" t="s">
        <v>97</v>
      </c>
      <c r="O20" s="702"/>
      <c r="P20" s="702"/>
      <c r="Q20" s="702"/>
      <c r="R20" s="702"/>
      <c r="S20" s="702"/>
      <c r="T20" s="702"/>
      <c r="U20" s="702"/>
      <c r="V20" s="702"/>
      <c r="W20" s="702"/>
      <c r="X20" s="704"/>
      <c r="Y20" s="75"/>
      <c r="AA20" s="37"/>
      <c r="AB20" s="69"/>
      <c r="AI20" s="17" t="s">
        <v>19</v>
      </c>
    </row>
    <row r="21" spans="1:37" ht="32.25" customHeight="1">
      <c r="B21" s="701"/>
      <c r="C21" s="115" t="s">
        <v>94</v>
      </c>
      <c r="D21" s="115" t="str">
        <f>IF(D6=0,"",D6)</f>
        <v/>
      </c>
      <c r="E21" s="116" t="s">
        <v>47</v>
      </c>
      <c r="F21" s="115" t="str">
        <f>IF(F6=0,"",F6)</f>
        <v/>
      </c>
      <c r="G21" s="116" t="s">
        <v>65</v>
      </c>
      <c r="H21" s="117" t="s">
        <v>48</v>
      </c>
      <c r="I21" s="115" t="str">
        <f>IF(I6=0,"",I6)</f>
        <v/>
      </c>
      <c r="J21" s="116" t="s">
        <v>47</v>
      </c>
      <c r="K21" s="115" t="str">
        <f>IF(K6=0,"",K6)</f>
        <v/>
      </c>
      <c r="L21" s="116" t="s">
        <v>65</v>
      </c>
      <c r="M21" s="116" t="s">
        <v>95</v>
      </c>
      <c r="N21" s="118" t="s">
        <v>94</v>
      </c>
      <c r="O21" s="115" t="str">
        <f>IF(O6=0,"",O6)</f>
        <v/>
      </c>
      <c r="P21" s="116" t="s">
        <v>47</v>
      </c>
      <c r="Q21" s="115" t="str">
        <f>IF(Q6=0,"",Q6)</f>
        <v/>
      </c>
      <c r="R21" s="116" t="s">
        <v>65</v>
      </c>
      <c r="S21" s="117" t="s">
        <v>48</v>
      </c>
      <c r="T21" s="115" t="str">
        <f>IF(T6=0,"",T6)</f>
        <v/>
      </c>
      <c r="U21" s="116" t="s">
        <v>47</v>
      </c>
      <c r="V21" s="115" t="str">
        <f>IF(V6=0,"",V6)</f>
        <v/>
      </c>
      <c r="W21" s="116" t="s">
        <v>65</v>
      </c>
      <c r="X21" s="119" t="s">
        <v>95</v>
      </c>
      <c r="Y21" s="75"/>
      <c r="AA21" s="37"/>
      <c r="AB21" s="69"/>
      <c r="AI21" s="114"/>
    </row>
    <row r="22" spans="1:37" ht="32.25" customHeight="1">
      <c r="B22" s="121" t="s">
        <v>111</v>
      </c>
      <c r="C22" s="691"/>
      <c r="D22" s="692"/>
      <c r="E22" s="692"/>
      <c r="F22" s="692"/>
      <c r="G22" s="692"/>
      <c r="H22" s="692"/>
      <c r="I22" s="692"/>
      <c r="J22" s="692"/>
      <c r="K22" s="692"/>
      <c r="L22" s="692"/>
      <c r="M22" s="693"/>
      <c r="N22" s="691"/>
      <c r="O22" s="692"/>
      <c r="P22" s="692"/>
      <c r="Q22" s="692"/>
      <c r="R22" s="692"/>
      <c r="S22" s="692"/>
      <c r="T22" s="692"/>
      <c r="U22" s="692"/>
      <c r="V22" s="692"/>
      <c r="W22" s="692"/>
      <c r="X22" s="693"/>
      <c r="Y22" s="103"/>
      <c r="Z22" s="640"/>
      <c r="AA22" s="37"/>
      <c r="AB22" s="70"/>
    </row>
    <row r="23" spans="1:37" ht="32.25" customHeight="1">
      <c r="B23" s="113" t="s">
        <v>113</v>
      </c>
      <c r="C23" s="694"/>
      <c r="D23" s="695"/>
      <c r="E23" s="695"/>
      <c r="F23" s="695"/>
      <c r="G23" s="695"/>
      <c r="H23" s="695"/>
      <c r="I23" s="695"/>
      <c r="J23" s="695"/>
      <c r="K23" s="695"/>
      <c r="L23" s="695"/>
      <c r="M23" s="696"/>
      <c r="N23" s="694"/>
      <c r="O23" s="695"/>
      <c r="P23" s="695"/>
      <c r="Q23" s="695"/>
      <c r="R23" s="695"/>
      <c r="S23" s="695"/>
      <c r="T23" s="695"/>
      <c r="U23" s="695"/>
      <c r="V23" s="695"/>
      <c r="W23" s="695"/>
      <c r="X23" s="696"/>
      <c r="Y23" s="103"/>
      <c r="Z23" s="640"/>
      <c r="AA23" s="37"/>
      <c r="AB23" s="70"/>
      <c r="AK23" s="3" t="s">
        <v>15</v>
      </c>
    </row>
    <row r="24" spans="1:37" ht="32.25" customHeight="1">
      <c r="B24" s="123" t="s">
        <v>114</v>
      </c>
      <c r="C24" s="685"/>
      <c r="D24" s="686"/>
      <c r="E24" s="686"/>
      <c r="F24" s="686"/>
      <c r="G24" s="686"/>
      <c r="H24" s="686"/>
      <c r="I24" s="686"/>
      <c r="J24" s="686"/>
      <c r="K24" s="686"/>
      <c r="L24" s="686"/>
      <c r="M24" s="687"/>
      <c r="N24" s="685"/>
      <c r="O24" s="686"/>
      <c r="P24" s="686"/>
      <c r="Q24" s="686"/>
      <c r="R24" s="686"/>
      <c r="S24" s="686"/>
      <c r="T24" s="686"/>
      <c r="U24" s="686"/>
      <c r="V24" s="686"/>
      <c r="W24" s="686"/>
      <c r="X24" s="687"/>
      <c r="Y24" s="13"/>
      <c r="AA24" s="37"/>
      <c r="AB24" s="70"/>
    </row>
    <row r="25" spans="1:37" ht="32.25" customHeight="1">
      <c r="B25" s="88" t="s">
        <v>115</v>
      </c>
      <c r="C25" s="688">
        <f>SUM(C22:M24)</f>
        <v>0</v>
      </c>
      <c r="D25" s="689"/>
      <c r="E25" s="689"/>
      <c r="F25" s="689"/>
      <c r="G25" s="689"/>
      <c r="H25" s="689"/>
      <c r="I25" s="689"/>
      <c r="J25" s="689"/>
      <c r="K25" s="689"/>
      <c r="L25" s="689"/>
      <c r="M25" s="690"/>
      <c r="N25" s="688">
        <f>SUM(N22:X24)</f>
        <v>0</v>
      </c>
      <c r="O25" s="689"/>
      <c r="P25" s="689"/>
      <c r="Q25" s="689"/>
      <c r="R25" s="689"/>
      <c r="S25" s="689"/>
      <c r="T25" s="689"/>
      <c r="U25" s="689"/>
      <c r="V25" s="689"/>
      <c r="W25" s="689"/>
      <c r="X25" s="690"/>
      <c r="Y25" s="14"/>
      <c r="AA25" s="37"/>
      <c r="AB25" s="70" t="s">
        <v>155</v>
      </c>
    </row>
    <row r="26" spans="1:37" ht="32.25" customHeight="1">
      <c r="A26" s="25"/>
      <c r="B26" s="92" t="s">
        <v>112</v>
      </c>
      <c r="C26" s="691"/>
      <c r="D26" s="692"/>
      <c r="E26" s="692"/>
      <c r="F26" s="692"/>
      <c r="G26" s="692"/>
      <c r="H26" s="692"/>
      <c r="I26" s="692"/>
      <c r="J26" s="692"/>
      <c r="K26" s="692"/>
      <c r="L26" s="692"/>
      <c r="M26" s="693"/>
      <c r="N26" s="691"/>
      <c r="O26" s="692"/>
      <c r="P26" s="692"/>
      <c r="Q26" s="692"/>
      <c r="R26" s="692"/>
      <c r="S26" s="692"/>
      <c r="T26" s="692"/>
      <c r="U26" s="692"/>
      <c r="V26" s="692"/>
      <c r="W26" s="692"/>
      <c r="X26" s="693"/>
      <c r="Y26" s="15"/>
      <c r="AA26" s="37"/>
      <c r="AB26" s="70"/>
    </row>
    <row r="27" spans="1:37" ht="32.25" customHeight="1">
      <c r="A27" s="24"/>
      <c r="B27" s="93" t="s">
        <v>116</v>
      </c>
      <c r="C27" s="685"/>
      <c r="D27" s="686"/>
      <c r="E27" s="686"/>
      <c r="F27" s="686"/>
      <c r="G27" s="686"/>
      <c r="H27" s="686"/>
      <c r="I27" s="686"/>
      <c r="J27" s="686"/>
      <c r="K27" s="686"/>
      <c r="L27" s="686"/>
      <c r="M27" s="687"/>
      <c r="N27" s="685"/>
      <c r="O27" s="686"/>
      <c r="P27" s="686"/>
      <c r="Q27" s="686"/>
      <c r="R27" s="686"/>
      <c r="S27" s="686"/>
      <c r="T27" s="686"/>
      <c r="U27" s="686"/>
      <c r="V27" s="686"/>
      <c r="W27" s="686"/>
      <c r="X27" s="687"/>
      <c r="Y27" s="15"/>
      <c r="AA27" s="37"/>
      <c r="AB27" s="70"/>
    </row>
    <row r="28" spans="1:37" ht="32.25" customHeight="1">
      <c r="A28" s="24"/>
      <c r="B28" s="91" t="s">
        <v>117</v>
      </c>
      <c r="C28" s="697">
        <f>SUM(C26:M27)</f>
        <v>0</v>
      </c>
      <c r="D28" s="698"/>
      <c r="E28" s="698"/>
      <c r="F28" s="698"/>
      <c r="G28" s="698"/>
      <c r="H28" s="698"/>
      <c r="I28" s="698"/>
      <c r="J28" s="698"/>
      <c r="K28" s="698"/>
      <c r="L28" s="698"/>
      <c r="M28" s="699"/>
      <c r="N28" s="697">
        <f>SUM(N26:X27)</f>
        <v>0</v>
      </c>
      <c r="O28" s="698"/>
      <c r="P28" s="698"/>
      <c r="Q28" s="698"/>
      <c r="R28" s="698"/>
      <c r="S28" s="698"/>
      <c r="T28" s="698"/>
      <c r="U28" s="698"/>
      <c r="V28" s="698"/>
      <c r="W28" s="698"/>
      <c r="X28" s="699"/>
      <c r="Y28" s="15"/>
      <c r="AA28" s="37"/>
      <c r="AB28" s="70" t="s">
        <v>155</v>
      </c>
    </row>
    <row r="29" spans="1:37" ht="32.25" customHeight="1">
      <c r="A29" s="24"/>
      <c r="B29" s="92" t="s">
        <v>118</v>
      </c>
      <c r="C29" s="691"/>
      <c r="D29" s="692"/>
      <c r="E29" s="692"/>
      <c r="F29" s="692"/>
      <c r="G29" s="692"/>
      <c r="H29" s="692"/>
      <c r="I29" s="692"/>
      <c r="J29" s="692"/>
      <c r="K29" s="692"/>
      <c r="L29" s="692"/>
      <c r="M29" s="693"/>
      <c r="N29" s="691"/>
      <c r="O29" s="692"/>
      <c r="P29" s="692"/>
      <c r="Q29" s="692"/>
      <c r="R29" s="692"/>
      <c r="S29" s="692"/>
      <c r="T29" s="692"/>
      <c r="U29" s="692"/>
      <c r="V29" s="692"/>
      <c r="W29" s="692"/>
      <c r="X29" s="693"/>
      <c r="Y29" s="15"/>
      <c r="AA29" s="37"/>
      <c r="AB29" s="70"/>
    </row>
    <row r="30" spans="1:37" ht="32.25" customHeight="1">
      <c r="A30" s="24"/>
      <c r="B30" s="113" t="s">
        <v>119</v>
      </c>
      <c r="C30" s="682"/>
      <c r="D30" s="683"/>
      <c r="E30" s="683"/>
      <c r="F30" s="683"/>
      <c r="G30" s="683"/>
      <c r="H30" s="683"/>
      <c r="I30" s="683"/>
      <c r="J30" s="683"/>
      <c r="K30" s="683"/>
      <c r="L30" s="683"/>
      <c r="M30" s="684"/>
      <c r="N30" s="682"/>
      <c r="O30" s="683"/>
      <c r="P30" s="683"/>
      <c r="Q30" s="683"/>
      <c r="R30" s="683"/>
      <c r="S30" s="683"/>
      <c r="T30" s="683"/>
      <c r="U30" s="683"/>
      <c r="V30" s="683"/>
      <c r="W30" s="683"/>
      <c r="X30" s="684"/>
      <c r="Y30" s="15"/>
      <c r="AA30" s="37"/>
      <c r="AB30" s="70"/>
    </row>
    <row r="31" spans="1:37" ht="32.25" customHeight="1">
      <c r="A31" s="24"/>
      <c r="B31" s="93" t="s">
        <v>120</v>
      </c>
      <c r="C31" s="685"/>
      <c r="D31" s="686"/>
      <c r="E31" s="686"/>
      <c r="F31" s="686"/>
      <c r="G31" s="686"/>
      <c r="H31" s="686"/>
      <c r="I31" s="686"/>
      <c r="J31" s="686"/>
      <c r="K31" s="686"/>
      <c r="L31" s="686"/>
      <c r="M31" s="687"/>
      <c r="N31" s="685"/>
      <c r="O31" s="686"/>
      <c r="P31" s="686"/>
      <c r="Q31" s="686"/>
      <c r="R31" s="686"/>
      <c r="S31" s="686"/>
      <c r="T31" s="686"/>
      <c r="U31" s="686"/>
      <c r="V31" s="686"/>
      <c r="W31" s="686"/>
      <c r="X31" s="687"/>
      <c r="Y31" s="15"/>
      <c r="AA31" s="37"/>
      <c r="AB31" s="70"/>
    </row>
    <row r="32" spans="1:37" ht="32.25" customHeight="1" thickBot="1">
      <c r="A32" s="24"/>
      <c r="B32" s="91" t="s">
        <v>121</v>
      </c>
      <c r="C32" s="688">
        <f>SUM(C29:M31)</f>
        <v>0</v>
      </c>
      <c r="D32" s="689"/>
      <c r="E32" s="689"/>
      <c r="F32" s="689"/>
      <c r="G32" s="689"/>
      <c r="H32" s="689"/>
      <c r="I32" s="689"/>
      <c r="J32" s="689"/>
      <c r="K32" s="689"/>
      <c r="L32" s="689"/>
      <c r="M32" s="690"/>
      <c r="N32" s="688">
        <f>SUM(N29:X31)</f>
        <v>0</v>
      </c>
      <c r="O32" s="689"/>
      <c r="P32" s="689"/>
      <c r="Q32" s="689"/>
      <c r="R32" s="689"/>
      <c r="S32" s="689"/>
      <c r="T32" s="689"/>
      <c r="U32" s="689"/>
      <c r="V32" s="689"/>
      <c r="W32" s="689"/>
      <c r="X32" s="690"/>
      <c r="Y32" s="15"/>
      <c r="AA32" s="37"/>
      <c r="AB32" s="70" t="s">
        <v>155</v>
      </c>
    </row>
    <row r="33" spans="27:28" ht="21" customHeight="1" thickTop="1">
      <c r="AA33" s="110"/>
      <c r="AB33" s="151"/>
    </row>
  </sheetData>
  <sheetProtection password="D819" sheet="1" objects="1" scenarios="1"/>
  <mergeCells count="53">
    <mergeCell ref="Z22:Z23"/>
    <mergeCell ref="Z7:Z8"/>
    <mergeCell ref="A1:Y1"/>
    <mergeCell ref="C5:M5"/>
    <mergeCell ref="N5:X5"/>
    <mergeCell ref="B5:B6"/>
    <mergeCell ref="C8:M8"/>
    <mergeCell ref="N8:X8"/>
    <mergeCell ref="C7:M7"/>
    <mergeCell ref="N7:X7"/>
    <mergeCell ref="C9:M9"/>
    <mergeCell ref="N9:X9"/>
    <mergeCell ref="C10:M10"/>
    <mergeCell ref="N10:X10"/>
    <mergeCell ref="C11:M11"/>
    <mergeCell ref="N11:X11"/>
    <mergeCell ref="C12:M12"/>
    <mergeCell ref="N12:X12"/>
    <mergeCell ref="C13:M13"/>
    <mergeCell ref="N13:X13"/>
    <mergeCell ref="C14:M14"/>
    <mergeCell ref="N14:X14"/>
    <mergeCell ref="C15:M15"/>
    <mergeCell ref="N15:X15"/>
    <mergeCell ref="C16:M16"/>
    <mergeCell ref="N16:X16"/>
    <mergeCell ref="N17:X17"/>
    <mergeCell ref="C17:M17"/>
    <mergeCell ref="B20:B21"/>
    <mergeCell ref="C20:M20"/>
    <mergeCell ref="N20:X20"/>
    <mergeCell ref="C22:M22"/>
    <mergeCell ref="N22:X22"/>
    <mergeCell ref="C29:M29"/>
    <mergeCell ref="N29:X29"/>
    <mergeCell ref="C23:M23"/>
    <mergeCell ref="N23:X23"/>
    <mergeCell ref="C24:M24"/>
    <mergeCell ref="N24:X24"/>
    <mergeCell ref="C25:M25"/>
    <mergeCell ref="N25:X25"/>
    <mergeCell ref="C26:M26"/>
    <mergeCell ref="N26:X26"/>
    <mergeCell ref="C27:M27"/>
    <mergeCell ref="N27:X27"/>
    <mergeCell ref="C28:M28"/>
    <mergeCell ref="N28:X28"/>
    <mergeCell ref="N30:X30"/>
    <mergeCell ref="C31:M31"/>
    <mergeCell ref="N31:X31"/>
    <mergeCell ref="C32:M32"/>
    <mergeCell ref="N32:X32"/>
    <mergeCell ref="C30:M30"/>
  </mergeCells>
  <phoneticPr fontId="2"/>
  <conditionalFormatting sqref="C5:X6 C7:C8 C7:D7 N7:X10 C9:X17 C20:X21 C22:C23 D22 N22:X32 C24:X32">
    <cfRule type="cellIs" dxfId="20" priority="6" stopIfTrue="1" operator="equal">
      <formula>""</formula>
    </cfRule>
  </conditionalFormatting>
  <dataValidations count="1">
    <dataValidation type="custom" imeMode="halfAlpha" allowBlank="1" showInputMessage="1" showErrorMessage="1" errorTitle="入力内容に誤りがあります" error="半角英数字で入力してください" sqref="Y7:Y8 N7:N17 C7:C17 Y22:Y23 C22:C32 N22:N32">
      <formula1>C7&amp;""=ASC(C7)</formula1>
    </dataValidation>
  </dataValidations>
  <printOptions horizontalCentered="1"/>
  <pageMargins left="0.43307086614173229" right="0.39370078740157483" top="0.78740157480314965" bottom="0.39370078740157483" header="0.39370078740157483" footer="0.39370078740157483"/>
  <pageSetup paperSize="9" scale="80" firstPageNumber="13" orientation="portrait" useFirstPageNumber="1" errors="NA" horizontalDpi="4294967293" r:id="rId1"/>
  <headerFooter alignWithMargins="0">
    <oddHeader>&amp;R（様式２－２）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32"/>
  <sheetViews>
    <sheetView view="pageBreakPreview" zoomScale="85" zoomScaleNormal="100" zoomScaleSheetLayoutView="85" zoomScalePageLayoutView="64" workbookViewId="0">
      <selection activeCell="B1" sqref="B1"/>
    </sheetView>
  </sheetViews>
  <sheetFormatPr defaultRowHeight="21" customHeight="1"/>
  <cols>
    <col min="1" max="1" width="2.125" style="3" customWidth="1"/>
    <col min="2" max="2" width="3.75" style="6" customWidth="1"/>
    <col min="3" max="3" width="3.875" style="6" customWidth="1"/>
    <col min="4" max="4" width="12.625" style="6" customWidth="1"/>
    <col min="5" max="5" width="16.625" style="6" customWidth="1"/>
    <col min="6" max="8" width="16.625" style="7" customWidth="1"/>
    <col min="9" max="9" width="16.625" style="8" customWidth="1"/>
    <col min="10" max="10" width="2.125" style="8" customWidth="1"/>
    <col min="11" max="11" width="10.125" style="8" hidden="1" customWidth="1"/>
    <col min="12" max="12" width="4.75" style="3" customWidth="1"/>
    <col min="13" max="13" width="13.375" style="8" hidden="1" customWidth="1"/>
    <col min="14" max="14" width="1.625" style="3" customWidth="1"/>
    <col min="15" max="15" width="90.625" style="124" customWidth="1"/>
    <col min="16" max="17" width="9" style="3"/>
    <col min="18" max="18" width="16" style="3" customWidth="1"/>
    <col min="19" max="21" width="9" style="3"/>
    <col min="22" max="22" width="9" style="8" hidden="1" customWidth="1"/>
    <col min="23" max="23" width="9" style="3"/>
    <col min="24" max="25" width="0" style="3" hidden="1" customWidth="1"/>
    <col min="26" max="16384" width="9" style="3"/>
  </cols>
  <sheetData>
    <row r="1" spans="1:24" ht="32.25" customHeight="1">
      <c r="A1" s="47" t="s">
        <v>304</v>
      </c>
    </row>
    <row r="2" spans="1:24" ht="8.25" customHeight="1" thickBot="1">
      <c r="A2" s="47"/>
    </row>
    <row r="3" spans="1:24" ht="32.25" customHeight="1" thickTop="1">
      <c r="A3" s="47"/>
      <c r="B3" s="98" t="s">
        <v>337</v>
      </c>
      <c r="N3" s="36"/>
      <c r="O3" s="149" t="s">
        <v>371</v>
      </c>
    </row>
    <row r="4" spans="1:24" ht="33" customHeight="1">
      <c r="B4" s="671" t="s">
        <v>49</v>
      </c>
      <c r="C4" s="672"/>
      <c r="D4" s="673"/>
      <c r="E4" s="714"/>
      <c r="F4" s="715"/>
      <c r="G4" s="715"/>
      <c r="H4" s="715"/>
      <c r="I4" s="716"/>
      <c r="J4" s="73"/>
      <c r="K4" s="73"/>
      <c r="N4" s="37"/>
      <c r="O4" s="69"/>
      <c r="V4" s="17" t="s">
        <v>19</v>
      </c>
    </row>
    <row r="5" spans="1:24" ht="33" customHeight="1" thickBot="1">
      <c r="B5" s="663" t="s">
        <v>13</v>
      </c>
      <c r="C5" s="664"/>
      <c r="D5" s="665"/>
      <c r="E5" s="711"/>
      <c r="F5" s="712"/>
      <c r="G5" s="712"/>
      <c r="H5" s="712"/>
      <c r="I5" s="713"/>
      <c r="J5" s="11"/>
      <c r="K5" s="11"/>
      <c r="N5" s="37"/>
      <c r="O5" s="69"/>
      <c r="V5" s="18"/>
      <c r="X5" s="3" t="s">
        <v>14</v>
      </c>
    </row>
    <row r="6" spans="1:24" ht="33" customHeight="1">
      <c r="B6" s="666"/>
      <c r="C6" s="635"/>
      <c r="D6" s="667"/>
      <c r="E6" s="92" t="s">
        <v>5</v>
      </c>
      <c r="F6" s="637"/>
      <c r="G6" s="717"/>
      <c r="H6" s="717"/>
      <c r="I6" s="718"/>
      <c r="J6" s="12"/>
      <c r="K6" s="12"/>
      <c r="L6" s="640"/>
      <c r="N6" s="37"/>
      <c r="O6" s="708" t="s">
        <v>1</v>
      </c>
    </row>
    <row r="7" spans="1:24" ht="33" customHeight="1">
      <c r="B7" s="668"/>
      <c r="C7" s="669"/>
      <c r="D7" s="670"/>
      <c r="E7" s="99" t="s">
        <v>53</v>
      </c>
      <c r="F7" s="607"/>
      <c r="G7" s="709"/>
      <c r="H7" s="709"/>
      <c r="I7" s="710"/>
      <c r="J7" s="12"/>
      <c r="K7" s="12"/>
      <c r="L7" s="640"/>
      <c r="N7" s="37"/>
      <c r="O7" s="708"/>
      <c r="X7" s="3" t="s">
        <v>15</v>
      </c>
    </row>
    <row r="8" spans="1:24" ht="33" customHeight="1">
      <c r="B8" s="644" t="s">
        <v>38</v>
      </c>
      <c r="C8" s="645"/>
      <c r="D8" s="646"/>
      <c r="E8" s="711"/>
      <c r="F8" s="712"/>
      <c r="G8" s="712"/>
      <c r="H8" s="712"/>
      <c r="I8" s="713"/>
      <c r="J8" s="73"/>
      <c r="K8" s="73"/>
      <c r="N8" s="37"/>
      <c r="O8" s="125"/>
    </row>
    <row r="9" spans="1:24" ht="33" customHeight="1">
      <c r="B9" s="671" t="s">
        <v>23</v>
      </c>
      <c r="C9" s="672"/>
      <c r="D9" s="673"/>
      <c r="E9" s="612"/>
      <c r="F9" s="613"/>
      <c r="G9" s="613"/>
      <c r="H9" s="613"/>
      <c r="I9" s="614"/>
      <c r="J9" s="13"/>
      <c r="K9" s="13"/>
      <c r="N9" s="37"/>
      <c r="O9" s="70" t="s">
        <v>123</v>
      </c>
    </row>
    <row r="10" spans="1:24" ht="33" customHeight="1">
      <c r="B10" s="671" t="s">
        <v>16</v>
      </c>
      <c r="C10" s="672"/>
      <c r="D10" s="673"/>
      <c r="E10" s="615"/>
      <c r="F10" s="616"/>
      <c r="G10" s="616"/>
      <c r="H10" s="616"/>
      <c r="I10" s="617"/>
      <c r="J10" s="14"/>
      <c r="K10" s="14"/>
      <c r="N10" s="37"/>
      <c r="O10" s="70" t="s">
        <v>0</v>
      </c>
    </row>
    <row r="11" spans="1:24" ht="33" customHeight="1">
      <c r="A11" s="25"/>
      <c r="B11" s="644" t="s">
        <v>20</v>
      </c>
      <c r="C11" s="645"/>
      <c r="D11" s="646"/>
      <c r="E11" s="466"/>
      <c r="F11" s="32" t="s">
        <v>31</v>
      </c>
      <c r="G11" s="32"/>
      <c r="H11" s="32"/>
      <c r="I11" s="31"/>
      <c r="J11" s="15"/>
      <c r="K11" s="15"/>
      <c r="N11" s="37"/>
      <c r="O11" s="70"/>
    </row>
    <row r="12" spans="1:24" ht="32.25" customHeight="1">
      <c r="A12" s="24"/>
      <c r="B12" s="663" t="s">
        <v>81</v>
      </c>
      <c r="C12" s="664"/>
      <c r="D12" s="665"/>
      <c r="E12" s="622" t="s">
        <v>68</v>
      </c>
      <c r="F12" s="623"/>
      <c r="G12" s="622" t="s">
        <v>80</v>
      </c>
      <c r="H12" s="623"/>
      <c r="I12" s="95" t="s">
        <v>79</v>
      </c>
      <c r="J12" s="15"/>
      <c r="K12" s="15"/>
      <c r="N12" s="37"/>
      <c r="O12" s="70"/>
    </row>
    <row r="13" spans="1:24" ht="32.25" customHeight="1">
      <c r="A13" s="24"/>
      <c r="B13" s="666"/>
      <c r="C13" s="635"/>
      <c r="D13" s="667"/>
      <c r="E13" s="624"/>
      <c r="F13" s="625"/>
      <c r="G13" s="624"/>
      <c r="H13" s="625"/>
      <c r="I13" s="451"/>
      <c r="J13" s="15"/>
      <c r="K13" s="15"/>
      <c r="N13" s="37"/>
      <c r="O13" s="70"/>
    </row>
    <row r="14" spans="1:24" ht="32.25" customHeight="1">
      <c r="A14" s="24"/>
      <c r="B14" s="666"/>
      <c r="C14" s="635"/>
      <c r="D14" s="667"/>
      <c r="E14" s="658"/>
      <c r="F14" s="659"/>
      <c r="G14" s="658"/>
      <c r="H14" s="659"/>
      <c r="I14" s="452"/>
      <c r="J14" s="15"/>
      <c r="K14" s="15"/>
      <c r="N14" s="37"/>
      <c r="O14" s="70"/>
    </row>
    <row r="15" spans="1:24" ht="32.25" customHeight="1">
      <c r="A15" s="24"/>
      <c r="B15" s="666"/>
      <c r="C15" s="635"/>
      <c r="D15" s="667"/>
      <c r="E15" s="626"/>
      <c r="F15" s="627"/>
      <c r="G15" s="626"/>
      <c r="H15" s="627"/>
      <c r="I15" s="453"/>
      <c r="J15" s="15"/>
      <c r="K15" s="15"/>
      <c r="N15" s="37"/>
      <c r="O15" s="70" t="s">
        <v>82</v>
      </c>
    </row>
    <row r="16" spans="1:24" ht="32.25" customHeight="1" thickBot="1">
      <c r="A16" s="24"/>
      <c r="B16" s="668"/>
      <c r="C16" s="669"/>
      <c r="D16" s="670"/>
      <c r="E16" s="628" t="s">
        <v>85</v>
      </c>
      <c r="F16" s="629"/>
      <c r="G16" s="629"/>
      <c r="H16" s="630"/>
      <c r="I16" s="96" t="str">
        <f>IF(SUM(I13:I15)=0,"",SUM(I13:I15))</f>
        <v/>
      </c>
      <c r="J16" s="15"/>
      <c r="K16" s="15"/>
      <c r="N16" s="37"/>
      <c r="O16" s="70"/>
    </row>
    <row r="17" spans="1:24" ht="13.5" customHeight="1" thickTop="1" thickBot="1">
      <c r="A17" s="15"/>
      <c r="B17" s="15"/>
      <c r="C17" s="15"/>
      <c r="D17" s="15"/>
      <c r="E17" s="15"/>
      <c r="F17" s="15"/>
      <c r="G17" s="15"/>
      <c r="H17" s="15"/>
      <c r="I17" s="15"/>
      <c r="J17" s="15"/>
      <c r="K17" s="15"/>
      <c r="N17" s="351"/>
      <c r="O17" s="352"/>
    </row>
    <row r="18" spans="1:24" ht="32.25" customHeight="1" thickTop="1">
      <c r="A18" s="47"/>
      <c r="B18" s="98" t="s">
        <v>336</v>
      </c>
      <c r="N18" s="37"/>
      <c r="O18" s="150" t="s">
        <v>399</v>
      </c>
    </row>
    <row r="19" spans="1:24" ht="33" customHeight="1">
      <c r="B19" s="671" t="s">
        <v>49</v>
      </c>
      <c r="C19" s="672"/>
      <c r="D19" s="673"/>
      <c r="E19" s="714"/>
      <c r="F19" s="715"/>
      <c r="G19" s="715"/>
      <c r="H19" s="715"/>
      <c r="I19" s="716"/>
      <c r="J19" s="303"/>
      <c r="K19" s="303"/>
      <c r="N19" s="37"/>
      <c r="O19" s="70"/>
      <c r="V19" s="17" t="s">
        <v>19</v>
      </c>
    </row>
    <row r="20" spans="1:24" ht="33" customHeight="1" thickBot="1">
      <c r="B20" s="663" t="s">
        <v>13</v>
      </c>
      <c r="C20" s="664"/>
      <c r="D20" s="665"/>
      <c r="E20" s="711"/>
      <c r="F20" s="712"/>
      <c r="G20" s="712"/>
      <c r="H20" s="712"/>
      <c r="I20" s="713"/>
      <c r="J20" s="11"/>
      <c r="K20" s="11"/>
      <c r="N20" s="37"/>
      <c r="O20" s="69"/>
      <c r="V20" s="18"/>
      <c r="X20" s="3" t="s">
        <v>14</v>
      </c>
    </row>
    <row r="21" spans="1:24" ht="33" customHeight="1">
      <c r="B21" s="666"/>
      <c r="C21" s="635"/>
      <c r="D21" s="667"/>
      <c r="E21" s="92" t="s">
        <v>5</v>
      </c>
      <c r="F21" s="637"/>
      <c r="G21" s="717"/>
      <c r="H21" s="717"/>
      <c r="I21" s="718"/>
      <c r="J21" s="12"/>
      <c r="K21" s="12"/>
      <c r="L21" s="640"/>
      <c r="N21" s="37"/>
      <c r="O21" s="70" t="s">
        <v>1</v>
      </c>
    </row>
    <row r="22" spans="1:24" ht="33" customHeight="1">
      <c r="B22" s="668"/>
      <c r="C22" s="669"/>
      <c r="D22" s="670"/>
      <c r="E22" s="99" t="s">
        <v>53</v>
      </c>
      <c r="F22" s="607"/>
      <c r="G22" s="709"/>
      <c r="H22" s="709"/>
      <c r="I22" s="710"/>
      <c r="J22" s="12"/>
      <c r="K22" s="12"/>
      <c r="L22" s="640"/>
      <c r="N22" s="37"/>
      <c r="O22" s="70"/>
      <c r="X22" s="3" t="s">
        <v>15</v>
      </c>
    </row>
    <row r="23" spans="1:24" ht="33" customHeight="1">
      <c r="B23" s="644" t="s">
        <v>38</v>
      </c>
      <c r="C23" s="645"/>
      <c r="D23" s="646"/>
      <c r="E23" s="711"/>
      <c r="F23" s="712"/>
      <c r="G23" s="712"/>
      <c r="H23" s="712"/>
      <c r="I23" s="713"/>
      <c r="J23" s="303"/>
      <c r="K23" s="303"/>
      <c r="N23" s="37"/>
      <c r="O23" s="125"/>
    </row>
    <row r="24" spans="1:24" ht="33" customHeight="1">
      <c r="B24" s="671" t="s">
        <v>23</v>
      </c>
      <c r="C24" s="672"/>
      <c r="D24" s="673"/>
      <c r="E24" s="612"/>
      <c r="F24" s="613"/>
      <c r="G24" s="613"/>
      <c r="H24" s="613"/>
      <c r="I24" s="614"/>
      <c r="J24" s="13"/>
      <c r="K24" s="13"/>
      <c r="N24" s="37"/>
      <c r="O24" s="70" t="s">
        <v>123</v>
      </c>
    </row>
    <row r="25" spans="1:24" ht="33" customHeight="1">
      <c r="B25" s="671" t="s">
        <v>16</v>
      </c>
      <c r="C25" s="672"/>
      <c r="D25" s="673"/>
      <c r="E25" s="615"/>
      <c r="F25" s="616"/>
      <c r="G25" s="616"/>
      <c r="H25" s="616"/>
      <c r="I25" s="617"/>
      <c r="J25" s="14"/>
      <c r="K25" s="14"/>
      <c r="N25" s="37"/>
      <c r="O25" s="70" t="s">
        <v>0</v>
      </c>
    </row>
    <row r="26" spans="1:24" ht="33" customHeight="1">
      <c r="A26" s="25"/>
      <c r="B26" s="644" t="s">
        <v>20</v>
      </c>
      <c r="C26" s="645"/>
      <c r="D26" s="646"/>
      <c r="E26" s="466"/>
      <c r="F26" s="32" t="s">
        <v>31</v>
      </c>
      <c r="G26" s="32"/>
      <c r="H26" s="32"/>
      <c r="I26" s="31"/>
      <c r="J26" s="15"/>
      <c r="K26" s="15"/>
      <c r="N26" s="37"/>
      <c r="O26" s="70"/>
    </row>
    <row r="27" spans="1:24" ht="32.25" customHeight="1">
      <c r="A27" s="196"/>
      <c r="B27" s="663" t="s">
        <v>81</v>
      </c>
      <c r="C27" s="664"/>
      <c r="D27" s="665"/>
      <c r="E27" s="622" t="s">
        <v>68</v>
      </c>
      <c r="F27" s="623"/>
      <c r="G27" s="622" t="s">
        <v>69</v>
      </c>
      <c r="H27" s="623"/>
      <c r="I27" s="95" t="s">
        <v>20</v>
      </c>
      <c r="J27" s="15"/>
      <c r="K27" s="15"/>
      <c r="N27" s="37"/>
      <c r="O27" s="70"/>
    </row>
    <row r="28" spans="1:24" ht="32.25" customHeight="1">
      <c r="A28" s="196"/>
      <c r="B28" s="666"/>
      <c r="C28" s="635"/>
      <c r="D28" s="667"/>
      <c r="E28" s="624"/>
      <c r="F28" s="625"/>
      <c r="G28" s="624"/>
      <c r="H28" s="625"/>
      <c r="I28" s="451"/>
      <c r="J28" s="15"/>
      <c r="K28" s="15"/>
      <c r="N28" s="37"/>
      <c r="O28" s="70"/>
    </row>
    <row r="29" spans="1:24" ht="32.25" customHeight="1">
      <c r="A29" s="196"/>
      <c r="B29" s="666"/>
      <c r="C29" s="635"/>
      <c r="D29" s="667"/>
      <c r="E29" s="658"/>
      <c r="F29" s="659"/>
      <c r="G29" s="658"/>
      <c r="H29" s="659"/>
      <c r="I29" s="452"/>
      <c r="J29" s="15"/>
      <c r="K29" s="15"/>
      <c r="N29" s="37"/>
      <c r="O29" s="70"/>
    </row>
    <row r="30" spans="1:24" ht="32.25" customHeight="1">
      <c r="A30" s="196"/>
      <c r="B30" s="666"/>
      <c r="C30" s="635"/>
      <c r="D30" s="667"/>
      <c r="E30" s="626"/>
      <c r="F30" s="627"/>
      <c r="G30" s="626"/>
      <c r="H30" s="627"/>
      <c r="I30" s="453"/>
      <c r="J30" s="15"/>
      <c r="K30" s="15"/>
      <c r="N30" s="37"/>
      <c r="O30" s="70" t="s">
        <v>82</v>
      </c>
    </row>
    <row r="31" spans="1:24" ht="32.25" customHeight="1" thickBot="1">
      <c r="A31" s="196"/>
      <c r="B31" s="668"/>
      <c r="C31" s="669"/>
      <c r="D31" s="670"/>
      <c r="E31" s="628" t="s">
        <v>85</v>
      </c>
      <c r="F31" s="629"/>
      <c r="G31" s="629"/>
      <c r="H31" s="630"/>
      <c r="I31" s="96" t="str">
        <f>IF(SUM(I28:I30)=0,"",SUM(I28:I30))</f>
        <v/>
      </c>
      <c r="J31" s="15"/>
      <c r="K31" s="15"/>
      <c r="N31" s="37"/>
      <c r="O31" s="70"/>
    </row>
    <row r="32" spans="1:24" ht="21" customHeight="1" thickTop="1">
      <c r="N32" s="110"/>
      <c r="O32" s="152"/>
    </row>
  </sheetData>
  <sheetProtection password="D819" sheet="1" objects="1" scenarios="1"/>
  <mergeCells count="49">
    <mergeCell ref="B27:D31"/>
    <mergeCell ref="E27:F27"/>
    <mergeCell ref="G27:H27"/>
    <mergeCell ref="E28:F28"/>
    <mergeCell ref="G28:H28"/>
    <mergeCell ref="E29:F29"/>
    <mergeCell ref="G29:H29"/>
    <mergeCell ref="E30:F30"/>
    <mergeCell ref="G30:H30"/>
    <mergeCell ref="E31:H31"/>
    <mergeCell ref="B24:D24"/>
    <mergeCell ref="E24:I24"/>
    <mergeCell ref="B25:D25"/>
    <mergeCell ref="E25:I25"/>
    <mergeCell ref="B26:D26"/>
    <mergeCell ref="L21:L22"/>
    <mergeCell ref="B12:D16"/>
    <mergeCell ref="E12:F12"/>
    <mergeCell ref="G12:H12"/>
    <mergeCell ref="E13:F13"/>
    <mergeCell ref="G13:H13"/>
    <mergeCell ref="E14:F14"/>
    <mergeCell ref="G14:H14"/>
    <mergeCell ref="E15:F15"/>
    <mergeCell ref="G15:H15"/>
    <mergeCell ref="E16:H16"/>
    <mergeCell ref="B19:D19"/>
    <mergeCell ref="E19:I19"/>
    <mergeCell ref="F22:I22"/>
    <mergeCell ref="B23:D23"/>
    <mergeCell ref="E23:I23"/>
    <mergeCell ref="B4:D4"/>
    <mergeCell ref="E4:I4"/>
    <mergeCell ref="B5:D7"/>
    <mergeCell ref="E5:I5"/>
    <mergeCell ref="F6:I6"/>
    <mergeCell ref="B9:D9"/>
    <mergeCell ref="E9:I9"/>
    <mergeCell ref="B10:D10"/>
    <mergeCell ref="E10:I10"/>
    <mergeCell ref="B11:D11"/>
    <mergeCell ref="B20:D22"/>
    <mergeCell ref="E20:I20"/>
    <mergeCell ref="F21:I21"/>
    <mergeCell ref="L6:L7"/>
    <mergeCell ref="O6:O7"/>
    <mergeCell ref="F7:I7"/>
    <mergeCell ref="B8:D8"/>
    <mergeCell ref="E8:I8"/>
  </mergeCells>
  <phoneticPr fontId="2"/>
  <conditionalFormatting sqref="G13:H15 F6:F7 E4:E5 I13:I16 E8:E16">
    <cfRule type="cellIs" dxfId="19" priority="4" stopIfTrue="1" operator="equal">
      <formula>""</formula>
    </cfRule>
  </conditionalFormatting>
  <conditionalFormatting sqref="G28:H30 F21:F22 E19:E20 I28:I31 E23:E31">
    <cfRule type="cellIs" dxfId="18" priority="1" stopIfTrue="1" operator="equal">
      <formula>""</formula>
    </cfRule>
  </conditionalFormatting>
  <dataValidations count="1">
    <dataValidation type="custom" imeMode="halfAlpha" allowBlank="1" showInputMessage="1" showErrorMessage="1" errorTitle="入力内容に誤りがあります" error="半角英数字で入力してください" sqref="F6:F7 J6:K7 J21:K22 F21:F22">
      <formula1>F6&amp;""=ASC(F6)</formula1>
    </dataValidation>
  </dataValidations>
  <printOptions horizontalCentered="1"/>
  <pageMargins left="0.43307086614173229" right="0.39370078740157483" top="0.51181102362204722" bottom="0.59055118110236227" header="0.39370078740157483" footer="0.39370078740157483"/>
  <pageSetup paperSize="9" scale="80" firstPageNumber="13" orientation="portrait" useFirstPageNumber="1" horizontalDpi="4294967293" r:id="rId1"/>
  <headerFooter alignWithMargins="0">
    <oddHeader>&amp;R（様式２－３）</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50"/>
  <sheetViews>
    <sheetView view="pageBreakPreview" zoomScale="85" zoomScaleNormal="100" zoomScaleSheetLayoutView="85" zoomScalePageLayoutView="64" workbookViewId="0">
      <selection activeCell="C1" sqref="C1"/>
    </sheetView>
  </sheetViews>
  <sheetFormatPr defaultRowHeight="21" customHeight="1"/>
  <cols>
    <col min="1" max="1" width="2.125" style="3" customWidth="1"/>
    <col min="2" max="2" width="1.875" style="6" customWidth="1"/>
    <col min="3" max="3" width="15.625" style="6" customWidth="1"/>
    <col min="4" max="5" width="17.5" style="6" customWidth="1"/>
    <col min="6" max="7" width="17.5" style="7" customWidth="1"/>
    <col min="8" max="8" width="17.5" style="8" customWidth="1"/>
    <col min="9" max="9" width="2.125" style="8" customWidth="1"/>
    <col min="10" max="10" width="10.125" style="8" hidden="1" customWidth="1"/>
    <col min="11" max="11" width="4.75" style="3" customWidth="1"/>
    <col min="12" max="12" width="13.375" style="8" hidden="1" customWidth="1"/>
    <col min="13" max="13" width="1.625" style="3" customWidth="1"/>
    <col min="14" max="14" width="90.625" style="124" customWidth="1"/>
    <col min="15" max="16" width="9" style="3"/>
    <col min="17" max="17" width="16" style="3" customWidth="1"/>
    <col min="18" max="20" width="9" style="3"/>
    <col min="21" max="21" width="9" style="8" hidden="1" customWidth="1"/>
    <col min="22" max="22" width="9" style="3"/>
    <col min="23" max="24" width="0" style="3" hidden="1" customWidth="1"/>
    <col min="25" max="16384" width="9" style="3"/>
  </cols>
  <sheetData>
    <row r="1" spans="1:21" ht="32.25" customHeight="1" thickBot="1">
      <c r="A1" s="47"/>
    </row>
    <row r="2" spans="1:21" ht="32.25" customHeight="1" thickTop="1">
      <c r="A2" s="47"/>
      <c r="B2" s="98" t="s">
        <v>339</v>
      </c>
      <c r="M2" s="36"/>
      <c r="N2" s="149" t="s">
        <v>374</v>
      </c>
    </row>
    <row r="3" spans="1:21" ht="33" customHeight="1">
      <c r="B3" s="671" t="s">
        <v>346</v>
      </c>
      <c r="C3" s="672"/>
      <c r="D3" s="672"/>
      <c r="E3" s="672"/>
      <c r="F3" s="672"/>
      <c r="G3" s="672"/>
      <c r="H3" s="673"/>
      <c r="I3" s="75"/>
      <c r="J3" s="75"/>
      <c r="M3" s="37"/>
      <c r="N3" s="150"/>
      <c r="U3" s="17" t="s">
        <v>19</v>
      </c>
    </row>
    <row r="4" spans="1:21" ht="33" customHeight="1">
      <c r="B4" s="734" t="s">
        <v>344</v>
      </c>
      <c r="C4" s="673"/>
      <c r="D4" s="714"/>
      <c r="E4" s="715"/>
      <c r="F4" s="715"/>
      <c r="G4" s="715"/>
      <c r="H4" s="716"/>
      <c r="I4" s="307"/>
      <c r="J4" s="307"/>
      <c r="M4" s="37"/>
      <c r="N4" s="69"/>
      <c r="U4" s="168"/>
    </row>
    <row r="5" spans="1:21" ht="33" customHeight="1">
      <c r="B5" s="301"/>
      <c r="C5" s="645" t="s">
        <v>345</v>
      </c>
      <c r="D5" s="645"/>
      <c r="E5" s="645"/>
      <c r="F5" s="645"/>
      <c r="G5" s="645"/>
      <c r="H5" s="646"/>
      <c r="I5" s="14"/>
      <c r="J5" s="14"/>
      <c r="M5" s="37"/>
      <c r="N5" s="70"/>
    </row>
    <row r="6" spans="1:21" ht="33" customHeight="1">
      <c r="B6" s="304"/>
      <c r="C6" s="108" t="s">
        <v>68</v>
      </c>
      <c r="D6" s="714"/>
      <c r="E6" s="715"/>
      <c r="F6" s="715"/>
      <c r="G6" s="715"/>
      <c r="H6" s="716"/>
      <c r="I6" s="14"/>
      <c r="J6" s="14"/>
      <c r="M6" s="37"/>
      <c r="N6" s="70"/>
    </row>
    <row r="7" spans="1:21" ht="33" customHeight="1">
      <c r="B7" s="302"/>
      <c r="C7" s="305" t="s">
        <v>338</v>
      </c>
      <c r="D7" s="714"/>
      <c r="E7" s="715"/>
      <c r="F7" s="715"/>
      <c r="G7" s="715"/>
      <c r="H7" s="716"/>
      <c r="I7" s="14"/>
      <c r="J7" s="14"/>
      <c r="M7" s="37"/>
      <c r="N7" s="70"/>
    </row>
    <row r="8" spans="1:21" ht="33" customHeight="1">
      <c r="B8" s="107"/>
      <c r="C8" s="719" t="s">
        <v>12</v>
      </c>
      <c r="D8" s="106" t="s">
        <v>5</v>
      </c>
      <c r="E8" s="735"/>
      <c r="F8" s="736"/>
      <c r="G8" s="736"/>
      <c r="H8" s="737"/>
      <c r="I8" s="14"/>
      <c r="J8" s="14"/>
      <c r="M8" s="37"/>
      <c r="N8" s="70"/>
    </row>
    <row r="9" spans="1:21" ht="33" customHeight="1">
      <c r="B9" s="107"/>
      <c r="C9" s="721"/>
      <c r="D9" s="105" t="s">
        <v>53</v>
      </c>
      <c r="E9" s="738"/>
      <c r="F9" s="739"/>
      <c r="G9" s="739"/>
      <c r="H9" s="740"/>
      <c r="I9" s="14"/>
      <c r="J9" s="14"/>
      <c r="M9" s="37"/>
      <c r="N9" s="70"/>
    </row>
    <row r="10" spans="1:21" ht="33" customHeight="1">
      <c r="B10" s="107"/>
      <c r="C10" s="109" t="s">
        <v>89</v>
      </c>
      <c r="D10" s="731"/>
      <c r="E10" s="732"/>
      <c r="F10" s="732"/>
      <c r="G10" s="732"/>
      <c r="H10" s="733"/>
      <c r="I10" s="14"/>
      <c r="J10" s="14"/>
      <c r="M10" s="37"/>
      <c r="N10" s="70"/>
    </row>
    <row r="11" spans="1:21" ht="16.5" customHeight="1">
      <c r="A11" s="24"/>
      <c r="B11" s="89"/>
      <c r="C11" s="719" t="s">
        <v>158</v>
      </c>
      <c r="D11" s="722"/>
      <c r="E11" s="723"/>
      <c r="F11" s="723"/>
      <c r="G11" s="723"/>
      <c r="H11" s="724"/>
      <c r="I11" s="15"/>
      <c r="J11" s="15"/>
      <c r="M11" s="37"/>
      <c r="N11" s="70" t="s">
        <v>372</v>
      </c>
    </row>
    <row r="12" spans="1:21" ht="16.5" customHeight="1">
      <c r="A12" s="24"/>
      <c r="B12" s="89"/>
      <c r="C12" s="720"/>
      <c r="D12" s="725"/>
      <c r="E12" s="726"/>
      <c r="F12" s="726"/>
      <c r="G12" s="726"/>
      <c r="H12" s="727"/>
      <c r="I12" s="15"/>
      <c r="J12" s="15"/>
      <c r="M12" s="37"/>
      <c r="N12" s="70"/>
    </row>
    <row r="13" spans="1:21" ht="16.5" customHeight="1">
      <c r="A13" s="24"/>
      <c r="B13" s="89"/>
      <c r="C13" s="720"/>
      <c r="D13" s="725"/>
      <c r="E13" s="726"/>
      <c r="F13" s="726"/>
      <c r="G13" s="726"/>
      <c r="H13" s="727"/>
      <c r="I13" s="15"/>
      <c r="J13" s="15"/>
      <c r="M13" s="37"/>
      <c r="N13" s="70"/>
    </row>
    <row r="14" spans="1:21" ht="16.5" customHeight="1">
      <c r="A14" s="24"/>
      <c r="B14" s="89"/>
      <c r="C14" s="720"/>
      <c r="D14" s="725"/>
      <c r="E14" s="726"/>
      <c r="F14" s="726"/>
      <c r="G14" s="726"/>
      <c r="H14" s="727"/>
      <c r="I14" s="15"/>
      <c r="J14" s="15"/>
      <c r="M14" s="37"/>
      <c r="N14" s="70"/>
    </row>
    <row r="15" spans="1:21" ht="16.5" customHeight="1">
      <c r="A15" s="24"/>
      <c r="B15" s="89"/>
      <c r="C15" s="720"/>
      <c r="D15" s="725"/>
      <c r="E15" s="726"/>
      <c r="F15" s="726"/>
      <c r="G15" s="726"/>
      <c r="H15" s="727"/>
      <c r="I15" s="15"/>
      <c r="J15" s="15"/>
      <c r="M15" s="37"/>
      <c r="N15" s="70"/>
    </row>
    <row r="16" spans="1:21" ht="16.5" customHeight="1">
      <c r="A16" s="24"/>
      <c r="B16" s="89"/>
      <c r="C16" s="720"/>
      <c r="D16" s="725"/>
      <c r="E16" s="726"/>
      <c r="F16" s="726"/>
      <c r="G16" s="726"/>
      <c r="H16" s="727"/>
      <c r="I16" s="15"/>
      <c r="J16" s="15"/>
      <c r="M16" s="37"/>
      <c r="N16" s="70"/>
    </row>
    <row r="17" spans="1:14" ht="16.5" customHeight="1">
      <c r="A17" s="24"/>
      <c r="B17" s="89"/>
      <c r="C17" s="720"/>
      <c r="D17" s="725"/>
      <c r="E17" s="726"/>
      <c r="F17" s="726"/>
      <c r="G17" s="726"/>
      <c r="H17" s="727"/>
      <c r="I17" s="15"/>
      <c r="J17" s="15"/>
      <c r="M17" s="37"/>
      <c r="N17" s="70"/>
    </row>
    <row r="18" spans="1:14" ht="16.5" customHeight="1">
      <c r="A18" s="24"/>
      <c r="B18" s="89"/>
      <c r="C18" s="720"/>
      <c r="D18" s="725"/>
      <c r="E18" s="726"/>
      <c r="F18" s="726"/>
      <c r="G18" s="726"/>
      <c r="H18" s="727"/>
      <c r="I18" s="15"/>
      <c r="J18" s="15"/>
      <c r="M18" s="37"/>
      <c r="N18" s="70"/>
    </row>
    <row r="19" spans="1:14" ht="16.5" customHeight="1">
      <c r="A19" s="24"/>
      <c r="B19" s="89"/>
      <c r="C19" s="720"/>
      <c r="D19" s="725"/>
      <c r="E19" s="726"/>
      <c r="F19" s="726"/>
      <c r="G19" s="726"/>
      <c r="H19" s="727"/>
      <c r="I19" s="15"/>
      <c r="J19" s="15"/>
      <c r="M19" s="37"/>
      <c r="N19" s="70"/>
    </row>
    <row r="20" spans="1:14" ht="16.5" customHeight="1">
      <c r="A20" s="24"/>
      <c r="B20" s="89"/>
      <c r="C20" s="720"/>
      <c r="D20" s="725"/>
      <c r="E20" s="726"/>
      <c r="F20" s="726"/>
      <c r="G20" s="726"/>
      <c r="H20" s="727"/>
      <c r="I20" s="15"/>
      <c r="J20" s="15"/>
      <c r="M20" s="37"/>
      <c r="N20" s="70"/>
    </row>
    <row r="21" spans="1:14" ht="16.5" customHeight="1">
      <c r="A21" s="24"/>
      <c r="B21" s="89"/>
      <c r="C21" s="720"/>
      <c r="D21" s="725"/>
      <c r="E21" s="726"/>
      <c r="F21" s="726"/>
      <c r="G21" s="726"/>
      <c r="H21" s="727"/>
      <c r="I21" s="15"/>
      <c r="J21" s="15"/>
      <c r="M21" s="37"/>
      <c r="N21" s="70"/>
    </row>
    <row r="22" spans="1:14" ht="16.5" customHeight="1">
      <c r="A22" s="24"/>
      <c r="B22" s="89"/>
      <c r="C22" s="720"/>
      <c r="D22" s="725"/>
      <c r="E22" s="726"/>
      <c r="F22" s="726"/>
      <c r="G22" s="726"/>
      <c r="H22" s="727"/>
      <c r="I22" s="15"/>
      <c r="J22" s="15"/>
      <c r="M22" s="37"/>
      <c r="N22" s="70"/>
    </row>
    <row r="23" spans="1:14" ht="16.5" customHeight="1">
      <c r="A23" s="24"/>
      <c r="B23" s="89"/>
      <c r="C23" s="720"/>
      <c r="D23" s="725"/>
      <c r="E23" s="726"/>
      <c r="F23" s="726"/>
      <c r="G23" s="726"/>
      <c r="H23" s="727"/>
      <c r="I23" s="15"/>
      <c r="J23" s="15"/>
      <c r="M23" s="37"/>
      <c r="N23" s="70"/>
    </row>
    <row r="24" spans="1:14" ht="16.5" customHeight="1">
      <c r="A24" s="24"/>
      <c r="B24" s="89"/>
      <c r="C24" s="720"/>
      <c r="D24" s="725"/>
      <c r="E24" s="726"/>
      <c r="F24" s="726"/>
      <c r="G24" s="726"/>
      <c r="H24" s="727"/>
      <c r="I24" s="15"/>
      <c r="J24" s="15"/>
      <c r="M24" s="37"/>
      <c r="N24" s="70"/>
    </row>
    <row r="25" spans="1:14" ht="16.5" customHeight="1">
      <c r="A25" s="24"/>
      <c r="B25" s="89"/>
      <c r="C25" s="720"/>
      <c r="D25" s="725"/>
      <c r="E25" s="726"/>
      <c r="F25" s="726"/>
      <c r="G25" s="726"/>
      <c r="H25" s="727"/>
      <c r="I25" s="15"/>
      <c r="J25" s="15"/>
      <c r="M25" s="37"/>
      <c r="N25" s="70"/>
    </row>
    <row r="26" spans="1:14" ht="16.5" customHeight="1">
      <c r="A26" s="196"/>
      <c r="B26" s="302"/>
      <c r="C26" s="720"/>
      <c r="D26" s="725"/>
      <c r="E26" s="726"/>
      <c r="F26" s="726"/>
      <c r="G26" s="726"/>
      <c r="H26" s="727"/>
      <c r="I26" s="15"/>
      <c r="J26" s="15"/>
      <c r="M26" s="37"/>
      <c r="N26" s="70"/>
    </row>
    <row r="27" spans="1:14" ht="16.5" customHeight="1">
      <c r="A27" s="196"/>
      <c r="B27" s="302"/>
      <c r="C27" s="720"/>
      <c r="D27" s="725"/>
      <c r="E27" s="726"/>
      <c r="F27" s="726"/>
      <c r="G27" s="726"/>
      <c r="H27" s="727"/>
      <c r="I27" s="15"/>
      <c r="J27" s="15"/>
      <c r="M27" s="37"/>
      <c r="N27" s="70"/>
    </row>
    <row r="28" spans="1:14" ht="16.5" customHeight="1">
      <c r="A28" s="196"/>
      <c r="B28" s="446"/>
      <c r="C28" s="720"/>
      <c r="D28" s="725"/>
      <c r="E28" s="726"/>
      <c r="F28" s="726"/>
      <c r="G28" s="726"/>
      <c r="H28" s="727"/>
      <c r="I28" s="15"/>
      <c r="J28" s="15"/>
      <c r="M28" s="37"/>
      <c r="N28" s="70"/>
    </row>
    <row r="29" spans="1:14" ht="16.5" customHeight="1">
      <c r="A29" s="196"/>
      <c r="B29" s="446"/>
      <c r="C29" s="720"/>
      <c r="D29" s="725"/>
      <c r="E29" s="726"/>
      <c r="F29" s="726"/>
      <c r="G29" s="726"/>
      <c r="H29" s="727"/>
      <c r="I29" s="15"/>
      <c r="J29" s="15"/>
      <c r="M29" s="37"/>
      <c r="N29" s="70"/>
    </row>
    <row r="30" spans="1:14" ht="16.5" customHeight="1">
      <c r="A30" s="24"/>
      <c r="B30" s="89"/>
      <c r="C30" s="720"/>
      <c r="D30" s="725"/>
      <c r="E30" s="726"/>
      <c r="F30" s="726"/>
      <c r="G30" s="726"/>
      <c r="H30" s="727"/>
      <c r="I30" s="15"/>
      <c r="J30" s="15"/>
      <c r="M30" s="37"/>
      <c r="N30" s="70"/>
    </row>
    <row r="31" spans="1:14" ht="16.5" customHeight="1">
      <c r="A31" s="24"/>
      <c r="B31" s="89"/>
      <c r="C31" s="720"/>
      <c r="D31" s="725"/>
      <c r="E31" s="726"/>
      <c r="F31" s="726"/>
      <c r="G31" s="726"/>
      <c r="H31" s="727"/>
      <c r="I31" s="15"/>
      <c r="J31" s="15"/>
      <c r="M31" s="37"/>
      <c r="N31" s="70"/>
    </row>
    <row r="32" spans="1:14" ht="16.5" customHeight="1">
      <c r="A32" s="24"/>
      <c r="B32" s="89"/>
      <c r="C32" s="721"/>
      <c r="D32" s="728"/>
      <c r="E32" s="729"/>
      <c r="F32" s="729"/>
      <c r="G32" s="729"/>
      <c r="H32" s="730"/>
      <c r="I32" s="15"/>
      <c r="J32" s="15"/>
      <c r="M32" s="37"/>
      <c r="N32" s="70"/>
    </row>
    <row r="33" spans="1:14" ht="16.5" customHeight="1">
      <c r="A33" s="24"/>
      <c r="B33" s="89"/>
      <c r="C33" s="720" t="s">
        <v>340</v>
      </c>
      <c r="D33" s="725"/>
      <c r="E33" s="726"/>
      <c r="F33" s="726"/>
      <c r="G33" s="726"/>
      <c r="H33" s="727"/>
      <c r="I33" s="15"/>
      <c r="J33" s="15"/>
      <c r="M33" s="37"/>
      <c r="N33" s="70" t="s">
        <v>407</v>
      </c>
    </row>
    <row r="34" spans="1:14" ht="16.5" customHeight="1">
      <c r="A34" s="196"/>
      <c r="B34" s="302"/>
      <c r="C34" s="720"/>
      <c r="D34" s="725"/>
      <c r="E34" s="726"/>
      <c r="F34" s="726"/>
      <c r="G34" s="726"/>
      <c r="H34" s="727"/>
      <c r="I34" s="15"/>
      <c r="J34" s="15"/>
      <c r="M34" s="37"/>
      <c r="N34" s="70" t="s">
        <v>373</v>
      </c>
    </row>
    <row r="35" spans="1:14" ht="16.5" customHeight="1">
      <c r="A35" s="24"/>
      <c r="B35" s="89"/>
      <c r="C35" s="720"/>
      <c r="D35" s="725"/>
      <c r="E35" s="726"/>
      <c r="F35" s="726"/>
      <c r="G35" s="726"/>
      <c r="H35" s="727"/>
      <c r="I35" s="15"/>
      <c r="J35" s="15"/>
      <c r="M35" s="37"/>
      <c r="N35" s="70"/>
    </row>
    <row r="36" spans="1:14" ht="16.5" customHeight="1">
      <c r="A36" s="24"/>
      <c r="B36" s="89"/>
      <c r="C36" s="720"/>
      <c r="D36" s="725"/>
      <c r="E36" s="726"/>
      <c r="F36" s="726"/>
      <c r="G36" s="726"/>
      <c r="H36" s="727"/>
      <c r="I36" s="15"/>
      <c r="J36" s="15"/>
      <c r="M36" s="37"/>
      <c r="N36" s="70"/>
    </row>
    <row r="37" spans="1:14" ht="16.5" customHeight="1">
      <c r="A37" s="24"/>
      <c r="B37" s="89"/>
      <c r="C37" s="720"/>
      <c r="D37" s="725"/>
      <c r="E37" s="726"/>
      <c r="F37" s="726"/>
      <c r="G37" s="726"/>
      <c r="H37" s="727"/>
      <c r="I37" s="15"/>
      <c r="J37" s="15"/>
      <c r="M37" s="37"/>
      <c r="N37" s="70"/>
    </row>
    <row r="38" spans="1:14" ht="16.5" customHeight="1">
      <c r="A38" s="24"/>
      <c r="B38" s="89"/>
      <c r="C38" s="720"/>
      <c r="D38" s="725"/>
      <c r="E38" s="726"/>
      <c r="F38" s="726"/>
      <c r="G38" s="726"/>
      <c r="H38" s="727"/>
      <c r="I38" s="15"/>
      <c r="J38" s="15"/>
      <c r="M38" s="37"/>
      <c r="N38" s="70"/>
    </row>
    <row r="39" spans="1:14" ht="16.5" customHeight="1">
      <c r="A39" s="24"/>
      <c r="B39" s="89"/>
      <c r="C39" s="720"/>
      <c r="D39" s="725"/>
      <c r="E39" s="726"/>
      <c r="F39" s="726"/>
      <c r="G39" s="726"/>
      <c r="H39" s="727"/>
      <c r="I39" s="15"/>
      <c r="J39" s="15"/>
      <c r="M39" s="37"/>
      <c r="N39" s="70"/>
    </row>
    <row r="40" spans="1:14" ht="16.5" customHeight="1">
      <c r="A40" s="196"/>
      <c r="B40" s="302"/>
      <c r="C40" s="720"/>
      <c r="D40" s="725"/>
      <c r="E40" s="726"/>
      <c r="F40" s="726"/>
      <c r="G40" s="726"/>
      <c r="H40" s="727"/>
      <c r="I40" s="15"/>
      <c r="J40" s="15"/>
      <c r="M40" s="37"/>
      <c r="N40" s="70"/>
    </row>
    <row r="41" spans="1:14" ht="16.5" customHeight="1">
      <c r="A41" s="196"/>
      <c r="B41" s="302"/>
      <c r="C41" s="720"/>
      <c r="D41" s="725"/>
      <c r="E41" s="726"/>
      <c r="F41" s="726"/>
      <c r="G41" s="726"/>
      <c r="H41" s="727"/>
      <c r="I41" s="15"/>
      <c r="J41" s="15"/>
      <c r="M41" s="37"/>
      <c r="N41" s="70"/>
    </row>
    <row r="42" spans="1:14" ht="16.5" customHeight="1">
      <c r="A42" s="24"/>
      <c r="B42" s="89"/>
      <c r="C42" s="720"/>
      <c r="D42" s="725"/>
      <c r="E42" s="726"/>
      <c r="F42" s="726"/>
      <c r="G42" s="726"/>
      <c r="H42" s="727"/>
      <c r="I42" s="15"/>
      <c r="J42" s="15"/>
      <c r="M42" s="37"/>
      <c r="N42" s="70"/>
    </row>
    <row r="43" spans="1:14" ht="16.5" customHeight="1">
      <c r="A43" s="24"/>
      <c r="B43" s="89"/>
      <c r="C43" s="720"/>
      <c r="D43" s="725"/>
      <c r="E43" s="726"/>
      <c r="F43" s="726"/>
      <c r="G43" s="726"/>
      <c r="H43" s="727"/>
      <c r="I43" s="15"/>
      <c r="J43" s="15"/>
      <c r="M43" s="37"/>
      <c r="N43" s="70"/>
    </row>
    <row r="44" spans="1:14" ht="16.5" customHeight="1">
      <c r="A44" s="196"/>
      <c r="B44" s="446"/>
      <c r="C44" s="720"/>
      <c r="D44" s="725"/>
      <c r="E44" s="726"/>
      <c r="F44" s="726"/>
      <c r="G44" s="726"/>
      <c r="H44" s="727"/>
      <c r="I44" s="15"/>
      <c r="J44" s="15"/>
      <c r="M44" s="37"/>
      <c r="N44" s="70"/>
    </row>
    <row r="45" spans="1:14" ht="16.5" customHeight="1">
      <c r="A45" s="196"/>
      <c r="B45" s="446"/>
      <c r="C45" s="720"/>
      <c r="D45" s="725"/>
      <c r="E45" s="726"/>
      <c r="F45" s="726"/>
      <c r="G45" s="726"/>
      <c r="H45" s="727"/>
      <c r="I45" s="15"/>
      <c r="J45" s="15"/>
      <c r="M45" s="37"/>
      <c r="N45" s="70"/>
    </row>
    <row r="46" spans="1:14" ht="16.5" customHeight="1">
      <c r="A46" s="24"/>
      <c r="B46" s="89"/>
      <c r="C46" s="720"/>
      <c r="D46" s="725"/>
      <c r="E46" s="726"/>
      <c r="F46" s="726"/>
      <c r="G46" s="726"/>
      <c r="H46" s="727"/>
      <c r="I46" s="15"/>
      <c r="J46" s="15"/>
      <c r="M46" s="37"/>
      <c r="N46" s="70"/>
    </row>
    <row r="47" spans="1:14" ht="16.5" customHeight="1">
      <c r="A47" s="24"/>
      <c r="B47" s="89"/>
      <c r="C47" s="720"/>
      <c r="D47" s="725"/>
      <c r="E47" s="726"/>
      <c r="F47" s="726"/>
      <c r="G47" s="726"/>
      <c r="H47" s="727"/>
      <c r="I47" s="15"/>
      <c r="J47" s="15"/>
      <c r="M47" s="37"/>
      <c r="N47" s="70"/>
    </row>
    <row r="48" spans="1:14" ht="16.5" customHeight="1">
      <c r="A48" s="24"/>
      <c r="B48" s="89"/>
      <c r="C48" s="720"/>
      <c r="D48" s="725"/>
      <c r="E48" s="726"/>
      <c r="F48" s="726"/>
      <c r="G48" s="726"/>
      <c r="H48" s="727"/>
      <c r="I48" s="15"/>
      <c r="J48" s="15"/>
      <c r="M48" s="37"/>
      <c r="N48" s="70"/>
    </row>
    <row r="49" spans="1:14" ht="16.5" customHeight="1" thickBot="1">
      <c r="A49" s="24"/>
      <c r="B49" s="90"/>
      <c r="C49" s="721"/>
      <c r="D49" s="728"/>
      <c r="E49" s="729"/>
      <c r="F49" s="729"/>
      <c r="G49" s="729"/>
      <c r="H49" s="730"/>
      <c r="I49" s="15"/>
      <c r="J49" s="15"/>
      <c r="K49" s="70"/>
      <c r="N49" s="70"/>
    </row>
    <row r="50" spans="1:14" ht="12" customHeight="1" thickTop="1">
      <c r="M50" s="110"/>
      <c r="N50" s="152"/>
    </row>
  </sheetData>
  <sheetProtection password="D819" sheet="1" objects="1" scenarios="1"/>
  <mergeCells count="14">
    <mergeCell ref="B4:C4"/>
    <mergeCell ref="D4:H4"/>
    <mergeCell ref="B3:H3"/>
    <mergeCell ref="C8:C9"/>
    <mergeCell ref="E8:H8"/>
    <mergeCell ref="E9:H9"/>
    <mergeCell ref="D6:H6"/>
    <mergeCell ref="C5:H5"/>
    <mergeCell ref="D7:H7"/>
    <mergeCell ref="C11:C32"/>
    <mergeCell ref="D11:H32"/>
    <mergeCell ref="D33:H49"/>
    <mergeCell ref="C33:C49"/>
    <mergeCell ref="D10:H10"/>
  </mergeCells>
  <phoneticPr fontId="2"/>
  <conditionalFormatting sqref="D33 G8:G9 E8:E9 G6 D6:D11 E6 D4:E4">
    <cfRule type="cellIs" dxfId="17" priority="6" stopIfTrue="1" operator="equal">
      <formula>""</formula>
    </cfRule>
  </conditionalFormatting>
  <dataValidations count="1">
    <dataValidation type="custom" imeMode="halfAlpha" allowBlank="1" showInputMessage="1" showErrorMessage="1" errorTitle="入力内容に誤りがあります" error="半角英数字で入力してください" sqref="E9">
      <formula1>E9&amp;""=ASC(E9)</formula1>
    </dataValidation>
  </dataValidations>
  <printOptions horizontalCentered="1"/>
  <pageMargins left="0.43307086614173229" right="0.39370078740157483" top="0.51181102362204722" bottom="0.59055118110236227" header="0.39370078740157483" footer="0.39370078740157483"/>
  <pageSetup paperSize="9" scale="80" firstPageNumber="13" orientation="portrait" useFirstPageNumber="1" horizontalDpi="4294967293" r:id="rId1"/>
  <headerFooter alignWithMargins="0">
    <oddHeader>&amp;R（様式２－４）</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50"/>
  <sheetViews>
    <sheetView view="pageBreakPreview" zoomScale="85" zoomScaleNormal="100" zoomScaleSheetLayoutView="85" zoomScalePageLayoutView="64" workbookViewId="0">
      <selection activeCell="G1" sqref="G1"/>
    </sheetView>
  </sheetViews>
  <sheetFormatPr defaultRowHeight="21" customHeight="1"/>
  <cols>
    <col min="1" max="1" width="2.125" style="3" customWidth="1"/>
    <col min="2" max="2" width="1.875" style="6" customWidth="1"/>
    <col min="3" max="3" width="15.625" style="6" customWidth="1"/>
    <col min="4" max="5" width="17.5" style="6" customWidth="1"/>
    <col min="6" max="7" width="17.5" style="7" customWidth="1"/>
    <col min="8" max="8" width="17.5" style="8" customWidth="1"/>
    <col min="9" max="9" width="2.125" style="8" customWidth="1"/>
    <col min="10" max="10" width="10.125" style="8" hidden="1" customWidth="1"/>
    <col min="11" max="11" width="4.75" style="3" customWidth="1"/>
    <col min="12" max="12" width="13.375" style="8" hidden="1" customWidth="1"/>
    <col min="13" max="13" width="1.625" style="3" customWidth="1"/>
    <col min="14" max="14" width="90.625" style="124" customWidth="1"/>
    <col min="15" max="16" width="9" style="3"/>
    <col min="17" max="17" width="16" style="3" customWidth="1"/>
    <col min="18" max="20" width="9" style="3"/>
    <col min="21" max="21" width="9" style="8" hidden="1" customWidth="1"/>
    <col min="22" max="22" width="9" style="3"/>
    <col min="23" max="24" width="0" style="3" hidden="1" customWidth="1"/>
    <col min="25" max="16384" width="9" style="3"/>
  </cols>
  <sheetData>
    <row r="1" spans="1:21" ht="32.25" customHeight="1" thickBot="1">
      <c r="A1" s="47"/>
    </row>
    <row r="2" spans="1:21" ht="32.25" customHeight="1" thickTop="1">
      <c r="A2" s="47"/>
      <c r="B2" s="98"/>
      <c r="M2" s="36"/>
      <c r="N2" s="149" t="s">
        <v>374</v>
      </c>
    </row>
    <row r="3" spans="1:21" ht="33" customHeight="1">
      <c r="B3" s="671" t="s">
        <v>347</v>
      </c>
      <c r="C3" s="672"/>
      <c r="D3" s="672"/>
      <c r="E3" s="672"/>
      <c r="F3" s="672"/>
      <c r="G3" s="672"/>
      <c r="H3" s="673"/>
      <c r="I3" s="307"/>
      <c r="J3" s="307"/>
      <c r="M3" s="37"/>
      <c r="N3" s="150"/>
      <c r="U3" s="17" t="s">
        <v>19</v>
      </c>
    </row>
    <row r="4" spans="1:21" ht="33" customHeight="1">
      <c r="B4" s="734" t="s">
        <v>344</v>
      </c>
      <c r="C4" s="673"/>
      <c r="D4" s="714"/>
      <c r="E4" s="715"/>
      <c r="F4" s="715"/>
      <c r="G4" s="715"/>
      <c r="H4" s="716"/>
      <c r="I4" s="316"/>
      <c r="J4" s="316"/>
      <c r="M4" s="37"/>
      <c r="N4" s="69"/>
      <c r="U4" s="168"/>
    </row>
    <row r="5" spans="1:21" ht="33" customHeight="1">
      <c r="B5" s="308"/>
      <c r="C5" s="645" t="s">
        <v>345</v>
      </c>
      <c r="D5" s="645"/>
      <c r="E5" s="645"/>
      <c r="F5" s="645"/>
      <c r="G5" s="645"/>
      <c r="H5" s="646"/>
      <c r="I5" s="14"/>
      <c r="J5" s="14"/>
      <c r="M5" s="37"/>
      <c r="N5" s="70"/>
    </row>
    <row r="6" spans="1:21" ht="33" customHeight="1">
      <c r="B6" s="312"/>
      <c r="C6" s="314" t="s">
        <v>68</v>
      </c>
      <c r="D6" s="714"/>
      <c r="E6" s="715"/>
      <c r="F6" s="715"/>
      <c r="G6" s="715"/>
      <c r="H6" s="716"/>
      <c r="I6" s="14"/>
      <c r="J6" s="14"/>
      <c r="M6" s="37"/>
      <c r="N6" s="70"/>
    </row>
    <row r="7" spans="1:21" ht="33" customHeight="1">
      <c r="B7" s="309"/>
      <c r="C7" s="314" t="s">
        <v>69</v>
      </c>
      <c r="D7" s="714"/>
      <c r="E7" s="715"/>
      <c r="F7" s="715"/>
      <c r="G7" s="715"/>
      <c r="H7" s="716"/>
      <c r="I7" s="14"/>
      <c r="J7" s="14"/>
      <c r="M7" s="37"/>
      <c r="N7" s="70"/>
    </row>
    <row r="8" spans="1:21" ht="33" customHeight="1">
      <c r="B8" s="313"/>
      <c r="C8" s="719" t="s">
        <v>12</v>
      </c>
      <c r="D8" s="106" t="s">
        <v>5</v>
      </c>
      <c r="E8" s="735"/>
      <c r="F8" s="736"/>
      <c r="G8" s="736"/>
      <c r="H8" s="737"/>
      <c r="I8" s="14"/>
      <c r="J8" s="14"/>
      <c r="M8" s="37"/>
      <c r="N8" s="70"/>
    </row>
    <row r="9" spans="1:21" ht="33" customHeight="1">
      <c r="B9" s="313"/>
      <c r="C9" s="721"/>
      <c r="D9" s="105" t="s">
        <v>53</v>
      </c>
      <c r="E9" s="738"/>
      <c r="F9" s="739"/>
      <c r="G9" s="739"/>
      <c r="H9" s="740"/>
      <c r="I9" s="14"/>
      <c r="J9" s="14"/>
      <c r="M9" s="37"/>
      <c r="N9" s="70"/>
    </row>
    <row r="10" spans="1:21" ht="33" customHeight="1">
      <c r="B10" s="313"/>
      <c r="C10" s="311" t="s">
        <v>89</v>
      </c>
      <c r="D10" s="731"/>
      <c r="E10" s="732"/>
      <c r="F10" s="732"/>
      <c r="G10" s="732"/>
      <c r="H10" s="733"/>
      <c r="I10" s="14"/>
      <c r="J10" s="14"/>
      <c r="M10" s="37"/>
      <c r="N10" s="70"/>
    </row>
    <row r="11" spans="1:21" ht="16.5" customHeight="1">
      <c r="A11" s="196"/>
      <c r="B11" s="309"/>
      <c r="C11" s="719" t="s">
        <v>158</v>
      </c>
      <c r="D11" s="722"/>
      <c r="E11" s="723"/>
      <c r="F11" s="723"/>
      <c r="G11" s="723"/>
      <c r="H11" s="724"/>
      <c r="I11" s="15"/>
      <c r="J11" s="15"/>
      <c r="M11" s="37"/>
      <c r="N11" s="70" t="s">
        <v>372</v>
      </c>
    </row>
    <row r="12" spans="1:21" ht="16.5" customHeight="1">
      <c r="A12" s="196"/>
      <c r="B12" s="309"/>
      <c r="C12" s="720"/>
      <c r="D12" s="725"/>
      <c r="E12" s="726"/>
      <c r="F12" s="726"/>
      <c r="G12" s="726"/>
      <c r="H12" s="727"/>
      <c r="I12" s="15"/>
      <c r="J12" s="15"/>
      <c r="M12" s="37"/>
      <c r="N12" s="70"/>
    </row>
    <row r="13" spans="1:21" ht="16.5" customHeight="1">
      <c r="A13" s="196"/>
      <c r="B13" s="309"/>
      <c r="C13" s="720"/>
      <c r="D13" s="725"/>
      <c r="E13" s="726"/>
      <c r="F13" s="726"/>
      <c r="G13" s="726"/>
      <c r="H13" s="727"/>
      <c r="I13" s="15"/>
      <c r="J13" s="15"/>
      <c r="M13" s="37"/>
      <c r="N13" s="70"/>
    </row>
    <row r="14" spans="1:21" ht="16.5" customHeight="1">
      <c r="A14" s="196"/>
      <c r="B14" s="309"/>
      <c r="C14" s="720"/>
      <c r="D14" s="725"/>
      <c r="E14" s="726"/>
      <c r="F14" s="726"/>
      <c r="G14" s="726"/>
      <c r="H14" s="727"/>
      <c r="I14" s="15"/>
      <c r="J14" s="15"/>
      <c r="M14" s="37"/>
      <c r="N14" s="70"/>
    </row>
    <row r="15" spans="1:21" ht="16.5" customHeight="1">
      <c r="A15" s="196"/>
      <c r="B15" s="309"/>
      <c r="C15" s="720"/>
      <c r="D15" s="725"/>
      <c r="E15" s="726"/>
      <c r="F15" s="726"/>
      <c r="G15" s="726"/>
      <c r="H15" s="727"/>
      <c r="I15" s="15"/>
      <c r="J15" s="15"/>
      <c r="M15" s="37"/>
      <c r="N15" s="70"/>
    </row>
    <row r="16" spans="1:21" ht="16.5" customHeight="1">
      <c r="A16" s="196"/>
      <c r="B16" s="309"/>
      <c r="C16" s="720"/>
      <c r="D16" s="725"/>
      <c r="E16" s="726"/>
      <c r="F16" s="726"/>
      <c r="G16" s="726"/>
      <c r="H16" s="727"/>
      <c r="I16" s="15"/>
      <c r="J16" s="15"/>
      <c r="M16" s="37"/>
      <c r="N16" s="70"/>
    </row>
    <row r="17" spans="1:14" ht="16.5" customHeight="1">
      <c r="A17" s="196"/>
      <c r="B17" s="309"/>
      <c r="C17" s="720"/>
      <c r="D17" s="725"/>
      <c r="E17" s="726"/>
      <c r="F17" s="726"/>
      <c r="G17" s="726"/>
      <c r="H17" s="727"/>
      <c r="I17" s="15"/>
      <c r="J17" s="15"/>
      <c r="M17" s="37"/>
      <c r="N17" s="70"/>
    </row>
    <row r="18" spans="1:14" ht="16.5" customHeight="1">
      <c r="A18" s="196"/>
      <c r="B18" s="309"/>
      <c r="C18" s="720"/>
      <c r="D18" s="725"/>
      <c r="E18" s="726"/>
      <c r="F18" s="726"/>
      <c r="G18" s="726"/>
      <c r="H18" s="727"/>
      <c r="I18" s="15"/>
      <c r="J18" s="15"/>
      <c r="M18" s="37"/>
      <c r="N18" s="70"/>
    </row>
    <row r="19" spans="1:14" ht="16.5" customHeight="1">
      <c r="A19" s="196"/>
      <c r="B19" s="309"/>
      <c r="C19" s="720"/>
      <c r="D19" s="725"/>
      <c r="E19" s="726"/>
      <c r="F19" s="726"/>
      <c r="G19" s="726"/>
      <c r="H19" s="727"/>
      <c r="I19" s="15"/>
      <c r="J19" s="15"/>
      <c r="M19" s="37"/>
      <c r="N19" s="70"/>
    </row>
    <row r="20" spans="1:14" ht="16.5" customHeight="1">
      <c r="A20" s="196"/>
      <c r="B20" s="309"/>
      <c r="C20" s="720"/>
      <c r="D20" s="725"/>
      <c r="E20" s="726"/>
      <c r="F20" s="726"/>
      <c r="G20" s="726"/>
      <c r="H20" s="727"/>
      <c r="I20" s="15"/>
      <c r="J20" s="15"/>
      <c r="M20" s="37"/>
      <c r="N20" s="70"/>
    </row>
    <row r="21" spans="1:14" ht="16.5" customHeight="1">
      <c r="A21" s="196"/>
      <c r="B21" s="309"/>
      <c r="C21" s="720"/>
      <c r="D21" s="725"/>
      <c r="E21" s="726"/>
      <c r="F21" s="726"/>
      <c r="G21" s="726"/>
      <c r="H21" s="727"/>
      <c r="I21" s="15"/>
      <c r="J21" s="15"/>
      <c r="M21" s="37"/>
      <c r="N21" s="70"/>
    </row>
    <row r="22" spans="1:14" ht="16.5" customHeight="1">
      <c r="A22" s="196"/>
      <c r="B22" s="309"/>
      <c r="C22" s="720"/>
      <c r="D22" s="725"/>
      <c r="E22" s="726"/>
      <c r="F22" s="726"/>
      <c r="G22" s="726"/>
      <c r="H22" s="727"/>
      <c r="I22" s="15"/>
      <c r="J22" s="15"/>
      <c r="M22" s="37"/>
      <c r="N22" s="70"/>
    </row>
    <row r="23" spans="1:14" ht="16.5" customHeight="1">
      <c r="A23" s="196"/>
      <c r="B23" s="309"/>
      <c r="C23" s="720"/>
      <c r="D23" s="725"/>
      <c r="E23" s="726"/>
      <c r="F23" s="726"/>
      <c r="G23" s="726"/>
      <c r="H23" s="727"/>
      <c r="I23" s="15"/>
      <c r="J23" s="15"/>
      <c r="M23" s="37"/>
      <c r="N23" s="70"/>
    </row>
    <row r="24" spans="1:14" ht="16.5" customHeight="1">
      <c r="A24" s="196"/>
      <c r="B24" s="309"/>
      <c r="C24" s="720"/>
      <c r="D24" s="725"/>
      <c r="E24" s="726"/>
      <c r="F24" s="726"/>
      <c r="G24" s="726"/>
      <c r="H24" s="727"/>
      <c r="I24" s="15"/>
      <c r="J24" s="15"/>
      <c r="M24" s="37"/>
      <c r="N24" s="70"/>
    </row>
    <row r="25" spans="1:14" ht="16.5" customHeight="1">
      <c r="A25" s="196"/>
      <c r="B25" s="309"/>
      <c r="C25" s="720"/>
      <c r="D25" s="725"/>
      <c r="E25" s="726"/>
      <c r="F25" s="726"/>
      <c r="G25" s="726"/>
      <c r="H25" s="727"/>
      <c r="I25" s="15"/>
      <c r="J25" s="15"/>
      <c r="M25" s="37"/>
      <c r="N25" s="70"/>
    </row>
    <row r="26" spans="1:14" ht="16.5" customHeight="1">
      <c r="A26" s="196"/>
      <c r="B26" s="309"/>
      <c r="C26" s="720"/>
      <c r="D26" s="725"/>
      <c r="E26" s="726"/>
      <c r="F26" s="726"/>
      <c r="G26" s="726"/>
      <c r="H26" s="727"/>
      <c r="I26" s="15"/>
      <c r="J26" s="15"/>
      <c r="M26" s="37"/>
      <c r="N26" s="70"/>
    </row>
    <row r="27" spans="1:14" ht="16.5" customHeight="1">
      <c r="A27" s="196"/>
      <c r="B27" s="309"/>
      <c r="C27" s="720"/>
      <c r="D27" s="725"/>
      <c r="E27" s="726"/>
      <c r="F27" s="726"/>
      <c r="G27" s="726"/>
      <c r="H27" s="727"/>
      <c r="I27" s="15"/>
      <c r="J27" s="15"/>
      <c r="M27" s="37"/>
      <c r="N27" s="70"/>
    </row>
    <row r="28" spans="1:14" ht="16.5" customHeight="1">
      <c r="A28" s="196"/>
      <c r="B28" s="446"/>
      <c r="C28" s="720"/>
      <c r="D28" s="725"/>
      <c r="E28" s="726"/>
      <c r="F28" s="726"/>
      <c r="G28" s="726"/>
      <c r="H28" s="727"/>
      <c r="I28" s="15"/>
      <c r="J28" s="15"/>
      <c r="M28" s="37"/>
      <c r="N28" s="70"/>
    </row>
    <row r="29" spans="1:14" ht="16.5" customHeight="1">
      <c r="A29" s="196"/>
      <c r="B29" s="446"/>
      <c r="C29" s="720"/>
      <c r="D29" s="725"/>
      <c r="E29" s="726"/>
      <c r="F29" s="726"/>
      <c r="G29" s="726"/>
      <c r="H29" s="727"/>
      <c r="I29" s="15"/>
      <c r="J29" s="15"/>
      <c r="M29" s="37"/>
      <c r="N29" s="70"/>
    </row>
    <row r="30" spans="1:14" ht="16.5" customHeight="1">
      <c r="A30" s="196"/>
      <c r="B30" s="309"/>
      <c r="C30" s="720"/>
      <c r="D30" s="725"/>
      <c r="E30" s="726"/>
      <c r="F30" s="726"/>
      <c r="G30" s="726"/>
      <c r="H30" s="727"/>
      <c r="I30" s="15"/>
      <c r="J30" s="15"/>
      <c r="M30" s="37"/>
      <c r="N30" s="70"/>
    </row>
    <row r="31" spans="1:14" ht="16.5" customHeight="1">
      <c r="A31" s="196"/>
      <c r="B31" s="309"/>
      <c r="C31" s="720"/>
      <c r="D31" s="725"/>
      <c r="E31" s="726"/>
      <c r="F31" s="726"/>
      <c r="G31" s="726"/>
      <c r="H31" s="727"/>
      <c r="I31" s="15"/>
      <c r="J31" s="15"/>
      <c r="M31" s="37"/>
      <c r="N31" s="70"/>
    </row>
    <row r="32" spans="1:14" ht="16.5" customHeight="1">
      <c r="A32" s="196"/>
      <c r="B32" s="309"/>
      <c r="C32" s="721"/>
      <c r="D32" s="728"/>
      <c r="E32" s="729"/>
      <c r="F32" s="729"/>
      <c r="G32" s="729"/>
      <c r="H32" s="730"/>
      <c r="I32" s="15"/>
      <c r="J32" s="15"/>
      <c r="M32" s="37"/>
      <c r="N32" s="70"/>
    </row>
    <row r="33" spans="1:14" ht="16.5" customHeight="1">
      <c r="A33" s="196"/>
      <c r="B33" s="309"/>
      <c r="C33" s="720" t="s">
        <v>340</v>
      </c>
      <c r="D33" s="725"/>
      <c r="E33" s="726"/>
      <c r="F33" s="726"/>
      <c r="G33" s="726"/>
      <c r="H33" s="727"/>
      <c r="I33" s="15"/>
      <c r="J33" s="15"/>
      <c r="M33" s="37"/>
      <c r="N33" s="70" t="s">
        <v>407</v>
      </c>
    </row>
    <row r="34" spans="1:14" ht="16.5" customHeight="1">
      <c r="A34" s="196"/>
      <c r="B34" s="309"/>
      <c r="C34" s="720"/>
      <c r="D34" s="725"/>
      <c r="E34" s="726"/>
      <c r="F34" s="726"/>
      <c r="G34" s="726"/>
      <c r="H34" s="727"/>
      <c r="I34" s="15"/>
      <c r="J34" s="15"/>
      <c r="M34" s="37"/>
      <c r="N34" s="70" t="s">
        <v>373</v>
      </c>
    </row>
    <row r="35" spans="1:14" ht="16.5" customHeight="1">
      <c r="A35" s="196"/>
      <c r="B35" s="309"/>
      <c r="C35" s="720"/>
      <c r="D35" s="725"/>
      <c r="E35" s="726"/>
      <c r="F35" s="726"/>
      <c r="G35" s="726"/>
      <c r="H35" s="727"/>
      <c r="I35" s="15"/>
      <c r="J35" s="15"/>
      <c r="M35" s="37"/>
      <c r="N35" s="70"/>
    </row>
    <row r="36" spans="1:14" ht="16.5" customHeight="1">
      <c r="A36" s="196"/>
      <c r="B36" s="309"/>
      <c r="C36" s="720"/>
      <c r="D36" s="725"/>
      <c r="E36" s="726"/>
      <c r="F36" s="726"/>
      <c r="G36" s="726"/>
      <c r="H36" s="727"/>
      <c r="I36" s="15"/>
      <c r="J36" s="15"/>
      <c r="M36" s="37"/>
      <c r="N36" s="70"/>
    </row>
    <row r="37" spans="1:14" ht="16.5" customHeight="1">
      <c r="A37" s="196"/>
      <c r="B37" s="309"/>
      <c r="C37" s="720"/>
      <c r="D37" s="725"/>
      <c r="E37" s="726"/>
      <c r="F37" s="726"/>
      <c r="G37" s="726"/>
      <c r="H37" s="727"/>
      <c r="I37" s="15"/>
      <c r="J37" s="15"/>
      <c r="M37" s="37"/>
      <c r="N37" s="70"/>
    </row>
    <row r="38" spans="1:14" ht="16.5" customHeight="1">
      <c r="A38" s="196"/>
      <c r="B38" s="309"/>
      <c r="C38" s="720"/>
      <c r="D38" s="725"/>
      <c r="E38" s="726"/>
      <c r="F38" s="726"/>
      <c r="G38" s="726"/>
      <c r="H38" s="727"/>
      <c r="I38" s="15"/>
      <c r="J38" s="15"/>
      <c r="M38" s="37"/>
      <c r="N38" s="70"/>
    </row>
    <row r="39" spans="1:14" ht="16.5" customHeight="1">
      <c r="A39" s="196"/>
      <c r="B39" s="309"/>
      <c r="C39" s="720"/>
      <c r="D39" s="725"/>
      <c r="E39" s="726"/>
      <c r="F39" s="726"/>
      <c r="G39" s="726"/>
      <c r="H39" s="727"/>
      <c r="I39" s="15"/>
      <c r="J39" s="15"/>
      <c r="M39" s="37"/>
      <c r="N39" s="70"/>
    </row>
    <row r="40" spans="1:14" ht="16.5" customHeight="1">
      <c r="A40" s="196"/>
      <c r="B40" s="309"/>
      <c r="C40" s="720"/>
      <c r="D40" s="725"/>
      <c r="E40" s="726"/>
      <c r="F40" s="726"/>
      <c r="G40" s="726"/>
      <c r="H40" s="727"/>
      <c r="I40" s="15"/>
      <c r="J40" s="15"/>
      <c r="M40" s="37"/>
      <c r="N40" s="70"/>
    </row>
    <row r="41" spans="1:14" ht="16.5" customHeight="1">
      <c r="A41" s="196"/>
      <c r="B41" s="309"/>
      <c r="C41" s="720"/>
      <c r="D41" s="725"/>
      <c r="E41" s="726"/>
      <c r="F41" s="726"/>
      <c r="G41" s="726"/>
      <c r="H41" s="727"/>
      <c r="I41" s="15"/>
      <c r="J41" s="15"/>
      <c r="M41" s="37"/>
      <c r="N41" s="70"/>
    </row>
    <row r="42" spans="1:14" ht="16.5" customHeight="1">
      <c r="A42" s="196"/>
      <c r="B42" s="309"/>
      <c r="C42" s="720"/>
      <c r="D42" s="725"/>
      <c r="E42" s="726"/>
      <c r="F42" s="726"/>
      <c r="G42" s="726"/>
      <c r="H42" s="727"/>
      <c r="I42" s="15"/>
      <c r="J42" s="15"/>
      <c r="M42" s="37"/>
      <c r="N42" s="70"/>
    </row>
    <row r="43" spans="1:14" ht="16.5" customHeight="1">
      <c r="A43" s="196"/>
      <c r="B43" s="309"/>
      <c r="C43" s="720"/>
      <c r="D43" s="725"/>
      <c r="E43" s="726"/>
      <c r="F43" s="726"/>
      <c r="G43" s="726"/>
      <c r="H43" s="727"/>
      <c r="I43" s="15"/>
      <c r="J43" s="15"/>
      <c r="M43" s="37"/>
      <c r="N43" s="70"/>
    </row>
    <row r="44" spans="1:14" ht="16.5" customHeight="1">
      <c r="A44" s="196"/>
      <c r="B44" s="446"/>
      <c r="C44" s="720"/>
      <c r="D44" s="725"/>
      <c r="E44" s="726"/>
      <c r="F44" s="726"/>
      <c r="G44" s="726"/>
      <c r="H44" s="727"/>
      <c r="I44" s="15"/>
      <c r="J44" s="15"/>
      <c r="M44" s="37"/>
      <c r="N44" s="70"/>
    </row>
    <row r="45" spans="1:14" ht="16.5" customHeight="1">
      <c r="A45" s="196"/>
      <c r="B45" s="446"/>
      <c r="C45" s="720"/>
      <c r="D45" s="725"/>
      <c r="E45" s="726"/>
      <c r="F45" s="726"/>
      <c r="G45" s="726"/>
      <c r="H45" s="727"/>
      <c r="I45" s="15"/>
      <c r="J45" s="15"/>
      <c r="M45" s="37"/>
      <c r="N45" s="70"/>
    </row>
    <row r="46" spans="1:14" ht="16.5" customHeight="1">
      <c r="A46" s="196"/>
      <c r="B46" s="309"/>
      <c r="C46" s="720"/>
      <c r="D46" s="725"/>
      <c r="E46" s="726"/>
      <c r="F46" s="726"/>
      <c r="G46" s="726"/>
      <c r="H46" s="727"/>
      <c r="I46" s="15"/>
      <c r="J46" s="15"/>
      <c r="M46" s="37"/>
      <c r="N46" s="70"/>
    </row>
    <row r="47" spans="1:14" ht="16.5" customHeight="1">
      <c r="A47" s="196"/>
      <c r="B47" s="309"/>
      <c r="C47" s="720"/>
      <c r="D47" s="725"/>
      <c r="E47" s="726"/>
      <c r="F47" s="726"/>
      <c r="G47" s="726"/>
      <c r="H47" s="727"/>
      <c r="I47" s="15"/>
      <c r="J47" s="15"/>
      <c r="M47" s="37"/>
      <c r="N47" s="70"/>
    </row>
    <row r="48" spans="1:14" ht="16.5" customHeight="1">
      <c r="A48" s="196"/>
      <c r="B48" s="309"/>
      <c r="C48" s="720"/>
      <c r="D48" s="725"/>
      <c r="E48" s="726"/>
      <c r="F48" s="726"/>
      <c r="G48" s="726"/>
      <c r="H48" s="727"/>
      <c r="I48" s="15"/>
      <c r="J48" s="15"/>
      <c r="M48" s="37"/>
      <c r="N48" s="70"/>
    </row>
    <row r="49" spans="1:14" ht="16.5" customHeight="1" thickBot="1">
      <c r="A49" s="196"/>
      <c r="B49" s="310"/>
      <c r="C49" s="721"/>
      <c r="D49" s="728"/>
      <c r="E49" s="729"/>
      <c r="F49" s="729"/>
      <c r="G49" s="729"/>
      <c r="H49" s="730"/>
      <c r="I49" s="15"/>
      <c r="J49" s="15"/>
      <c r="K49" s="70"/>
      <c r="N49" s="70"/>
    </row>
    <row r="50" spans="1:14" ht="12" customHeight="1" thickTop="1">
      <c r="M50" s="110"/>
      <c r="N50" s="152"/>
    </row>
  </sheetData>
  <sheetProtection password="D819" sheet="1" objects="1" scenarios="1"/>
  <mergeCells count="14">
    <mergeCell ref="D7:H7"/>
    <mergeCell ref="B3:H3"/>
    <mergeCell ref="C5:H5"/>
    <mergeCell ref="D6:H6"/>
    <mergeCell ref="B4:C4"/>
    <mergeCell ref="D4:H4"/>
    <mergeCell ref="C33:C49"/>
    <mergeCell ref="D33:H49"/>
    <mergeCell ref="C8:C9"/>
    <mergeCell ref="E8:H8"/>
    <mergeCell ref="E9:H9"/>
    <mergeCell ref="D10:H10"/>
    <mergeCell ref="C11:C32"/>
    <mergeCell ref="D11:H32"/>
  </mergeCells>
  <phoneticPr fontId="2"/>
  <conditionalFormatting sqref="D33 G8:G9 E8:E9 G6 D6:D11 E6 D4:E4">
    <cfRule type="cellIs" dxfId="16" priority="2" stopIfTrue="1" operator="equal">
      <formula>""</formula>
    </cfRule>
  </conditionalFormatting>
  <dataValidations count="1">
    <dataValidation type="custom" imeMode="halfAlpha" allowBlank="1" showInputMessage="1" showErrorMessage="1" errorTitle="入力内容に誤りがあります" error="半角英数字で入力してください" sqref="E9">
      <formula1>E9&amp;""=ASC(E9)</formula1>
    </dataValidation>
  </dataValidations>
  <printOptions horizontalCentered="1"/>
  <pageMargins left="0.43307086614173229" right="0.39370078740157483" top="0.51181102362204722" bottom="0.59055118110236227" header="0.39370078740157483" footer="0.39370078740157483"/>
  <pageSetup paperSize="9" scale="80" firstPageNumber="13" orientation="portrait" useFirstPageNumber="1" r:id="rId1"/>
  <headerFooter alignWithMargins="0">
    <oddHeader>&amp;R（様式２－４）</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AD32"/>
  <sheetViews>
    <sheetView view="pageBreakPreview" zoomScale="85" zoomScaleNormal="100" zoomScaleSheetLayoutView="85" zoomScalePageLayoutView="64" workbookViewId="0">
      <selection activeCell="B1" sqref="B1:N1"/>
    </sheetView>
  </sheetViews>
  <sheetFormatPr defaultRowHeight="30" customHeight="1"/>
  <cols>
    <col min="1" max="1" width="2.125" style="3" customWidth="1"/>
    <col min="2" max="2" width="17.625" style="6" customWidth="1"/>
    <col min="3" max="8" width="7.375" style="6" customWidth="1"/>
    <col min="9" max="13" width="7.375" style="7" customWidth="1"/>
    <col min="14" max="14" width="7.375" style="8" customWidth="1"/>
    <col min="15" max="16" width="2.125" style="8" customWidth="1"/>
    <col min="17" max="17" width="13.375" style="8" hidden="1" customWidth="1"/>
    <col min="18" max="18" width="1.625" style="8" customWidth="1"/>
    <col min="19" max="19" width="1.625" style="3" customWidth="1"/>
    <col min="20" max="20" width="85.625" style="124" customWidth="1"/>
    <col min="21" max="22" width="9" style="3"/>
    <col min="23" max="23" width="16" style="3" customWidth="1"/>
    <col min="24" max="26" width="9" style="3"/>
    <col min="27" max="27" width="9" style="8" hidden="1" customWidth="1"/>
    <col min="28" max="28" width="9" style="3"/>
    <col min="29" max="29" width="0" style="3" hidden="1" customWidth="1"/>
    <col min="30" max="30" width="9" style="3" hidden="1" customWidth="1"/>
    <col min="31" max="16384" width="9" style="3"/>
  </cols>
  <sheetData>
    <row r="1" spans="1:29" ht="33" customHeight="1">
      <c r="A1" s="47"/>
      <c r="B1" s="751" t="s">
        <v>240</v>
      </c>
      <c r="C1" s="751"/>
      <c r="D1" s="751"/>
      <c r="E1" s="751"/>
      <c r="F1" s="751"/>
      <c r="G1" s="751"/>
      <c r="H1" s="751"/>
      <c r="I1" s="751"/>
      <c r="J1" s="751"/>
      <c r="K1" s="751"/>
      <c r="L1" s="751"/>
      <c r="M1" s="751"/>
      <c r="N1" s="751"/>
    </row>
    <row r="2" spans="1:29" ht="9" customHeight="1" thickBot="1">
      <c r="A2" s="47"/>
      <c r="B2" s="102"/>
      <c r="C2" s="102"/>
      <c r="D2" s="102"/>
      <c r="E2" s="102"/>
      <c r="F2" s="102"/>
      <c r="G2" s="102"/>
      <c r="H2" s="102"/>
      <c r="I2" s="102"/>
      <c r="J2" s="102"/>
      <c r="K2" s="102"/>
      <c r="L2" s="102"/>
    </row>
    <row r="3" spans="1:29" ht="33" customHeight="1" thickTop="1">
      <c r="A3" s="47"/>
      <c r="B3" s="98" t="s">
        <v>132</v>
      </c>
      <c r="C3" s="98"/>
      <c r="D3" s="98"/>
      <c r="S3" s="36"/>
      <c r="T3" s="149" t="s">
        <v>375</v>
      </c>
    </row>
    <row r="4" spans="1:29" ht="33" customHeight="1">
      <c r="B4" s="644" t="s">
        <v>127</v>
      </c>
      <c r="C4" s="645"/>
      <c r="D4" s="646"/>
      <c r="E4" s="741" t="str">
        <f>IF('事業計画書（様式１）'!J20="","",'事業計画書（様式１）'!J20)</f>
        <v/>
      </c>
      <c r="F4" s="742"/>
      <c r="G4" s="742"/>
      <c r="H4" s="742"/>
      <c r="I4" s="742"/>
      <c r="J4" s="742"/>
      <c r="K4" s="742"/>
      <c r="L4" s="742"/>
      <c r="M4" s="742"/>
      <c r="N4" s="743"/>
      <c r="O4" s="101"/>
      <c r="P4" s="101"/>
      <c r="S4" s="37"/>
      <c r="T4" s="321" t="s">
        <v>364</v>
      </c>
      <c r="AA4" s="17" t="s">
        <v>19</v>
      </c>
    </row>
    <row r="5" spans="1:29" ht="33" customHeight="1">
      <c r="B5" s="752" t="s">
        <v>129</v>
      </c>
      <c r="C5" s="753"/>
      <c r="D5" s="753"/>
      <c r="E5" s="753"/>
      <c r="F5" s="753"/>
      <c r="G5" s="753"/>
      <c r="H5" s="753"/>
      <c r="I5" s="753"/>
      <c r="J5" s="753"/>
      <c r="K5" s="753"/>
      <c r="L5" s="753"/>
      <c r="M5" s="753"/>
      <c r="N5" s="754"/>
      <c r="O5" s="101"/>
      <c r="P5" s="101"/>
      <c r="S5" s="37"/>
      <c r="T5" s="70"/>
      <c r="AA5" s="114"/>
    </row>
    <row r="6" spans="1:29" ht="33" customHeight="1" thickBot="1">
      <c r="B6" s="719" t="s">
        <v>130</v>
      </c>
      <c r="C6" s="663" t="s">
        <v>126</v>
      </c>
      <c r="D6" s="665"/>
      <c r="E6" s="711"/>
      <c r="F6" s="712"/>
      <c r="G6" s="712"/>
      <c r="H6" s="712"/>
      <c r="I6" s="712"/>
      <c r="J6" s="712"/>
      <c r="K6" s="712"/>
      <c r="L6" s="712"/>
      <c r="M6" s="712"/>
      <c r="N6" s="713"/>
      <c r="O6" s="11"/>
      <c r="P6" s="11"/>
      <c r="S6" s="37"/>
      <c r="T6" s="70" t="s">
        <v>379</v>
      </c>
      <c r="AA6" s="18"/>
      <c r="AC6" s="3" t="s">
        <v>14</v>
      </c>
    </row>
    <row r="7" spans="1:29" ht="33" customHeight="1">
      <c r="B7" s="720"/>
      <c r="C7" s="644" t="s">
        <v>22</v>
      </c>
      <c r="D7" s="646"/>
      <c r="E7" s="711"/>
      <c r="F7" s="712"/>
      <c r="G7" s="712"/>
      <c r="H7" s="713"/>
      <c r="I7" s="644" t="s">
        <v>128</v>
      </c>
      <c r="J7" s="646"/>
      <c r="K7" s="744"/>
      <c r="L7" s="745"/>
      <c r="M7" s="745"/>
      <c r="N7" s="746"/>
      <c r="O7" s="11"/>
      <c r="P7" s="11"/>
      <c r="S7" s="37"/>
      <c r="T7" s="70"/>
      <c r="AA7" s="104"/>
    </row>
    <row r="8" spans="1:29" ht="33" customHeight="1">
      <c r="B8" s="719" t="s">
        <v>131</v>
      </c>
      <c r="C8" s="663" t="s">
        <v>126</v>
      </c>
      <c r="D8" s="665"/>
      <c r="E8" s="711"/>
      <c r="F8" s="712"/>
      <c r="G8" s="712"/>
      <c r="H8" s="712"/>
      <c r="I8" s="712"/>
      <c r="J8" s="712"/>
      <c r="K8" s="712"/>
      <c r="L8" s="712"/>
      <c r="M8" s="712"/>
      <c r="N8" s="713"/>
      <c r="O8" s="101"/>
      <c r="P8" s="101"/>
      <c r="S8" s="37"/>
      <c r="T8" s="70"/>
    </row>
    <row r="9" spans="1:29" ht="33" customHeight="1">
      <c r="B9" s="720"/>
      <c r="C9" s="644" t="s">
        <v>22</v>
      </c>
      <c r="D9" s="646"/>
      <c r="E9" s="711"/>
      <c r="F9" s="712"/>
      <c r="G9" s="712"/>
      <c r="H9" s="713"/>
      <c r="I9" s="644" t="s">
        <v>128</v>
      </c>
      <c r="J9" s="646"/>
      <c r="K9" s="744"/>
      <c r="L9" s="745"/>
      <c r="M9" s="745"/>
      <c r="N9" s="746"/>
      <c r="O9" s="13"/>
      <c r="P9" s="13"/>
      <c r="S9" s="37"/>
      <c r="T9" s="70"/>
    </row>
    <row r="10" spans="1:29" ht="33" customHeight="1">
      <c r="B10" s="747"/>
      <c r="C10" s="663" t="s">
        <v>126</v>
      </c>
      <c r="D10" s="665"/>
      <c r="E10" s="711"/>
      <c r="F10" s="712"/>
      <c r="G10" s="712"/>
      <c r="H10" s="712"/>
      <c r="I10" s="712"/>
      <c r="J10" s="712"/>
      <c r="K10" s="712"/>
      <c r="L10" s="712"/>
      <c r="M10" s="712"/>
      <c r="N10" s="713"/>
      <c r="O10" s="14"/>
      <c r="P10" s="14"/>
      <c r="S10" s="37"/>
      <c r="T10" s="70"/>
    </row>
    <row r="11" spans="1:29" ht="33" customHeight="1">
      <c r="B11" s="755"/>
      <c r="C11" s="644" t="s">
        <v>22</v>
      </c>
      <c r="D11" s="646"/>
      <c r="E11" s="711"/>
      <c r="F11" s="712"/>
      <c r="G11" s="712"/>
      <c r="H11" s="713"/>
      <c r="I11" s="644" t="s">
        <v>128</v>
      </c>
      <c r="J11" s="646"/>
      <c r="K11" s="744"/>
      <c r="L11" s="745"/>
      <c r="M11" s="745"/>
      <c r="N11" s="746"/>
      <c r="O11" s="14"/>
      <c r="P11" s="14"/>
      <c r="S11" s="37"/>
      <c r="T11" s="70"/>
    </row>
    <row r="12" spans="1:29" ht="33" customHeight="1">
      <c r="B12" s="747"/>
      <c r="C12" s="663" t="s">
        <v>126</v>
      </c>
      <c r="D12" s="665"/>
      <c r="E12" s="711"/>
      <c r="F12" s="712"/>
      <c r="G12" s="712"/>
      <c r="H12" s="712"/>
      <c r="I12" s="712"/>
      <c r="J12" s="712"/>
      <c r="K12" s="712"/>
      <c r="L12" s="712"/>
      <c r="M12" s="712"/>
      <c r="N12" s="713"/>
      <c r="O12" s="14"/>
      <c r="P12" s="14"/>
      <c r="S12" s="37"/>
      <c r="T12" s="70"/>
    </row>
    <row r="13" spans="1:29" ht="33" customHeight="1">
      <c r="B13" s="755"/>
      <c r="C13" s="644" t="s">
        <v>22</v>
      </c>
      <c r="D13" s="646"/>
      <c r="E13" s="711"/>
      <c r="F13" s="712"/>
      <c r="G13" s="712"/>
      <c r="H13" s="713"/>
      <c r="I13" s="644" t="s">
        <v>128</v>
      </c>
      <c r="J13" s="646"/>
      <c r="K13" s="744"/>
      <c r="L13" s="745"/>
      <c r="M13" s="745"/>
      <c r="N13" s="746"/>
      <c r="O13" s="14"/>
      <c r="P13" s="14"/>
      <c r="S13" s="37"/>
      <c r="T13" s="70"/>
    </row>
    <row r="14" spans="1:29" ht="33" customHeight="1">
      <c r="A14" s="24"/>
      <c r="B14" s="747"/>
      <c r="C14" s="663" t="s">
        <v>126</v>
      </c>
      <c r="D14" s="665"/>
      <c r="E14" s="711"/>
      <c r="F14" s="712"/>
      <c r="G14" s="712"/>
      <c r="H14" s="712"/>
      <c r="I14" s="712"/>
      <c r="J14" s="712"/>
      <c r="K14" s="712"/>
      <c r="L14" s="712"/>
      <c r="M14" s="712"/>
      <c r="N14" s="713"/>
      <c r="O14" s="15"/>
      <c r="P14" s="15"/>
      <c r="S14" s="37"/>
      <c r="T14" s="70"/>
    </row>
    <row r="15" spans="1:29" ht="33" customHeight="1">
      <c r="A15" s="165"/>
      <c r="B15" s="748"/>
      <c r="C15" s="644" t="s">
        <v>22</v>
      </c>
      <c r="D15" s="646"/>
      <c r="E15" s="711"/>
      <c r="F15" s="712"/>
      <c r="G15" s="712"/>
      <c r="H15" s="713"/>
      <c r="I15" s="644" t="s">
        <v>128</v>
      </c>
      <c r="J15" s="646"/>
      <c r="K15" s="744"/>
      <c r="L15" s="745"/>
      <c r="M15" s="745"/>
      <c r="N15" s="746"/>
      <c r="O15" s="15"/>
      <c r="P15" s="15"/>
      <c r="S15" s="37"/>
      <c r="T15" s="70"/>
    </row>
    <row r="16" spans="1:29" ht="33" customHeight="1">
      <c r="A16" s="196"/>
      <c r="B16" s="747"/>
      <c r="C16" s="663" t="s">
        <v>126</v>
      </c>
      <c r="D16" s="665"/>
      <c r="E16" s="711"/>
      <c r="F16" s="712"/>
      <c r="G16" s="712"/>
      <c r="H16" s="712"/>
      <c r="I16" s="712"/>
      <c r="J16" s="712"/>
      <c r="K16" s="712"/>
      <c r="L16" s="712"/>
      <c r="M16" s="712"/>
      <c r="N16" s="713"/>
      <c r="O16" s="15"/>
      <c r="P16" s="15"/>
      <c r="S16" s="37"/>
      <c r="T16" s="70"/>
    </row>
    <row r="17" spans="1:20" ht="33" customHeight="1">
      <c r="A17" s="196"/>
      <c r="B17" s="748"/>
      <c r="C17" s="644" t="s">
        <v>22</v>
      </c>
      <c r="D17" s="646"/>
      <c r="E17" s="711"/>
      <c r="F17" s="712"/>
      <c r="G17" s="712"/>
      <c r="H17" s="713"/>
      <c r="I17" s="644" t="s">
        <v>128</v>
      </c>
      <c r="J17" s="646"/>
      <c r="K17" s="744"/>
      <c r="L17" s="745"/>
      <c r="M17" s="745"/>
      <c r="N17" s="746"/>
      <c r="O17" s="15"/>
      <c r="P17" s="15"/>
      <c r="S17" s="37"/>
      <c r="T17" s="70"/>
    </row>
    <row r="18" spans="1:20" ht="33" customHeight="1">
      <c r="A18" s="196"/>
      <c r="B18" s="747"/>
      <c r="C18" s="663" t="s">
        <v>126</v>
      </c>
      <c r="D18" s="665"/>
      <c r="E18" s="711"/>
      <c r="F18" s="712"/>
      <c r="G18" s="712"/>
      <c r="H18" s="712"/>
      <c r="I18" s="712"/>
      <c r="J18" s="712"/>
      <c r="K18" s="712"/>
      <c r="L18" s="712"/>
      <c r="M18" s="712"/>
      <c r="N18" s="713"/>
      <c r="O18" s="15"/>
      <c r="P18" s="15"/>
      <c r="S18" s="37"/>
      <c r="T18" s="70"/>
    </row>
    <row r="19" spans="1:20" ht="33" customHeight="1" thickBot="1">
      <c r="A19" s="196"/>
      <c r="B19" s="748"/>
      <c r="C19" s="644" t="s">
        <v>22</v>
      </c>
      <c r="D19" s="646"/>
      <c r="E19" s="711"/>
      <c r="F19" s="712"/>
      <c r="G19" s="712"/>
      <c r="H19" s="713"/>
      <c r="I19" s="644" t="s">
        <v>128</v>
      </c>
      <c r="J19" s="646"/>
      <c r="K19" s="744"/>
      <c r="L19" s="745"/>
      <c r="M19" s="745"/>
      <c r="N19" s="746"/>
      <c r="O19" s="15"/>
      <c r="P19" s="15"/>
      <c r="S19" s="37"/>
      <c r="T19" s="70"/>
    </row>
    <row r="20" spans="1:20" ht="33" customHeight="1" thickTop="1" thickBot="1">
      <c r="A20" s="165"/>
      <c r="B20" s="138"/>
      <c r="C20" s="249"/>
      <c r="D20" s="249"/>
      <c r="E20" s="249"/>
      <c r="F20" s="249"/>
      <c r="G20" s="249"/>
      <c r="H20" s="249"/>
      <c r="I20" s="164"/>
      <c r="J20" s="164"/>
      <c r="K20" s="164"/>
      <c r="L20" s="164"/>
      <c r="M20" s="164"/>
      <c r="N20" s="164"/>
      <c r="O20" s="15"/>
      <c r="P20" s="15"/>
      <c r="S20" s="351"/>
      <c r="T20" s="352"/>
    </row>
    <row r="21" spans="1:20" ht="33" customHeight="1" thickTop="1">
      <c r="A21" s="24"/>
      <c r="B21" s="98" t="s">
        <v>251</v>
      </c>
      <c r="C21" s="100"/>
      <c r="D21" s="100"/>
      <c r="E21" s="100"/>
      <c r="F21" s="100"/>
      <c r="G21" s="100"/>
      <c r="H21" s="100"/>
      <c r="I21" s="100"/>
      <c r="J21" s="100"/>
      <c r="K21" s="100"/>
      <c r="L21" s="100"/>
      <c r="M21" s="100"/>
      <c r="N21" s="100"/>
      <c r="O21" s="15"/>
      <c r="P21" s="15"/>
      <c r="S21" s="37"/>
      <c r="T21" s="150" t="s">
        <v>398</v>
      </c>
    </row>
    <row r="22" spans="1:20" ht="33" customHeight="1">
      <c r="A22" s="24"/>
      <c r="B22" s="136"/>
      <c r="C22" s="622" t="s">
        <v>247</v>
      </c>
      <c r="D22" s="750"/>
      <c r="E22" s="750"/>
      <c r="F22" s="623"/>
      <c r="G22" s="134"/>
      <c r="H22" s="134"/>
      <c r="I22" s="134"/>
      <c r="J22" s="134"/>
      <c r="K22" s="134"/>
      <c r="L22" s="134"/>
      <c r="M22" s="134"/>
      <c r="N22" s="134"/>
      <c r="O22" s="15"/>
      <c r="P22" s="15"/>
      <c r="S22" s="37"/>
      <c r="T22" s="70"/>
    </row>
    <row r="23" spans="1:20" ht="33" customHeight="1">
      <c r="A23" s="24"/>
      <c r="B23" s="136" t="s">
        <v>133</v>
      </c>
      <c r="C23" s="467"/>
      <c r="D23" s="131" t="s">
        <v>47</v>
      </c>
      <c r="E23" s="467"/>
      <c r="F23" s="133" t="s">
        <v>65</v>
      </c>
      <c r="H23" s="134"/>
      <c r="I23" s="134"/>
      <c r="O23" s="15"/>
      <c r="P23" s="15"/>
      <c r="S23" s="37"/>
      <c r="T23" s="70"/>
    </row>
    <row r="24" spans="1:20" ht="33" customHeight="1">
      <c r="A24" s="24"/>
      <c r="B24" s="136" t="s">
        <v>134</v>
      </c>
      <c r="C24" s="467"/>
      <c r="D24" s="131" t="s">
        <v>47</v>
      </c>
      <c r="E24" s="467"/>
      <c r="F24" s="133" t="s">
        <v>65</v>
      </c>
      <c r="H24" s="134"/>
      <c r="I24" s="134"/>
      <c r="O24" s="15"/>
      <c r="P24" s="15"/>
      <c r="S24" s="37"/>
      <c r="T24" s="70"/>
    </row>
    <row r="25" spans="1:20" ht="33" customHeight="1">
      <c r="A25" s="24"/>
      <c r="B25" s="136" t="s">
        <v>135</v>
      </c>
      <c r="C25" s="467"/>
      <c r="D25" s="131" t="s">
        <v>47</v>
      </c>
      <c r="E25" s="467"/>
      <c r="F25" s="133" t="s">
        <v>65</v>
      </c>
      <c r="H25" s="134"/>
      <c r="I25" s="134"/>
      <c r="O25" s="15"/>
      <c r="P25" s="15"/>
      <c r="S25" s="37"/>
      <c r="T25" s="253" t="s">
        <v>376</v>
      </c>
    </row>
    <row r="26" spans="1:20" ht="33" customHeight="1">
      <c r="A26" s="24"/>
      <c r="B26" s="136" t="s">
        <v>136</v>
      </c>
      <c r="C26" s="467"/>
      <c r="D26" s="131" t="s">
        <v>47</v>
      </c>
      <c r="E26" s="467"/>
      <c r="F26" s="133" t="s">
        <v>65</v>
      </c>
      <c r="H26" s="7"/>
      <c r="O26" s="15"/>
      <c r="P26" s="15"/>
      <c r="S26" s="37"/>
      <c r="T26" s="70"/>
    </row>
    <row r="27" spans="1:20" ht="33" customHeight="1">
      <c r="A27" s="24"/>
      <c r="B27" s="134"/>
      <c r="N27" s="135"/>
      <c r="O27" s="15"/>
      <c r="P27" s="15"/>
      <c r="S27" s="37"/>
      <c r="T27" s="70"/>
    </row>
    <row r="28" spans="1:20" ht="33" customHeight="1">
      <c r="A28" s="24"/>
      <c r="B28" s="98" t="s">
        <v>352</v>
      </c>
      <c r="N28" s="132"/>
      <c r="O28" s="15"/>
      <c r="P28" s="15"/>
      <c r="S28" s="37"/>
      <c r="T28" s="70"/>
    </row>
    <row r="29" spans="1:20" ht="33" customHeight="1">
      <c r="A29" s="24"/>
      <c r="B29" s="622" t="s">
        <v>348</v>
      </c>
      <c r="C29" s="750"/>
      <c r="D29" s="750"/>
      <c r="E29" s="750"/>
      <c r="F29" s="750"/>
      <c r="G29" s="750"/>
      <c r="H29" s="750"/>
      <c r="I29" s="750"/>
      <c r="J29" s="623"/>
      <c r="K29" s="749" t="s">
        <v>349</v>
      </c>
      <c r="L29" s="749"/>
      <c r="M29" s="749"/>
      <c r="N29" s="749"/>
      <c r="O29" s="137"/>
      <c r="P29" s="15"/>
      <c r="S29" s="37"/>
      <c r="T29" s="70"/>
    </row>
    <row r="30" spans="1:20" ht="33" customHeight="1">
      <c r="A30" s="24"/>
      <c r="B30" s="711"/>
      <c r="C30" s="712"/>
      <c r="D30" s="712"/>
      <c r="E30" s="712"/>
      <c r="F30" s="712"/>
      <c r="G30" s="712"/>
      <c r="H30" s="712"/>
      <c r="I30" s="712"/>
      <c r="J30" s="713"/>
      <c r="K30" s="711"/>
      <c r="L30" s="712"/>
      <c r="M30" s="756" t="s">
        <v>137</v>
      </c>
      <c r="N30" s="757"/>
      <c r="O30" s="132"/>
      <c r="P30" s="15"/>
      <c r="S30" s="37"/>
      <c r="T30" s="70" t="s">
        <v>377</v>
      </c>
    </row>
    <row r="31" spans="1:20" ht="33" customHeight="1" thickBot="1">
      <c r="A31" s="24"/>
      <c r="B31" s="134"/>
      <c r="C31" s="100"/>
      <c r="D31" s="100"/>
      <c r="E31" s="100"/>
      <c r="F31" s="100"/>
      <c r="G31" s="100"/>
      <c r="H31" s="100"/>
      <c r="I31" s="100"/>
      <c r="J31" s="100"/>
      <c r="K31" s="100"/>
      <c r="L31" s="100"/>
      <c r="M31" s="100"/>
      <c r="N31" s="132"/>
      <c r="O31" s="15"/>
      <c r="P31" s="15"/>
      <c r="S31" s="37"/>
      <c r="T31" s="70"/>
    </row>
    <row r="32" spans="1:20" ht="30" customHeight="1" thickTop="1">
      <c r="S32" s="110"/>
      <c r="T32" s="152"/>
    </row>
  </sheetData>
  <sheetProtection password="D819" sheet="1" objects="1" scenarios="1"/>
  <mergeCells count="59">
    <mergeCell ref="B1:N1"/>
    <mergeCell ref="B5:N5"/>
    <mergeCell ref="B12:B13"/>
    <mergeCell ref="M30:N30"/>
    <mergeCell ref="E10:N10"/>
    <mergeCell ref="C12:D12"/>
    <mergeCell ref="E12:N12"/>
    <mergeCell ref="C13:D13"/>
    <mergeCell ref="E13:H13"/>
    <mergeCell ref="I13:J13"/>
    <mergeCell ref="B10:B11"/>
    <mergeCell ref="C10:D10"/>
    <mergeCell ref="C11:D11"/>
    <mergeCell ref="K30:L30"/>
    <mergeCell ref="B30:J30"/>
    <mergeCell ref="B29:J29"/>
    <mergeCell ref="K29:N29"/>
    <mergeCell ref="C14:D14"/>
    <mergeCell ref="E14:N14"/>
    <mergeCell ref="C15:D15"/>
    <mergeCell ref="E15:H15"/>
    <mergeCell ref="I15:J15"/>
    <mergeCell ref="K15:N15"/>
    <mergeCell ref="C22:F22"/>
    <mergeCell ref="C16:D16"/>
    <mergeCell ref="E16:N16"/>
    <mergeCell ref="C17:D17"/>
    <mergeCell ref="E17:H17"/>
    <mergeCell ref="I17:J17"/>
    <mergeCell ref="K17:N17"/>
    <mergeCell ref="B14:B15"/>
    <mergeCell ref="B18:B19"/>
    <mergeCell ref="C18:D18"/>
    <mergeCell ref="E18:N18"/>
    <mergeCell ref="C19:D19"/>
    <mergeCell ref="E19:H19"/>
    <mergeCell ref="I19:J19"/>
    <mergeCell ref="K19:N19"/>
    <mergeCell ref="B16:B17"/>
    <mergeCell ref="B8:B9"/>
    <mergeCell ref="E8:N8"/>
    <mergeCell ref="K9:N9"/>
    <mergeCell ref="E9:H9"/>
    <mergeCell ref="I9:J9"/>
    <mergeCell ref="E11:H11"/>
    <mergeCell ref="I11:J11"/>
    <mergeCell ref="K11:N11"/>
    <mergeCell ref="K13:N13"/>
    <mergeCell ref="C8:D8"/>
    <mergeCell ref="C9:D9"/>
    <mergeCell ref="B6:B7"/>
    <mergeCell ref="E4:N4"/>
    <mergeCell ref="B4:D4"/>
    <mergeCell ref="E6:N6"/>
    <mergeCell ref="C6:D6"/>
    <mergeCell ref="C7:D7"/>
    <mergeCell ref="I7:J7"/>
    <mergeCell ref="K7:N7"/>
    <mergeCell ref="E7:H7"/>
  </mergeCells>
  <phoneticPr fontId="2"/>
  <conditionalFormatting sqref="B30 K30:L30 B23:F26 I14:K14 B14 H12:K12 B12 H10:L10 B10 K11:M13 I18:K18 B18 K15:K19 L14:M19 F6:L6 E6:E10 K7 E4:H4 K9 I16:K16 B16 K16:M17 E10:H19">
    <cfRule type="cellIs" dxfId="15" priority="78" stopIfTrue="1" operator="equal">
      <formula>""</formula>
    </cfRule>
  </conditionalFormatting>
  <printOptions horizontalCentered="1"/>
  <pageMargins left="0.43307086614173229" right="0.39370078740157483" top="0.51181102362204722" bottom="0.59055118110236227" header="0.39370078740157483" footer="0.39370078740157483"/>
  <pageSetup paperSize="9" scale="80" firstPageNumber="13" orientation="portrait" useFirstPageNumber="1" horizontalDpi="4294967293" r:id="rId1"/>
  <headerFooter alignWithMargins="0">
    <oddHeader>&amp;R（様式３－１）</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V22"/>
  <sheetViews>
    <sheetView view="pageBreakPreview" zoomScale="85" zoomScaleNormal="100" zoomScaleSheetLayoutView="85" workbookViewId="0">
      <selection activeCell="L4" sqref="L4:P4"/>
    </sheetView>
  </sheetViews>
  <sheetFormatPr defaultRowHeight="33" customHeight="1"/>
  <cols>
    <col min="1" max="1" width="1.625" style="20" customWidth="1"/>
    <col min="2" max="2" width="2.125" style="22" customWidth="1"/>
    <col min="3" max="4" width="7.375" style="22" customWidth="1"/>
    <col min="5" max="16" width="7.375" style="55" customWidth="1"/>
    <col min="17" max="17" width="1.625" style="20" customWidth="1"/>
    <col min="18" max="18" width="9" style="128" hidden="1" customWidth="1"/>
    <col min="19" max="19" width="2.125" style="128" customWidth="1"/>
    <col min="20" max="20" width="85.625" style="124" customWidth="1"/>
    <col min="21" max="22" width="0" style="20" hidden="1" customWidth="1"/>
    <col min="23" max="23" width="2.125" style="20" customWidth="1"/>
    <col min="24" max="16384" width="9" style="20"/>
  </cols>
  <sheetData>
    <row r="1" spans="2:22" ht="33" customHeight="1" thickBot="1">
      <c r="B1" s="138"/>
      <c r="C1" s="138"/>
      <c r="D1" s="138"/>
      <c r="E1" s="138"/>
      <c r="F1" s="138"/>
      <c r="G1" s="138"/>
      <c r="H1" s="138"/>
      <c r="I1" s="138"/>
      <c r="J1" s="138"/>
      <c r="K1" s="138"/>
      <c r="L1" s="138"/>
      <c r="M1" s="138"/>
      <c r="N1" s="138"/>
      <c r="O1" s="138"/>
      <c r="P1" s="138"/>
      <c r="T1" s="120"/>
    </row>
    <row r="2" spans="2:22" ht="33" customHeight="1" thickTop="1">
      <c r="B2" s="138" t="s">
        <v>252</v>
      </c>
      <c r="C2" s="138"/>
      <c r="D2" s="138"/>
      <c r="E2" s="138"/>
      <c r="F2" s="138"/>
      <c r="G2" s="138"/>
      <c r="H2" s="138"/>
      <c r="I2" s="138"/>
      <c r="J2" s="138"/>
      <c r="K2" s="138"/>
      <c r="L2" s="138"/>
      <c r="M2" s="138"/>
      <c r="N2" s="138"/>
      <c r="O2" s="138"/>
      <c r="P2" s="138"/>
      <c r="R2" s="315"/>
      <c r="S2" s="288"/>
      <c r="T2" s="330" t="s">
        <v>378</v>
      </c>
    </row>
    <row r="3" spans="2:22" ht="33" customHeight="1">
      <c r="B3" s="671" t="s">
        <v>342</v>
      </c>
      <c r="C3" s="672"/>
      <c r="D3" s="672"/>
      <c r="E3" s="672"/>
      <c r="F3" s="672"/>
      <c r="G3" s="672"/>
      <c r="H3" s="672"/>
      <c r="I3" s="672"/>
      <c r="J3" s="644" t="s">
        <v>186</v>
      </c>
      <c r="K3" s="645"/>
      <c r="L3" s="646"/>
      <c r="M3" s="758" t="str">
        <f>IF('事業計画書（様式１）'!J21="","",'事業計画書（様式１）'!J21)</f>
        <v/>
      </c>
      <c r="N3" s="759"/>
      <c r="O3" s="759"/>
      <c r="P3" s="306" t="s">
        <v>343</v>
      </c>
      <c r="T3" s="417" t="s">
        <v>364</v>
      </c>
    </row>
    <row r="4" spans="2:22" ht="33" customHeight="1">
      <c r="B4" s="644" t="s">
        <v>68</v>
      </c>
      <c r="C4" s="645"/>
      <c r="D4" s="646"/>
      <c r="E4" s="764"/>
      <c r="F4" s="765"/>
      <c r="G4" s="765"/>
      <c r="H4" s="765"/>
      <c r="I4" s="766"/>
      <c r="J4" s="663" t="s">
        <v>69</v>
      </c>
      <c r="K4" s="665"/>
      <c r="L4" s="760"/>
      <c r="M4" s="761"/>
      <c r="N4" s="761"/>
      <c r="O4" s="761"/>
      <c r="P4" s="762"/>
      <c r="R4" s="77"/>
      <c r="T4" s="327"/>
      <c r="U4" s="57"/>
      <c r="V4" s="57"/>
    </row>
    <row r="5" spans="2:22" ht="33" customHeight="1">
      <c r="B5" s="663" t="s">
        <v>138</v>
      </c>
      <c r="C5" s="664"/>
      <c r="D5" s="665"/>
      <c r="E5" s="760"/>
      <c r="F5" s="761"/>
      <c r="G5" s="761"/>
      <c r="H5" s="761"/>
      <c r="I5" s="761"/>
      <c r="J5" s="761"/>
      <c r="K5" s="761"/>
      <c r="L5" s="761"/>
      <c r="M5" s="779"/>
      <c r="N5" s="776" t="s">
        <v>429</v>
      </c>
      <c r="O5" s="664"/>
      <c r="P5" s="665"/>
      <c r="Q5" s="21"/>
      <c r="R5" s="77"/>
      <c r="T5" s="327" t="s">
        <v>430</v>
      </c>
      <c r="U5" s="57"/>
      <c r="V5" s="57"/>
    </row>
    <row r="6" spans="2:22" ht="33" customHeight="1">
      <c r="B6" s="666"/>
      <c r="C6" s="635"/>
      <c r="D6" s="667"/>
      <c r="E6" s="780"/>
      <c r="F6" s="781"/>
      <c r="G6" s="781"/>
      <c r="H6" s="781"/>
      <c r="I6" s="781"/>
      <c r="J6" s="781"/>
      <c r="K6" s="781"/>
      <c r="L6" s="781"/>
      <c r="M6" s="782"/>
      <c r="N6" s="777"/>
      <c r="O6" s="635"/>
      <c r="P6" s="667"/>
      <c r="Q6" s="21"/>
      <c r="R6" s="77"/>
      <c r="S6" s="315"/>
      <c r="T6" s="327"/>
      <c r="U6" s="57"/>
      <c r="V6" s="57"/>
    </row>
    <row r="7" spans="2:22" ht="33" customHeight="1">
      <c r="B7" s="666"/>
      <c r="C7" s="635"/>
      <c r="D7" s="667"/>
      <c r="E7" s="783"/>
      <c r="F7" s="784"/>
      <c r="G7" s="784"/>
      <c r="H7" s="784"/>
      <c r="I7" s="784"/>
      <c r="J7" s="784"/>
      <c r="K7" s="784"/>
      <c r="L7" s="784"/>
      <c r="M7" s="785"/>
      <c r="N7" s="778"/>
      <c r="O7" s="669"/>
      <c r="P7" s="670"/>
      <c r="Q7" s="21"/>
      <c r="R7" s="77"/>
      <c r="S7" s="315"/>
      <c r="T7" s="327"/>
      <c r="U7" s="57"/>
      <c r="V7" s="57"/>
    </row>
    <row r="8" spans="2:22" ht="33" customHeight="1">
      <c r="B8" s="140"/>
      <c r="C8" s="644" t="s">
        <v>147</v>
      </c>
      <c r="D8" s="645"/>
      <c r="E8" s="645"/>
      <c r="F8" s="645"/>
      <c r="G8" s="645"/>
      <c r="H8" s="645"/>
      <c r="I8" s="645"/>
      <c r="J8" s="645"/>
      <c r="K8" s="645"/>
      <c r="L8" s="645"/>
      <c r="M8" s="645"/>
      <c r="N8" s="645"/>
      <c r="O8" s="645"/>
      <c r="P8" s="646"/>
      <c r="Q8" s="21"/>
      <c r="R8" s="77" t="s">
        <v>141</v>
      </c>
      <c r="S8" s="129"/>
      <c r="T8" s="328" t="s">
        <v>381</v>
      </c>
      <c r="U8" s="57"/>
      <c r="V8" s="57"/>
    </row>
    <row r="9" spans="2:22" ht="33" customHeight="1">
      <c r="B9" s="139"/>
      <c r="C9" s="644" t="s">
        <v>148</v>
      </c>
      <c r="D9" s="646"/>
      <c r="E9" s="711"/>
      <c r="F9" s="712"/>
      <c r="G9" s="230" t="s">
        <v>47</v>
      </c>
      <c r="H9" s="467"/>
      <c r="I9" s="230" t="s">
        <v>65</v>
      </c>
      <c r="J9" s="644" t="s">
        <v>139</v>
      </c>
      <c r="K9" s="646"/>
      <c r="L9" s="711"/>
      <c r="M9" s="712"/>
      <c r="N9" s="712"/>
      <c r="O9" s="712"/>
      <c r="P9" s="713"/>
      <c r="Q9" s="21"/>
      <c r="R9" s="130" t="s">
        <v>142</v>
      </c>
      <c r="S9" s="129"/>
      <c r="T9" s="416" t="s">
        <v>380</v>
      </c>
      <c r="U9" s="57"/>
      <c r="V9" s="57"/>
    </row>
    <row r="10" spans="2:22" ht="33" customHeight="1">
      <c r="B10" s="663" t="s">
        <v>149</v>
      </c>
      <c r="C10" s="645"/>
      <c r="D10" s="646"/>
      <c r="E10" s="711"/>
      <c r="F10" s="712"/>
      <c r="G10" s="712"/>
      <c r="H10" s="712"/>
      <c r="I10" s="712"/>
      <c r="J10" s="712"/>
      <c r="K10" s="712"/>
      <c r="L10" s="712"/>
      <c r="M10" s="712"/>
      <c r="N10" s="712"/>
      <c r="O10" s="712"/>
      <c r="P10" s="713"/>
      <c r="Q10" s="21"/>
      <c r="R10" s="130" t="s">
        <v>140</v>
      </c>
      <c r="S10" s="129"/>
      <c r="T10" s="328"/>
      <c r="U10" s="57"/>
      <c r="V10" s="57"/>
    </row>
    <row r="11" spans="2:22" ht="33" customHeight="1">
      <c r="B11" s="763"/>
      <c r="C11" s="663" t="s">
        <v>152</v>
      </c>
      <c r="D11" s="665"/>
      <c r="E11" s="767"/>
      <c r="F11" s="768"/>
      <c r="G11" s="768"/>
      <c r="H11" s="768"/>
      <c r="I11" s="768"/>
      <c r="J11" s="768"/>
      <c r="K11" s="768"/>
      <c r="L11" s="768"/>
      <c r="M11" s="768"/>
      <c r="N11" s="768"/>
      <c r="O11" s="768"/>
      <c r="P11" s="769"/>
      <c r="T11" s="326" t="s">
        <v>151</v>
      </c>
      <c r="U11" s="57"/>
      <c r="V11" s="57"/>
    </row>
    <row r="12" spans="2:22" ht="33" customHeight="1">
      <c r="B12" s="763"/>
      <c r="C12" s="666"/>
      <c r="D12" s="667"/>
      <c r="E12" s="770"/>
      <c r="F12" s="771"/>
      <c r="G12" s="771"/>
      <c r="H12" s="771"/>
      <c r="I12" s="771"/>
      <c r="J12" s="771"/>
      <c r="K12" s="771"/>
      <c r="L12" s="771"/>
      <c r="M12" s="771"/>
      <c r="N12" s="771"/>
      <c r="O12" s="771"/>
      <c r="P12" s="772"/>
      <c r="S12" s="142"/>
      <c r="T12" s="326" t="s">
        <v>382</v>
      </c>
      <c r="U12" s="57"/>
      <c r="V12" s="57"/>
    </row>
    <row r="13" spans="2:22" ht="33" customHeight="1">
      <c r="B13" s="763"/>
      <c r="C13" s="666"/>
      <c r="D13" s="667"/>
      <c r="E13" s="770"/>
      <c r="F13" s="771"/>
      <c r="G13" s="771"/>
      <c r="H13" s="771"/>
      <c r="I13" s="771"/>
      <c r="J13" s="771"/>
      <c r="K13" s="771"/>
      <c r="L13" s="771"/>
      <c r="M13" s="771"/>
      <c r="N13" s="771"/>
      <c r="O13" s="771"/>
      <c r="P13" s="772"/>
      <c r="S13" s="142"/>
      <c r="T13" s="326" t="s">
        <v>383</v>
      </c>
      <c r="U13" s="57"/>
      <c r="V13" s="57"/>
    </row>
    <row r="14" spans="2:22" ht="33" customHeight="1">
      <c r="B14" s="763"/>
      <c r="C14" s="666"/>
      <c r="D14" s="667"/>
      <c r="E14" s="770"/>
      <c r="F14" s="771"/>
      <c r="G14" s="771"/>
      <c r="H14" s="771"/>
      <c r="I14" s="771"/>
      <c r="J14" s="771"/>
      <c r="K14" s="771"/>
      <c r="L14" s="771"/>
      <c r="M14" s="771"/>
      <c r="N14" s="771"/>
      <c r="O14" s="771"/>
      <c r="P14" s="772"/>
      <c r="R14" s="315"/>
      <c r="S14" s="317"/>
      <c r="T14" s="326"/>
      <c r="U14" s="57"/>
      <c r="V14" s="57"/>
    </row>
    <row r="15" spans="2:22" ht="33" customHeight="1">
      <c r="B15" s="763"/>
      <c r="C15" s="666"/>
      <c r="D15" s="667"/>
      <c r="E15" s="770"/>
      <c r="F15" s="771"/>
      <c r="G15" s="771"/>
      <c r="H15" s="771"/>
      <c r="I15" s="771"/>
      <c r="J15" s="771"/>
      <c r="K15" s="771"/>
      <c r="L15" s="771"/>
      <c r="M15" s="771"/>
      <c r="N15" s="771"/>
      <c r="O15" s="771"/>
      <c r="P15" s="772"/>
      <c r="R15" s="315"/>
      <c r="S15" s="317"/>
      <c r="T15" s="326"/>
      <c r="U15" s="57"/>
      <c r="V15" s="57"/>
    </row>
    <row r="16" spans="2:22" ht="33" customHeight="1">
      <c r="B16" s="763"/>
      <c r="C16" s="666"/>
      <c r="D16" s="667"/>
      <c r="E16" s="770"/>
      <c r="F16" s="771"/>
      <c r="G16" s="771"/>
      <c r="H16" s="771"/>
      <c r="I16" s="771"/>
      <c r="J16" s="771"/>
      <c r="K16" s="771"/>
      <c r="L16" s="771"/>
      <c r="M16" s="771"/>
      <c r="N16" s="771"/>
      <c r="O16" s="771"/>
      <c r="P16" s="772"/>
      <c r="S16" s="142"/>
      <c r="T16" s="326"/>
      <c r="U16" s="57"/>
      <c r="V16" s="57"/>
    </row>
    <row r="17" spans="2:22" ht="33" customHeight="1">
      <c r="B17" s="763"/>
      <c r="C17" s="666"/>
      <c r="D17" s="667"/>
      <c r="E17" s="770"/>
      <c r="F17" s="771"/>
      <c r="G17" s="771"/>
      <c r="H17" s="771"/>
      <c r="I17" s="771"/>
      <c r="J17" s="771"/>
      <c r="K17" s="771"/>
      <c r="L17" s="771"/>
      <c r="M17" s="771"/>
      <c r="N17" s="771"/>
      <c r="O17" s="771"/>
      <c r="P17" s="772"/>
      <c r="S17" s="142"/>
      <c r="T17" s="326"/>
      <c r="U17" s="57"/>
      <c r="V17" s="57"/>
    </row>
    <row r="18" spans="2:22" ht="33" customHeight="1">
      <c r="B18" s="27"/>
      <c r="C18" s="668"/>
      <c r="D18" s="670"/>
      <c r="E18" s="773"/>
      <c r="F18" s="774"/>
      <c r="G18" s="774"/>
      <c r="H18" s="774"/>
      <c r="I18" s="774"/>
      <c r="J18" s="774"/>
      <c r="K18" s="774"/>
      <c r="L18" s="774"/>
      <c r="M18" s="774"/>
      <c r="N18" s="774"/>
      <c r="O18" s="774"/>
      <c r="P18" s="775"/>
      <c r="S18" s="142"/>
      <c r="T18" s="326"/>
      <c r="U18" s="57"/>
      <c r="V18" s="57"/>
    </row>
    <row r="19" spans="2:22" ht="33" customHeight="1">
      <c r="B19" s="786" t="s">
        <v>153</v>
      </c>
      <c r="C19" s="787"/>
      <c r="D19" s="788"/>
      <c r="E19" s="795"/>
      <c r="F19" s="796"/>
      <c r="G19" s="796"/>
      <c r="H19" s="796"/>
      <c r="I19" s="796"/>
      <c r="J19" s="796"/>
      <c r="K19" s="796"/>
      <c r="L19" s="796"/>
      <c r="M19" s="796"/>
      <c r="N19" s="796"/>
      <c r="O19" s="796"/>
      <c r="P19" s="797"/>
      <c r="T19" s="326" t="s">
        <v>384</v>
      </c>
      <c r="U19" s="57"/>
      <c r="V19" s="57"/>
    </row>
    <row r="20" spans="2:22" ht="33" customHeight="1">
      <c r="B20" s="789"/>
      <c r="C20" s="790"/>
      <c r="D20" s="791"/>
      <c r="E20" s="798"/>
      <c r="F20" s="799"/>
      <c r="G20" s="799"/>
      <c r="H20" s="799"/>
      <c r="I20" s="799"/>
      <c r="J20" s="799"/>
      <c r="K20" s="799"/>
      <c r="L20" s="799"/>
      <c r="M20" s="799"/>
      <c r="N20" s="799"/>
      <c r="O20" s="799"/>
      <c r="P20" s="800"/>
      <c r="R20" s="315"/>
      <c r="S20" s="315"/>
      <c r="T20" s="326"/>
      <c r="U20" s="57"/>
      <c r="V20" s="57"/>
    </row>
    <row r="21" spans="2:22" ht="33" customHeight="1" thickBot="1">
      <c r="B21" s="792"/>
      <c r="C21" s="793"/>
      <c r="D21" s="794"/>
      <c r="E21" s="801"/>
      <c r="F21" s="802"/>
      <c r="G21" s="802"/>
      <c r="H21" s="802"/>
      <c r="I21" s="802"/>
      <c r="J21" s="802"/>
      <c r="K21" s="802"/>
      <c r="L21" s="802"/>
      <c r="M21" s="802"/>
      <c r="N21" s="802"/>
      <c r="O21" s="802"/>
      <c r="P21" s="803"/>
      <c r="Q21" s="141"/>
      <c r="S21" s="142"/>
      <c r="T21" s="329"/>
      <c r="U21" s="57"/>
      <c r="V21" s="57"/>
    </row>
    <row r="22" spans="2:22" ht="33" customHeight="1" thickTop="1"/>
  </sheetData>
  <sheetProtection password="D819" sheet="1" objects="1" scenarios="1"/>
  <mergeCells count="22">
    <mergeCell ref="B5:D7"/>
    <mergeCell ref="N5:P7"/>
    <mergeCell ref="E5:M7"/>
    <mergeCell ref="B19:D21"/>
    <mergeCell ref="E19:P21"/>
    <mergeCell ref="L9:P9"/>
    <mergeCell ref="M3:O3"/>
    <mergeCell ref="B4:D4"/>
    <mergeCell ref="J4:K4"/>
    <mergeCell ref="L4:P4"/>
    <mergeCell ref="B11:B17"/>
    <mergeCell ref="B10:D10"/>
    <mergeCell ref="C9:D9"/>
    <mergeCell ref="B3:I3"/>
    <mergeCell ref="J3:L3"/>
    <mergeCell ref="C8:P8"/>
    <mergeCell ref="E4:I4"/>
    <mergeCell ref="E11:P18"/>
    <mergeCell ref="E10:P10"/>
    <mergeCell ref="C11:D18"/>
    <mergeCell ref="E9:F9"/>
    <mergeCell ref="J9:K9"/>
  </mergeCells>
  <phoneticPr fontId="2"/>
  <conditionalFormatting sqref="F10 E9:I9 E19:E20 L4 L9:P9 E9:E11 M3 E4:E6">
    <cfRule type="cellIs" dxfId="14" priority="24" operator="equal">
      <formula>""</formula>
    </cfRule>
  </conditionalFormatting>
  <dataValidations count="1">
    <dataValidation type="list" allowBlank="1" showInputMessage="1" showErrorMessage="1" sqref="L9:P9">
      <formula1>$R$7:$R$10</formula1>
    </dataValidation>
  </dataValidations>
  <printOptions horizontalCentered="1"/>
  <pageMargins left="0.39370078740157483" right="0.39370078740157483" top="0.78740157480314965" bottom="0.39370078740157483" header="0.59055118110236227" footer="0.39370078740157483"/>
  <pageSetup paperSize="9" scale="80" firstPageNumber="16" fitToHeight="2" orientation="portrait" useFirstPageNumber="1" horizontalDpi="4294967293" r:id="rId1"/>
  <headerFooter alignWithMargins="0">
    <oddHeader>&amp;R（様式３－２）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 事業計画書の記入にあたって</vt:lpstr>
      <vt:lpstr>事業計画書（様式１）</vt:lpstr>
      <vt:lpstr>事業者の概要（様式２－１）</vt:lpstr>
      <vt:lpstr>事業者の概要（様式２－２）</vt:lpstr>
      <vt:lpstr>事業者の概要（様式２－３）</vt:lpstr>
      <vt:lpstr>事業者の概要（様式２－４）①</vt:lpstr>
      <vt:lpstr>事業者の概要（様式２－４）②</vt:lpstr>
      <vt:lpstr>事業の概要（様式３－１）</vt:lpstr>
      <vt:lpstr>事業の概要（様式３－２）</vt:lpstr>
      <vt:lpstr>事業の概要（設置後の管理等）（様式３－３）</vt:lpstr>
      <vt:lpstr>事業の概要（地域貢献）（様式３－４）</vt:lpstr>
      <vt:lpstr>事業収支計画（様式４）</vt:lpstr>
      <vt:lpstr>誓約書（様式５）</vt:lpstr>
      <vt:lpstr>誓約書（様式６）</vt:lpstr>
      <vt:lpstr>IRR算定シート</vt:lpstr>
      <vt:lpstr>Sheet</vt:lpstr>
      <vt:lpstr>' 事業計画書の記入にあたって'!Print_Area</vt:lpstr>
      <vt:lpstr>'事業の概要（設置後の管理等）（様式３－３）'!Print_Area</vt:lpstr>
      <vt:lpstr>'事業の概要（地域貢献）（様式３－４）'!Print_Area</vt:lpstr>
      <vt:lpstr>'事業の概要（様式３－１）'!Print_Area</vt:lpstr>
      <vt:lpstr>'事業の概要（様式３－２）'!Print_Area</vt:lpstr>
      <vt:lpstr>'事業計画書（様式１）'!Print_Area</vt:lpstr>
      <vt:lpstr>'事業者の概要（様式２－１）'!Print_Area</vt:lpstr>
      <vt:lpstr>'事業者の概要（様式２－２）'!Print_Area</vt:lpstr>
      <vt:lpstr>'事業者の概要（様式２－３）'!Print_Area</vt:lpstr>
      <vt:lpstr>'事業者の概要（様式２－４）①'!Print_Area</vt:lpstr>
      <vt:lpstr>'事業者の概要（様式２－４）②'!Print_Area</vt:lpstr>
      <vt:lpstr>'事業収支計画（様式４）'!Print_Area</vt:lpstr>
      <vt:lpstr>'誓約書（様式５）'!Print_Area</vt:lpstr>
      <vt:lpstr>'誓約書（様式６）'!Print_Area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2012-10-25T06:16:10Z</cp:lastPrinted>
  <dcterms:created xsi:type="dcterms:W3CDTF">2010-10-26T08:26:15Z</dcterms:created>
  <dcterms:modified xsi:type="dcterms:W3CDTF">2017-08-18T08:12:11Z</dcterms:modified>
</cp:coreProperties>
</file>