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9" i="12" l="1"/>
  <c r="AK28" i="12"/>
  <c r="CW102" i="12" l="1"/>
  <c r="CR102" i="12"/>
  <c r="AU88" i="12" l="1"/>
  <c r="AP88" i="12"/>
  <c r="AF88" i="12"/>
  <c r="AU63" i="12"/>
  <c r="AP6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W35" i="10"/>
  <c r="BW36"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<sst xmlns="http://schemas.openxmlformats.org/spreadsheetml/2006/main" count="1090" uniqueCount="601">
  <si>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</si>
  <si>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</si>
  <si>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</si>
  <si>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</si>
  <si>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</si>
  <si>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</si>
  <si>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</si>
  <si>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</si>
  <si>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</si>
  <si>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</si>
  <si>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</si>
  <si>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</si>
  <si>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</si>
  <si>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</si>
  <si>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</si>
  <si>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</si>
  <si>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</si>
  <si>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</si>
  <si>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</si>
  <si>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</si>
  <si>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</si>
  <si>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</si>
  <si>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</si>
  <si>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</si>
  <si>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</si>
  <si>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</si>
  <si>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</si>
  <si>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</si>
  <si>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</si>
  <si>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</si>
  <si>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</si>
  <si>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</si>
  <si>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</si>
  <si>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</si>
  <si>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</si>
  <si>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</si>
  <si>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</si>
  <si>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</si>
  <si>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</si>
  <si>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</si>
  <si>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</si>
  <si>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</si>
  <si>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</si>
  <si>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</si>
  <si>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</si>
  <si>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</si>
  <si>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</si>
  <si>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</si>
  <si>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</si>
  <si>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</si>
  <si>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</si>
  <si>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</si>
  <si>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</si>
  <si>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</si>
  <si>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</si>
  <si>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</si>
  <si>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</si>
  <si>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</si>
  <si>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</si>
  <si>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</si>
  <si>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</si>
  <si>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</si>
  <si>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</si>
  <si>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</si>
  <si>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</si>
  <si>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</si>
  <si>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</si>
  <si>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</si>
  <si>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</si>
  <si>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</si>
  <si>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</si>
  <si>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</si>
  <si>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</si>
  <si>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</si>
  <si>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</si>
  <si>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</si>
  <si>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</si>
  <si>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</si>
  <si>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</si>
  <si>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</si>
  <si>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</si>
  <si>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</si>
  <si>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</si>
  <si>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</si>
  <si>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</si>
  <si>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</si>
  <si>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</si>
  <si>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</si>
  <si>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</si>
  <si>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</si>
  <si>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</si>
  <si>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</si>
  <si>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</si>
  <si>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</si>
  <si>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</si>
  <si>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</si>
  <si>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</si>
  <si>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</si>
  <si>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</si>
  <si>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</si>
  <si>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</si>
  <si>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</si>
  <si>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</si>
  <si>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</si>
  <si>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</si>
  <si>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</si>
  <si>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</si>
  <si>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</si>
  <si>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</si>
  <si>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</si>
  <si>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</si>
  <si>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</si>
  <si>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</si>
  <si>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</si>
  <si>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</si>
  <si>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</si>
  <si>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</si>
  <si>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</si>
  <si>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</si>
  <si>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</si>
  <si>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</si>
  <si>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</si>
  <si>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</si>
  <si>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</si>
  <si>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</si>
  <si>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</si>
  <si>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</si>
  <si>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</si>
  <si>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</si>
  <si>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</si>
  <si>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</si>
  <si>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</si>
  <si>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</si>
  <si>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</si>
  <si>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</si>
  <si>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</si>
  <si>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</si>
  <si>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</si>
  <si>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</si>
  <si>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</si>
  <si>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</si>
  <si>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</si>
  <si>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</si>
  <si>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</si>
  <si>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</si>
  <si>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</si>
  <si>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</si>
  <si>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</si>
  <si>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</si>
  <si>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</si>
  <si>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</si>
  <si>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</si>
  <si>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</si>
  <si>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</si>
  <si>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</si>
  <si>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</si>
  <si>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</si>
  <si>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</si>
  <si>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</si>
  <si>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</si>
  <si>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</si>
  <si>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</si>
  <si>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</si>
  <si>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</si>
  <si>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</si>
  <si>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</si>
  <si>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</si>
  <si>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</si>
  <si>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</si>
  <si>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</si>
  <si>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</si>
  <si>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</si>
  <si>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</si>
  <si>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</si>
  <si>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</si>
  <si>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</si>
  <si>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</si>
  <si>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</si>
  <si>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</si>
  <si>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</si>
  <si>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</si>
  <si>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</si>
  <si>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</si>
  <si>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</si>
  <si>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</si>
  <si>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</si>
  <si>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</si>
  <si>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</si>
  <si>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</si>
  <si>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</si>
  <si>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</si>
  <si>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</si>
  <si>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</si>
  <si>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</si>
  <si>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</si>
  <si>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</si>
  <si>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</si>
  <si>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</si>
  <si>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</si>
  <si>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</si>
  <si>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</si>
  <si>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</si>
  <si>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</si>
  <si>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</si>
  <si>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</si>
  <si>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</si>
  <si>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</si>
  <si>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</si>
  <si>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</si>
  <si>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</si>
  <si>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</si>
  <si>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神奈川県大和市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</si>
  <si>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</si>
  <si>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</si>
  <si>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</si>
  <si>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</si>
  <si>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</si>
  <si>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</si>
  <si>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</si>
  <si>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</si>
  <si>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</si>
  <si>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</si>
  <si>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</si>
  <si>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</si>
  <si>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</si>
  <si>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</si>
  <si>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</si>
  <si>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</si>
  <si>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</si>
  <si>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</si>
  <si>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</si>
  <si>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</si>
  <si>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</si>
  <si>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</si>
  <si>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</si>
  <si>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</si>
  <si>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</si>
  <si>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</si>
  <si>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</si>
  <si>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</si>
  <si>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</si>
  <si>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</si>
  <si>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</si>
  <si>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</si>
  <si>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</si>
  <si>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</si>
  <si>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</si>
  <si>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</si>
  <si>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</si>
  <si>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</si>
  <si>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</si>
  <si>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</si>
  <si>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</si>
  <si>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</si>
  <si>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</si>
  <si>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</si>
  <si>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</si>
  <si>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</si>
  <si>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</si>
  <si>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</si>
  <si>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</si>
  <si>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</si>
  <si>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</si>
  <si>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</si>
  <si>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</si>
  <si>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</si>
  <si>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</si>
  <si>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</si>
  <si>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</si>
  <si>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</si>
  <si>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</si>
  <si>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</si>
  <si>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</si>
  <si>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</si>
  <si>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</si>
  <si>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</si>
  <si>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</si>
  <si>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</si>
  <si>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</si>
  <si>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</si>
  <si>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</si>
  <si>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</si>
  <si>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</si>
  <si>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</si>
  <si>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</si>
  <si>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</si>
  <si>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</si>
  <si>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</si>
  <si>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</si>
  <si>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</si>
  <si>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</si>
  <si>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</si>
  <si>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</si>
  <si>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</si>
  <si>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</si>
  <si>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</si>
  <si>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</si>
  <si>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</si>
  <si>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</si>
  <si>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</si>
  <si>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</si>
  <si>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</si>
  <si>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</si>
  <si>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</si>
  <si>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</si>
  <si>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</si>
  <si>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</si>
  <si>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</si>
  <si>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</si>
  <si>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</si>
  <si>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</si>
  <si>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</si>
  <si>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</si>
  <si>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</si>
  <si>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</si>
  <si>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</si>
  <si>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</si>
  <si>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</si>
  <si>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</si>
  <si>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</si>
  <si>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</si>
  <si>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</si>
  <si>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</si>
  <si>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</si>
  <si>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</si>
  <si>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</si>
  <si>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</si>
  <si>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</si>
  <si>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</si>
  <si>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</si>
  <si>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</si>
  <si>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</si>
  <si>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</si>
  <si>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</si>
  <si>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</si>
  <si>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</si>
  <si>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</si>
  <si>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</si>
  <si>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</si>
  <si>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</si>
  <si>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</si>
  <si>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</si>
  <si>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</si>
  <si>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</si>
  <si>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</si>
  <si>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</si>
  <si>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</si>
  <si>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</si>
  <si>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</si>
  <si>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</si>
  <si>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</si>
  <si>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</si>
  <si>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</si>
  <si>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</si>
  <si>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</si>
  <si>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</si>
  <si>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</si>
  <si>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</si>
  <si>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</si>
  <si>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</si>
  <si>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</si>
  <si>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</si>
  <si>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</si>
  <si>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</si>
  <si>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</si>
  <si>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</si>
  <si>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神奈川県大和市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</si>
  <si>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</si>
  <si>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</si>
  <si>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</si>
  <si>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</si>
  <si>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</si>
  <si>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</si>
  <si>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</si>
  <si>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</si>
  <si>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</si>
  <si>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</si>
  <si>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</si>
  <si>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</si>
  <si>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</si>
  <si>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</si>
  <si>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</si>
  <si>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</si>
  <si>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</si>
  <si>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</si>
  <si>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</si>
  <si>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</si>
  <si>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</si>
  <si>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</si>
  <si>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</si>
  <si>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</si>
  <si>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</si>
  <si>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</si>
  <si>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</si>
  <si>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</si>
  <si>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</si>
  <si>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</si>
  <si>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</si>
  <si>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</si>
  <si>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</si>
  <si>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</si>
  <si>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</si>
  <si>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</si>
  <si>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</si>
  <si>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</si>
  <si>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</si>
  <si>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</si>
  <si>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</si>
  <si>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</si>
  <si>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</si>
  <si>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</si>
  <si>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</si>
  <si>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</si>
  <si>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</si>
  <si>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</si>
  <si>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</si>
  <si>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</si>
  <si>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</si>
  <si>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</si>
  <si>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</si>
  <si>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</si>
  <si>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</si>
  <si>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</si>
  <si>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</si>
  <si>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</si>
  <si>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</si>
  <si>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</si>
  <si>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</si>
  <si>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</si>
  <si>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</si>
  <si>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</si>
  <si>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</si>
  <si>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</si>
  <si>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</si>
  <si>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</si>
  <si>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</si>
  <si>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</si>
  <si>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</si>
  <si>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</si>
  <si>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</si>
  <si>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</si>
  <si>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</si>
  <si>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</si>
  <si>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</si>
  <si>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</si>
  <si>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</si>
  <si>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</si>
  <si>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</si>
  <si>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</si>
  <si>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</si>
  <si>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</si>
  <si>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</si>
  <si>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</si>
  <si>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</si>
  <si>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</si>
  <si>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</si>
  <si>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</si>
  <si>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</si>
  <si>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</si>
  <si>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</si>
  <si>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</si>
  <si>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</si>
  <si>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</si>
  <si>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</si>
  <si>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</si>
  <si>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</si>
  <si>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</si>
  <si>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</si>
  <si>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</si>
  <si>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</si>
  <si>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</si>
  <si>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</si>
  <si>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</si>
  <si>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</si>
  <si>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</si>
  <si>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</si>
  <si>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</si>
  <si>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</si>
  <si>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</si>
  <si>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</si>
  <si>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</si>
  <si>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</si>
  <si>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</si>
  <si>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</si>
  <si>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</si>
  <si>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</si>
  <si>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</si>
  <si>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</si>
  <si>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</si>
  <si>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</si>
  <si>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</si>
  <si>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</si>
  <si>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</si>
  <si>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</si>
  <si>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</si>
  <si>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</si>
  <si>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</si>
  <si>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</si>
  <si>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</si>
  <si>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</si>
  <si>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</si>
  <si>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</si>
  <si>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</si>
  <si>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</si>
  <si>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</si>
  <si>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</si>
  <si>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</si>
  <si>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</si>
  <si>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</si>
  <si>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</si>
  <si>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</si>
  <si>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</si>
  <si>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</si>
  <si>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</si>
  <si>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</si>
  <si>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</si>
  <si>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</si>
  <si>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</si>
  <si>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</si>
  <si>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</si>
  <si>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</si>
  <si>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</si>
  <si>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</si>
  <si>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</si>
  <si>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</si>
  <si>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</si>
  <si>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</si>
  <si>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</si>
  <si>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</si>
  <si>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</si>
  <si>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</si>
  <si>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</si>
  <si>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</si>
  <si>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</si>
  <si>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</si>
  <si>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</si>
  <si>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</si>
  <si>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</si>
  <si>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</si>
  <si>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</si>
  <si>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</si>
  <si>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</si>
  <si>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</si>
  <si>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</si>
  <si>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</si>
  <si>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</si>
  <si>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</si>
  <si>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</si>
  <si>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</si>
  <si>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</si>
  <si>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</si>
  <si>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</si>
  <si>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</si>
  <si>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</si>
  <si>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</si>
  <si>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</si>
  <si>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</si>
  <si>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</si>
  <si>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4.78</t>
  </si>
  <si>
    <t>▲ 4.81</t>
  </si>
  <si>
    <t>▲ 2.79</t>
  </si>
  <si>
    <t>▲ 1.66</t>
  </si>
  <si>
    <t>一般会計</t>
  </si>
  <si>
    <t>病院事業会計</t>
  </si>
  <si>
    <t>下水道事業会計</t>
  </si>
  <si>
    <t>国民健康保険事業特別会計</t>
  </si>
  <si>
    <t>介護保険事業特別会計</t>
  </si>
  <si>
    <t>後期高齢者医療事業特別会計</t>
  </si>
  <si>
    <t>その他会計（赤字）</t>
  </si>
  <si>
    <t>その他会計（黒字）</t>
  </si>
  <si>
    <t>H28末</t>
    <phoneticPr fontId="5"/>
  </si>
  <si>
    <t>H29末</t>
    <phoneticPr fontId="5"/>
  </si>
  <si>
    <t>H30末</t>
    <phoneticPr fontId="5"/>
  </si>
  <si>
    <t>R01末</t>
    <phoneticPr fontId="5"/>
  </si>
  <si>
    <t>R02末</t>
    <phoneticPr fontId="5"/>
  </si>
  <si>
    <t>保健福祉基金</t>
    <rPh sb="0" eb="6">
      <t>ホケンフクシキキン</t>
    </rPh>
    <phoneticPr fontId="5"/>
  </si>
  <si>
    <t>奨学基金</t>
    <rPh sb="0" eb="4">
      <t>ショウガクキキン</t>
    </rPh>
    <phoneticPr fontId="5"/>
  </si>
  <si>
    <t>新規施策推進基金</t>
    <rPh sb="0" eb="4">
      <t>シンキシサク</t>
    </rPh>
    <rPh sb="4" eb="8">
      <t>スイシンキキン</t>
    </rPh>
    <phoneticPr fontId="5"/>
  </si>
  <si>
    <t>まちづくり基金</t>
    <rPh sb="5" eb="7">
      <t>キキン</t>
    </rPh>
    <phoneticPr fontId="5"/>
  </si>
  <si>
    <t>青少年健全育成基金</t>
    <rPh sb="0" eb="7">
      <t>セイショウネンケンゼンイクセイ</t>
    </rPh>
    <rPh sb="7" eb="9">
      <t>キキン</t>
    </rPh>
    <phoneticPr fontId="5"/>
  </si>
  <si>
    <t>-</t>
    <phoneticPr fontId="2"/>
  </si>
  <si>
    <t>広域大和斎場組合</t>
    <phoneticPr fontId="2"/>
  </si>
  <si>
    <t>神奈川県後期高齢者医療広域連合（一般会計）</t>
    <rPh sb="16" eb="20">
      <t>イッパンカイケイ</t>
    </rPh>
    <phoneticPr fontId="2"/>
  </si>
  <si>
    <t>神奈川県後期高齢者医療広域連合（特別会計）</t>
    <rPh sb="16" eb="18">
      <t>トクベツ</t>
    </rPh>
    <phoneticPr fontId="2"/>
  </si>
  <si>
    <t>〇</t>
    <phoneticPr fontId="2"/>
  </si>
  <si>
    <t>大和市土地開発公社</t>
    <rPh sb="0" eb="9">
      <t>ヤマトシトチカイハツコウシャ</t>
    </rPh>
    <phoneticPr fontId="2"/>
  </si>
  <si>
    <t>（公財）大和市スポーツ・よか・みどり財団</t>
    <rPh sb="1" eb="3">
      <t>コウザイ</t>
    </rPh>
    <rPh sb="4" eb="7">
      <t>ヤマトシ</t>
    </rPh>
    <rPh sb="18" eb="20">
      <t>ザイダン</t>
    </rPh>
    <phoneticPr fontId="2"/>
  </si>
  <si>
    <t>（公財）大和市国際化協会</t>
    <rPh sb="1" eb="3">
      <t>コウザイ</t>
    </rPh>
    <rPh sb="4" eb="7">
      <t>ヤマトシ</t>
    </rPh>
    <rPh sb="7" eb="12">
      <t>コクサイカキョウカイ</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</si>
  <si>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</si>
  <si>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</si>
  <si>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</si>
  <si>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</si>
  <si>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</si>
  <si>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</si>
  <si>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</si>
  <si>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</si>
  <si>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</si>
  <si>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</si>
  <si>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</si>
  <si>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将来負担比率は、普通交付税の増等による標準財政規模の増加に加え、充当可能特定歳入や充当可能基金が増加したことなどにより、前年度よりも4.7ポイント減となった。
将来負担比率は早期健全化基準を大きく下回る状況ではあるものの、類似団体よりもやや高い水準となっていることから、引き続き、公共施設の適正な管理に努めるとともに、地方債現在高の抑制等により、健全な財政運営に努めていく。有形固定資産減価償却率は、公共施設の老朽化等により前年度よりも0.6ポイント増となったが、類似団体と比べると同水準となっている。</t>
    <phoneticPr fontId="5"/>
  </si>
  <si>
    <t>近年、増加傾向にあった将来負担比率は減少に転じたものの、類似団体と比べて高い水準にある。また、実質公債費比率は、平成２６年度から施設の建設・改修等により各年度の地方債借入額が増加していることを背景に、前年度よりも1.0ポイント増となったが、類似団体と比べて低い水準である。地方債現在高の増加が将来負担比率及び実質公債費比率の増加につながることから、今後も将来負担を見据えた地方債の借入に努めるとともに、減債基金への計画的な積立等により、健全な財政運営を維持していく必要がある。</t>
    <rPh sb="3" eb="5">
      <t>ゾウカ</t>
    </rPh>
    <rPh sb="162" eb="16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</si>
</sst>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8" borderId="130"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DD34-45A5-9C8E-F6B1F74453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31166</c:v>
                </c:pt>
                <c:pt idx="1">
                  <c:v>35405</c:v>
                </c:pt>
                <c:pt idx="2">
                  <c:v>26009</c:v>
                </c:pt>
                <c:pt idx="3">
                  <c:v>21771</c:v>
                </c:pt>
                <c:pt idx="4">
                  <c:v>33598</c:v>
                </c:pt>
              </c:numCache>
            </c:numRef>
          </c:val>
          <c:smooth val="0"/>
          <c:extLst>
            <c:ext xmlns:c16="http://schemas.microsoft.com/office/drawing/2014/chart" uri="{C3380CC4-5D6E-409C-BE32-E72D297353CC}">
              <c16:uniqueId val="{00000001-DD34-45A5-9C8E-F6B1F74453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5.95</c:v>
                </c:pt>
                <c:pt idx="1">
                  <c:v>4.67</c:v>
                </c:pt>
                <c:pt idx="2">
                  <c:v>5.57</c:v>
                </c:pt>
                <c:pt idx="3">
                  <c:v>8.06</c:v>
                </c:pt>
                <c:pt idx="4">
                  <c:v>10.73</c:v>
                </c:pt>
              </c:numCache>
            </c:numRef>
          </c:val>
          <c:extLst>
            <c:ext xmlns:c16="http://schemas.microsoft.com/office/drawing/2014/chart" uri="{C3380CC4-5D6E-409C-BE32-E72D297353CC}">
              <c16:uniqueId val="{00000000-373D-41BB-BDAF-42A33700AC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13.82</c:v>
                </c:pt>
                <c:pt idx="1">
                  <c:v>13.68</c:v>
                </c:pt>
                <c:pt idx="2">
                  <c:v>12.01</c:v>
                </c:pt>
                <c:pt idx="3">
                  <c:v>10.1</c:v>
                </c:pt>
                <c:pt idx="4">
                  <c:v>13.15</c:v>
                </c:pt>
              </c:numCache>
            </c:numRef>
          </c:val>
          <c:extLst>
            <c:ext xmlns:c16="http://schemas.microsoft.com/office/drawing/2014/chart" uri="{C3380CC4-5D6E-409C-BE32-E72D297353CC}">
              <c16:uniqueId val="{00000001-373D-41BB-BDAF-42A33700AC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-4.78</c:v>
                </c:pt>
                <c:pt idx="1">
                  <c:v>-4.8099999999999996</c:v>
                </c:pt>
                <c:pt idx="2">
                  <c:v>-2.79</c:v>
                </c:pt>
                <c:pt idx="3">
                  <c:v>-1.66</c:v>
                </c:pt>
                <c:pt idx="4">
                  <c:v>2.86</c:v>
                </c:pt>
              </c:numCache>
            </c:numRef>
          </c:val>
          <c:smooth val="0"/>
          <c:extLst>
            <c:ext xmlns:c16="http://schemas.microsoft.com/office/drawing/2014/chart" uri="{C3380CC4-5D6E-409C-BE32-E72D297353CC}">
              <c16:uniqueId val="{00000002-373D-41BB-BDAF-42A33700AC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0.57999999999999996</c:v>
                </c:pt>
                <c:pt idx="2">
                  <c:v>#N/A</c:v>
                </c:pt>
                <c:pt idx="3">
                  <c:v>0.49</c:v>
                </c:pt>
                <c:pt idx="4">
                  <c:v>#N/A</c:v>
                </c:pt>
                <c:pt idx="5">
                  <c:v>5.03</c:v>
                </c:pt>
                <c:pt idx="6">
                  <c:v>0</c:v>
                </c:pt>
                <c:pt idx="7">
                  <c:v>0</c:v>
                </c:pt>
                <c:pt idx="8">
                  <c:v>0</c:v>
                </c:pt>
                <c:pt idx="9">
                  <c:v>0</c:v>
                </c:pt>
              </c:numCache>
            </c:numRef>
          </c:val>
          <c:extLst>
            <c:ext xmlns:c16="http://schemas.microsoft.com/office/drawing/2014/chart" uri="{C3380CC4-5D6E-409C-BE32-E72D297353CC}">
              <c16:uniqueId val="{00000000-9BC5-4C64-A061-A91BFC8FF7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C5-4C64-A061-A91BFC8FF7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C5-4C64-A061-A91BFC8FF7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BC5-4C64-A061-A91BFC8FF75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c:v>
                </c:pt>
                <c:pt idx="2">
                  <c:v>#N/A</c:v>
                </c:pt>
                <c:pt idx="3">
                  <c:v>0.22</c:v>
                </c:pt>
                <c:pt idx="4">
                  <c:v>#N/A</c:v>
                </c:pt>
                <c:pt idx="5">
                  <c:v>0.25</c:v>
                </c:pt>
                <c:pt idx="6">
                  <c:v>#N/A</c:v>
                </c:pt>
                <c:pt idx="7">
                  <c:v>0.31</c:v>
                </c:pt>
                <c:pt idx="8">
                  <c:v>#N/A</c:v>
                </c:pt>
                <c:pt idx="9">
                  <c:v>0.27</c:v>
                </c:pt>
              </c:numCache>
            </c:numRef>
          </c:val>
          <c:extLst>
            <c:ext xmlns:c16="http://schemas.microsoft.com/office/drawing/2014/chart" uri="{C3380CC4-5D6E-409C-BE32-E72D297353CC}">
              <c16:uniqueId val="{00000004-9BC5-4C64-A061-A91BFC8FF75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0.68</c:v>
                </c:pt>
                <c:pt idx="2">
                  <c:v>#N/A</c:v>
                </c:pt>
                <c:pt idx="3">
                  <c:v>0.28999999999999998</c:v>
                </c:pt>
                <c:pt idx="4">
                  <c:v>#N/A</c:v>
                </c:pt>
                <c:pt idx="5">
                  <c:v>0.76</c:v>
                </c:pt>
                <c:pt idx="6">
                  <c:v>#N/A</c:v>
                </c:pt>
                <c:pt idx="7">
                  <c:v>0.9</c:v>
                </c:pt>
                <c:pt idx="8">
                  <c:v>#N/A</c:v>
                </c:pt>
                <c:pt idx="9">
                  <c:v>0.41</c:v>
                </c:pt>
              </c:numCache>
            </c:numRef>
          </c:val>
          <c:extLst>
            <c:ext xmlns:c16="http://schemas.microsoft.com/office/drawing/2014/chart" uri="{C3380CC4-5D6E-409C-BE32-E72D297353CC}">
              <c16:uniqueId val="{00000005-9BC5-4C64-A061-A91BFC8FF75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2.4500000000000002</c:v>
                </c:pt>
                <c:pt idx="2">
                  <c:v>#N/A</c:v>
                </c:pt>
                <c:pt idx="3">
                  <c:v>0.36</c:v>
                </c:pt>
                <c:pt idx="4">
                  <c:v>#N/A</c:v>
                </c:pt>
                <c:pt idx="5">
                  <c:v>0.6</c:v>
                </c:pt>
                <c:pt idx="6">
                  <c:v>#N/A</c:v>
                </c:pt>
                <c:pt idx="7">
                  <c:v>0.56999999999999995</c:v>
                </c:pt>
                <c:pt idx="8">
                  <c:v>#N/A</c:v>
                </c:pt>
                <c:pt idx="9">
                  <c:v>0.59</c:v>
                </c:pt>
              </c:numCache>
            </c:numRef>
          </c:val>
          <c:extLst>
            <c:ext xmlns:c16="http://schemas.microsoft.com/office/drawing/2014/chart" uri="{C3380CC4-5D6E-409C-BE32-E72D297353CC}">
              <c16:uniqueId val="{00000006-9BC5-4C64-A061-A91BFC8FF75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1.56</c:v>
                </c:pt>
                <c:pt idx="8">
                  <c:v>#N/A</c:v>
                </c:pt>
                <c:pt idx="9">
                  <c:v>1.98</c:v>
                </c:pt>
              </c:numCache>
            </c:numRef>
          </c:val>
          <c:extLst>
            <c:ext xmlns:c16="http://schemas.microsoft.com/office/drawing/2014/chart" uri="{C3380CC4-5D6E-409C-BE32-E72D297353CC}">
              <c16:uniqueId val="{00000007-9BC5-4C64-A061-A91BFC8FF75B}"/>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2.4</c:v>
                </c:pt>
                <c:pt idx="2">
                  <c:v>#N/A</c:v>
                </c:pt>
                <c:pt idx="3">
                  <c:v>0.31</c:v>
                </c:pt>
                <c:pt idx="4">
                  <c:v>#N/A</c:v>
                </c:pt>
                <c:pt idx="5">
                  <c:v>1.51</c:v>
                </c:pt>
                <c:pt idx="6">
                  <c:v>#N/A</c:v>
                </c:pt>
                <c:pt idx="7">
                  <c:v>1.23</c:v>
                </c:pt>
                <c:pt idx="8">
                  <c:v>#N/A</c:v>
                </c:pt>
                <c:pt idx="9">
                  <c:v>2.74</c:v>
                </c:pt>
              </c:numCache>
            </c:numRef>
          </c:val>
          <c:extLst>
            <c:ext xmlns:c16="http://schemas.microsoft.com/office/drawing/2014/chart" uri="{C3380CC4-5D6E-409C-BE32-E72D297353CC}">
              <c16:uniqueId val="{00000008-9BC5-4C64-A061-A91BFC8FF7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5.85</c:v>
                </c:pt>
                <c:pt idx="2">
                  <c:v>#N/A</c:v>
                </c:pt>
                <c:pt idx="3">
                  <c:v>4.55</c:v>
                </c:pt>
                <c:pt idx="4">
                  <c:v>#N/A</c:v>
                </c:pt>
                <c:pt idx="5">
                  <c:v>5.57</c:v>
                </c:pt>
                <c:pt idx="6">
                  <c:v>#N/A</c:v>
                </c:pt>
                <c:pt idx="7">
                  <c:v>8.0500000000000007</c:v>
                </c:pt>
                <c:pt idx="8">
                  <c:v>#N/A</c:v>
                </c:pt>
                <c:pt idx="9">
                  <c:v>10.72</c:v>
                </c:pt>
              </c:numCache>
            </c:numRef>
          </c:val>
          <c:extLst>
            <c:ext xmlns:c16="http://schemas.microsoft.com/office/drawing/2014/chart" uri="{C3380CC4-5D6E-409C-BE32-E72D297353CC}">
              <c16:uniqueId val="{00000009-9BC5-4C64-A061-A91BFC8FF7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6117</c:v>
                </c:pt>
                <c:pt idx="5">
                  <c:v>6216</c:v>
                </c:pt>
                <c:pt idx="8">
                  <c:v>5971</c:v>
                </c:pt>
                <c:pt idx="11">
                  <c:v>6092</c:v>
                </c:pt>
                <c:pt idx="14">
                  <c:v>5976</c:v>
                </c:pt>
              </c:numCache>
            </c:numRef>
          </c:val>
          <c:extLst>
            <c:ext xmlns:c16="http://schemas.microsoft.com/office/drawing/2014/chart" uri="{C3380CC4-5D6E-409C-BE32-E72D297353CC}">
              <c16:uniqueId val="{00000000-643D-43BE-A591-5F5DC7487B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3D-43BE-A591-5F5DC7487B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73</c:v>
                </c:pt>
                <c:pt idx="3">
                  <c:v>73</c:v>
                </c:pt>
                <c:pt idx="6">
                  <c:v>66</c:v>
                </c:pt>
                <c:pt idx="9">
                  <c:v>66</c:v>
                </c:pt>
                <c:pt idx="12">
                  <c:v>94</c:v>
                </c:pt>
              </c:numCache>
            </c:numRef>
          </c:val>
          <c:extLst>
            <c:ext xmlns:c16="http://schemas.microsoft.com/office/drawing/2014/chart" uri="{C3380CC4-5D6E-409C-BE32-E72D297353CC}">
              <c16:uniqueId val="{00000002-643D-43BE-A591-5F5DC7487B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3</c:v>
                </c:pt>
                <c:pt idx="6">
                  <c:v>3</c:v>
                </c:pt>
                <c:pt idx="9">
                  <c:v>3</c:v>
                </c:pt>
                <c:pt idx="12">
                  <c:v>3</c:v>
                </c:pt>
              </c:numCache>
            </c:numRef>
          </c:val>
          <c:extLst>
            <c:ext xmlns:c16="http://schemas.microsoft.com/office/drawing/2014/chart" uri="{C3380CC4-5D6E-409C-BE32-E72D297353CC}">
              <c16:uniqueId val="{00000003-643D-43BE-A591-5F5DC7487B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1778</c:v>
                </c:pt>
                <c:pt idx="3">
                  <c:v>1647</c:v>
                </c:pt>
                <c:pt idx="6">
                  <c:v>1829</c:v>
                </c:pt>
                <c:pt idx="9">
                  <c:v>1876</c:v>
                </c:pt>
                <c:pt idx="12">
                  <c:v>2030</c:v>
                </c:pt>
              </c:numCache>
            </c:numRef>
          </c:val>
          <c:extLst>
            <c:ext xmlns:c16="http://schemas.microsoft.com/office/drawing/2014/chart" uri="{C3380CC4-5D6E-409C-BE32-E72D297353CC}">
              <c16:uniqueId val="{00000004-643D-43BE-A591-5F5DC7487B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56</c:v>
                </c:pt>
                <c:pt idx="3">
                  <c:v>54</c:v>
                </c:pt>
                <c:pt idx="6">
                  <c:v>54</c:v>
                </c:pt>
                <c:pt idx="9">
                  <c:v>52</c:v>
                </c:pt>
                <c:pt idx="12">
                  <c:v>49</c:v>
                </c:pt>
              </c:numCache>
            </c:numRef>
          </c:val>
          <c:extLst>
            <c:ext xmlns:c16="http://schemas.microsoft.com/office/drawing/2014/chart" uri="{C3380CC4-5D6E-409C-BE32-E72D297353CC}">
              <c16:uniqueId val="{00000005-643D-43BE-A591-5F5DC7487B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2</c:v>
                </c:pt>
                <c:pt idx="6">
                  <c:v>14</c:v>
                </c:pt>
                <c:pt idx="9">
                  <c:v>23</c:v>
                </c:pt>
                <c:pt idx="12">
                  <c:v>0</c:v>
                </c:pt>
              </c:numCache>
            </c:numRef>
          </c:val>
          <c:extLst>
            <c:ext xmlns:c16="http://schemas.microsoft.com/office/drawing/2014/chart" uri="{C3380CC4-5D6E-409C-BE32-E72D297353CC}">
              <c16:uniqueId val="{00000006-643D-43BE-A591-5F5DC7487B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4528</c:v>
                </c:pt>
                <c:pt idx="3">
                  <c:v>4617</c:v>
                </c:pt>
                <c:pt idx="6">
                  <c:v>4956</c:v>
                </c:pt>
                <c:pt idx="9">
                  <c:v>5037</c:v>
                </c:pt>
                <c:pt idx="12">
                  <c:v>5240</c:v>
                </c:pt>
              </c:numCache>
            </c:numRef>
          </c:val>
          <c:extLst>
            <c:ext xmlns:c16="http://schemas.microsoft.com/office/drawing/2014/chart" uri="{C3380CC4-5D6E-409C-BE32-E72D297353CC}">
              <c16:uniqueId val="{00000007-643D-43BE-A591-5F5DC7487BD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318</c:v>
                </c:pt>
                <c:pt idx="2">
                  <c:v>#N/A</c:v>
                </c:pt>
                <c:pt idx="3">
                  <c:v>#N/A</c:v>
                </c:pt>
                <c:pt idx="4">
                  <c:v>180</c:v>
                </c:pt>
                <c:pt idx="5">
                  <c:v>#N/A</c:v>
                </c:pt>
                <c:pt idx="6">
                  <c:v>#N/A</c:v>
                </c:pt>
                <c:pt idx="7">
                  <c:v>951</c:v>
                </c:pt>
                <c:pt idx="8">
                  <c:v>#N/A</c:v>
                </c:pt>
                <c:pt idx="9">
                  <c:v>#N/A</c:v>
                </c:pt>
                <c:pt idx="10">
                  <c:v>965</c:v>
                </c:pt>
                <c:pt idx="11">
                  <c:v>#N/A</c:v>
                </c:pt>
                <c:pt idx="12">
                  <c:v>#N/A</c:v>
                </c:pt>
                <c:pt idx="13">
                  <c:v>1440</c:v>
                </c:pt>
                <c:pt idx="14">
                  <c:v>#N/A</c:v>
                </c:pt>
              </c:numCache>
            </c:numRef>
          </c:val>
          <c:smooth val="0"/>
          <c:extLst>
            <c:ext xmlns:c16="http://schemas.microsoft.com/office/drawing/2014/chart" uri="{C3380CC4-5D6E-409C-BE32-E72D297353CC}">
              <c16:uniqueId val="{00000008-643D-43BE-A591-5F5DC7487BD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42816</c:v>
                </c:pt>
                <c:pt idx="5">
                  <c:v>42758</c:v>
                </c:pt>
                <c:pt idx="8">
                  <c:v>41719</c:v>
                </c:pt>
                <c:pt idx="11">
                  <c:v>40748</c:v>
                </c:pt>
                <c:pt idx="14">
                  <c:v>40555</c:v>
                </c:pt>
              </c:numCache>
            </c:numRef>
          </c:val>
          <c:extLst>
            <c:ext xmlns:c16="http://schemas.microsoft.com/office/drawing/2014/chart" uri="{C3380CC4-5D6E-409C-BE32-E72D297353CC}">
              <c16:uniqueId val="{00000000-DE26-4E22-AA52-8330CC1C12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17835</c:v>
                </c:pt>
                <c:pt idx="5">
                  <c:v>17607</c:v>
                </c:pt>
                <c:pt idx="8">
                  <c:v>17615</c:v>
                </c:pt>
                <c:pt idx="11">
                  <c:v>18627</c:v>
                </c:pt>
                <c:pt idx="14">
                  <c:v>20191</c:v>
                </c:pt>
              </c:numCache>
            </c:numRef>
          </c:val>
          <c:extLst>
            <c:ext xmlns:c16="http://schemas.microsoft.com/office/drawing/2014/chart" uri="{C3380CC4-5D6E-409C-BE32-E72D297353CC}">
              <c16:uniqueId val="{00000001-DE26-4E22-AA52-8330CC1C12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10583</c:v>
                </c:pt>
                <c:pt idx="5">
                  <c:v>11400</c:v>
                </c:pt>
                <c:pt idx="8">
                  <c:v>9236</c:v>
                </c:pt>
                <c:pt idx="11">
                  <c:v>8442</c:v>
                </c:pt>
                <c:pt idx="14">
                  <c:v>10264</c:v>
                </c:pt>
              </c:numCache>
            </c:numRef>
          </c:val>
          <c:extLst>
            <c:ext xmlns:c16="http://schemas.microsoft.com/office/drawing/2014/chart" uri="{C3380CC4-5D6E-409C-BE32-E72D297353CC}">
              <c16:uniqueId val="{00000002-DE26-4E22-AA52-8330CC1C12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26-4E22-AA52-8330CC1C12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26-4E22-AA52-8330CC1C12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26-4E22-AA52-8330CC1C12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8635</c:v>
                </c:pt>
                <c:pt idx="3">
                  <c:v>8669</c:v>
                </c:pt>
                <c:pt idx="6">
                  <c:v>8615</c:v>
                </c:pt>
                <c:pt idx="9">
                  <c:v>8283</c:v>
                </c:pt>
                <c:pt idx="12">
                  <c:v>8220</c:v>
                </c:pt>
              </c:numCache>
            </c:numRef>
          </c:val>
          <c:extLst>
            <c:ext xmlns:c16="http://schemas.microsoft.com/office/drawing/2014/chart" uri="{C3380CC4-5D6E-409C-BE32-E72D297353CC}">
              <c16:uniqueId val="{00000006-DE26-4E22-AA52-8330CC1C12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33</c:v>
                </c:pt>
                <c:pt idx="3">
                  <c:v>30</c:v>
                </c:pt>
                <c:pt idx="6">
                  <c:v>27</c:v>
                </c:pt>
                <c:pt idx="9">
                  <c:v>23</c:v>
                </c:pt>
                <c:pt idx="12">
                  <c:v>22</c:v>
                </c:pt>
              </c:numCache>
            </c:numRef>
          </c:val>
          <c:extLst>
            <c:ext xmlns:c16="http://schemas.microsoft.com/office/drawing/2014/chart" uri="{C3380CC4-5D6E-409C-BE32-E72D297353CC}">
              <c16:uniqueId val="{00000007-DE26-4E22-AA52-8330CC1C12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17819</c:v>
                </c:pt>
                <c:pt idx="3">
                  <c:v>17085</c:v>
                </c:pt>
                <c:pt idx="6">
                  <c:v>16690</c:v>
                </c:pt>
                <c:pt idx="9">
                  <c:v>16604</c:v>
                </c:pt>
                <c:pt idx="12">
                  <c:v>17108</c:v>
                </c:pt>
              </c:numCache>
            </c:numRef>
          </c:val>
          <c:extLst>
            <c:ext xmlns:c16="http://schemas.microsoft.com/office/drawing/2014/chart" uri="{C3380CC4-5D6E-409C-BE32-E72D297353CC}">
              <c16:uniqueId val="{00000008-DE26-4E22-AA52-8330CC1C12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1354</c:v>
                </c:pt>
                <c:pt idx="3">
                  <c:v>1317</c:v>
                </c:pt>
                <c:pt idx="6">
                  <c:v>1317</c:v>
                </c:pt>
                <c:pt idx="9">
                  <c:v>1813</c:v>
                </c:pt>
                <c:pt idx="12">
                  <c:v>1709</c:v>
                </c:pt>
              </c:numCache>
            </c:numRef>
          </c:val>
          <c:extLst>
            <c:ext xmlns:c16="http://schemas.microsoft.com/office/drawing/2014/chart" uri="{C3380CC4-5D6E-409C-BE32-E72D297353CC}">
              <c16:uniqueId val="{00000009-DE26-4E22-AA52-8330CC1C12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53934</c:v>
                </c:pt>
                <c:pt idx="3">
                  <c:v>55656</c:v>
                </c:pt>
                <c:pt idx="6">
                  <c:v>56299</c:v>
                </c:pt>
                <c:pt idx="9">
                  <c:v>56377</c:v>
                </c:pt>
                <c:pt idx="12">
                  <c:v>58300</c:v>
                </c:pt>
              </c:numCache>
            </c:numRef>
          </c:val>
          <c:extLst>
            <c:ext xmlns:c16="http://schemas.microsoft.com/office/drawing/2014/chart" uri="{C3380CC4-5D6E-409C-BE32-E72D297353CC}">
              <c16:uniqueId val="{0000000A-DE26-4E22-AA52-8330CC1C12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10541</c:v>
                </c:pt>
                <c:pt idx="2">
                  <c:v>#N/A</c:v>
                </c:pt>
                <c:pt idx="3">
                  <c:v>#N/A</c:v>
                </c:pt>
                <c:pt idx="4">
                  <c:v>10991</c:v>
                </c:pt>
                <c:pt idx="5">
                  <c:v>#N/A</c:v>
                </c:pt>
                <c:pt idx="6">
                  <c:v>#N/A</c:v>
                </c:pt>
                <c:pt idx="7">
                  <c:v>14376</c:v>
                </c:pt>
                <c:pt idx="8">
                  <c:v>#N/A</c:v>
                </c:pt>
                <c:pt idx="9">
                  <c:v>#N/A</c:v>
                </c:pt>
                <c:pt idx="10">
                  <c:v>15284</c:v>
                </c:pt>
                <c:pt idx="11">
                  <c:v>#N/A</c:v>
                </c:pt>
                <c:pt idx="12">
                  <c:v>#N/A</c:v>
                </c:pt>
                <c:pt idx="13">
                  <c:v>14349</c:v>
                </c:pt>
                <c:pt idx="14">
                  <c:v>#N/A</c:v>
                </c:pt>
              </c:numCache>
            </c:numRef>
          </c:val>
          <c:smooth val="0"/>
          <c:extLst>
            <c:ext xmlns:c16="http://schemas.microsoft.com/office/drawing/2014/chart" uri="{C3380CC4-5D6E-409C-BE32-E72D297353CC}">
              <c16:uniqueId val="{0000000B-DE26-4E22-AA52-8330CC1C12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5004</c:v>
                </c:pt>
                <c:pt idx="1">
                  <c:v>4346</c:v>
                </c:pt>
                <c:pt idx="2">
                  <c:v>5982</c:v>
                </c:pt>
              </c:numCache>
            </c:numRef>
          </c:val>
          <c:extLst>
            <c:ext xmlns:c16="http://schemas.microsoft.com/office/drawing/2014/chart" uri="{C3380CC4-5D6E-409C-BE32-E72D297353CC}">
              <c16:uniqueId val="{00000000-6CD3-43F3-8051-70526DD3D2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2</c:v>
                </c:pt>
                <c:pt idx="2">
                  <c:v>302</c:v>
                </c:pt>
              </c:numCache>
            </c:numRef>
          </c:val>
          <c:extLst>
            <c:ext xmlns:c16="http://schemas.microsoft.com/office/drawing/2014/chart" uri="{C3380CC4-5D6E-409C-BE32-E72D297353CC}">
              <c16:uniqueId val="{00000001-6CD3-43F3-8051-70526DD3D2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491</c:v>
                </c:pt>
                <c:pt idx="1">
                  <c:v>517</c:v>
                </c:pt>
                <c:pt idx="2">
                  <c:v>386</c:v>
                </c:pt>
              </c:numCache>
            </c:numRef>
          </c:val>
          <c:extLst>
            <c:ext xmlns:c16="http://schemas.microsoft.com/office/drawing/2014/chart" uri="{C3380CC4-5D6E-409C-BE32-E72D297353CC}">
              <c16:uniqueId val="{00000002-6CD3-43F3-8051-70526DD3D2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{6D71F454-6F7E-4108-8D63-C54ED846FC72}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2A6-445D-B733-594A2C7880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{1B631011-2F10-43E2-9706-433CB4600836}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A6-445D-B733-594A2C7880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{1F3E9E23-22DE-4B6E-B80D-AE9F20F066EF}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A6-445D-B733-594A2C7880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{8B728ABC-2B60-4A67-AFD7-AEB93C915D4E}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A6-445D-B733-594A2C7880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{79AADE99-23D4-4572-82C6-D3E184075979}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A6-445D-B733-594A2C7880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{8234709A-314E-4800-B3BE-0B640DABD27B}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2A6-445D-B733-594A2C7880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{D63D54FC-48E3-4C83-A64A-4272AF958DD4}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2A6-445D-B733-594A2C7880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{CD28A031-8483-4852-8C68-FA0C0E133329}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2A6-445D-B733-594A2C7880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{36AB389A-A80E-4764-9363-A1162CBDEF16}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2A6-445D-B733-594A2C7880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58.9</c:v>
                </c:pt>
                <c:pt idx="24">
                  <c:v>60</c:v>
                </c:pt>
                <c:pt idx="32">
                  <c:v>60.6</c:v>
                </c:pt>
              </c:numCache>
            </c:numRef>
          </c:xVal>
          <c:yVal>
            <c:numRef>
              <c:f>公会計指標分析・財政指標組合せ分析表!$BP$51:$DC$51</c:f>
              <c:numCache>
                <c:formatCode>#,##0.0;"▲ "#,##0.0</c:formatCode>
                <c:ptCount val="40"/>
                <c:pt idx="16">
                  <c:v>38.200000000000003</c:v>
                </c:pt>
                <c:pt idx="24">
                  <c:v>39.200000000000003</c:v>
                </c:pt>
                <c:pt idx="32">
                  <c:v>34.5</c:v>
                </c:pt>
              </c:numCache>
            </c:numRef>
          </c:yVal>
          <c:smooth val="0"/>
          <c:extLst>
            <c:ext xmlns:c16="http://schemas.microsoft.com/office/drawing/2014/chart" uri="{C3380CC4-5D6E-409C-BE32-E72D297353CC}">
              <c16:uniqueId val="{00000009-B2A6-445D-B733-594A2C7880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{7F49D310-DD94-44E5-A8BB-044ED4CAB68B}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2A6-445D-B733-594A2C7880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{C6FD14EC-3DA0-4F6A-8719-C1B1B881A326}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A6-445D-B733-594A2C7880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{FCE9C705-840D-4423-ACA4-1A6D20068C7E}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A6-445D-B733-594A2C7880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{87D0FAE1-9392-4E6A-8BF7-B1D47AF9BD38}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A6-445D-B733-594A2C7880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{0E483F66-4E3A-4E67-9470-501D13E547A7}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A6-445D-B733-594A2C7880B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{E64D4C7D-C22B-4191-98D7-A7050E667266}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2A6-445D-B733-594A2C7880B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{A5B86B45-CE52-45BD-B403-BF6FA2F406DB}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2A6-445D-B733-594A2C7880B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{6495B404-1661-4D05-A4F6-5FB632BA6907}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2A6-445D-B733-594A2C7880B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{3B5255C9-AF8D-4E8C-9BD8-C7C4F952F91F}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2A6-445D-B733-594A2C7880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60.9</c:v>
                </c:pt>
                <c:pt idx="24">
                  <c:v>61.9</c:v>
                </c:pt>
                <c:pt idx="32">
                  <c:v>62.5</c:v>
                </c:pt>
              </c:numCache>
            </c:numRef>
          </c:xVal>
          <c:yVal>
            <c:numRef>
              <c:f>公会計指標分析・財政指標組合せ分析表!$BP$55:$DC$55</c:f>
              <c:numCache>
                <c:formatCode>#,##0.0;"▲ "#,##0.0</c:formatCode>
                <c:ptCount val="40"/>
                <c:pt idx="16">
                  <c:v>19</c:v>
                </c:pt>
                <c:pt idx="24">
                  <c:v>18</c:v>
                </c:pt>
                <c:pt idx="32">
                  <c:v>13.1</c:v>
                </c:pt>
              </c:numCache>
            </c:numRef>
          </c:yVal>
          <c:smooth val="0"/>
          <c:extLst>
            <c:ext xmlns:c16="http://schemas.microsoft.com/office/drawing/2014/chart" uri="{C3380CC4-5D6E-409C-BE32-E72D297353CC}">
              <c16:uniqueId val="{00000013-B2A6-445D-B733-594A2C7880BF}"/>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097523180694551E-2"/>
                  <c:y val="-7.1987804702628319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{C266AE8F-1B9D-4ACE-940E-B63F00C12594}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8F4-4876-A4C4-4E6FA686F1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{D9011282-D6A9-451C-872D-32F01E11CFB9}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F4-4876-A4C4-4E6FA686F1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{606B9DF0-A5B9-46AD-B013-4638137DE7A0}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F4-4876-A4C4-4E6FA686F1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{A52D2093-102C-4BD3-8113-7D3ACEE33370}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F4-4876-A4C4-4E6FA686F1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{D440FA4F-36D4-4D5F-BF52-E643A84A3CDE}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F4-4876-A4C4-4E6FA686F152}"/>
                </c:ext>
              </c:extLst>
            </c:dLbl>
            <c:dLbl>
              <c:idx val="8"/>
              <c:layout>
                <c:manualLayout>
                  <c:x val="-2.5298460057526718E-2"/>
                  <c:y val="-5.284548947295957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{ADB3068B-31FF-4885-A9C2-539E0335DB5E}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8F4-4876-A4C4-4E6FA686F15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{093BDC42-6156-48F1-9460-F40CABAEA247}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8F4-4876-A4C4-4E6FA686F15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{BB33C870-2327-4F25-A3AD-762C71C6BEC9}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8F4-4876-A4C4-4E6FA686F15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{87329BA6-EC34-44DD-9987-B1857006E04C}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8F4-4876-A4C4-4E6FA686F1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0.6</c:v>
                </c:pt>
                <c:pt idx="16">
                  <c:v>1.2</c:v>
                </c:pt>
                <c:pt idx="24">
                  <c:v>1.8</c:v>
                </c:pt>
                <c:pt idx="32">
                  <c:v>2.8</c:v>
                </c:pt>
              </c:numCache>
            </c:numRef>
          </c:xVal>
          <c:yVal>
            <c:numRef>
              <c:f>公会計指標分析・財政指標組合せ分析表!$BP$73:$DC$73</c:f>
              <c:numCache>
                <c:formatCode>#,##0.0;"▲ "#,##0.0</c:formatCode>
                <c:ptCount val="40"/>
                <c:pt idx="0">
                  <c:v>28.4</c:v>
                </c:pt>
                <c:pt idx="8">
                  <c:v>29.6</c:v>
                </c:pt>
                <c:pt idx="16">
                  <c:v>38.200000000000003</c:v>
                </c:pt>
                <c:pt idx="24">
                  <c:v>39.200000000000003</c:v>
                </c:pt>
                <c:pt idx="32">
                  <c:v>34.5</c:v>
                </c:pt>
              </c:numCache>
            </c:numRef>
          </c:yVal>
          <c:smooth val="0"/>
          <c:extLst>
            <c:ext xmlns:c16="http://schemas.microsoft.com/office/drawing/2014/chart" uri="{C3380CC4-5D6E-409C-BE32-E72D297353CC}">
              <c16:uniqueId val="{00000009-88F4-4876-A4C4-4E6FA686F1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{8FB6B47C-3686-4596-8DAA-BF29005D216C}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8F4-4876-A4C4-4E6FA686F1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{003D239D-D0C1-4C1F-8073-0A89F4AF07EA}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F4-4876-A4C4-4E6FA686F1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{2C1D55D1-76F4-415D-9304-D0347892DBA2}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F4-4876-A4C4-4E6FA686F1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{6B514879-B4CD-46ED-9EA8-8CDE2498F85E}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F4-4876-A4C4-4E6FA686F1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{52F7EC3A-2F2A-48F7-88D9-DEF6CE985663}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F4-4876-A4C4-4E6FA686F15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{33D8DAF6-48A6-455E-8F0E-0F38E4487D20}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8F4-4876-A4C4-4E6FA686F152}"/>
                </c:ext>
              </c:extLst>
            </c:dLbl>
            <c:dLbl>
              <c:idx val="16"/>
              <c:layout>
                <c:manualLayout>
                  <c:x val="-3.784222539262444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{FC84AD2C-69AB-42F6-B947-FDFC3FFCCF79}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8F4-4876-A4C4-4E6FA686F152}"/>
                </c:ext>
              </c:extLst>
            </c:dLbl>
            <c:dLbl>
              <c:idx val="24"/>
              <c:layout>
                <c:manualLayout>
                  <c:x val="-2.5298460057526718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{F5967015-1FC9-48A1-8622-27AB1ECE83BE}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8F4-4876-A4C4-4E6FA686F15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{356AC829-E830-4329-8A83-87D61C40AE78}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8F4-4876-A4C4-4E6FA686F1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88F4-4876-A4C4-4E6FA686F152}"/>
            </c:ext>
          </c:extLst>
        </c:ser>
        <c:dLbls>
          <c:showLegendKey val="0"/>
          <c:showVal val="1"/>
          <c:showCatName val="0"/>
          <c:showSerName val="0"/>
          <c:showPercent val="0"/>
          <c:showBubbleSize val="0"/>
        </c:dLbls>
        <c:axId val="84219776"/>
        <c:axId val="84234240"/>
      </c:scatterChart>
      <c:valAx>
        <c:axId val="84219776"/>
        <c:scaling>
          <c:orientation val="maxMin"/>
          <c:max val="6"/>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令和３年度の実質公債費比率の分子は、前年度より約</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億円増加し、</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億円となった。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主な要因は、元利償還金</a:t>
          </a:r>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latin typeface="ＭＳ ゴシック" pitchFamily="49" charset="-128"/>
              <a:ea typeface="ＭＳ ゴシック" pitchFamily="49" charset="-128"/>
            </a:rPr>
            <a:t>の増や、公営企業債の元利償還金に対する繰入金（下水道事業会計）の増などによる。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満期一括償還方式の地方債に係る積立については、元金据え置き期間中は、毎年決算剰余金積立（</a:t>
          </a:r>
          <a:r>
            <a:rPr kumimoji="1" lang="en-US" altLang="ja-JP" sz="1000">
              <a:latin typeface="ＭＳ ゴシック" pitchFamily="49" charset="-128"/>
              <a:ea typeface="ＭＳ ゴシック" pitchFamily="49" charset="-128"/>
            </a:rPr>
            <a:t>10</a:t>
          </a:r>
          <a:r>
            <a:rPr kumimoji="1" lang="ja-JP" altLang="en-US" sz="1000">
              <a:latin typeface="ＭＳ ゴシック" pitchFamily="49" charset="-128"/>
              <a:ea typeface="ＭＳ ゴシック" pitchFamily="49" charset="-128"/>
            </a:rPr>
            <a:t>％）を行う。</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そのため、残高、積立額は過去の発行額に応じて増減する。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令和３年度の将来負担比率の分子は、前年度より約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億円減少し、</a:t>
          </a:r>
          <a:r>
            <a:rPr kumimoji="1" lang="en-US" altLang="ja-JP" sz="1400">
              <a:latin typeface="ＭＳ ゴシック" pitchFamily="49" charset="-128"/>
              <a:ea typeface="ＭＳ ゴシック" pitchFamily="49" charset="-128"/>
            </a:rPr>
            <a:t>143.5</a:t>
          </a:r>
          <a:r>
            <a:rPr kumimoji="1" lang="ja-JP" altLang="en-US" sz="1400">
              <a:latin typeface="ＭＳ ゴシック" pitchFamily="49" charset="-128"/>
              <a:ea typeface="ＭＳ ゴシック" pitchFamily="49" charset="-128"/>
            </a:rPr>
            <a:t>億円となった。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将来負担額のうち、一般会計等に係る地方債の現在高が衛生費の残高増などの影響により約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億円の増となったものの、充当可能財源等が約</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億円増となったことによる。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主な要因は、財政調整基金の取崩額の減などによる残高の増や減債基金への積立額の増による。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各基金の目的に応じた活用のほか、ふるさと納税などにより一定程度確保できるよう努める。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保健福祉基金　　　：社会福祉の充実を図るため、保健福祉事業に充てる財源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：奨学事業に充てる財源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新規施策推進基金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地域コミュニティ、学校教育充実、防災推進・消防体制充実、図書資料整備、スポーツ振興、循環型社会形成、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景観形成の推進、その他大和市寄附条例の目的を達成するために市長が必要と認める事業に充てる財源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まつづくり基金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公用又は公共用に供する施設の整備に充てる財源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青少年健全育成基金：青少年の健全育成事業に充てる財源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保健福祉基金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億円近い取崩しを行ったため、前年度より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新規施策推進基金：ふるさと納税による寄附金等の増により、前年度より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各基金の目的に応じた活用のほか、ふるさと納税などにより一定程度確保できるよう努める。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当初の見込みよりも市税等が伸びたことにより取崩額を抑えることができ、これを上回る積立を行ったため前年度より約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将来にわたって公債費の安定的な財源を確保するため、決算剰余金の積み立てを行う。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242,937
235,704
27.09
93,072,959
88,122,184
4,880,601
45,487,520
58,300,039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前年度と比べて、分母となる有形固定資産は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4,370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百万円の増、分子となる減価償却累計額は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百万円の増となり、有形固定資産減価償却率は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各施設については、大和市公共施設等総合管理計画などに基づき、効率的かつ効果的な維持管理を進めているところであり、有形固定資産減価償却率は、類似団体や神奈川県平均と同水準となっている。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22987</xdr:rowOff>
    </xdr:from>
    <xdr:to>
      <xdr:col>23</xdr:col>
      <xdr:colOff>85090</xdr:colOff>
      <xdr:row>33</xdr:row>
      <xdr:rowOff>39243</xdr:rowOff>
    </xdr:to>
    <xdr:cxnSp macro="">
      <xdr:nvCxnSpPr>
        <xdr:cNvPr id="63" name="直線コネクタ 62"/>
        <xdr:cNvCxnSpPr/>
      </xdr:nvCxnSpPr>
      <xdr:spPr>
        <a:xfrm flipV="1">
          <a:off x="4760595" y="5423662"/>
          <a:ext cx="1270" cy="1044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141114</xdr:rowOff>
    </xdr:from>
    <xdr:ext cx="405111" cy="259045"/>
    <xdr:sp macro="" textlink="">
      <xdr:nvSpPr>
        <xdr:cNvPr id="66" name="有形固定資産減価償却率最大値テキスト"/>
        <xdr:cNvSpPr txBox="1"/>
      </xdr:nvSpPr>
      <xdr:spPr>
        <a:xfrm>
          <a:off x="4813300" y="519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22987</xdr:rowOff>
    </xdr:from>
    <xdr:to>
      <xdr:col>23</xdr:col>
      <xdr:colOff>174625</xdr:colOff>
      <xdr:row>27</xdr:row>
      <xdr:rowOff>22987</xdr:rowOff>
    </xdr:to>
    <xdr:cxnSp macro="">
      <xdr:nvCxnSpPr>
        <xdr:cNvPr id="67" name="直線コネクタ 66"/>
        <xdr:cNvCxnSpPr/>
      </xdr:nvCxnSpPr>
      <xdr:spPr>
        <a:xfrm>
          <a:off x="4673600" y="542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6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69" name="フローチャート: 判断 6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104267</xdr:rowOff>
    </xdr:from>
    <xdr:to>
      <xdr:col>19</xdr:col>
      <xdr:colOff>187325</xdr:colOff>
      <xdr:row>30</xdr:row>
      <xdr:rowOff>34417</xdr:rowOff>
    </xdr:to>
    <xdr:sp macro="" textlink="">
      <xdr:nvSpPr>
        <xdr:cNvPr id="70" name="フローチャート: 判断 69"/>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39497</xdr:rowOff>
    </xdr:from>
    <xdr:to>
      <xdr:col>11</xdr:col>
      <xdr:colOff>187325</xdr:colOff>
      <xdr:row>29</xdr:row>
      <xdr:rowOff>141097</xdr:rowOff>
    </xdr:to>
    <xdr:sp macro="" textlink="">
      <xdr:nvSpPr>
        <xdr:cNvPr id="72" name="フローチャート: 判断 71"/>
        <xdr:cNvSpPr/>
      </xdr:nvSpPr>
      <xdr:spPr>
        <a:xfrm>
          <a:off x="2476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120269</xdr:rowOff>
    </xdr:from>
    <xdr:to>
      <xdr:col>7</xdr:col>
      <xdr:colOff>187325</xdr:colOff>
      <xdr:row>29</xdr:row>
      <xdr:rowOff>50419</xdr:rowOff>
    </xdr:to>
    <xdr:sp macro="" textlink="">
      <xdr:nvSpPr>
        <xdr:cNvPr id="73" name="フローチャート: 判断 72"/>
        <xdr:cNvSpPr/>
      </xdr:nvSpPr>
      <xdr:spPr>
        <a:xfrm>
          <a:off x="1714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79" name="楕円 78"/>
        <xdr:cNvSpPr/>
      </xdr:nvSpPr>
      <xdr:spPr>
        <a:xfrm>
          <a:off x="4711700" y="57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71010</xdr:rowOff>
    </xdr:from>
    <xdr:ext cx="405111" cy="259045"/>
    <xdr:sp macro="" textlink="">
      <xdr:nvSpPr>
        <xdr:cNvPr id="80" name="有形固定資産減価償却率該当値テキスト"/>
        <xdr:cNvSpPr txBox="1"/>
      </xdr:nvSpPr>
      <xdr:spPr>
        <a:xfrm>
          <a:off x="4813300" y="5643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1" name="楕円 80"/>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73025</xdr:rowOff>
    </xdr:from>
    <xdr:to>
      <xdr:col>23</xdr:col>
      <xdr:colOff>85725</xdr:colOff>
      <xdr:row>29</xdr:row>
      <xdr:rowOff>98933</xdr:rowOff>
    </xdr:to>
    <xdr:cxnSp macro="">
      <xdr:nvCxnSpPr>
        <xdr:cNvPr id="82" name="直線コネクタ 81"/>
        <xdr:cNvCxnSpPr/>
      </xdr:nvCxnSpPr>
      <xdr:spPr>
        <a:xfrm>
          <a:off x="4051300" y="581660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146177</xdr:rowOff>
    </xdr:from>
    <xdr:to>
      <xdr:col>15</xdr:col>
      <xdr:colOff>187325</xdr:colOff>
      <xdr:row>29</xdr:row>
      <xdr:rowOff>76327</xdr:rowOff>
    </xdr:to>
    <xdr:sp macro="" textlink="">
      <xdr:nvSpPr>
        <xdr:cNvPr id="83" name="楕円 82"/>
        <xdr:cNvSpPr/>
      </xdr:nvSpPr>
      <xdr:spPr>
        <a:xfrm>
          <a:off x="3238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25527</xdr:rowOff>
    </xdr:from>
    <xdr:to>
      <xdr:col>19</xdr:col>
      <xdr:colOff>136525</xdr:colOff>
      <xdr:row>29</xdr:row>
      <xdr:rowOff>73025</xdr:rowOff>
    </xdr:to>
    <xdr:cxnSp macro="">
      <xdr:nvCxnSpPr>
        <xdr:cNvPr id="84" name="直線コネクタ 83"/>
        <xdr:cNvCxnSpPr/>
      </xdr:nvCxnSpPr>
      <xdr:spPr>
        <a:xfrm>
          <a:off x="3289300" y="5769102"/>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25544</xdr:rowOff>
    </xdr:from>
    <xdr:ext cx="405111" cy="259045"/>
    <xdr:sp macro="" textlink="">
      <xdr:nvSpPr>
        <xdr:cNvPr id="85" name="n_1aveValue有形固定資産減価償却率"/>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86" name="n_2aveValue有形固定資産減価償却率"/>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157624</xdr:rowOff>
    </xdr:from>
    <xdr:ext cx="405111" cy="259045"/>
    <xdr:sp macro="" textlink="">
      <xdr:nvSpPr>
        <xdr:cNvPr id="87" name="n_3aveValue有形固定資産減価償却率"/>
        <xdr:cNvSpPr txBox="1"/>
      </xdr:nvSpPr>
      <xdr:spPr>
        <a:xfrm>
          <a:off x="2324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66946</xdr:rowOff>
    </xdr:from>
    <xdr:ext cx="405111" cy="259045"/>
    <xdr:sp macro="" textlink="">
      <xdr:nvSpPr>
        <xdr:cNvPr id="88" name="n_4aveValue有形固定資産減価償却率"/>
        <xdr:cNvSpPr txBox="1"/>
      </xdr:nvSpPr>
      <xdr:spPr>
        <a:xfrm>
          <a:off x="1562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89" name="n_1mainValue有形固定資産減価償却率"/>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92854</xdr:rowOff>
    </xdr:from>
    <xdr:ext cx="405111" cy="259045"/>
    <xdr:sp macro="" textlink="">
      <xdr:nvSpPr>
        <xdr:cNvPr id="90" name="n_2mainValue有形固定資産減価償却率"/>
        <xdr:cNvSpPr txBox="1"/>
      </xdr:nvSpPr>
      <xdr:spPr>
        <a:xfrm>
          <a:off x="3086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前年度と比べ、地方交付税や臨時財政対策債発行可能額等の増により経常一般財源等（歳入）等が増加、また、充当可能特定歳入（都市計画税等）が増加したことにより、債務償還比率は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ポイント減少した。債務償還比率は、類似団体と概ね同水準となり、神奈川県平均を大きく下回っている。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08" name="テキスト ボックス 10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16" name="テキスト ボックス 11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8" name="テキスト ボックス 11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152865</xdr:rowOff>
    </xdr:from>
    <xdr:to>
      <xdr:col>76</xdr:col>
      <xdr:colOff>21589</xdr:colOff>
      <xdr:row>31</xdr:row>
      <xdr:rowOff>147712</xdr:rowOff>
    </xdr:to>
    <xdr:cxnSp macro="">
      <xdr:nvCxnSpPr>
        <xdr:cNvPr id="120" name="直線コネクタ 119"/>
        <xdr:cNvCxnSpPr/>
      </xdr:nvCxnSpPr>
      <xdr:spPr>
        <a:xfrm flipV="1">
          <a:off x="14793595" y="5210640"/>
          <a:ext cx="1269" cy="1023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151539</xdr:rowOff>
    </xdr:from>
    <xdr:ext cx="469744" cy="259045"/>
    <xdr:sp macro="" textlink="">
      <xdr:nvSpPr>
        <xdr:cNvPr id="121" name="債務償還比率最小値テキスト"/>
        <xdr:cNvSpPr txBox="1"/>
      </xdr:nvSpPr>
      <xdr:spPr>
        <a:xfrm>
          <a:off x="14846300" y="623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147712</xdr:rowOff>
    </xdr:from>
    <xdr:to>
      <xdr:col>76</xdr:col>
      <xdr:colOff>111125</xdr:colOff>
      <xdr:row>31</xdr:row>
      <xdr:rowOff>147712</xdr:rowOff>
    </xdr:to>
    <xdr:cxnSp macro="">
      <xdr:nvCxnSpPr>
        <xdr:cNvPr id="122" name="直線コネクタ 121"/>
        <xdr:cNvCxnSpPr/>
      </xdr:nvCxnSpPr>
      <xdr:spPr>
        <a:xfrm>
          <a:off x="14706600" y="623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99542</xdr:rowOff>
    </xdr:from>
    <xdr:ext cx="469744" cy="259045"/>
    <xdr:sp macro="" textlink="">
      <xdr:nvSpPr>
        <xdr:cNvPr id="123" name="債務償還比率最大値テキスト"/>
        <xdr:cNvSpPr txBox="1"/>
      </xdr:nvSpPr>
      <xdr:spPr>
        <a:xfrm>
          <a:off x="14846300" y="498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152865</xdr:rowOff>
    </xdr:from>
    <xdr:to>
      <xdr:col>76</xdr:col>
      <xdr:colOff>111125</xdr:colOff>
      <xdr:row>25</xdr:row>
      <xdr:rowOff>152865</xdr:rowOff>
    </xdr:to>
    <xdr:cxnSp macro="">
      <xdr:nvCxnSpPr>
        <xdr:cNvPr id="124" name="直線コネクタ 123"/>
        <xdr:cNvCxnSpPr/>
      </xdr:nvCxnSpPr>
      <xdr:spPr>
        <a:xfrm>
          <a:off x="14706600" y="521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139907</xdr:rowOff>
    </xdr:from>
    <xdr:ext cx="469744" cy="259045"/>
    <xdr:sp macro="" textlink="">
      <xdr:nvSpPr>
        <xdr:cNvPr id="125" name="債務償還比率平均値テキスト"/>
        <xdr:cNvSpPr txBox="1"/>
      </xdr:nvSpPr>
      <xdr:spPr>
        <a:xfrm>
          <a:off x="14846300" y="554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117030</xdr:rowOff>
    </xdr:from>
    <xdr:to>
      <xdr:col>76</xdr:col>
      <xdr:colOff>73025</xdr:colOff>
      <xdr:row>29</xdr:row>
      <xdr:rowOff>47180</xdr:rowOff>
    </xdr:to>
    <xdr:sp macro="" textlink="">
      <xdr:nvSpPr>
        <xdr:cNvPr id="126" name="フローチャート: 判断 125"/>
        <xdr:cNvSpPr/>
      </xdr:nvSpPr>
      <xdr:spPr>
        <a:xfrm>
          <a:off x="14744700" y="568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15399</xdr:rowOff>
    </xdr:from>
    <xdr:to>
      <xdr:col>72</xdr:col>
      <xdr:colOff>123825</xdr:colOff>
      <xdr:row>30</xdr:row>
      <xdr:rowOff>116999</xdr:rowOff>
    </xdr:to>
    <xdr:sp macro="" textlink="">
      <xdr:nvSpPr>
        <xdr:cNvPr id="127" name="フローチャート: 判断 126"/>
        <xdr:cNvSpPr/>
      </xdr:nvSpPr>
      <xdr:spPr>
        <a:xfrm>
          <a:off x="14033500" y="593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72072</xdr:rowOff>
    </xdr:from>
    <xdr:to>
      <xdr:col>68</xdr:col>
      <xdr:colOff>123825</xdr:colOff>
      <xdr:row>31</xdr:row>
      <xdr:rowOff>2222</xdr:rowOff>
    </xdr:to>
    <xdr:sp macro="" textlink="">
      <xdr:nvSpPr>
        <xdr:cNvPr id="128" name="フローチャート: 判断 127"/>
        <xdr:cNvSpPr/>
      </xdr:nvSpPr>
      <xdr:spPr>
        <a:xfrm>
          <a:off x="13271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78910</xdr:rowOff>
    </xdr:from>
    <xdr:to>
      <xdr:col>64</xdr:col>
      <xdr:colOff>123825</xdr:colOff>
      <xdr:row>31</xdr:row>
      <xdr:rowOff>9060</xdr:rowOff>
    </xdr:to>
    <xdr:sp macro="" textlink="">
      <xdr:nvSpPr>
        <xdr:cNvPr id="129" name="フローチャート: 判断 128"/>
        <xdr:cNvSpPr/>
      </xdr:nvSpPr>
      <xdr:spPr>
        <a:xfrm>
          <a:off x="12509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131085</xdr:rowOff>
    </xdr:from>
    <xdr:to>
      <xdr:col>60</xdr:col>
      <xdr:colOff>123825</xdr:colOff>
      <xdr:row>31</xdr:row>
      <xdr:rowOff>61235</xdr:rowOff>
    </xdr:to>
    <xdr:sp macro="" textlink="">
      <xdr:nvSpPr>
        <xdr:cNvPr id="130" name="フローチャート: 判断 129"/>
        <xdr:cNvSpPr/>
      </xdr:nvSpPr>
      <xdr:spPr>
        <a:xfrm>
          <a:off x="11747500" y="604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12509</xdr:rowOff>
    </xdr:from>
    <xdr:to>
      <xdr:col>76</xdr:col>
      <xdr:colOff>73025</xdr:colOff>
      <xdr:row>29</xdr:row>
      <xdr:rowOff>114109</xdr:rowOff>
    </xdr:to>
    <xdr:sp macro="" textlink="">
      <xdr:nvSpPr>
        <xdr:cNvPr id="136" name="楕円 135"/>
        <xdr:cNvSpPr/>
      </xdr:nvSpPr>
      <xdr:spPr>
        <a:xfrm>
          <a:off x="14744700" y="57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162386</xdr:rowOff>
    </xdr:from>
    <xdr:ext cx="469744" cy="259045"/>
    <xdr:sp macro="" textlink="">
      <xdr:nvSpPr>
        <xdr:cNvPr id="137" name="債務償還比率該当値テキスト"/>
        <xdr:cNvSpPr txBox="1"/>
      </xdr:nvSpPr>
      <xdr:spPr>
        <a:xfrm>
          <a:off x="14846300" y="573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157543</xdr:rowOff>
    </xdr:from>
    <xdr:to>
      <xdr:col>72</xdr:col>
      <xdr:colOff>123825</xdr:colOff>
      <xdr:row>32</xdr:row>
      <xdr:rowOff>87693</xdr:rowOff>
    </xdr:to>
    <xdr:sp macro="" textlink="">
      <xdr:nvSpPr>
        <xdr:cNvPr id="138" name="楕円 137"/>
        <xdr:cNvSpPr/>
      </xdr:nvSpPr>
      <xdr:spPr>
        <a:xfrm>
          <a:off x="14033500" y="62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63309</xdr:rowOff>
    </xdr:from>
    <xdr:to>
      <xdr:col>76</xdr:col>
      <xdr:colOff>22225</xdr:colOff>
      <xdr:row>32</xdr:row>
      <xdr:rowOff>36893</xdr:rowOff>
    </xdr:to>
    <xdr:cxnSp macro="">
      <xdr:nvCxnSpPr>
        <xdr:cNvPr id="139" name="直線コネクタ 138"/>
        <xdr:cNvCxnSpPr/>
      </xdr:nvCxnSpPr>
      <xdr:spPr>
        <a:xfrm flipV="1">
          <a:off x="14084300" y="5806884"/>
          <a:ext cx="711200" cy="4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2297</xdr:rowOff>
    </xdr:from>
    <xdr:to>
      <xdr:col>68</xdr:col>
      <xdr:colOff>123825</xdr:colOff>
      <xdr:row>33</xdr:row>
      <xdr:rowOff>103897</xdr:rowOff>
    </xdr:to>
    <xdr:sp macro="" textlink="">
      <xdr:nvSpPr>
        <xdr:cNvPr id="140" name="楕円 139"/>
        <xdr:cNvSpPr/>
      </xdr:nvSpPr>
      <xdr:spPr>
        <a:xfrm>
          <a:off x="13271500" y="64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36893</xdr:rowOff>
    </xdr:from>
    <xdr:to>
      <xdr:col>72</xdr:col>
      <xdr:colOff>73025</xdr:colOff>
      <xdr:row>33</xdr:row>
      <xdr:rowOff>53097</xdr:rowOff>
    </xdr:to>
    <xdr:cxnSp macro="">
      <xdr:nvCxnSpPr>
        <xdr:cNvPr id="141" name="直線コネクタ 140"/>
        <xdr:cNvCxnSpPr/>
      </xdr:nvCxnSpPr>
      <xdr:spPr>
        <a:xfrm flipV="1">
          <a:off x="13322300" y="6294818"/>
          <a:ext cx="762000" cy="18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120301</xdr:rowOff>
    </xdr:from>
    <xdr:to>
      <xdr:col>64</xdr:col>
      <xdr:colOff>123825</xdr:colOff>
      <xdr:row>32</xdr:row>
      <xdr:rowOff>50451</xdr:rowOff>
    </xdr:to>
    <xdr:sp macro="" textlink="">
      <xdr:nvSpPr>
        <xdr:cNvPr id="142" name="楕円 141"/>
        <xdr:cNvSpPr/>
      </xdr:nvSpPr>
      <xdr:spPr>
        <a:xfrm>
          <a:off x="12509500" y="62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171101</xdr:rowOff>
    </xdr:from>
    <xdr:to>
      <xdr:col>68</xdr:col>
      <xdr:colOff>73025</xdr:colOff>
      <xdr:row>33</xdr:row>
      <xdr:rowOff>53097</xdr:rowOff>
    </xdr:to>
    <xdr:cxnSp macro="">
      <xdr:nvCxnSpPr>
        <xdr:cNvPr id="143" name="直線コネクタ 142"/>
        <xdr:cNvCxnSpPr/>
      </xdr:nvCxnSpPr>
      <xdr:spPr>
        <a:xfrm>
          <a:off x="12560300" y="6257576"/>
          <a:ext cx="762000" cy="22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13441</xdr:rowOff>
    </xdr:from>
    <xdr:to>
      <xdr:col>60</xdr:col>
      <xdr:colOff>123825</xdr:colOff>
      <xdr:row>32</xdr:row>
      <xdr:rowOff>115041</xdr:rowOff>
    </xdr:to>
    <xdr:sp macro="" textlink="">
      <xdr:nvSpPr>
        <xdr:cNvPr id="144" name="楕円 143"/>
        <xdr:cNvSpPr/>
      </xdr:nvSpPr>
      <xdr:spPr>
        <a:xfrm>
          <a:off x="11747500" y="62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171101</xdr:rowOff>
    </xdr:from>
    <xdr:to>
      <xdr:col>64</xdr:col>
      <xdr:colOff>73025</xdr:colOff>
      <xdr:row>32</xdr:row>
      <xdr:rowOff>64241</xdr:rowOff>
    </xdr:to>
    <xdr:cxnSp macro="">
      <xdr:nvCxnSpPr>
        <xdr:cNvPr id="145" name="直線コネクタ 144"/>
        <xdr:cNvCxnSpPr/>
      </xdr:nvCxnSpPr>
      <xdr:spPr>
        <a:xfrm flipV="1">
          <a:off x="11798300" y="6257576"/>
          <a:ext cx="762000" cy="6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133526</xdr:rowOff>
    </xdr:from>
    <xdr:ext cx="469744" cy="259045"/>
    <xdr:sp macro="" textlink="">
      <xdr:nvSpPr>
        <xdr:cNvPr id="146" name="n_1aveValue債務償還比率"/>
        <xdr:cNvSpPr txBox="1"/>
      </xdr:nvSpPr>
      <xdr:spPr>
        <a:xfrm>
          <a:off x="13836727" y="570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18749</xdr:rowOff>
    </xdr:from>
    <xdr:ext cx="469744" cy="259045"/>
    <xdr:sp macro="" textlink="">
      <xdr:nvSpPr>
        <xdr:cNvPr id="147" name="n_2aveValue債務償還比率"/>
        <xdr:cNvSpPr txBox="1"/>
      </xdr:nvSpPr>
      <xdr:spPr>
        <a:xfrm>
          <a:off x="13087427" y="576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25587</xdr:rowOff>
    </xdr:from>
    <xdr:ext cx="469744" cy="259045"/>
    <xdr:sp macro="" textlink="">
      <xdr:nvSpPr>
        <xdr:cNvPr id="148" name="n_3aveValue債務償還比率"/>
        <xdr:cNvSpPr txBox="1"/>
      </xdr:nvSpPr>
      <xdr:spPr>
        <a:xfrm>
          <a:off x="12325427" y="576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77762</xdr:rowOff>
    </xdr:from>
    <xdr:ext cx="469744" cy="259045"/>
    <xdr:sp macro="" textlink="">
      <xdr:nvSpPr>
        <xdr:cNvPr id="149" name="n_4aveValue債務償還比率"/>
        <xdr:cNvSpPr txBox="1"/>
      </xdr:nvSpPr>
      <xdr:spPr>
        <a:xfrm>
          <a:off x="11563427" y="582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78820</xdr:rowOff>
    </xdr:from>
    <xdr:ext cx="469744" cy="259045"/>
    <xdr:sp macro="" textlink="">
      <xdr:nvSpPr>
        <xdr:cNvPr id="150" name="n_1mainValue債務償還比率"/>
        <xdr:cNvSpPr txBox="1"/>
      </xdr:nvSpPr>
      <xdr:spPr>
        <a:xfrm>
          <a:off x="138367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95024</xdr:rowOff>
    </xdr:from>
    <xdr:ext cx="469744" cy="259045"/>
    <xdr:sp macro="" textlink="">
      <xdr:nvSpPr>
        <xdr:cNvPr id="151" name="n_2mainValue債務償還比率"/>
        <xdr:cNvSpPr txBox="1"/>
      </xdr:nvSpPr>
      <xdr:spPr>
        <a:xfrm>
          <a:off x="13087427" y="652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41578</xdr:rowOff>
    </xdr:from>
    <xdr:ext cx="469744" cy="259045"/>
    <xdr:sp macro="" textlink="">
      <xdr:nvSpPr>
        <xdr:cNvPr id="152" name="n_3mainValue債務償還比率"/>
        <xdr:cNvSpPr txBox="1"/>
      </xdr:nvSpPr>
      <xdr:spPr>
        <a:xfrm>
          <a:off x="12325427" y="629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106168</xdr:rowOff>
    </xdr:from>
    <xdr:ext cx="469744" cy="259045"/>
    <xdr:sp macro="" textlink="">
      <xdr:nvSpPr>
        <xdr:cNvPr id="153" name="n_4mainValue債務償還比率"/>
        <xdr:cNvSpPr txBox="1"/>
      </xdr:nvSpPr>
      <xdr:spPr>
        <a:xfrm>
          <a:off x="11563427" y="636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242,937
235,704
27.09
93,072,959
88,122,184
4,880,601
45,487,520
58,300,039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73" name="楕円 72"/>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124477</xdr:rowOff>
    </xdr:from>
    <xdr:ext cx="405111" cy="259045"/>
    <xdr:sp macro="" textlink="">
      <xdr:nvSpPr>
        <xdr:cNvPr id="74" name="【道路】&#10;有形固定資産減価償却率該当値テキスト"/>
        <xdr:cNvSpPr txBox="1"/>
      </xdr:nvSpPr>
      <xdr:spPr>
        <a:xfrm>
          <a:off x="4673600"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152400</xdr:rowOff>
    </xdr:to>
    <xdr:cxnSp macro="">
      <xdr:nvCxnSpPr>
        <xdr:cNvPr id="76" name="直線コネクタ 75"/>
        <xdr:cNvCxnSpPr/>
      </xdr:nvCxnSpPr>
      <xdr:spPr>
        <a:xfrm>
          <a:off x="3797300" y="6461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7" name="楕円 76"/>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118110</xdr:rowOff>
    </xdr:to>
    <xdr:cxnSp macro="">
      <xdr:nvCxnSpPr>
        <xdr:cNvPr id="78" name="直線コネクタ 77"/>
        <xdr:cNvCxnSpPr/>
      </xdr:nvCxnSpPr>
      <xdr:spPr>
        <a:xfrm>
          <a:off x="2908300" y="64369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79"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0"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61612</xdr:rowOff>
    </xdr:from>
    <xdr:ext cx="405111" cy="259045"/>
    <xdr:sp macro="" textlink="">
      <xdr:nvSpPr>
        <xdr:cNvPr id="81" name="n_3aveValue【道路】&#10;有形固定資産減価償却率"/>
        <xdr:cNvSpPr txBox="1"/>
      </xdr:nvSpPr>
      <xdr:spPr>
        <a:xfrm>
          <a:off x="1816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27322</xdr:rowOff>
    </xdr:from>
    <xdr:ext cx="405111" cy="259045"/>
    <xdr:sp macro="" textlink="">
      <xdr:nvSpPr>
        <xdr:cNvPr id="82" name="n_4aveValue【道路】&#10;有形固定資産減価償却率"/>
        <xdr:cNvSpPr txBox="1"/>
      </xdr:nvSpPr>
      <xdr:spPr>
        <a:xfrm>
          <a:off x="927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13987</xdr:rowOff>
    </xdr:from>
    <xdr:ext cx="405111" cy="259045"/>
    <xdr:sp macro="" textlink="">
      <xdr:nvSpPr>
        <xdr:cNvPr id="83" name="n_1main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main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06" name="直線コネクタ 105"/>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07" name="【道路】&#10;一人当たり延長最小値テキスト"/>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08" name="直線コネクタ 107"/>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09" name="【道路】&#10;一人当たり延長最大値テキスト"/>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0" name="直線コネクタ 109"/>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135008</xdr:rowOff>
    </xdr:from>
    <xdr:ext cx="469744" cy="259045"/>
    <xdr:sp macro="" textlink="">
      <xdr:nvSpPr>
        <xdr:cNvPr id="111" name="【道路】&#10;一人当たり延長平均値テキスト"/>
        <xdr:cNvSpPr txBox="1"/>
      </xdr:nvSpPr>
      <xdr:spPr>
        <a:xfrm>
          <a:off x="10515600" y="6650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2" name="フローチャート: 判断 111"/>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3" name="フローチャート: 判断 112"/>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14" name="フローチャート: 判断 113"/>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15" name="フローチャート: 判断 114"/>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16" name="フローチャート: 判断 115"/>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147975</xdr:rowOff>
    </xdr:from>
    <xdr:to>
      <xdr:col>55</xdr:col>
      <xdr:colOff>50800</xdr:colOff>
      <xdr:row>41</xdr:row>
      <xdr:rowOff>78125</xdr:rowOff>
    </xdr:to>
    <xdr:sp macro="" textlink="">
      <xdr:nvSpPr>
        <xdr:cNvPr id="122" name="楕円 121"/>
        <xdr:cNvSpPr/>
      </xdr:nvSpPr>
      <xdr:spPr>
        <a:xfrm>
          <a:off x="10426700" y="70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62902</xdr:rowOff>
    </xdr:from>
    <xdr:ext cx="469744" cy="259045"/>
    <xdr:sp macro="" textlink="">
      <xdr:nvSpPr>
        <xdr:cNvPr id="123" name="【道路】&#10;一人当たり延長該当値テキスト"/>
        <xdr:cNvSpPr txBox="1"/>
      </xdr:nvSpPr>
      <xdr:spPr>
        <a:xfrm>
          <a:off x="10515600" y="692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147198</xdr:rowOff>
    </xdr:from>
    <xdr:to>
      <xdr:col>50</xdr:col>
      <xdr:colOff>165100</xdr:colOff>
      <xdr:row>41</xdr:row>
      <xdr:rowOff>77348</xdr:rowOff>
    </xdr:to>
    <xdr:sp macro="" textlink="">
      <xdr:nvSpPr>
        <xdr:cNvPr id="124" name="楕円 123"/>
        <xdr:cNvSpPr/>
      </xdr:nvSpPr>
      <xdr:spPr>
        <a:xfrm>
          <a:off x="9588500" y="70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26548</xdr:rowOff>
    </xdr:from>
    <xdr:to>
      <xdr:col>55</xdr:col>
      <xdr:colOff>0</xdr:colOff>
      <xdr:row>41</xdr:row>
      <xdr:rowOff>27325</xdr:rowOff>
    </xdr:to>
    <xdr:cxnSp macro="">
      <xdr:nvCxnSpPr>
        <xdr:cNvPr id="125" name="直線コネクタ 124"/>
        <xdr:cNvCxnSpPr/>
      </xdr:nvCxnSpPr>
      <xdr:spPr>
        <a:xfrm>
          <a:off x="9639300" y="7055998"/>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146741</xdr:rowOff>
    </xdr:from>
    <xdr:to>
      <xdr:col>46</xdr:col>
      <xdr:colOff>38100</xdr:colOff>
      <xdr:row>41</xdr:row>
      <xdr:rowOff>76891</xdr:rowOff>
    </xdr:to>
    <xdr:sp macro="" textlink="">
      <xdr:nvSpPr>
        <xdr:cNvPr id="126" name="楕円 125"/>
        <xdr:cNvSpPr/>
      </xdr:nvSpPr>
      <xdr:spPr>
        <a:xfrm>
          <a:off x="8699500" y="70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26091</xdr:rowOff>
    </xdr:from>
    <xdr:to>
      <xdr:col>50</xdr:col>
      <xdr:colOff>114300</xdr:colOff>
      <xdr:row>41</xdr:row>
      <xdr:rowOff>26548</xdr:rowOff>
    </xdr:to>
    <xdr:cxnSp macro="">
      <xdr:nvCxnSpPr>
        <xdr:cNvPr id="127" name="直線コネクタ 126"/>
        <xdr:cNvCxnSpPr/>
      </xdr:nvCxnSpPr>
      <xdr:spPr>
        <a:xfrm>
          <a:off x="8750300" y="70555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64934</xdr:rowOff>
    </xdr:from>
    <xdr:ext cx="469744" cy="259045"/>
    <xdr:sp macro="" textlink="">
      <xdr:nvSpPr>
        <xdr:cNvPr id="128" name="n_1aveValue【道路】&#10;一人当たり延長"/>
        <xdr:cNvSpPr txBox="1"/>
      </xdr:nvSpPr>
      <xdr:spPr>
        <a:xfrm>
          <a:off x="9391727" y="658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72432</xdr:rowOff>
    </xdr:from>
    <xdr:ext cx="469744" cy="259045"/>
    <xdr:sp macro="" textlink="">
      <xdr:nvSpPr>
        <xdr:cNvPr id="129" name="n_2aveValue【道路】&#10;一人当たり延長"/>
        <xdr:cNvSpPr txBox="1"/>
      </xdr:nvSpPr>
      <xdr:spPr>
        <a:xfrm>
          <a:off x="85154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73255</xdr:rowOff>
    </xdr:from>
    <xdr:ext cx="469744" cy="259045"/>
    <xdr:sp macro="" textlink="">
      <xdr:nvSpPr>
        <xdr:cNvPr id="130" name="n_3aveValue【道路】&#10;一人当たり延長"/>
        <xdr:cNvSpPr txBox="1"/>
      </xdr:nvSpPr>
      <xdr:spPr>
        <a:xfrm>
          <a:off x="7626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89532</xdr:rowOff>
    </xdr:from>
    <xdr:ext cx="469744" cy="259045"/>
    <xdr:sp macro="" textlink="">
      <xdr:nvSpPr>
        <xdr:cNvPr id="131" name="n_4aveValue【道路】&#10;一人当たり延長"/>
        <xdr:cNvSpPr txBox="1"/>
      </xdr:nvSpPr>
      <xdr:spPr>
        <a:xfrm>
          <a:off x="6737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68475</xdr:rowOff>
    </xdr:from>
    <xdr:ext cx="469744" cy="259045"/>
    <xdr:sp macro="" textlink="">
      <xdr:nvSpPr>
        <xdr:cNvPr id="132" name="n_1mainValue【道路】&#10;一人当たり延長"/>
        <xdr:cNvSpPr txBox="1"/>
      </xdr:nvSpPr>
      <xdr:spPr>
        <a:xfrm>
          <a:off x="9391727" y="70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68018</xdr:rowOff>
    </xdr:from>
    <xdr:ext cx="469744" cy="259045"/>
    <xdr:sp macro="" textlink="">
      <xdr:nvSpPr>
        <xdr:cNvPr id="133" name="n_2mainValue【道路】&#10;一人当たり延長"/>
        <xdr:cNvSpPr txBox="1"/>
      </xdr:nvSpPr>
      <xdr:spPr>
        <a:xfrm>
          <a:off x="8515427" y="709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6" name="テキスト ボックス 14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6" name="テキスト ボックス 15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60" name="直線コネクタ 159"/>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61" name="【橋りょう・トンネ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62" name="直線コネクタ 161"/>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63" name="【橋りょう・トンネル】&#10;有形固定資産減価償却率最大値テキスト"/>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64" name="直線コネクタ 163"/>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55353</xdr:rowOff>
    </xdr:from>
    <xdr:ext cx="405111" cy="259045"/>
    <xdr:sp macro="" textlink="">
      <xdr:nvSpPr>
        <xdr:cNvPr id="165" name="【橋りょう・トンネル】&#10;有形固定資産減価償却率平均値テキスト"/>
        <xdr:cNvSpPr txBox="1"/>
      </xdr:nvSpPr>
      <xdr:spPr>
        <a:xfrm>
          <a:off x="4673600" y="999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66" name="フローチャート: 判断 165"/>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67" name="フローチャート: 判断 166"/>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68" name="フローチャート: 判断 167"/>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69" name="フローチャート: 判断 168"/>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70" name="フローチャート: 判断 169"/>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6" name="楕円 175"/>
        <xdr:cNvSpPr/>
      </xdr:nvSpPr>
      <xdr:spPr>
        <a:xfrm>
          <a:off x="4584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14168</xdr:rowOff>
    </xdr:from>
    <xdr:ext cx="405111" cy="259045"/>
    <xdr:sp macro="" textlink="">
      <xdr:nvSpPr>
        <xdr:cNvPr id="177" name="【橋りょう・トンネル】&#10;有形固定資産減価償却率該当値テキスト"/>
        <xdr:cNvSpPr txBox="1"/>
      </xdr:nvSpPr>
      <xdr:spPr>
        <a:xfrm>
          <a:off x="4673600"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78" name="楕円 177"/>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86541</xdr:rowOff>
    </xdr:to>
    <xdr:cxnSp macro="">
      <xdr:nvCxnSpPr>
        <xdr:cNvPr id="179" name="直線コネクタ 178"/>
        <xdr:cNvCxnSpPr/>
      </xdr:nvCxnSpPr>
      <xdr:spPr>
        <a:xfrm>
          <a:off x="3797300" y="1048947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80" name="楕円 179"/>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31024</xdr:rowOff>
    </xdr:to>
    <xdr:cxnSp macro="">
      <xdr:nvCxnSpPr>
        <xdr:cNvPr id="181" name="直線コネクタ 180"/>
        <xdr:cNvCxnSpPr/>
      </xdr:nvCxnSpPr>
      <xdr:spPr>
        <a:xfrm>
          <a:off x="2908300" y="104535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98351</xdr:rowOff>
    </xdr:from>
    <xdr:ext cx="405111" cy="259045"/>
    <xdr:sp macro="" textlink="">
      <xdr:nvSpPr>
        <xdr:cNvPr id="182" name="n_1aveValue【橋りょう・トンネル】&#10;有形固定資産減価償却率"/>
        <xdr:cNvSpPr txBox="1"/>
      </xdr:nvSpPr>
      <xdr:spPr>
        <a:xfrm>
          <a:off x="3582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59162</xdr:rowOff>
    </xdr:from>
    <xdr:ext cx="405111" cy="259045"/>
    <xdr:sp macro="" textlink="">
      <xdr:nvSpPr>
        <xdr:cNvPr id="183" name="n_2aveValue【橋りょう・トンネル】&#10;有形固定資産減価償却率"/>
        <xdr:cNvSpPr txBox="1"/>
      </xdr:nvSpPr>
      <xdr:spPr>
        <a:xfrm>
          <a:off x="2705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184" name="n_3aveValue【橋りょう・トンネル】&#10;有形固定資産減価償却率"/>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99984</xdr:rowOff>
    </xdr:from>
    <xdr:ext cx="405111" cy="259045"/>
    <xdr:sp macro="" textlink="">
      <xdr:nvSpPr>
        <xdr:cNvPr id="185" name="n_4aveValue【橋りょう・トンネル】&#10;有形固定資産減価償却率"/>
        <xdr:cNvSpPr txBox="1"/>
      </xdr:nvSpPr>
      <xdr:spPr>
        <a:xfrm>
          <a:off x="927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186" name="n_1mainValue【橋りょう・トンネ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37028</xdr:rowOff>
    </xdr:from>
    <xdr:ext cx="405111" cy="259045"/>
    <xdr:sp macro="" textlink="">
      <xdr:nvSpPr>
        <xdr:cNvPr id="187" name="n_2mainValue【橋りょう・トンネル】&#10;有形固定資産減価償却率"/>
        <xdr:cNvSpPr txBox="1"/>
      </xdr:nvSpPr>
      <xdr:spPr>
        <a:xfrm>
          <a:off x="2705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8" name="直線コネクタ 1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9" name="テキスト ボックス 19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0" name="直線コネクタ 1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1" name="テキスト ボックス 20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2" name="直線コネクタ 2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3" name="テキスト ボックス 20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4" name="直線コネクタ 2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5" name="テキスト ボックス 20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7" name="テキスト ボックス 20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09" name="直線コネクタ 208"/>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10" name="【橋りょう・トンネル】&#10;一人当たり有形固定資産（償却資産）額最小値テキスト"/>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11" name="直線コネクタ 210"/>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12" name="【橋りょう・トンネル】&#10;一人当たり有形固定資産（償却資産）額最大値テキスト"/>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13" name="直線コネクタ 212"/>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14" name="【橋りょう・トンネル】&#10;一人当たり有形固定資産（償却資産）額平均値テキスト"/>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15" name="フローチャート: 判断 214"/>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16" name="フローチャート: 判断 215"/>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17" name="フローチャート: 判断 216"/>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18" name="フローチャート: 判断 217"/>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19" name="フローチャート: 判断 218"/>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160294</xdr:rowOff>
    </xdr:from>
    <xdr:to>
      <xdr:col>55</xdr:col>
      <xdr:colOff>50800</xdr:colOff>
      <xdr:row>63</xdr:row>
      <xdr:rowOff>90444</xdr:rowOff>
    </xdr:to>
    <xdr:sp macro="" textlink="">
      <xdr:nvSpPr>
        <xdr:cNvPr id="225" name="楕円 224"/>
        <xdr:cNvSpPr/>
      </xdr:nvSpPr>
      <xdr:spPr>
        <a:xfrm>
          <a:off x="10426700" y="107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138721</xdr:rowOff>
    </xdr:from>
    <xdr:ext cx="534377" cy="259045"/>
    <xdr:sp macro="" textlink="">
      <xdr:nvSpPr>
        <xdr:cNvPr id="226" name="【橋りょう・トンネル】&#10;一人当たり有形固定資産（償却資産）額該当値テキスト"/>
        <xdr:cNvSpPr txBox="1"/>
      </xdr:nvSpPr>
      <xdr:spPr>
        <a:xfrm>
          <a:off x="10515600" y="107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159233</xdr:rowOff>
    </xdr:from>
    <xdr:to>
      <xdr:col>50</xdr:col>
      <xdr:colOff>165100</xdr:colOff>
      <xdr:row>63</xdr:row>
      <xdr:rowOff>89383</xdr:rowOff>
    </xdr:to>
    <xdr:sp macro="" textlink="">
      <xdr:nvSpPr>
        <xdr:cNvPr id="227" name="楕円 226"/>
        <xdr:cNvSpPr/>
      </xdr:nvSpPr>
      <xdr:spPr>
        <a:xfrm>
          <a:off x="9588500" y="107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38583</xdr:rowOff>
    </xdr:from>
    <xdr:to>
      <xdr:col>55</xdr:col>
      <xdr:colOff>0</xdr:colOff>
      <xdr:row>63</xdr:row>
      <xdr:rowOff>39644</xdr:rowOff>
    </xdr:to>
    <xdr:cxnSp macro="">
      <xdr:nvCxnSpPr>
        <xdr:cNvPr id="228" name="直線コネクタ 227"/>
        <xdr:cNvCxnSpPr/>
      </xdr:nvCxnSpPr>
      <xdr:spPr>
        <a:xfrm>
          <a:off x="9639300" y="10839933"/>
          <a:ext cx="8382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159370</xdr:rowOff>
    </xdr:from>
    <xdr:to>
      <xdr:col>46</xdr:col>
      <xdr:colOff>38100</xdr:colOff>
      <xdr:row>63</xdr:row>
      <xdr:rowOff>89520</xdr:rowOff>
    </xdr:to>
    <xdr:sp macro="" textlink="">
      <xdr:nvSpPr>
        <xdr:cNvPr id="229" name="楕円 228"/>
        <xdr:cNvSpPr/>
      </xdr:nvSpPr>
      <xdr:spPr>
        <a:xfrm>
          <a:off x="8699500" y="107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38583</xdr:rowOff>
    </xdr:from>
    <xdr:to>
      <xdr:col>50</xdr:col>
      <xdr:colOff>114300</xdr:colOff>
      <xdr:row>63</xdr:row>
      <xdr:rowOff>38720</xdr:rowOff>
    </xdr:to>
    <xdr:cxnSp macro="">
      <xdr:nvCxnSpPr>
        <xdr:cNvPr id="230" name="直線コネクタ 229"/>
        <xdr:cNvCxnSpPr/>
      </xdr:nvCxnSpPr>
      <xdr:spPr>
        <a:xfrm flipV="1">
          <a:off x="8750300" y="1083993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31" name="n_1aveValue【橋りょう・トンネル】&#10;一人当たり有形固定資産（償却資産）額"/>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32" name="n_2aveValue【橋りょう・トンネル】&#10;一人当たり有形固定資産（償却資産）額"/>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33" name="n_3aveValue【橋りょう・トンネル】&#10;一人当たり有形固定資産（償却資産）額"/>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34" name="n_4aveValue【橋りょう・トンネル】&#10;一人当たり有形固定資産（償却資産）額"/>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80510</xdr:rowOff>
    </xdr:from>
    <xdr:ext cx="534377" cy="259045"/>
    <xdr:sp macro="" textlink="">
      <xdr:nvSpPr>
        <xdr:cNvPr id="235" name="n_1mainValue【橋りょう・トンネル】&#10;一人当たり有形固定資産（償却資産）額"/>
        <xdr:cNvSpPr txBox="1"/>
      </xdr:nvSpPr>
      <xdr:spPr>
        <a:xfrm>
          <a:off x="9359411" y="108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80647</xdr:rowOff>
    </xdr:from>
    <xdr:ext cx="534377" cy="259045"/>
    <xdr:sp macro="" textlink="">
      <xdr:nvSpPr>
        <xdr:cNvPr id="236" name="n_2mainValue【橋りょう・トンネル】&#10;一人当たり有形固定資産（償却資産）額"/>
        <xdr:cNvSpPr txBox="1"/>
      </xdr:nvSpPr>
      <xdr:spPr>
        <a:xfrm>
          <a:off x="8483111" y="1088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8" name="直線コネクタ 24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9" name="テキスト ボックス 24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0" name="直線コネクタ 24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1" name="テキスト ボックス 25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2" name="直線コネクタ 25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3" name="テキスト ボックス 25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4" name="直線コネクタ 25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5" name="テキスト ボックス 25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7" name="テキスト ボックス 25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59" name="直線コネクタ 258"/>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60"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61" name="直線コネクタ 260"/>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62"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63" name="直線コネクタ 262"/>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64" name="【公営住宅】&#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65" name="フローチャート: 判断 264"/>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66" name="フローチャート: 判断 26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67" name="フローチャート: 判断 266"/>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68" name="フローチャート: 判断 267"/>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69" name="フローチャート: 判断 268"/>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97028</xdr:rowOff>
    </xdr:from>
    <xdr:to>
      <xdr:col>24</xdr:col>
      <xdr:colOff>114300</xdr:colOff>
      <xdr:row>81</xdr:row>
      <xdr:rowOff>27178</xdr:rowOff>
    </xdr:to>
    <xdr:sp macro="" textlink="">
      <xdr:nvSpPr>
        <xdr:cNvPr id="275" name="楕円 274"/>
        <xdr:cNvSpPr/>
      </xdr:nvSpPr>
      <xdr:spPr>
        <a:xfrm>
          <a:off x="45847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119905</xdr:rowOff>
    </xdr:from>
    <xdr:ext cx="405111" cy="259045"/>
    <xdr:sp macro="" textlink="">
      <xdr:nvSpPr>
        <xdr:cNvPr id="276" name="【公営住宅】&#10;有形固定資産減価償却率該当値テキスト"/>
        <xdr:cNvSpPr txBox="1"/>
      </xdr:nvSpPr>
      <xdr:spPr>
        <a:xfrm>
          <a:off x="4673600" y="1366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49022</xdr:rowOff>
    </xdr:from>
    <xdr:to>
      <xdr:col>20</xdr:col>
      <xdr:colOff>38100</xdr:colOff>
      <xdr:row>80</xdr:row>
      <xdr:rowOff>150622</xdr:rowOff>
    </xdr:to>
    <xdr:sp macro="" textlink="">
      <xdr:nvSpPr>
        <xdr:cNvPr id="277" name="楕円 276"/>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99822</xdr:rowOff>
    </xdr:from>
    <xdr:to>
      <xdr:col>24</xdr:col>
      <xdr:colOff>63500</xdr:colOff>
      <xdr:row>80</xdr:row>
      <xdr:rowOff>147828</xdr:rowOff>
    </xdr:to>
    <xdr:cxnSp macro="">
      <xdr:nvCxnSpPr>
        <xdr:cNvPr id="278" name="直線コネクタ 277"/>
        <xdr:cNvCxnSpPr/>
      </xdr:nvCxnSpPr>
      <xdr:spPr>
        <a:xfrm>
          <a:off x="3797300" y="1381582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165608</xdr:rowOff>
    </xdr:from>
    <xdr:to>
      <xdr:col>15</xdr:col>
      <xdr:colOff>101600</xdr:colOff>
      <xdr:row>80</xdr:row>
      <xdr:rowOff>95758</xdr:rowOff>
    </xdr:to>
    <xdr:sp macro="" textlink="">
      <xdr:nvSpPr>
        <xdr:cNvPr id="279" name="楕円 278"/>
        <xdr:cNvSpPr/>
      </xdr:nvSpPr>
      <xdr:spPr>
        <a:xfrm>
          <a:off x="2857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44958</xdr:rowOff>
    </xdr:from>
    <xdr:to>
      <xdr:col>19</xdr:col>
      <xdr:colOff>177800</xdr:colOff>
      <xdr:row>80</xdr:row>
      <xdr:rowOff>99822</xdr:rowOff>
    </xdr:to>
    <xdr:cxnSp macro="">
      <xdr:nvCxnSpPr>
        <xdr:cNvPr id="280" name="直線コネクタ 279"/>
        <xdr:cNvCxnSpPr/>
      </xdr:nvCxnSpPr>
      <xdr:spPr>
        <a:xfrm>
          <a:off x="2908300" y="1376095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281"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98314</xdr:rowOff>
    </xdr:from>
    <xdr:ext cx="405111" cy="259045"/>
    <xdr:sp macro="" textlink="">
      <xdr:nvSpPr>
        <xdr:cNvPr id="282" name="n_2aveValue【公営住宅】&#10;有形固定資産減価償却率"/>
        <xdr:cNvSpPr txBox="1"/>
      </xdr:nvSpPr>
      <xdr:spPr>
        <a:xfrm>
          <a:off x="2705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84853</xdr:rowOff>
    </xdr:from>
    <xdr:ext cx="405111" cy="259045"/>
    <xdr:sp macro="" textlink="">
      <xdr:nvSpPr>
        <xdr:cNvPr id="283" name="n_3aveValue【公営住宅】&#10;有形固定資産減価償却率"/>
        <xdr:cNvSpPr txBox="1"/>
      </xdr:nvSpPr>
      <xdr:spPr>
        <a:xfrm>
          <a:off x="1816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75709</xdr:rowOff>
    </xdr:from>
    <xdr:ext cx="405111" cy="259045"/>
    <xdr:sp macro="" textlink="">
      <xdr:nvSpPr>
        <xdr:cNvPr id="284" name="n_4aveValue【公営住宅】&#10;有形固定資産減価償却率"/>
        <xdr:cNvSpPr txBox="1"/>
      </xdr:nvSpPr>
      <xdr:spPr>
        <a:xfrm>
          <a:off x="927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167149</xdr:rowOff>
    </xdr:from>
    <xdr:ext cx="405111" cy="259045"/>
    <xdr:sp macro="" textlink="">
      <xdr:nvSpPr>
        <xdr:cNvPr id="285" name="n_1mainValue【公営住宅】&#10;有形固定資産減価償却率"/>
        <xdr:cNvSpPr txBox="1"/>
      </xdr:nvSpPr>
      <xdr:spPr>
        <a:xfrm>
          <a:off x="35820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112285</xdr:rowOff>
    </xdr:from>
    <xdr:ext cx="405111" cy="259045"/>
    <xdr:sp macro="" textlink="">
      <xdr:nvSpPr>
        <xdr:cNvPr id="286" name="n_2mainValue【公営住宅】&#10;有形固定資産減価償却率"/>
        <xdr:cNvSpPr txBox="1"/>
      </xdr:nvSpPr>
      <xdr:spPr>
        <a:xfrm>
          <a:off x="270574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7" name="直線コネクタ 29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8" name="テキスト ボックス 29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9" name="直線コネクタ 29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0" name="テキスト ボックス 29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1" name="直線コネクタ 30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2" name="テキスト ボックス 30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3" name="直線コネクタ 30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4" name="テキスト ボックス 30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5" name="直線コネクタ 30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6" name="テキスト ボックス 30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7" name="直線コネクタ 30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8" name="テキスト ボックス 30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12" name="直線コネクタ 311"/>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13"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14" name="直線コネクタ 313"/>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15" name="【公営住宅】&#10;一人当たり面積最大値テキスト"/>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16" name="直線コネクタ 315"/>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132641</xdr:rowOff>
    </xdr:from>
    <xdr:ext cx="469744" cy="259045"/>
    <xdr:sp macro="" textlink="">
      <xdr:nvSpPr>
        <xdr:cNvPr id="317" name="【公営住宅】&#10;一人当たり面積平均値テキスト"/>
        <xdr:cNvSpPr txBox="1"/>
      </xdr:nvSpPr>
      <xdr:spPr>
        <a:xfrm>
          <a:off x="10515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18" name="フローチャート: 判断 317"/>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19" name="フローチャート: 判断 318"/>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20" name="フローチャート: 判断 31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21" name="フローチャート: 判断 320"/>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22" name="フローチャート: 判断 321"/>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6894</xdr:rowOff>
    </xdr:from>
    <xdr:to>
      <xdr:col>55</xdr:col>
      <xdr:colOff>50800</xdr:colOff>
      <xdr:row>85</xdr:row>
      <xdr:rowOff>108494</xdr:rowOff>
    </xdr:to>
    <xdr:sp macro="" textlink="">
      <xdr:nvSpPr>
        <xdr:cNvPr id="328" name="楕円 327"/>
        <xdr:cNvSpPr/>
      </xdr:nvSpPr>
      <xdr:spPr>
        <a:xfrm>
          <a:off x="10426700" y="145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156771</xdr:rowOff>
    </xdr:from>
    <xdr:ext cx="469744" cy="259045"/>
    <xdr:sp macro="" textlink="">
      <xdr:nvSpPr>
        <xdr:cNvPr id="329" name="【公営住宅】&#10;一人当たり面積該当値テキスト"/>
        <xdr:cNvSpPr txBox="1"/>
      </xdr:nvSpPr>
      <xdr:spPr>
        <a:xfrm>
          <a:off x="10515600" y="145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5262</xdr:rowOff>
    </xdr:from>
    <xdr:to>
      <xdr:col>50</xdr:col>
      <xdr:colOff>165100</xdr:colOff>
      <xdr:row>85</xdr:row>
      <xdr:rowOff>106862</xdr:rowOff>
    </xdr:to>
    <xdr:sp macro="" textlink="">
      <xdr:nvSpPr>
        <xdr:cNvPr id="330" name="楕円 329"/>
        <xdr:cNvSpPr/>
      </xdr:nvSpPr>
      <xdr:spPr>
        <a:xfrm>
          <a:off x="9588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56062</xdr:rowOff>
    </xdr:from>
    <xdr:to>
      <xdr:col>55</xdr:col>
      <xdr:colOff>0</xdr:colOff>
      <xdr:row>85</xdr:row>
      <xdr:rowOff>57694</xdr:rowOff>
    </xdr:to>
    <xdr:cxnSp macro="">
      <xdr:nvCxnSpPr>
        <xdr:cNvPr id="331" name="直線コネクタ 330"/>
        <xdr:cNvCxnSpPr/>
      </xdr:nvCxnSpPr>
      <xdr:spPr>
        <a:xfrm>
          <a:off x="9639300" y="1462931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1995</xdr:rowOff>
    </xdr:from>
    <xdr:to>
      <xdr:col>46</xdr:col>
      <xdr:colOff>38100</xdr:colOff>
      <xdr:row>85</xdr:row>
      <xdr:rowOff>103595</xdr:rowOff>
    </xdr:to>
    <xdr:sp macro="" textlink="">
      <xdr:nvSpPr>
        <xdr:cNvPr id="332" name="楕円 331"/>
        <xdr:cNvSpPr/>
      </xdr:nvSpPr>
      <xdr:spPr>
        <a:xfrm>
          <a:off x="86995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52795</xdr:rowOff>
    </xdr:from>
    <xdr:to>
      <xdr:col>50</xdr:col>
      <xdr:colOff>114300</xdr:colOff>
      <xdr:row>85</xdr:row>
      <xdr:rowOff>56062</xdr:rowOff>
    </xdr:to>
    <xdr:cxnSp macro="">
      <xdr:nvCxnSpPr>
        <xdr:cNvPr id="333" name="直線コネクタ 332"/>
        <xdr:cNvCxnSpPr/>
      </xdr:nvCxnSpPr>
      <xdr:spPr>
        <a:xfrm>
          <a:off x="8750300" y="1462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17253</xdr:rowOff>
    </xdr:from>
    <xdr:ext cx="469744" cy="259045"/>
    <xdr:sp macro="" textlink="">
      <xdr:nvSpPr>
        <xdr:cNvPr id="334" name="n_1aveValue【公営住宅】&#10;一人当たり面積"/>
        <xdr:cNvSpPr txBox="1"/>
      </xdr:nvSpPr>
      <xdr:spPr>
        <a:xfrm>
          <a:off x="9391727" y="1407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165843</xdr:rowOff>
    </xdr:from>
    <xdr:ext cx="469744" cy="259045"/>
    <xdr:sp macro="" textlink="">
      <xdr:nvSpPr>
        <xdr:cNvPr id="335" name="n_2aveValue【公営住宅】&#10;一人当たり面積"/>
        <xdr:cNvSpPr txBox="1"/>
      </xdr:nvSpPr>
      <xdr:spPr>
        <a:xfrm>
          <a:off x="8515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134819</xdr:rowOff>
    </xdr:from>
    <xdr:ext cx="469744" cy="259045"/>
    <xdr:sp macro="" textlink="">
      <xdr:nvSpPr>
        <xdr:cNvPr id="336" name="n_3aveValue【公営住宅】&#10;一人当たり面積"/>
        <xdr:cNvSpPr txBox="1"/>
      </xdr:nvSpPr>
      <xdr:spPr>
        <a:xfrm>
          <a:off x="7626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108693</xdr:rowOff>
    </xdr:from>
    <xdr:ext cx="469744" cy="259045"/>
    <xdr:sp macro="" textlink="">
      <xdr:nvSpPr>
        <xdr:cNvPr id="337" name="n_4aveValue【公営住宅】&#10;一人当たり面積"/>
        <xdr:cNvSpPr txBox="1"/>
      </xdr:nvSpPr>
      <xdr:spPr>
        <a:xfrm>
          <a:off x="6737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97989</xdr:rowOff>
    </xdr:from>
    <xdr:ext cx="469744" cy="259045"/>
    <xdr:sp macro="" textlink="">
      <xdr:nvSpPr>
        <xdr:cNvPr id="338" name="n_1mainValue【公営住宅】&#10;一人当たり面積"/>
        <xdr:cNvSpPr txBox="1"/>
      </xdr:nvSpPr>
      <xdr:spPr>
        <a:xfrm>
          <a:off x="9391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94722</xdr:rowOff>
    </xdr:from>
    <xdr:ext cx="469744" cy="259045"/>
    <xdr:sp macro="" textlink="">
      <xdr:nvSpPr>
        <xdr:cNvPr id="339" name="n_2mainValue【公営住宅】&#10;一人当たり面積"/>
        <xdr:cNvSpPr txBox="1"/>
      </xdr:nvSpPr>
      <xdr:spPr>
        <a:xfrm>
          <a:off x="8515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67" name="直線コネクタ 36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68" name="テキスト ボックス 36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69" name="直線コネクタ 36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70" name="テキスト ボックス 36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71" name="直線コネクタ 37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72" name="テキスト ボックス 37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73" name="直線コネクタ 37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74" name="テキスト ボックス 37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6" name="テキスト ボックス 37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378" name="直線コネクタ 377"/>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379" name="【認定こども園・幼稚園・保育所】&#10;有形固定資産減価償却率最小値テキスト"/>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380" name="直線コネクタ 379"/>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381" name="【認定こども園・幼稚園・保育所】&#10;有形固定資産減価償却率最大値テキスト"/>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382" name="直線コネクタ 381"/>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383"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384" name="フローチャート: 判断 38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385" name="フローチャート: 判断 384"/>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386" name="フローチャート: 判断 385"/>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387" name="フローチャート: 判断 386"/>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388" name="フローチャート: 判断 387"/>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41402</xdr:rowOff>
    </xdr:from>
    <xdr:to>
      <xdr:col>85</xdr:col>
      <xdr:colOff>177800</xdr:colOff>
      <xdr:row>36</xdr:row>
      <xdr:rowOff>143002</xdr:rowOff>
    </xdr:to>
    <xdr:sp macro="" textlink="">
      <xdr:nvSpPr>
        <xdr:cNvPr id="394" name="楕円 393"/>
        <xdr:cNvSpPr/>
      </xdr:nvSpPr>
      <xdr:spPr>
        <a:xfrm>
          <a:off x="162687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64279</xdr:rowOff>
    </xdr:from>
    <xdr:ext cx="405111" cy="259045"/>
    <xdr:sp macro="" textlink="">
      <xdr:nvSpPr>
        <xdr:cNvPr id="395" name="【認定こども園・幼稚園・保育所】&#10;有形固定資産減価償却率該当値テキスト"/>
        <xdr:cNvSpPr txBox="1"/>
      </xdr:nvSpPr>
      <xdr:spPr>
        <a:xfrm>
          <a:off x="16357600" y="606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52832</xdr:rowOff>
    </xdr:from>
    <xdr:to>
      <xdr:col>81</xdr:col>
      <xdr:colOff>101600</xdr:colOff>
      <xdr:row>36</xdr:row>
      <xdr:rowOff>154432</xdr:rowOff>
    </xdr:to>
    <xdr:sp macro="" textlink="">
      <xdr:nvSpPr>
        <xdr:cNvPr id="396" name="楕円 395"/>
        <xdr:cNvSpPr/>
      </xdr:nvSpPr>
      <xdr:spPr>
        <a:xfrm>
          <a:off x="15430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92202</xdr:rowOff>
    </xdr:from>
    <xdr:to>
      <xdr:col>85</xdr:col>
      <xdr:colOff>127000</xdr:colOff>
      <xdr:row>36</xdr:row>
      <xdr:rowOff>103632</xdr:rowOff>
    </xdr:to>
    <xdr:cxnSp macro="">
      <xdr:nvCxnSpPr>
        <xdr:cNvPr id="397" name="直線コネクタ 396"/>
        <xdr:cNvCxnSpPr/>
      </xdr:nvCxnSpPr>
      <xdr:spPr>
        <a:xfrm flipV="1">
          <a:off x="15481300" y="62644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32258</xdr:rowOff>
    </xdr:from>
    <xdr:to>
      <xdr:col>76</xdr:col>
      <xdr:colOff>165100</xdr:colOff>
      <xdr:row>41</xdr:row>
      <xdr:rowOff>133858</xdr:rowOff>
    </xdr:to>
    <xdr:sp macro="" textlink="">
      <xdr:nvSpPr>
        <xdr:cNvPr id="398" name="楕円 397"/>
        <xdr:cNvSpPr/>
      </xdr:nvSpPr>
      <xdr:spPr>
        <a:xfrm>
          <a:off x="14541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103632</xdr:rowOff>
    </xdr:from>
    <xdr:to>
      <xdr:col>81</xdr:col>
      <xdr:colOff>50800</xdr:colOff>
      <xdr:row>41</xdr:row>
      <xdr:rowOff>83058</xdr:rowOff>
    </xdr:to>
    <xdr:cxnSp macro="">
      <xdr:nvCxnSpPr>
        <xdr:cNvPr id="399" name="直線コネクタ 398"/>
        <xdr:cNvCxnSpPr/>
      </xdr:nvCxnSpPr>
      <xdr:spPr>
        <a:xfrm flipV="1">
          <a:off x="14592300" y="6275832"/>
          <a:ext cx="889000" cy="83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00" name="n_1aveValue【認定こども園・幼稚園・保育所】&#10;有形固定資産減価償却率"/>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84091</xdr:rowOff>
    </xdr:from>
    <xdr:ext cx="405111" cy="259045"/>
    <xdr:sp macro="" textlink="">
      <xdr:nvSpPr>
        <xdr:cNvPr id="401" name="n_2aveValue【認定こども園・幼稚園・保育所】&#10;有形固定資産減価償却率"/>
        <xdr:cNvSpPr txBox="1"/>
      </xdr:nvSpPr>
      <xdr:spPr>
        <a:xfrm>
          <a:off x="14389744" y="642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402" name="n_3aveValue【認定こども園・幼稚園・保育所】&#10;有形固定資産減価償却率"/>
        <xdr:cNvSpPr txBox="1"/>
      </xdr:nvSpPr>
      <xdr:spPr>
        <a:xfrm>
          <a:off x="135007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03"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170959</xdr:rowOff>
    </xdr:from>
    <xdr:ext cx="405111" cy="259045"/>
    <xdr:sp macro="" textlink="">
      <xdr:nvSpPr>
        <xdr:cNvPr id="404" name="n_1mainValue【認定こども園・幼稚園・保育所】&#10;有形固定資産減価償却率"/>
        <xdr:cNvSpPr txBox="1"/>
      </xdr:nvSpPr>
      <xdr:spPr>
        <a:xfrm>
          <a:off x="15266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124985</xdr:rowOff>
    </xdr:from>
    <xdr:ext cx="405111" cy="259045"/>
    <xdr:sp macro="" textlink="">
      <xdr:nvSpPr>
        <xdr:cNvPr id="405" name="n_2mainValue【認定こども園・幼稚園・保育所】&#10;有形固定資産減価償却率"/>
        <xdr:cNvSpPr txBox="1"/>
      </xdr:nvSpPr>
      <xdr:spPr>
        <a:xfrm>
          <a:off x="14389744" y="715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6" name="直線コネクタ 4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7" name="テキスト ボックス 4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8" name="直線コネクタ 4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9" name="テキスト ボックス 4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0" name="直線コネクタ 4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1" name="テキスト ボックス 4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2" name="直線コネクタ 4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3" name="テキスト ボックス 4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4" name="直線コネクタ 4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5" name="テキスト ボックス 4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27" name="直線コネクタ 426"/>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8"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9" name="直線コネクタ 428"/>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30" name="【認定こども園・幼稚園・保育所】&#10;一人当たり面積最大値テキスト"/>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31" name="直線コネクタ 430"/>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128287</xdr:rowOff>
    </xdr:from>
    <xdr:ext cx="469744" cy="259045"/>
    <xdr:sp macro="" textlink="">
      <xdr:nvSpPr>
        <xdr:cNvPr id="432" name="【認定こども園・幼稚園・保育所】&#10;一人当たり面積平均値テキスト"/>
        <xdr:cNvSpPr txBox="1"/>
      </xdr:nvSpPr>
      <xdr:spPr>
        <a:xfrm>
          <a:off x="22199600" y="664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33" name="フローチャート: 判断 432"/>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34" name="フローチャート: 判断 433"/>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35" name="フローチャート: 判断 434"/>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36" name="フローチャート: 判断 435"/>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37" name="フローチャート: 判断 436"/>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8" name="テキスト ボックス 4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9" name="テキスト ボックス 4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0" name="テキスト ボックス 4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1" name="テキスト ボックス 4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2" name="テキスト ボックス 4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xdr:rowOff>
    </xdr:from>
    <xdr:to>
      <xdr:col>116</xdr:col>
      <xdr:colOff>114300</xdr:colOff>
      <xdr:row>41</xdr:row>
      <xdr:rowOff>106426</xdr:rowOff>
    </xdr:to>
    <xdr:sp macro="" textlink="">
      <xdr:nvSpPr>
        <xdr:cNvPr id="443" name="楕円 442"/>
        <xdr:cNvSpPr/>
      </xdr:nvSpPr>
      <xdr:spPr>
        <a:xfrm>
          <a:off x="221107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91203</xdr:rowOff>
    </xdr:from>
    <xdr:ext cx="469744" cy="259045"/>
    <xdr:sp macro="" textlink="">
      <xdr:nvSpPr>
        <xdr:cNvPr id="444" name="【認定こども園・幼稚園・保育所】&#10;一人当たり面積該当値テキスト"/>
        <xdr:cNvSpPr txBox="1"/>
      </xdr:nvSpPr>
      <xdr:spPr>
        <a:xfrm>
          <a:off x="22199600" y="69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xdr:rowOff>
    </xdr:from>
    <xdr:to>
      <xdr:col>112</xdr:col>
      <xdr:colOff>38100</xdr:colOff>
      <xdr:row>41</xdr:row>
      <xdr:rowOff>106426</xdr:rowOff>
    </xdr:to>
    <xdr:sp macro="" textlink="">
      <xdr:nvSpPr>
        <xdr:cNvPr id="445" name="楕円 444"/>
        <xdr:cNvSpPr/>
      </xdr:nvSpPr>
      <xdr:spPr>
        <a:xfrm>
          <a:off x="21272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55626</xdr:rowOff>
    </xdr:from>
    <xdr:to>
      <xdr:col>116</xdr:col>
      <xdr:colOff>63500</xdr:colOff>
      <xdr:row>41</xdr:row>
      <xdr:rowOff>55626</xdr:rowOff>
    </xdr:to>
    <xdr:cxnSp macro="">
      <xdr:nvCxnSpPr>
        <xdr:cNvPr id="446" name="直線コネクタ 445"/>
        <xdr:cNvCxnSpPr/>
      </xdr:nvCxnSpPr>
      <xdr:spPr>
        <a:xfrm>
          <a:off x="21323300" y="708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447" name="楕円 446"/>
        <xdr:cNvSpPr/>
      </xdr:nvSpPr>
      <xdr:spPr>
        <a:xfrm>
          <a:off x="2038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55626</xdr:rowOff>
    </xdr:from>
    <xdr:to>
      <xdr:col>111</xdr:col>
      <xdr:colOff>177800</xdr:colOff>
      <xdr:row>41</xdr:row>
      <xdr:rowOff>73914</xdr:rowOff>
    </xdr:to>
    <xdr:cxnSp macro="">
      <xdr:nvCxnSpPr>
        <xdr:cNvPr id="448" name="直線コネクタ 447"/>
        <xdr:cNvCxnSpPr/>
      </xdr:nvCxnSpPr>
      <xdr:spPr>
        <a:xfrm flipV="1">
          <a:off x="20434300" y="7085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10939</xdr:rowOff>
    </xdr:from>
    <xdr:ext cx="469744" cy="259045"/>
    <xdr:sp macro="" textlink="">
      <xdr:nvSpPr>
        <xdr:cNvPr id="449" name="n_1aveValue【認定こども園・幼稚園・保育所】&#10;一人当たり面積"/>
        <xdr:cNvSpPr txBox="1"/>
      </xdr:nvSpPr>
      <xdr:spPr>
        <a:xfrm>
          <a:off x="21075727"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50" name="n_2ave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24655</xdr:rowOff>
    </xdr:from>
    <xdr:ext cx="469744" cy="259045"/>
    <xdr:sp macro="" textlink="">
      <xdr:nvSpPr>
        <xdr:cNvPr id="451" name="n_3aveValue【認定こども園・幼稚園・保育所】&#10;一人当たり面積"/>
        <xdr:cNvSpPr txBox="1"/>
      </xdr:nvSpPr>
      <xdr:spPr>
        <a:xfrm>
          <a:off x="19310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168673</xdr:rowOff>
    </xdr:from>
    <xdr:ext cx="469744" cy="259045"/>
    <xdr:sp macro="" textlink="">
      <xdr:nvSpPr>
        <xdr:cNvPr id="452" name="n_4aveValue【認定こども園・幼稚園・保育所】&#10;一人当たり面積"/>
        <xdr:cNvSpPr txBox="1"/>
      </xdr:nvSpPr>
      <xdr:spPr>
        <a:xfrm>
          <a:off x="18421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97553</xdr:rowOff>
    </xdr:from>
    <xdr:ext cx="469744" cy="259045"/>
    <xdr:sp macro="" textlink="">
      <xdr:nvSpPr>
        <xdr:cNvPr id="453" name="n_1mainValue【認定こども園・幼稚園・保育所】&#10;一人当たり面積"/>
        <xdr:cNvSpPr txBox="1"/>
      </xdr:nvSpPr>
      <xdr:spPr>
        <a:xfrm>
          <a:off x="21075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454" name="n_2mainValue【認定こども園・幼稚園・保育所】&#10;一人当たり面積"/>
        <xdr:cNvSpPr txBox="1"/>
      </xdr:nvSpPr>
      <xdr:spPr>
        <a:xfrm>
          <a:off x="20199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5" name="テキスト ボックス 46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6" name="直線コネクタ 46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7" name="テキスト ボックス 46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8" name="直線コネクタ 46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9" name="テキスト ボックス 46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0" name="直線コネクタ 46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1" name="テキスト ボックス 47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2" name="直線コネクタ 47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3" name="テキスト ボックス 47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4" name="直線コネクタ 47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5" name="テキスト ボックス 47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6" name="直線コネクタ 47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7" name="テキスト ボックス 47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8" name="直線コネクタ 4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9" name="テキスト ボックス 4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481" name="直線コネクタ 480"/>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82"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83" name="直線コネクタ 482"/>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484"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485" name="直線コネクタ 484"/>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486"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487" name="フローチャート: 判断 486"/>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488" name="フローチャート: 判断 487"/>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489" name="フローチャート: 判断 488"/>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490" name="フローチャート: 判断 489"/>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491" name="フローチャート: 判断 490"/>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50437</xdr:rowOff>
    </xdr:from>
    <xdr:to>
      <xdr:col>85</xdr:col>
      <xdr:colOff>177800</xdr:colOff>
      <xdr:row>58</xdr:row>
      <xdr:rowOff>152037</xdr:rowOff>
    </xdr:to>
    <xdr:sp macro="" textlink="">
      <xdr:nvSpPr>
        <xdr:cNvPr id="497" name="楕円 496"/>
        <xdr:cNvSpPr/>
      </xdr:nvSpPr>
      <xdr:spPr>
        <a:xfrm>
          <a:off x="162687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73314</xdr:rowOff>
    </xdr:from>
    <xdr:ext cx="405111" cy="259045"/>
    <xdr:sp macro="" textlink="">
      <xdr:nvSpPr>
        <xdr:cNvPr id="498" name="【学校施設】&#10;有形固定資産減価償却率該当値テキスト"/>
        <xdr:cNvSpPr txBox="1"/>
      </xdr:nvSpPr>
      <xdr:spPr>
        <a:xfrm>
          <a:off x="16357600" y="98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66766</xdr:rowOff>
    </xdr:from>
    <xdr:to>
      <xdr:col>81</xdr:col>
      <xdr:colOff>101600</xdr:colOff>
      <xdr:row>58</xdr:row>
      <xdr:rowOff>168366</xdr:rowOff>
    </xdr:to>
    <xdr:sp macro="" textlink="">
      <xdr:nvSpPr>
        <xdr:cNvPr id="499" name="楕円 498"/>
        <xdr:cNvSpPr/>
      </xdr:nvSpPr>
      <xdr:spPr>
        <a:xfrm>
          <a:off x="15430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117566</xdr:rowOff>
    </xdr:to>
    <xdr:cxnSp macro="">
      <xdr:nvCxnSpPr>
        <xdr:cNvPr id="500" name="直線コネクタ 499"/>
        <xdr:cNvCxnSpPr/>
      </xdr:nvCxnSpPr>
      <xdr:spPr>
        <a:xfrm flipV="1">
          <a:off x="15481300" y="1004533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01" name="楕円 500"/>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117566</xdr:rowOff>
    </xdr:to>
    <xdr:cxnSp macro="">
      <xdr:nvCxnSpPr>
        <xdr:cNvPr id="502" name="直線コネクタ 501"/>
        <xdr:cNvCxnSpPr/>
      </xdr:nvCxnSpPr>
      <xdr:spPr>
        <a:xfrm>
          <a:off x="14592300" y="100355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503" name="n_1aveValue【学校施設】&#10;有形固定資産減価償却率"/>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04" name="n_2aveValue【学校施設】&#10;有形固定資産減価償却率"/>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60796</xdr:rowOff>
    </xdr:from>
    <xdr:ext cx="405111" cy="259045"/>
    <xdr:sp macro="" textlink="">
      <xdr:nvSpPr>
        <xdr:cNvPr id="505" name="n_3aveValue【学校施設】&#10;有形固定資産減価償却率"/>
        <xdr:cNvSpPr txBox="1"/>
      </xdr:nvSpPr>
      <xdr:spPr>
        <a:xfrm>
          <a:off x="13500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06" name="n_4ave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13443</xdr:rowOff>
    </xdr:from>
    <xdr:ext cx="405111" cy="259045"/>
    <xdr:sp macro="" textlink="">
      <xdr:nvSpPr>
        <xdr:cNvPr id="507" name="n_1main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08" name="n_2mainValue【学校施設】&#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9" name="テキスト ボックス 51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0" name="直線コネクタ 51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1" name="テキスト ボックス 52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2" name="直線コネクタ 52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3" name="テキスト ボックス 52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4" name="直線コネクタ 5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5" name="テキスト ボックス 5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6" name="直線コネクタ 52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7" name="テキスト ボックス 52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8" name="直線コネクタ 52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9" name="テキスト ボックス 52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0" name="直線コネクタ 5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1" name="テキスト ボックス 5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33" name="直線コネクタ 532"/>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34" name="【学校施設】&#10;一人当たり面積最小値テキスト"/>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35" name="直線コネクタ 534"/>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36" name="【学校施設】&#10;一人当たり面積最大値テキスト"/>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37" name="直線コネクタ 536"/>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34307</xdr:rowOff>
    </xdr:from>
    <xdr:ext cx="469744" cy="259045"/>
    <xdr:sp macro="" textlink="">
      <xdr:nvSpPr>
        <xdr:cNvPr id="538" name="【学校施設】&#10;一人当たり面積平均値テキスト"/>
        <xdr:cNvSpPr txBox="1"/>
      </xdr:nvSpPr>
      <xdr:spPr>
        <a:xfrm>
          <a:off x="22199600" y="1032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39" name="フローチャート: 判断 538"/>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40" name="フローチャート: 判断 539"/>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41" name="フローチャート: 判断 540"/>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42" name="フローチャート: 判断 541"/>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43" name="フローチャート: 判断 542"/>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62230</xdr:rowOff>
    </xdr:from>
    <xdr:to>
      <xdr:col>116</xdr:col>
      <xdr:colOff>114300</xdr:colOff>
      <xdr:row>64</xdr:row>
      <xdr:rowOff>163830</xdr:rowOff>
    </xdr:to>
    <xdr:sp macro="" textlink="">
      <xdr:nvSpPr>
        <xdr:cNvPr id="549" name="楕円 548"/>
        <xdr:cNvSpPr/>
      </xdr:nvSpPr>
      <xdr:spPr>
        <a:xfrm>
          <a:off x="22110700" y="110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148607</xdr:rowOff>
    </xdr:from>
    <xdr:ext cx="469744" cy="259045"/>
    <xdr:sp macro="" textlink="">
      <xdr:nvSpPr>
        <xdr:cNvPr id="550" name="【学校施設】&#10;一人当たり面積該当値テキスト"/>
        <xdr:cNvSpPr txBox="1"/>
      </xdr:nvSpPr>
      <xdr:spPr>
        <a:xfrm>
          <a:off x="22199600"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59690</xdr:rowOff>
    </xdr:from>
    <xdr:to>
      <xdr:col>112</xdr:col>
      <xdr:colOff>38100</xdr:colOff>
      <xdr:row>64</xdr:row>
      <xdr:rowOff>161290</xdr:rowOff>
    </xdr:to>
    <xdr:sp macro="" textlink="">
      <xdr:nvSpPr>
        <xdr:cNvPr id="551" name="楕円 550"/>
        <xdr:cNvSpPr/>
      </xdr:nvSpPr>
      <xdr:spPr>
        <a:xfrm>
          <a:off x="21272500" y="110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110490</xdr:rowOff>
    </xdr:from>
    <xdr:to>
      <xdr:col>116</xdr:col>
      <xdr:colOff>63500</xdr:colOff>
      <xdr:row>64</xdr:row>
      <xdr:rowOff>113030</xdr:rowOff>
    </xdr:to>
    <xdr:cxnSp macro="">
      <xdr:nvCxnSpPr>
        <xdr:cNvPr id="552" name="直線コネクタ 551"/>
        <xdr:cNvCxnSpPr/>
      </xdr:nvCxnSpPr>
      <xdr:spPr>
        <a:xfrm>
          <a:off x="21323300" y="1108329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66040</xdr:rowOff>
    </xdr:from>
    <xdr:to>
      <xdr:col>107</xdr:col>
      <xdr:colOff>101600</xdr:colOff>
      <xdr:row>64</xdr:row>
      <xdr:rowOff>167640</xdr:rowOff>
    </xdr:to>
    <xdr:sp macro="" textlink="">
      <xdr:nvSpPr>
        <xdr:cNvPr id="553" name="楕円 552"/>
        <xdr:cNvSpPr/>
      </xdr:nvSpPr>
      <xdr:spPr>
        <a:xfrm>
          <a:off x="20383500" y="110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110490</xdr:rowOff>
    </xdr:from>
    <xdr:to>
      <xdr:col>111</xdr:col>
      <xdr:colOff>177800</xdr:colOff>
      <xdr:row>64</xdr:row>
      <xdr:rowOff>116840</xdr:rowOff>
    </xdr:to>
    <xdr:cxnSp macro="">
      <xdr:nvCxnSpPr>
        <xdr:cNvPr id="554" name="直線コネクタ 553"/>
        <xdr:cNvCxnSpPr/>
      </xdr:nvCxnSpPr>
      <xdr:spPr>
        <a:xfrm flipV="1">
          <a:off x="20434300" y="1108329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555" name="n_1aveValue【学校施設】&#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7637</xdr:rowOff>
    </xdr:from>
    <xdr:ext cx="469744" cy="259045"/>
    <xdr:sp macro="" textlink="">
      <xdr:nvSpPr>
        <xdr:cNvPr id="556" name="n_2aveValue【学校施設】&#10;一人当たり面積"/>
        <xdr:cNvSpPr txBox="1"/>
      </xdr:nvSpPr>
      <xdr:spPr>
        <a:xfrm>
          <a:off x="20199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143527</xdr:rowOff>
    </xdr:from>
    <xdr:ext cx="469744" cy="259045"/>
    <xdr:sp macro="" textlink="">
      <xdr:nvSpPr>
        <xdr:cNvPr id="557" name="n_3aveValue【学校施設】&#10;一人当たり面積"/>
        <xdr:cNvSpPr txBox="1"/>
      </xdr:nvSpPr>
      <xdr:spPr>
        <a:xfrm>
          <a:off x="19310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158767</xdr:rowOff>
    </xdr:from>
    <xdr:ext cx="469744" cy="259045"/>
    <xdr:sp macro="" textlink="">
      <xdr:nvSpPr>
        <xdr:cNvPr id="558" name="n_4aveValue【学校施設】&#10;一人当たり面積"/>
        <xdr:cNvSpPr txBox="1"/>
      </xdr:nvSpPr>
      <xdr:spPr>
        <a:xfrm>
          <a:off x="18421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152417</xdr:rowOff>
    </xdr:from>
    <xdr:ext cx="469744" cy="259045"/>
    <xdr:sp macro="" textlink="">
      <xdr:nvSpPr>
        <xdr:cNvPr id="559" name="n_1mainValue【学校施設】&#10;一人当たり面積"/>
        <xdr:cNvSpPr txBox="1"/>
      </xdr:nvSpPr>
      <xdr:spPr>
        <a:xfrm>
          <a:off x="21075727" y="111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158767</xdr:rowOff>
    </xdr:from>
    <xdr:ext cx="469744" cy="259045"/>
    <xdr:sp macro="" textlink="">
      <xdr:nvSpPr>
        <xdr:cNvPr id="560" name="n_2mainValue【学校施設】&#10;一人当たり面積"/>
        <xdr:cNvSpPr txBox="1"/>
      </xdr:nvSpPr>
      <xdr:spPr>
        <a:xfrm>
          <a:off x="20199427" y="1113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7" name="テキスト ボックス 58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5" name="テキスト ボックス 59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97" name="テキスト ボックス 59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599" name="直線コネクタ 598"/>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600"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601" name="直線コネクタ 600"/>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602" name="【公民館】&#10;有形固定資産減価償却率最大値テキスト"/>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603" name="直線コネクタ 602"/>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108983</xdr:rowOff>
    </xdr:from>
    <xdr:ext cx="405111" cy="259045"/>
    <xdr:sp macro="" textlink="">
      <xdr:nvSpPr>
        <xdr:cNvPr id="604" name="【公民館】&#10;有形固定資産減価償却率平均値テキスト"/>
        <xdr:cNvSpPr txBox="1"/>
      </xdr:nvSpPr>
      <xdr:spPr>
        <a:xfrm>
          <a:off x="16357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605" name="フローチャート: 判断 604"/>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606" name="フローチャート: 判断 605"/>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07" name="フローチャート: 判断 606"/>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08" name="フローチャート: 判断 607"/>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609" name="フローチャート: 判断 608"/>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66548</xdr:rowOff>
    </xdr:from>
    <xdr:to>
      <xdr:col>85</xdr:col>
      <xdr:colOff>177800</xdr:colOff>
      <xdr:row>100</xdr:row>
      <xdr:rowOff>168148</xdr:rowOff>
    </xdr:to>
    <xdr:sp macro="" textlink="">
      <xdr:nvSpPr>
        <xdr:cNvPr id="615" name="楕円 614"/>
        <xdr:cNvSpPr/>
      </xdr:nvSpPr>
      <xdr:spPr>
        <a:xfrm>
          <a:off x="162687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19575</xdr:rowOff>
    </xdr:from>
    <xdr:ext cx="405111" cy="259045"/>
    <xdr:sp macro="" textlink="">
      <xdr:nvSpPr>
        <xdr:cNvPr id="616" name="【公民館】&#10;有形固定資産減価償却率該当値テキスト"/>
        <xdr:cNvSpPr txBox="1"/>
      </xdr:nvSpPr>
      <xdr:spPr>
        <a:xfrm>
          <a:off x="16357600" y="1716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9398</xdr:rowOff>
    </xdr:from>
    <xdr:to>
      <xdr:col>81</xdr:col>
      <xdr:colOff>101600</xdr:colOff>
      <xdr:row>100</xdr:row>
      <xdr:rowOff>110998</xdr:rowOff>
    </xdr:to>
    <xdr:sp macro="" textlink="">
      <xdr:nvSpPr>
        <xdr:cNvPr id="617" name="楕円 616"/>
        <xdr:cNvSpPr/>
      </xdr:nvSpPr>
      <xdr:spPr>
        <a:xfrm>
          <a:off x="15430500" y="171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60198</xdr:rowOff>
    </xdr:from>
    <xdr:to>
      <xdr:col>85</xdr:col>
      <xdr:colOff>127000</xdr:colOff>
      <xdr:row>100</xdr:row>
      <xdr:rowOff>117348</xdr:rowOff>
    </xdr:to>
    <xdr:cxnSp macro="">
      <xdr:nvCxnSpPr>
        <xdr:cNvPr id="618" name="直線コネクタ 617"/>
        <xdr:cNvCxnSpPr/>
      </xdr:nvCxnSpPr>
      <xdr:spPr>
        <a:xfrm>
          <a:off x="15481300" y="1720519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128270</xdr:rowOff>
    </xdr:from>
    <xdr:to>
      <xdr:col>76</xdr:col>
      <xdr:colOff>165100</xdr:colOff>
      <xdr:row>100</xdr:row>
      <xdr:rowOff>58420</xdr:rowOff>
    </xdr:to>
    <xdr:sp macro="" textlink="">
      <xdr:nvSpPr>
        <xdr:cNvPr id="619" name="楕円 618"/>
        <xdr:cNvSpPr/>
      </xdr:nvSpPr>
      <xdr:spPr>
        <a:xfrm>
          <a:off x="14541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xdr:rowOff>
    </xdr:from>
    <xdr:to>
      <xdr:col>81</xdr:col>
      <xdr:colOff>50800</xdr:colOff>
      <xdr:row>100</xdr:row>
      <xdr:rowOff>60198</xdr:rowOff>
    </xdr:to>
    <xdr:cxnSp macro="">
      <xdr:nvCxnSpPr>
        <xdr:cNvPr id="620" name="直線コネクタ 619"/>
        <xdr:cNvCxnSpPr/>
      </xdr:nvCxnSpPr>
      <xdr:spPr>
        <a:xfrm>
          <a:off x="14592300" y="171526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17542</xdr:rowOff>
    </xdr:from>
    <xdr:ext cx="405111" cy="259045"/>
    <xdr:sp macro="" textlink="">
      <xdr:nvSpPr>
        <xdr:cNvPr id="621" name="n_1aveValue【公民館】&#10;有形固定資産減価償却率"/>
        <xdr:cNvSpPr txBox="1"/>
      </xdr:nvSpPr>
      <xdr:spPr>
        <a:xfrm>
          <a:off x="152660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622"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623"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624" name="n_4aveValue【公民館】&#10;有形固定資産減価償却率"/>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127525</xdr:rowOff>
    </xdr:from>
    <xdr:ext cx="405111" cy="259045"/>
    <xdr:sp macro="" textlink="">
      <xdr:nvSpPr>
        <xdr:cNvPr id="625" name="n_1mainValue【公民館】&#10;有形固定資産減価償却率"/>
        <xdr:cNvSpPr txBox="1"/>
      </xdr:nvSpPr>
      <xdr:spPr>
        <a:xfrm>
          <a:off x="15266044" y="1692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74947</xdr:rowOff>
    </xdr:from>
    <xdr:ext cx="405111" cy="259045"/>
    <xdr:sp macro="" textlink="">
      <xdr:nvSpPr>
        <xdr:cNvPr id="626" name="n_2mainValue【公民館】&#10;有形固定資産減価償却率"/>
        <xdr:cNvSpPr txBox="1"/>
      </xdr:nvSpPr>
      <xdr:spPr>
        <a:xfrm>
          <a:off x="14389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7" name="直線コネクタ 63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8" name="テキスト ボックス 63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9" name="直線コネクタ 63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0" name="テキスト ボックス 63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3" name="直線コネクタ 64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4" name="テキスト ボックス 64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5" name="直線コネクタ 64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6" name="テキスト ボックス 64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8" name="テキスト ボックス 6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650" name="直線コネクタ 649"/>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651"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52" name="直線コネクタ 651"/>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653" name="【公民館】&#10;一人当たり面積最大値テキスト"/>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654" name="直線コネクタ 653"/>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44466</xdr:rowOff>
    </xdr:from>
    <xdr:ext cx="469744" cy="259045"/>
    <xdr:sp macro="" textlink="">
      <xdr:nvSpPr>
        <xdr:cNvPr id="655" name="【公民館】&#10;一人当たり面積平均値テキスト"/>
        <xdr:cNvSpPr txBox="1"/>
      </xdr:nvSpPr>
      <xdr:spPr>
        <a:xfrm>
          <a:off x="22199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656" name="フローチャート: 判断 655"/>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657" name="フローチャート: 判断 656"/>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658" name="フローチャート: 判断 657"/>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659" name="フローチャート: 判断 658"/>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660" name="フローチャート: 判断 659"/>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66" name="楕円 665"/>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667" name="【公民館】&#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668" name="楕円 667"/>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167639</xdr:rowOff>
    </xdr:to>
    <xdr:cxnSp macro="">
      <xdr:nvCxnSpPr>
        <xdr:cNvPr id="669" name="直線コネクタ 668"/>
        <xdr:cNvCxnSpPr/>
      </xdr:nvCxnSpPr>
      <xdr:spPr>
        <a:xfrm>
          <a:off x="21323300" y="1834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670" name="楕円 669"/>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167639</xdr:rowOff>
    </xdr:to>
    <xdr:cxnSp macro="">
      <xdr:nvCxnSpPr>
        <xdr:cNvPr id="671" name="直線コネクタ 670"/>
        <xdr:cNvCxnSpPr/>
      </xdr:nvCxnSpPr>
      <xdr:spPr>
        <a:xfrm>
          <a:off x="20434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93997</xdr:rowOff>
    </xdr:from>
    <xdr:ext cx="469744" cy="259045"/>
    <xdr:sp macro="" textlink="">
      <xdr:nvSpPr>
        <xdr:cNvPr id="672" name="n_1aveValue【公民館】&#10;一人当たり面積"/>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673"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674" name="n_3aveValue【公民館】&#10;一人当たり面積"/>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116857</xdr:rowOff>
    </xdr:from>
    <xdr:ext cx="469744" cy="259045"/>
    <xdr:sp macro="" textlink="">
      <xdr:nvSpPr>
        <xdr:cNvPr id="675" name="n_4aveValue【公民館】&#10;一人当たり面積"/>
        <xdr:cNvSpPr txBox="1"/>
      </xdr:nvSpPr>
      <xdr:spPr>
        <a:xfrm>
          <a:off x="184214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676" name="n_1main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677" name="n_2mainValue【公民館】&#10;一人当たり面積"/>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8" name="正方形/長方形 6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9" name="正方形/長方形 6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0" name="テキスト ボックス 6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類似団体と比較して有形固定資産減価償却率が高くなっている施設は「橋りょう・トンネル」であり、一方、特に低くなっている施設は、「認定こども園・幼稚園・保育所」及び「公民館」である。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トンネル」については、今後、建設５０年を経過する橋りょうが増加するため、点検結果を踏まえて定期的に橋りょう長寿命化修繕計画等を更新し、計画に基づき適切に更新・維持管理を進めている。</a:t>
          </a:r>
          <a:endParaRPr kumimoji="0"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については、令和２年度に公私連携型子育て支援施設こどもの城を建設したことから、有形固定資産減価償却率が大幅に減少している。また、公立保育所等についても、公共施設等総合管理計画に基づき適切に更新・維持管理を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めている。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「公民館」においては、平成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年度に整備した市民交流拠点ポラリスにより、有形固定資産減価償却率が類似団体内平均値より大幅に引き下がっている。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242,937
235,704
27.09
93,072,959
88,122,184
4,880,601
45,487,520
58,300,039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93634</xdr:rowOff>
    </xdr:from>
    <xdr:ext cx="405111" cy="259045"/>
    <xdr:sp macro="" textlink="">
      <xdr:nvSpPr>
        <xdr:cNvPr id="63" name="【図書館】&#10;有形固定資産減価償却率平均値テキスト"/>
        <xdr:cNvSpPr txBox="1"/>
      </xdr:nvSpPr>
      <xdr:spPr>
        <a:xfrm>
          <a:off x="4673600" y="643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163847</xdr:rowOff>
    </xdr:from>
    <xdr:ext cx="405111" cy="259045"/>
    <xdr:sp macro="" textlink="">
      <xdr:nvSpPr>
        <xdr:cNvPr id="66" name="n_1aveValue【図書館】&#10;有形固定資産減価償却率"/>
        <xdr:cNvSpPr txBox="1"/>
      </xdr:nvSpPr>
      <xdr:spPr>
        <a:xfrm>
          <a:off x="3582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48260</xdr:rowOff>
    </xdr:from>
    <xdr:to>
      <xdr:col>15</xdr:col>
      <xdr:colOff>101600</xdr:colOff>
      <xdr:row>37</xdr:row>
      <xdr:rowOff>149860</xdr:rowOff>
    </xdr:to>
    <xdr:sp macro="" textlink="">
      <xdr:nvSpPr>
        <xdr:cNvPr id="67" name="フローチャート: 判断 66"/>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140987</xdr:rowOff>
    </xdr:from>
    <xdr:ext cx="405111" cy="259045"/>
    <xdr:sp macro="" textlink="">
      <xdr:nvSpPr>
        <xdr:cNvPr id="68" name="n_2aveValue【図書館】&#10;有形固定資産減価償却率"/>
        <xdr:cNvSpPr txBox="1"/>
      </xdr:nvSpPr>
      <xdr:spPr>
        <a:xfrm>
          <a:off x="2705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58057</xdr:rowOff>
    </xdr:from>
    <xdr:to>
      <xdr:col>10</xdr:col>
      <xdr:colOff>165100</xdr:colOff>
      <xdr:row>37</xdr:row>
      <xdr:rowOff>159657</xdr:rowOff>
    </xdr:to>
    <xdr:sp macro="" textlink="">
      <xdr:nvSpPr>
        <xdr:cNvPr id="69" name="フローチャート: 判断 68"/>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4734</xdr:rowOff>
    </xdr:from>
    <xdr:ext cx="405111" cy="259045"/>
    <xdr:sp macro="" textlink="">
      <xdr:nvSpPr>
        <xdr:cNvPr id="70" name="n_3aveValue【図書館】&#10;有形固定資産減価償却率"/>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152763</xdr:rowOff>
    </xdr:from>
    <xdr:to>
      <xdr:col>6</xdr:col>
      <xdr:colOff>38100</xdr:colOff>
      <xdr:row>37</xdr:row>
      <xdr:rowOff>82913</xdr:rowOff>
    </xdr:to>
    <xdr:sp macro="" textlink="">
      <xdr:nvSpPr>
        <xdr:cNvPr id="71" name="フローチャート: 判断 70"/>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99440</xdr:rowOff>
    </xdr:from>
    <xdr:ext cx="405111" cy="259045"/>
    <xdr:sp macro="" textlink="">
      <xdr:nvSpPr>
        <xdr:cNvPr id="72"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115207</xdr:rowOff>
    </xdr:from>
    <xdr:to>
      <xdr:col>24</xdr:col>
      <xdr:colOff>114300</xdr:colOff>
      <xdr:row>34</xdr:row>
      <xdr:rowOff>45357</xdr:rowOff>
    </xdr:to>
    <xdr:sp macro="" textlink="">
      <xdr:nvSpPr>
        <xdr:cNvPr id="78" name="楕円 77"/>
        <xdr:cNvSpPr/>
      </xdr:nvSpPr>
      <xdr:spPr>
        <a:xfrm>
          <a:off x="45847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68234</xdr:rowOff>
    </xdr:from>
    <xdr:ext cx="405111" cy="259045"/>
    <xdr:sp macro="" textlink="">
      <xdr:nvSpPr>
        <xdr:cNvPr id="79" name="【図書館】&#10;有形固定資産減価償却率該当値テキスト"/>
        <xdr:cNvSpPr txBox="1"/>
      </xdr:nvSpPr>
      <xdr:spPr>
        <a:xfrm>
          <a:off x="4673600"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82550</xdr:rowOff>
    </xdr:from>
    <xdr:to>
      <xdr:col>20</xdr:col>
      <xdr:colOff>38100</xdr:colOff>
      <xdr:row>34</xdr:row>
      <xdr:rowOff>12700</xdr:rowOff>
    </xdr:to>
    <xdr:sp macro="" textlink="">
      <xdr:nvSpPr>
        <xdr:cNvPr id="80" name="楕円 79"/>
        <xdr:cNvSpPr/>
      </xdr:nvSpPr>
      <xdr:spPr>
        <a:xfrm>
          <a:off x="3746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133350</xdr:rowOff>
    </xdr:from>
    <xdr:to>
      <xdr:col>24</xdr:col>
      <xdr:colOff>63500</xdr:colOff>
      <xdr:row>33</xdr:row>
      <xdr:rowOff>166007</xdr:rowOff>
    </xdr:to>
    <xdr:cxnSp macro="">
      <xdr:nvCxnSpPr>
        <xdr:cNvPr id="81" name="直線コネクタ 80"/>
        <xdr:cNvCxnSpPr/>
      </xdr:nvCxnSpPr>
      <xdr:spPr>
        <a:xfrm>
          <a:off x="3797300" y="579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49893</xdr:rowOff>
    </xdr:from>
    <xdr:to>
      <xdr:col>15</xdr:col>
      <xdr:colOff>101600</xdr:colOff>
      <xdr:row>33</xdr:row>
      <xdr:rowOff>151493</xdr:rowOff>
    </xdr:to>
    <xdr:sp macro="" textlink="">
      <xdr:nvSpPr>
        <xdr:cNvPr id="82" name="楕円 81"/>
        <xdr:cNvSpPr/>
      </xdr:nvSpPr>
      <xdr:spPr>
        <a:xfrm>
          <a:off x="2857500" y="57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100693</xdr:rowOff>
    </xdr:from>
    <xdr:to>
      <xdr:col>19</xdr:col>
      <xdr:colOff>177800</xdr:colOff>
      <xdr:row>33</xdr:row>
      <xdr:rowOff>133350</xdr:rowOff>
    </xdr:to>
    <xdr:cxnSp macro="">
      <xdr:nvCxnSpPr>
        <xdr:cNvPr id="83" name="直線コネクタ 82"/>
        <xdr:cNvCxnSpPr/>
      </xdr:nvCxnSpPr>
      <xdr:spPr>
        <a:xfrm>
          <a:off x="2908300" y="575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29227</xdr:rowOff>
    </xdr:from>
    <xdr:ext cx="340478" cy="259045"/>
    <xdr:sp macro="" textlink="">
      <xdr:nvSpPr>
        <xdr:cNvPr id="84" name="n_1mainValue【図書館】&#10;有形固定資産減価償却率"/>
        <xdr:cNvSpPr txBox="1"/>
      </xdr:nvSpPr>
      <xdr:spPr>
        <a:xfrm>
          <a:off x="36143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168020</xdr:rowOff>
    </xdr:from>
    <xdr:ext cx="340478" cy="259045"/>
    <xdr:sp macro="" textlink="">
      <xdr:nvSpPr>
        <xdr:cNvPr id="85" name="n_2mainValue【図書館】&#10;有形固定資産減価償却率"/>
        <xdr:cNvSpPr txBox="1"/>
      </xdr:nvSpPr>
      <xdr:spPr>
        <a:xfrm>
          <a:off x="2738061"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07" name="直線コネクタ 106"/>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8"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9" name="直線コネクタ 10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0" name="【図書館】&#10;一人当たり面積最大値テキスト"/>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1" name="直線コネクタ 110"/>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2"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3" name="フローチャート: 判断 112"/>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4" name="フローチャート: 判断 113"/>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74947</xdr:rowOff>
    </xdr:from>
    <xdr:ext cx="469744" cy="259045"/>
    <xdr:sp macro="" textlink="">
      <xdr:nvSpPr>
        <xdr:cNvPr id="115"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105410</xdr:rowOff>
    </xdr:from>
    <xdr:to>
      <xdr:col>46</xdr:col>
      <xdr:colOff>38100</xdr:colOff>
      <xdr:row>38</xdr:row>
      <xdr:rowOff>35560</xdr:rowOff>
    </xdr:to>
    <xdr:sp macro="" textlink="">
      <xdr:nvSpPr>
        <xdr:cNvPr id="116" name="フローチャート: 判断 115"/>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52087</xdr:rowOff>
    </xdr:from>
    <xdr:ext cx="469744" cy="259045"/>
    <xdr:sp macro="" textlink="">
      <xdr:nvSpPr>
        <xdr:cNvPr id="117" name="n_2aveValue【図書館】&#10;一人当たり面積"/>
        <xdr:cNvSpPr txBox="1"/>
      </xdr:nvSpPr>
      <xdr:spPr>
        <a:xfrm>
          <a:off x="851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128270</xdr:rowOff>
    </xdr:from>
    <xdr:to>
      <xdr:col>41</xdr:col>
      <xdr:colOff>101600</xdr:colOff>
      <xdr:row>38</xdr:row>
      <xdr:rowOff>58420</xdr:rowOff>
    </xdr:to>
    <xdr:sp macro="" textlink="">
      <xdr:nvSpPr>
        <xdr:cNvPr id="118" name="フローチャート: 判断 117"/>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36</xdr:row>
      <xdr:rowOff>74947</xdr:rowOff>
    </xdr:from>
    <xdr:ext cx="469744" cy="259045"/>
    <xdr:sp macro="" textlink="">
      <xdr:nvSpPr>
        <xdr:cNvPr id="119"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128270</xdr:rowOff>
    </xdr:from>
    <xdr:to>
      <xdr:col>36</xdr:col>
      <xdr:colOff>165100</xdr:colOff>
      <xdr:row>38</xdr:row>
      <xdr:rowOff>58420</xdr:rowOff>
    </xdr:to>
    <xdr:sp macro="" textlink="">
      <xdr:nvSpPr>
        <xdr:cNvPr id="120" name="フローチャート: 判断 119"/>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36</xdr:row>
      <xdr:rowOff>74947</xdr:rowOff>
    </xdr:from>
    <xdr:ext cx="469744" cy="259045"/>
    <xdr:sp macro="" textlink="">
      <xdr:nvSpPr>
        <xdr:cNvPr id="121" name="n_4aveValue【図書館】&#10;一人当たり面積"/>
        <xdr:cNvSpPr txBox="1"/>
      </xdr:nvSpPr>
      <xdr:spPr>
        <a:xfrm>
          <a:off x="6737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7" name="楕円 126"/>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129557</xdr:rowOff>
    </xdr:from>
    <xdr:ext cx="469744" cy="259045"/>
    <xdr:sp macro="" textlink="">
      <xdr:nvSpPr>
        <xdr:cNvPr id="128" name="【図書館】&#10;一人当たり面積該当値テキスト"/>
        <xdr:cNvSpPr txBox="1"/>
      </xdr:nvSpPr>
      <xdr:spPr>
        <a:xfrm>
          <a:off x="10515600"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29" name="楕円 128"/>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30480</xdr:rowOff>
    </xdr:to>
    <xdr:cxnSp macro="">
      <xdr:nvCxnSpPr>
        <xdr:cNvPr id="130" name="直線コネクタ 129"/>
        <xdr:cNvCxnSpPr/>
      </xdr:nvCxnSpPr>
      <xdr:spPr>
        <a:xfrm>
          <a:off x="9639300" y="654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31" name="楕円 130"/>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32" name="直線コネクタ 131"/>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72407</xdr:rowOff>
    </xdr:from>
    <xdr:ext cx="469744" cy="259045"/>
    <xdr:sp macro="" textlink="">
      <xdr:nvSpPr>
        <xdr:cNvPr id="133" name="n_1mainValue【図書館】&#10;一人当たり面積"/>
        <xdr:cNvSpPr txBox="1"/>
      </xdr:nvSpPr>
      <xdr:spPr>
        <a:xfrm>
          <a:off x="93917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34" name="n_2main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59" name="直線コネクタ 158"/>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60"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61" name="直線コネクタ 160"/>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62" name="【体育館・プール】&#10;有形固定資産減価償却率最大値テキスト"/>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63" name="直線コネクタ 162"/>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64" name="【体育館・プール】&#10;有形固定資産減価償却率平均値テキスト"/>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65" name="フローチャート: 判断 164"/>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66" name="フローチャート: 判断 165"/>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105427</xdr:rowOff>
    </xdr:from>
    <xdr:ext cx="405111" cy="259045"/>
    <xdr:sp macro="" textlink="">
      <xdr:nvSpPr>
        <xdr:cNvPr id="167" name="n_1ave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6350</xdr:rowOff>
    </xdr:from>
    <xdr:to>
      <xdr:col>15</xdr:col>
      <xdr:colOff>101600</xdr:colOff>
      <xdr:row>59</xdr:row>
      <xdr:rowOff>107950</xdr:rowOff>
    </xdr:to>
    <xdr:sp macro="" textlink="">
      <xdr:nvSpPr>
        <xdr:cNvPr id="168" name="フローチャート: 判断 167"/>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124477</xdr:rowOff>
    </xdr:from>
    <xdr:ext cx="405111" cy="259045"/>
    <xdr:sp macro="" textlink="">
      <xdr:nvSpPr>
        <xdr:cNvPr id="169"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128270</xdr:rowOff>
    </xdr:from>
    <xdr:to>
      <xdr:col>10</xdr:col>
      <xdr:colOff>165100</xdr:colOff>
      <xdr:row>59</xdr:row>
      <xdr:rowOff>58420</xdr:rowOff>
    </xdr:to>
    <xdr:sp macro="" textlink="">
      <xdr:nvSpPr>
        <xdr:cNvPr id="170" name="フローチャート: 判断 16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74947</xdr:rowOff>
    </xdr:from>
    <xdr:ext cx="405111" cy="259045"/>
    <xdr:sp macro="" textlink="">
      <xdr:nvSpPr>
        <xdr:cNvPr id="171"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135890</xdr:rowOff>
    </xdr:from>
    <xdr:to>
      <xdr:col>6</xdr:col>
      <xdr:colOff>38100</xdr:colOff>
      <xdr:row>59</xdr:row>
      <xdr:rowOff>66040</xdr:rowOff>
    </xdr:to>
    <xdr:sp macro="" textlink="">
      <xdr:nvSpPr>
        <xdr:cNvPr id="172" name="フローチャート: 判断 171"/>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82567</xdr:rowOff>
    </xdr:from>
    <xdr:ext cx="405111" cy="259045"/>
    <xdr:sp macro="" textlink="">
      <xdr:nvSpPr>
        <xdr:cNvPr id="173"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44450</xdr:rowOff>
    </xdr:from>
    <xdr:to>
      <xdr:col>24</xdr:col>
      <xdr:colOff>114300</xdr:colOff>
      <xdr:row>61</xdr:row>
      <xdr:rowOff>146050</xdr:rowOff>
    </xdr:to>
    <xdr:sp macro="" textlink="">
      <xdr:nvSpPr>
        <xdr:cNvPr id="179" name="楕円 178"/>
        <xdr:cNvSpPr/>
      </xdr:nvSpPr>
      <xdr:spPr>
        <a:xfrm>
          <a:off x="4584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22877</xdr:rowOff>
    </xdr:from>
    <xdr:ext cx="405111" cy="259045"/>
    <xdr:sp macro="" textlink="">
      <xdr:nvSpPr>
        <xdr:cNvPr id="180" name="【体育館・プール】&#10;有形固定資産減価償却率該当値テキスト"/>
        <xdr:cNvSpPr txBox="1"/>
      </xdr:nvSpPr>
      <xdr:spPr>
        <a:xfrm>
          <a:off x="4673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81" name="楕円 180"/>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95250</xdr:rowOff>
    </xdr:to>
    <xdr:cxnSp macro="">
      <xdr:nvCxnSpPr>
        <xdr:cNvPr id="182" name="直線コネクタ 181"/>
        <xdr:cNvCxnSpPr/>
      </xdr:nvCxnSpPr>
      <xdr:spPr>
        <a:xfrm>
          <a:off x="3797300" y="105136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133985</xdr:rowOff>
    </xdr:from>
    <xdr:to>
      <xdr:col>15</xdr:col>
      <xdr:colOff>101600</xdr:colOff>
      <xdr:row>61</xdr:row>
      <xdr:rowOff>64135</xdr:rowOff>
    </xdr:to>
    <xdr:sp macro="" textlink="">
      <xdr:nvSpPr>
        <xdr:cNvPr id="183" name="楕円 182"/>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xdr:rowOff>
    </xdr:from>
    <xdr:to>
      <xdr:col>19</xdr:col>
      <xdr:colOff>177800</xdr:colOff>
      <xdr:row>61</xdr:row>
      <xdr:rowOff>55245</xdr:rowOff>
    </xdr:to>
    <xdr:cxnSp macro="">
      <xdr:nvCxnSpPr>
        <xdr:cNvPr id="184" name="直線コネクタ 183"/>
        <xdr:cNvCxnSpPr/>
      </xdr:nvCxnSpPr>
      <xdr:spPr>
        <a:xfrm>
          <a:off x="2908300" y="104717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97172</xdr:rowOff>
    </xdr:from>
    <xdr:ext cx="405111" cy="259045"/>
    <xdr:sp macro="" textlink="">
      <xdr:nvSpPr>
        <xdr:cNvPr id="185" name="n_1mainValue【体育館・プール】&#10;有形固定資産減価償却率"/>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55262</xdr:rowOff>
    </xdr:from>
    <xdr:ext cx="405111" cy="259045"/>
    <xdr:sp macro="" textlink="">
      <xdr:nvSpPr>
        <xdr:cNvPr id="186" name="n_2mainValue【体育館・プール】&#10;有形固定資産減価償却率"/>
        <xdr:cNvSpPr txBox="1"/>
      </xdr:nvSpPr>
      <xdr:spPr>
        <a:xfrm>
          <a:off x="2705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10" name="直線コネクタ 209"/>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11"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12" name="直線コネクタ 211"/>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1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14" name="直線コネクタ 21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101617</xdr:rowOff>
    </xdr:from>
    <xdr:ext cx="469744" cy="259045"/>
    <xdr:sp macro="" textlink="">
      <xdr:nvSpPr>
        <xdr:cNvPr id="215" name="【体育館・プール】&#10;一人当たり面積平均値テキスト"/>
        <xdr:cNvSpPr txBox="1"/>
      </xdr:nvSpPr>
      <xdr:spPr>
        <a:xfrm>
          <a:off x="10515600" y="1038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16" name="フローチャート: 判断 215"/>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17" name="フローチャート: 判断 216"/>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218"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52070</xdr:rowOff>
    </xdr:from>
    <xdr:to>
      <xdr:col>46</xdr:col>
      <xdr:colOff>38100</xdr:colOff>
      <xdr:row>61</xdr:row>
      <xdr:rowOff>153670</xdr:rowOff>
    </xdr:to>
    <xdr:sp macro="" textlink="">
      <xdr:nvSpPr>
        <xdr:cNvPr id="219" name="フローチャート: 判断 218"/>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170197</xdr:rowOff>
    </xdr:from>
    <xdr:ext cx="469744" cy="259045"/>
    <xdr:sp macro="" textlink="">
      <xdr:nvSpPr>
        <xdr:cNvPr id="220" name="n_2aveValue【体育館・プール】&#10;一人当たり面積"/>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74930</xdr:rowOff>
    </xdr:from>
    <xdr:to>
      <xdr:col>41</xdr:col>
      <xdr:colOff>101600</xdr:colOff>
      <xdr:row>62</xdr:row>
      <xdr:rowOff>5080</xdr:rowOff>
    </xdr:to>
    <xdr:sp macro="" textlink="">
      <xdr:nvSpPr>
        <xdr:cNvPr id="221" name="フローチャート: 判断 22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21607</xdr:rowOff>
    </xdr:from>
    <xdr:ext cx="469744" cy="259045"/>
    <xdr:sp macro="" textlink="">
      <xdr:nvSpPr>
        <xdr:cNvPr id="222"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63500</xdr:rowOff>
    </xdr:from>
    <xdr:to>
      <xdr:col>36</xdr:col>
      <xdr:colOff>165100</xdr:colOff>
      <xdr:row>61</xdr:row>
      <xdr:rowOff>165100</xdr:rowOff>
    </xdr:to>
    <xdr:sp macro="" textlink="">
      <xdr:nvSpPr>
        <xdr:cNvPr id="223" name="フローチャート: 判断 222"/>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10177</xdr:rowOff>
    </xdr:from>
    <xdr:ext cx="469744" cy="259045"/>
    <xdr:sp macro="" textlink="">
      <xdr:nvSpPr>
        <xdr:cNvPr id="224" name="n_4aveValue【体育館・プール】&#10;一人当たり面積"/>
        <xdr:cNvSpPr txBox="1"/>
      </xdr:nvSpPr>
      <xdr:spPr>
        <a:xfrm>
          <a:off x="6737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48260</xdr:rowOff>
    </xdr:from>
    <xdr:to>
      <xdr:col>55</xdr:col>
      <xdr:colOff>50800</xdr:colOff>
      <xdr:row>62</xdr:row>
      <xdr:rowOff>149860</xdr:rowOff>
    </xdr:to>
    <xdr:sp macro="" textlink="">
      <xdr:nvSpPr>
        <xdr:cNvPr id="230" name="楕円 229"/>
        <xdr:cNvSpPr/>
      </xdr:nvSpPr>
      <xdr:spPr>
        <a:xfrm>
          <a:off x="10426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134637</xdr:rowOff>
    </xdr:from>
    <xdr:ext cx="469744" cy="259045"/>
    <xdr:sp macro="" textlink="">
      <xdr:nvSpPr>
        <xdr:cNvPr id="231" name="【体育館・プール】&#10;一人当たり面積該当値テキスト"/>
        <xdr:cNvSpPr txBox="1"/>
      </xdr:nvSpPr>
      <xdr:spPr>
        <a:xfrm>
          <a:off x="10515600" y="1059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32" name="楕円 231"/>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99060</xdr:rowOff>
    </xdr:to>
    <xdr:cxnSp macro="">
      <xdr:nvCxnSpPr>
        <xdr:cNvPr id="233" name="直線コネクタ 232"/>
        <xdr:cNvCxnSpPr/>
      </xdr:nvCxnSpPr>
      <xdr:spPr>
        <a:xfrm>
          <a:off x="9639300" y="107251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34" name="楕円 233"/>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95250</xdr:rowOff>
    </xdr:to>
    <xdr:cxnSp macro="">
      <xdr:nvCxnSpPr>
        <xdr:cNvPr id="235" name="直線コネクタ 234"/>
        <xdr:cNvCxnSpPr/>
      </xdr:nvCxnSpPr>
      <xdr:spPr>
        <a:xfrm>
          <a:off x="8750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36" name="n_1main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133367</xdr:rowOff>
    </xdr:from>
    <xdr:ext cx="469744" cy="259045"/>
    <xdr:sp macro="" textlink="">
      <xdr:nvSpPr>
        <xdr:cNvPr id="237" name="n_2mainValue【体育館・プール】&#10;一人当たり面積"/>
        <xdr:cNvSpPr txBox="1"/>
      </xdr:nvSpPr>
      <xdr:spPr>
        <a:xfrm>
          <a:off x="8515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8" name="テキスト ボックス 24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0" name="テキスト ボックス 24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0" name="テキスト ボックス 25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2" name="テキスト ボックス 26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67492</xdr:rowOff>
    </xdr:from>
    <xdr:to>
      <xdr:col>24</xdr:col>
      <xdr:colOff>62865</xdr:colOff>
      <xdr:row>85</xdr:row>
      <xdr:rowOff>114844</xdr:rowOff>
    </xdr:to>
    <xdr:cxnSp macro="">
      <xdr:nvCxnSpPr>
        <xdr:cNvPr id="264" name="直線コネクタ 263"/>
        <xdr:cNvCxnSpPr/>
      </xdr:nvCxnSpPr>
      <xdr:spPr>
        <a:xfrm flipV="1">
          <a:off x="4634865" y="13440592"/>
          <a:ext cx="0" cy="1247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118671</xdr:rowOff>
    </xdr:from>
    <xdr:ext cx="405111" cy="259045"/>
    <xdr:sp macro="" textlink="">
      <xdr:nvSpPr>
        <xdr:cNvPr id="265" name="【福祉施設】&#10;有形固定資産減価償却率最小値テキスト"/>
        <xdr:cNvSpPr txBox="1"/>
      </xdr:nvSpPr>
      <xdr:spPr>
        <a:xfrm>
          <a:off x="46736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114844</xdr:rowOff>
    </xdr:from>
    <xdr:to>
      <xdr:col>24</xdr:col>
      <xdr:colOff>152400</xdr:colOff>
      <xdr:row>85</xdr:row>
      <xdr:rowOff>114844</xdr:rowOff>
    </xdr:to>
    <xdr:cxnSp macro="">
      <xdr:nvCxnSpPr>
        <xdr:cNvPr id="266" name="直線コネクタ 265"/>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14169</xdr:rowOff>
    </xdr:from>
    <xdr:ext cx="405111" cy="259045"/>
    <xdr:sp macro="" textlink="">
      <xdr:nvSpPr>
        <xdr:cNvPr id="267" name="【福祉施設】&#10;有形固定資産減価償却率最大値テキスト"/>
        <xdr:cNvSpPr txBox="1"/>
      </xdr:nvSpPr>
      <xdr:spPr>
        <a:xfrm>
          <a:off x="4673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67492</xdr:rowOff>
    </xdr:from>
    <xdr:to>
      <xdr:col>24</xdr:col>
      <xdr:colOff>152400</xdr:colOff>
      <xdr:row>78</xdr:row>
      <xdr:rowOff>67492</xdr:rowOff>
    </xdr:to>
    <xdr:cxnSp macro="">
      <xdr:nvCxnSpPr>
        <xdr:cNvPr id="268" name="直線コネクタ 267"/>
        <xdr:cNvCxnSpPr/>
      </xdr:nvCxnSpPr>
      <xdr:spPr>
        <a:xfrm>
          <a:off x="4546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52632</xdr:rowOff>
    </xdr:from>
    <xdr:ext cx="405111" cy="259045"/>
    <xdr:sp macro="" textlink="">
      <xdr:nvSpPr>
        <xdr:cNvPr id="269" name="【福祉施設】&#10;有形固定資産減価償却率平均値テキスト"/>
        <xdr:cNvSpPr txBox="1"/>
      </xdr:nvSpPr>
      <xdr:spPr>
        <a:xfrm>
          <a:off x="4673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29755</xdr:rowOff>
    </xdr:from>
    <xdr:to>
      <xdr:col>24</xdr:col>
      <xdr:colOff>114300</xdr:colOff>
      <xdr:row>82</xdr:row>
      <xdr:rowOff>131355</xdr:rowOff>
    </xdr:to>
    <xdr:sp macro="" textlink="">
      <xdr:nvSpPr>
        <xdr:cNvPr id="270" name="フローチャート: 判断 269"/>
        <xdr:cNvSpPr/>
      </xdr:nvSpPr>
      <xdr:spPr>
        <a:xfrm>
          <a:off x="4584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145687</xdr:rowOff>
    </xdr:from>
    <xdr:to>
      <xdr:col>20</xdr:col>
      <xdr:colOff>38100</xdr:colOff>
      <xdr:row>82</xdr:row>
      <xdr:rowOff>75837</xdr:rowOff>
    </xdr:to>
    <xdr:sp macro="" textlink="">
      <xdr:nvSpPr>
        <xdr:cNvPr id="271" name="フローチャート: 判断 270"/>
        <xdr:cNvSpPr/>
      </xdr:nvSpPr>
      <xdr:spPr>
        <a:xfrm>
          <a:off x="3746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92364</xdr:rowOff>
    </xdr:from>
    <xdr:ext cx="405111" cy="259045"/>
    <xdr:sp macro="" textlink="">
      <xdr:nvSpPr>
        <xdr:cNvPr id="272" name="n_1aveValue【福祉施設】&#10;有形固定資産減価償却率"/>
        <xdr:cNvSpPr txBox="1"/>
      </xdr:nvSpPr>
      <xdr:spPr>
        <a:xfrm>
          <a:off x="3582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73842</xdr:rowOff>
    </xdr:from>
    <xdr:to>
      <xdr:col>15</xdr:col>
      <xdr:colOff>101600</xdr:colOff>
      <xdr:row>82</xdr:row>
      <xdr:rowOff>3992</xdr:rowOff>
    </xdr:to>
    <xdr:sp macro="" textlink="">
      <xdr:nvSpPr>
        <xdr:cNvPr id="273" name="フローチャート: 判断 272"/>
        <xdr:cNvSpPr/>
      </xdr:nvSpPr>
      <xdr:spPr>
        <a:xfrm>
          <a:off x="2857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20519</xdr:rowOff>
    </xdr:from>
    <xdr:ext cx="405111" cy="259045"/>
    <xdr:sp macro="" textlink="">
      <xdr:nvSpPr>
        <xdr:cNvPr id="274" name="n_2aveValue【福祉施設】&#10;有形固定資産減価償却率"/>
        <xdr:cNvSpPr txBox="1"/>
      </xdr:nvSpPr>
      <xdr:spPr>
        <a:xfrm>
          <a:off x="2705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15058</xdr:rowOff>
    </xdr:from>
    <xdr:to>
      <xdr:col>10</xdr:col>
      <xdr:colOff>165100</xdr:colOff>
      <xdr:row>81</xdr:row>
      <xdr:rowOff>116658</xdr:rowOff>
    </xdr:to>
    <xdr:sp macro="" textlink="">
      <xdr:nvSpPr>
        <xdr:cNvPr id="275" name="フローチャート: 判断 274"/>
        <xdr:cNvSpPr/>
      </xdr:nvSpPr>
      <xdr:spPr>
        <a:xfrm>
          <a:off x="1968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133185</xdr:rowOff>
    </xdr:from>
    <xdr:ext cx="405111" cy="259045"/>
    <xdr:sp macro="" textlink="">
      <xdr:nvSpPr>
        <xdr:cNvPr id="276" name="n_3aveValue【福祉施設】&#10;有形固定資産減価償却率"/>
        <xdr:cNvSpPr txBox="1"/>
      </xdr:nvSpPr>
      <xdr:spPr>
        <a:xfrm>
          <a:off x="1816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157118</xdr:rowOff>
    </xdr:from>
    <xdr:to>
      <xdr:col>6</xdr:col>
      <xdr:colOff>38100</xdr:colOff>
      <xdr:row>81</xdr:row>
      <xdr:rowOff>87268</xdr:rowOff>
    </xdr:to>
    <xdr:sp macro="" textlink="">
      <xdr:nvSpPr>
        <xdr:cNvPr id="277" name="フローチャート: 判断 276"/>
        <xdr:cNvSpPr/>
      </xdr:nvSpPr>
      <xdr:spPr>
        <a:xfrm>
          <a:off x="1079500" y="1387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79</xdr:row>
      <xdr:rowOff>103795</xdr:rowOff>
    </xdr:from>
    <xdr:ext cx="405111" cy="259045"/>
    <xdr:sp macro="" textlink="">
      <xdr:nvSpPr>
        <xdr:cNvPr id="278" name="n_4aveValue【福祉施設】&#10;有形固定資産減価償却率"/>
        <xdr:cNvSpPr txBox="1"/>
      </xdr:nvSpPr>
      <xdr:spPr>
        <a:xfrm>
          <a:off x="927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13426</xdr:rowOff>
    </xdr:from>
    <xdr:to>
      <xdr:col>24</xdr:col>
      <xdr:colOff>114300</xdr:colOff>
      <xdr:row>84</xdr:row>
      <xdr:rowOff>115026</xdr:rowOff>
    </xdr:to>
    <xdr:sp macro="" textlink="">
      <xdr:nvSpPr>
        <xdr:cNvPr id="284" name="楕円 283"/>
        <xdr:cNvSpPr/>
      </xdr:nvSpPr>
      <xdr:spPr>
        <a:xfrm>
          <a:off x="4584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163303</xdr:rowOff>
    </xdr:from>
    <xdr:ext cx="405111" cy="259045"/>
    <xdr:sp macro="" textlink="">
      <xdr:nvSpPr>
        <xdr:cNvPr id="285" name="【福祉施設】&#10;有形固定資産減価償却率該当値テキスト"/>
        <xdr:cNvSpPr txBox="1"/>
      </xdr:nvSpPr>
      <xdr:spPr>
        <a:xfrm>
          <a:off x="4673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119562</xdr:rowOff>
    </xdr:from>
    <xdr:to>
      <xdr:col>20</xdr:col>
      <xdr:colOff>38100</xdr:colOff>
      <xdr:row>84</xdr:row>
      <xdr:rowOff>49712</xdr:rowOff>
    </xdr:to>
    <xdr:sp macro="" textlink="">
      <xdr:nvSpPr>
        <xdr:cNvPr id="286" name="楕円 285"/>
        <xdr:cNvSpPr/>
      </xdr:nvSpPr>
      <xdr:spPr>
        <a:xfrm>
          <a:off x="3746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170362</xdr:rowOff>
    </xdr:from>
    <xdr:to>
      <xdr:col>24</xdr:col>
      <xdr:colOff>63500</xdr:colOff>
      <xdr:row>84</xdr:row>
      <xdr:rowOff>64226</xdr:rowOff>
    </xdr:to>
    <xdr:cxnSp macro="">
      <xdr:nvCxnSpPr>
        <xdr:cNvPr id="287" name="直線コネクタ 286"/>
        <xdr:cNvCxnSpPr/>
      </xdr:nvCxnSpPr>
      <xdr:spPr>
        <a:xfrm>
          <a:off x="3797300" y="1440071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50981</xdr:rowOff>
    </xdr:from>
    <xdr:to>
      <xdr:col>15</xdr:col>
      <xdr:colOff>101600</xdr:colOff>
      <xdr:row>83</xdr:row>
      <xdr:rowOff>152581</xdr:rowOff>
    </xdr:to>
    <xdr:sp macro="" textlink="">
      <xdr:nvSpPr>
        <xdr:cNvPr id="288" name="楕円 287"/>
        <xdr:cNvSpPr/>
      </xdr:nvSpPr>
      <xdr:spPr>
        <a:xfrm>
          <a:off x="2857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101781</xdr:rowOff>
    </xdr:from>
    <xdr:to>
      <xdr:col>19</xdr:col>
      <xdr:colOff>177800</xdr:colOff>
      <xdr:row>83</xdr:row>
      <xdr:rowOff>170362</xdr:rowOff>
    </xdr:to>
    <xdr:cxnSp macro="">
      <xdr:nvCxnSpPr>
        <xdr:cNvPr id="289" name="直線コネクタ 288"/>
        <xdr:cNvCxnSpPr/>
      </xdr:nvCxnSpPr>
      <xdr:spPr>
        <a:xfrm>
          <a:off x="2908300" y="143321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40839</xdr:rowOff>
    </xdr:from>
    <xdr:ext cx="405111" cy="259045"/>
    <xdr:sp macro="" textlink="">
      <xdr:nvSpPr>
        <xdr:cNvPr id="290" name="n_1mainValue【福祉施設】&#10;有形固定資産減価償却率"/>
        <xdr:cNvSpPr txBox="1"/>
      </xdr:nvSpPr>
      <xdr:spPr>
        <a:xfrm>
          <a:off x="3582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143708</xdr:rowOff>
    </xdr:from>
    <xdr:ext cx="405111" cy="259045"/>
    <xdr:sp macro="" textlink="">
      <xdr:nvSpPr>
        <xdr:cNvPr id="291" name="n_2mainValue【福祉施設】&#10;有形固定資産減価償却率"/>
        <xdr:cNvSpPr txBox="1"/>
      </xdr:nvSpPr>
      <xdr:spPr>
        <a:xfrm>
          <a:off x="2705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76200</xdr:rowOff>
    </xdr:from>
    <xdr:to>
      <xdr:col>54</xdr:col>
      <xdr:colOff>189865</xdr:colOff>
      <xdr:row>86</xdr:row>
      <xdr:rowOff>101600</xdr:rowOff>
    </xdr:to>
    <xdr:cxnSp macro="">
      <xdr:nvCxnSpPr>
        <xdr:cNvPr id="315" name="直線コネクタ 314"/>
        <xdr:cNvCxnSpPr/>
      </xdr:nvCxnSpPr>
      <xdr:spPr>
        <a:xfrm flipV="1">
          <a:off x="10476865" y="1344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16"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17" name="直線コネクタ 316"/>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22877</xdr:rowOff>
    </xdr:from>
    <xdr:ext cx="469744" cy="259045"/>
    <xdr:sp macro="" textlink="">
      <xdr:nvSpPr>
        <xdr:cNvPr id="318" name="【福祉施設】&#10;一人当たり面積最大値テキスト"/>
        <xdr:cNvSpPr txBox="1"/>
      </xdr:nvSpPr>
      <xdr:spPr>
        <a:xfrm>
          <a:off x="10515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76200</xdr:rowOff>
    </xdr:from>
    <xdr:to>
      <xdr:col>55</xdr:col>
      <xdr:colOff>88900</xdr:colOff>
      <xdr:row>78</xdr:row>
      <xdr:rowOff>76200</xdr:rowOff>
    </xdr:to>
    <xdr:cxnSp macro="">
      <xdr:nvCxnSpPr>
        <xdr:cNvPr id="319" name="直線コネクタ 318"/>
        <xdr:cNvCxnSpPr/>
      </xdr:nvCxnSpPr>
      <xdr:spPr>
        <a:xfrm>
          <a:off x="10388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54627</xdr:rowOff>
    </xdr:from>
    <xdr:ext cx="469744" cy="259045"/>
    <xdr:sp macro="" textlink="">
      <xdr:nvSpPr>
        <xdr:cNvPr id="320" name="【福祉施設】&#10;一人当たり面積平均値テキスト"/>
        <xdr:cNvSpPr txBox="1"/>
      </xdr:nvSpPr>
      <xdr:spPr>
        <a:xfrm>
          <a:off x="10515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21" name="フローチャート: 判断 320"/>
        <xdr:cNvSpPr/>
      </xdr:nvSpPr>
      <xdr:spPr>
        <a:xfrm>
          <a:off x="10426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101600</xdr:rowOff>
    </xdr:from>
    <xdr:to>
      <xdr:col>50</xdr:col>
      <xdr:colOff>165100</xdr:colOff>
      <xdr:row>83</xdr:row>
      <xdr:rowOff>31750</xdr:rowOff>
    </xdr:to>
    <xdr:sp macro="" textlink="">
      <xdr:nvSpPr>
        <xdr:cNvPr id="322" name="フローチャート: 判断 321"/>
        <xdr:cNvSpPr/>
      </xdr:nvSpPr>
      <xdr:spPr>
        <a:xfrm>
          <a:off x="958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48277</xdr:rowOff>
    </xdr:from>
    <xdr:ext cx="469744" cy="259045"/>
    <xdr:sp macro="" textlink="">
      <xdr:nvSpPr>
        <xdr:cNvPr id="323" name="n_1aveValue【福祉施設】&#10;一人当たり面積"/>
        <xdr:cNvSpPr txBox="1"/>
      </xdr:nvSpPr>
      <xdr:spPr>
        <a:xfrm>
          <a:off x="9391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76200</xdr:rowOff>
    </xdr:from>
    <xdr:to>
      <xdr:col>46</xdr:col>
      <xdr:colOff>38100</xdr:colOff>
      <xdr:row>83</xdr:row>
      <xdr:rowOff>6350</xdr:rowOff>
    </xdr:to>
    <xdr:sp macro="" textlink="">
      <xdr:nvSpPr>
        <xdr:cNvPr id="324" name="フローチャート: 判断 323"/>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22877</xdr:rowOff>
    </xdr:from>
    <xdr:ext cx="469744" cy="259045"/>
    <xdr:sp macro="" textlink="">
      <xdr:nvSpPr>
        <xdr:cNvPr id="325"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63500</xdr:rowOff>
    </xdr:from>
    <xdr:to>
      <xdr:col>41</xdr:col>
      <xdr:colOff>101600</xdr:colOff>
      <xdr:row>82</xdr:row>
      <xdr:rowOff>165100</xdr:rowOff>
    </xdr:to>
    <xdr:sp macro="" textlink="">
      <xdr:nvSpPr>
        <xdr:cNvPr id="326" name="フローチャート: 判断 325"/>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10177</xdr:rowOff>
    </xdr:from>
    <xdr:ext cx="469744" cy="259045"/>
    <xdr:sp macro="" textlink="">
      <xdr:nvSpPr>
        <xdr:cNvPr id="327"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63500</xdr:rowOff>
    </xdr:from>
    <xdr:to>
      <xdr:col>36</xdr:col>
      <xdr:colOff>165100</xdr:colOff>
      <xdr:row>82</xdr:row>
      <xdr:rowOff>165100</xdr:rowOff>
    </xdr:to>
    <xdr:sp macro="" textlink="">
      <xdr:nvSpPr>
        <xdr:cNvPr id="328" name="フローチャート: 判断 327"/>
        <xdr:cNvSpPr/>
      </xdr:nvSpPr>
      <xdr:spPr>
        <a:xfrm>
          <a:off x="692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81</xdr:row>
      <xdr:rowOff>10177</xdr:rowOff>
    </xdr:from>
    <xdr:ext cx="469744" cy="259045"/>
    <xdr:sp macro="" textlink="">
      <xdr:nvSpPr>
        <xdr:cNvPr id="329" name="n_4aveValue【福祉施設】&#10;一人当たり面積"/>
        <xdr:cNvSpPr txBox="1"/>
      </xdr:nvSpPr>
      <xdr:spPr>
        <a:xfrm>
          <a:off x="6737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35" name="楕円 334"/>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60977</xdr:rowOff>
    </xdr:from>
    <xdr:ext cx="469744" cy="259045"/>
    <xdr:sp macro="" textlink="">
      <xdr:nvSpPr>
        <xdr:cNvPr id="336" name="【福祉施設】&#10;一人当たり面積該当値テキスト"/>
        <xdr:cNvSpPr txBox="1"/>
      </xdr:nvSpPr>
      <xdr:spPr>
        <a:xfrm>
          <a:off x="10515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37" name="楕円 336"/>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38" name="直線コネクタ 337"/>
        <xdr:cNvCxnSpPr/>
      </xdr:nvCxnSpPr>
      <xdr:spPr>
        <a:xfrm>
          <a:off x="9639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69850</xdr:rowOff>
    </xdr:from>
    <xdr:to>
      <xdr:col>46</xdr:col>
      <xdr:colOff>38100</xdr:colOff>
      <xdr:row>86</xdr:row>
      <xdr:rowOff>0</xdr:rowOff>
    </xdr:to>
    <xdr:sp macro="" textlink="">
      <xdr:nvSpPr>
        <xdr:cNvPr id="339" name="楕円 338"/>
        <xdr:cNvSpPr/>
      </xdr:nvSpPr>
      <xdr:spPr>
        <a:xfrm>
          <a:off x="8699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120650</xdr:rowOff>
    </xdr:from>
    <xdr:to>
      <xdr:col>50</xdr:col>
      <xdr:colOff>114300</xdr:colOff>
      <xdr:row>85</xdr:row>
      <xdr:rowOff>133350</xdr:rowOff>
    </xdr:to>
    <xdr:cxnSp macro="">
      <xdr:nvCxnSpPr>
        <xdr:cNvPr id="340" name="直線コネクタ 339"/>
        <xdr:cNvCxnSpPr/>
      </xdr:nvCxnSpPr>
      <xdr:spPr>
        <a:xfrm>
          <a:off x="8750300" y="1469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3827</xdr:rowOff>
    </xdr:from>
    <xdr:ext cx="469744" cy="259045"/>
    <xdr:sp macro="" textlink="">
      <xdr:nvSpPr>
        <xdr:cNvPr id="341" name="n_1mainValue【福祉施設】&#10;一人当たり面積"/>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162577</xdr:rowOff>
    </xdr:from>
    <xdr:ext cx="469744" cy="259045"/>
    <xdr:sp macro="" textlink="">
      <xdr:nvSpPr>
        <xdr:cNvPr id="342" name="n_2mainValue【福祉施設】&#10;一人当たり面積"/>
        <xdr:cNvSpPr txBox="1"/>
      </xdr:nvSpPr>
      <xdr:spPr>
        <a:xfrm>
          <a:off x="8515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368" name="直線コネクタ 367"/>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369" name="【市民会館】&#10;有形固定資産減価償却率最小値テキスト"/>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0" name="直線コネクタ 369"/>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71"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2" name="直線コネクタ 37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73"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74" name="フローチャート: 判断 373"/>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375" name="フローチャート: 判断 374"/>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147519</xdr:rowOff>
    </xdr:from>
    <xdr:ext cx="405111" cy="259045"/>
    <xdr:sp macro="" textlink="">
      <xdr:nvSpPr>
        <xdr:cNvPr id="376" name="n_1aveValue【市民会館】&#10;有形固定資産減価償却率"/>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77" name="フローチャート: 判断 376"/>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142620</xdr:rowOff>
    </xdr:from>
    <xdr:ext cx="405111" cy="259045"/>
    <xdr:sp macro="" textlink="">
      <xdr:nvSpPr>
        <xdr:cNvPr id="378" name="n_2aveValue【市民会館】&#10;有形固定資産減価償却率"/>
        <xdr:cNvSpPr txBox="1"/>
      </xdr:nvSpPr>
      <xdr:spPr>
        <a:xfrm>
          <a:off x="2705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90714</xdr:rowOff>
    </xdr:from>
    <xdr:to>
      <xdr:col>10</xdr:col>
      <xdr:colOff>165100</xdr:colOff>
      <xdr:row>105</xdr:row>
      <xdr:rowOff>20864</xdr:rowOff>
    </xdr:to>
    <xdr:sp macro="" textlink="">
      <xdr:nvSpPr>
        <xdr:cNvPr id="379" name="フローチャート: 判断 378"/>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37391</xdr:rowOff>
    </xdr:from>
    <xdr:ext cx="405111" cy="259045"/>
    <xdr:sp macro="" textlink="">
      <xdr:nvSpPr>
        <xdr:cNvPr id="380" name="n_3aveValue【市民会館】&#10;有形固定資産減価償却率"/>
        <xdr:cNvSpPr txBox="1"/>
      </xdr:nvSpPr>
      <xdr:spPr>
        <a:xfrm>
          <a:off x="1816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89081</xdr:rowOff>
    </xdr:from>
    <xdr:to>
      <xdr:col>6</xdr:col>
      <xdr:colOff>38100</xdr:colOff>
      <xdr:row>105</xdr:row>
      <xdr:rowOff>19231</xdr:rowOff>
    </xdr:to>
    <xdr:sp macro="" textlink="">
      <xdr:nvSpPr>
        <xdr:cNvPr id="381" name="フローチャート: 判断 380"/>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35758</xdr:rowOff>
    </xdr:from>
    <xdr:ext cx="405111" cy="259045"/>
    <xdr:sp macro="" textlink="">
      <xdr:nvSpPr>
        <xdr:cNvPr id="382" name="n_4aveValue【市民会館】&#10;有形固定資産減価償却率"/>
        <xdr:cNvSpPr txBox="1"/>
      </xdr:nvSpPr>
      <xdr:spPr>
        <a:xfrm>
          <a:off x="927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58057</xdr:rowOff>
    </xdr:from>
    <xdr:to>
      <xdr:col>24</xdr:col>
      <xdr:colOff>114300</xdr:colOff>
      <xdr:row>100</xdr:row>
      <xdr:rowOff>159657</xdr:rowOff>
    </xdr:to>
    <xdr:sp macro="" textlink="">
      <xdr:nvSpPr>
        <xdr:cNvPr id="388" name="楕円 387"/>
        <xdr:cNvSpPr/>
      </xdr:nvSpPr>
      <xdr:spPr>
        <a:xfrm>
          <a:off x="4584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80934</xdr:rowOff>
    </xdr:from>
    <xdr:ext cx="405111" cy="259045"/>
    <xdr:sp macro="" textlink="">
      <xdr:nvSpPr>
        <xdr:cNvPr id="389" name="【市民会館】&#10;有形固定資産減価償却率該当値テキスト"/>
        <xdr:cNvSpPr txBox="1"/>
      </xdr:nvSpPr>
      <xdr:spPr>
        <a:xfrm>
          <a:off x="4673600" y="1705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390" name="楕円 389"/>
        <xdr:cNvSpPr/>
      </xdr:nvSpPr>
      <xdr:spPr>
        <a:xfrm>
          <a:off x="3746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108857</xdr:rowOff>
    </xdr:to>
    <xdr:cxnSp macro="">
      <xdr:nvCxnSpPr>
        <xdr:cNvPr id="391" name="直線コネクタ 390"/>
        <xdr:cNvCxnSpPr/>
      </xdr:nvCxnSpPr>
      <xdr:spPr>
        <a:xfrm>
          <a:off x="3797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164193</xdr:rowOff>
    </xdr:from>
    <xdr:to>
      <xdr:col>15</xdr:col>
      <xdr:colOff>101600</xdr:colOff>
      <xdr:row>100</xdr:row>
      <xdr:rowOff>94343</xdr:rowOff>
    </xdr:to>
    <xdr:sp macro="" textlink="">
      <xdr:nvSpPr>
        <xdr:cNvPr id="392" name="楕円 391"/>
        <xdr:cNvSpPr/>
      </xdr:nvSpPr>
      <xdr:spPr>
        <a:xfrm>
          <a:off x="2857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43543</xdr:rowOff>
    </xdr:from>
    <xdr:to>
      <xdr:col>19</xdr:col>
      <xdr:colOff>177800</xdr:colOff>
      <xdr:row>100</xdr:row>
      <xdr:rowOff>76200</xdr:rowOff>
    </xdr:to>
    <xdr:cxnSp macro="">
      <xdr:nvCxnSpPr>
        <xdr:cNvPr id="393" name="直線コネクタ 392"/>
        <xdr:cNvCxnSpPr/>
      </xdr:nvCxnSpPr>
      <xdr:spPr>
        <a:xfrm>
          <a:off x="2908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98</xdr:row>
      <xdr:rowOff>143527</xdr:rowOff>
    </xdr:from>
    <xdr:ext cx="340478" cy="259045"/>
    <xdr:sp macro="" textlink="">
      <xdr:nvSpPr>
        <xdr:cNvPr id="394" name="n_1mainValue【市民会館】&#10;有形固定資産減価償却率"/>
        <xdr:cNvSpPr txBox="1"/>
      </xdr:nvSpPr>
      <xdr:spPr>
        <a:xfrm>
          <a:off x="3614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110870</xdr:rowOff>
    </xdr:from>
    <xdr:ext cx="340478" cy="259045"/>
    <xdr:sp macro="" textlink="">
      <xdr:nvSpPr>
        <xdr:cNvPr id="395" name="n_2mainValue【市民会館】&#10;有形固定資産減価償却率"/>
        <xdr:cNvSpPr txBox="1"/>
      </xdr:nvSpPr>
      <xdr:spPr>
        <a:xfrm>
          <a:off x="2738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419" name="直線コネクタ 418"/>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420"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421" name="直線コネクタ 420"/>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22"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23" name="直線コネクタ 422"/>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24"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25" name="フローチャート: 判断 424"/>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426" name="フローチャート: 判断 425"/>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139716</xdr:rowOff>
    </xdr:from>
    <xdr:ext cx="469744" cy="259045"/>
    <xdr:sp macro="" textlink="">
      <xdr:nvSpPr>
        <xdr:cNvPr id="427" name="n_1aveValue【市民会館】&#10;一人当たり面積"/>
        <xdr:cNvSpPr txBox="1"/>
      </xdr:nvSpPr>
      <xdr:spPr>
        <a:xfrm>
          <a:off x="9391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428" name="フローチャート: 判断 427"/>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429"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29211</xdr:rowOff>
    </xdr:from>
    <xdr:to>
      <xdr:col>41</xdr:col>
      <xdr:colOff>101600</xdr:colOff>
      <xdr:row>105</xdr:row>
      <xdr:rowOff>130811</xdr:rowOff>
    </xdr:to>
    <xdr:sp macro="" textlink="">
      <xdr:nvSpPr>
        <xdr:cNvPr id="430" name="フローチャート: 判断 429"/>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147338</xdr:rowOff>
    </xdr:from>
    <xdr:ext cx="469744" cy="259045"/>
    <xdr:sp macro="" textlink="">
      <xdr:nvSpPr>
        <xdr:cNvPr id="431" name="n_3aveValue【市民会館】&#10;一人当たり面積"/>
        <xdr:cNvSpPr txBox="1"/>
      </xdr:nvSpPr>
      <xdr:spPr>
        <a:xfrm>
          <a:off x="7626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36830</xdr:rowOff>
    </xdr:from>
    <xdr:to>
      <xdr:col>36</xdr:col>
      <xdr:colOff>165100</xdr:colOff>
      <xdr:row>105</xdr:row>
      <xdr:rowOff>138430</xdr:rowOff>
    </xdr:to>
    <xdr:sp macro="" textlink="">
      <xdr:nvSpPr>
        <xdr:cNvPr id="432" name="フローチャート: 判断 43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103</xdr:row>
      <xdr:rowOff>154957</xdr:rowOff>
    </xdr:from>
    <xdr:ext cx="469744" cy="259045"/>
    <xdr:sp macro="" textlink="">
      <xdr:nvSpPr>
        <xdr:cNvPr id="433" name="n_4aveValue【市民会館】&#10;一人当たり面積"/>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39" name="楕円 438"/>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100347</xdr:rowOff>
    </xdr:from>
    <xdr:ext cx="469744" cy="259045"/>
    <xdr:sp macro="" textlink="">
      <xdr:nvSpPr>
        <xdr:cNvPr id="440" name="【市民会館】&#10;一人当たり面積該当値テキスト"/>
        <xdr:cNvSpPr txBox="1"/>
      </xdr:nvSpPr>
      <xdr:spPr>
        <a:xfrm>
          <a:off x="10515600"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xdr:rowOff>
    </xdr:from>
    <xdr:to>
      <xdr:col>50</xdr:col>
      <xdr:colOff>165100</xdr:colOff>
      <xdr:row>107</xdr:row>
      <xdr:rowOff>115570</xdr:rowOff>
    </xdr:to>
    <xdr:sp macro="" textlink="">
      <xdr:nvSpPr>
        <xdr:cNvPr id="441" name="楕円 440"/>
        <xdr:cNvSpPr/>
      </xdr:nvSpPr>
      <xdr:spPr>
        <a:xfrm>
          <a:off x="9588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64770</xdr:rowOff>
    </xdr:to>
    <xdr:cxnSp macro="">
      <xdr:nvCxnSpPr>
        <xdr:cNvPr id="442" name="直線コネクタ 441"/>
        <xdr:cNvCxnSpPr/>
      </xdr:nvCxnSpPr>
      <xdr:spPr>
        <a:xfrm>
          <a:off x="9639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xdr:rowOff>
    </xdr:from>
    <xdr:to>
      <xdr:col>46</xdr:col>
      <xdr:colOff>38100</xdr:colOff>
      <xdr:row>107</xdr:row>
      <xdr:rowOff>107950</xdr:rowOff>
    </xdr:to>
    <xdr:sp macro="" textlink="">
      <xdr:nvSpPr>
        <xdr:cNvPr id="443" name="楕円 442"/>
        <xdr:cNvSpPr/>
      </xdr:nvSpPr>
      <xdr:spPr>
        <a:xfrm>
          <a:off x="8699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57150</xdr:rowOff>
    </xdr:from>
    <xdr:to>
      <xdr:col>50</xdr:col>
      <xdr:colOff>114300</xdr:colOff>
      <xdr:row>107</xdr:row>
      <xdr:rowOff>64770</xdr:rowOff>
    </xdr:to>
    <xdr:cxnSp macro="">
      <xdr:nvCxnSpPr>
        <xdr:cNvPr id="444" name="直線コネクタ 443"/>
        <xdr:cNvCxnSpPr/>
      </xdr:nvCxnSpPr>
      <xdr:spPr>
        <a:xfrm>
          <a:off x="8750300" y="1840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106697</xdr:rowOff>
    </xdr:from>
    <xdr:ext cx="469744" cy="259045"/>
    <xdr:sp macro="" textlink="">
      <xdr:nvSpPr>
        <xdr:cNvPr id="445" name="n_1mainValue【市民会館】&#10;一人当たり面積"/>
        <xdr:cNvSpPr txBox="1"/>
      </xdr:nvSpPr>
      <xdr:spPr>
        <a:xfrm>
          <a:off x="9391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99077</xdr:rowOff>
    </xdr:from>
    <xdr:ext cx="469744" cy="259045"/>
    <xdr:sp macro="" textlink="">
      <xdr:nvSpPr>
        <xdr:cNvPr id="446" name="n_2mainValue【市民会館】&#10;一人当たり面積"/>
        <xdr:cNvSpPr txBox="1"/>
      </xdr:nvSpPr>
      <xdr:spPr>
        <a:xfrm>
          <a:off x="8515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9" name="テキスト ボックス 45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7" name="テキスト ボックス 46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9" name="テキスト ボックス 46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471" name="直線コネクタ 470"/>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72" name="【一般廃棄物処理施設】&#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73" name="直線コネクタ 472"/>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474" name="【一般廃棄物処理施設】&#10;有形固定資産減価償却率最大値テキスト"/>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475" name="直線コネクタ 474"/>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476" name="【一般廃棄物処理施設】&#10;有形固定資産減価償却率平均値テキスト"/>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477" name="フローチャート: 判断 476"/>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78" name="フローチャート: 判断 477"/>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479"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38735</xdr:rowOff>
    </xdr:from>
    <xdr:to>
      <xdr:col>76</xdr:col>
      <xdr:colOff>165100</xdr:colOff>
      <xdr:row>37</xdr:row>
      <xdr:rowOff>140335</xdr:rowOff>
    </xdr:to>
    <xdr:sp macro="" textlink="">
      <xdr:nvSpPr>
        <xdr:cNvPr id="480" name="フローチャート: 判断 47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156862</xdr:rowOff>
    </xdr:from>
    <xdr:ext cx="405111" cy="259045"/>
    <xdr:sp macro="" textlink="">
      <xdr:nvSpPr>
        <xdr:cNvPr id="481"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10160</xdr:rowOff>
    </xdr:from>
    <xdr:to>
      <xdr:col>72</xdr:col>
      <xdr:colOff>38100</xdr:colOff>
      <xdr:row>37</xdr:row>
      <xdr:rowOff>111760</xdr:rowOff>
    </xdr:to>
    <xdr:sp macro="" textlink="">
      <xdr:nvSpPr>
        <xdr:cNvPr id="482" name="フローチャート: 判断 481"/>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128287</xdr:rowOff>
    </xdr:from>
    <xdr:ext cx="405111" cy="259045"/>
    <xdr:sp macro="" textlink="">
      <xdr:nvSpPr>
        <xdr:cNvPr id="483" name="n_3aveValue【一般廃棄物処理施設】&#10;有形固定資産減価償却率"/>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114935</xdr:rowOff>
    </xdr:from>
    <xdr:to>
      <xdr:col>67</xdr:col>
      <xdr:colOff>101600</xdr:colOff>
      <xdr:row>37</xdr:row>
      <xdr:rowOff>45085</xdr:rowOff>
    </xdr:to>
    <xdr:sp macro="" textlink="">
      <xdr:nvSpPr>
        <xdr:cNvPr id="484" name="フローチャート: 判断 483"/>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61612</xdr:rowOff>
    </xdr:from>
    <xdr:ext cx="405111" cy="259045"/>
    <xdr:sp macro="" textlink="">
      <xdr:nvSpPr>
        <xdr:cNvPr id="485" name="n_4aveValue【一般廃棄物処理施設】&#10;有形固定資産減価償却率"/>
        <xdr:cNvSpPr txBox="1"/>
      </xdr:nvSpPr>
      <xdr:spPr>
        <a:xfrm>
          <a:off x="12611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170180</xdr:rowOff>
    </xdr:from>
    <xdr:to>
      <xdr:col>85</xdr:col>
      <xdr:colOff>177800</xdr:colOff>
      <xdr:row>40</xdr:row>
      <xdr:rowOff>100330</xdr:rowOff>
    </xdr:to>
    <xdr:sp macro="" textlink="">
      <xdr:nvSpPr>
        <xdr:cNvPr id="491" name="楕円 490"/>
        <xdr:cNvSpPr/>
      </xdr:nvSpPr>
      <xdr:spPr>
        <a:xfrm>
          <a:off x="162687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148607</xdr:rowOff>
    </xdr:from>
    <xdr:ext cx="405111" cy="259045"/>
    <xdr:sp macro="" textlink="">
      <xdr:nvSpPr>
        <xdr:cNvPr id="492" name="【一般廃棄物処理施設】&#10;有形固定資産減価償却率該当値テキスト"/>
        <xdr:cNvSpPr txBox="1"/>
      </xdr:nvSpPr>
      <xdr:spPr>
        <a:xfrm>
          <a:off x="163576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92075</xdr:rowOff>
    </xdr:from>
    <xdr:to>
      <xdr:col>81</xdr:col>
      <xdr:colOff>101600</xdr:colOff>
      <xdr:row>41</xdr:row>
      <xdr:rowOff>22225</xdr:rowOff>
    </xdr:to>
    <xdr:sp macro="" textlink="">
      <xdr:nvSpPr>
        <xdr:cNvPr id="493" name="楕円 492"/>
        <xdr:cNvSpPr/>
      </xdr:nvSpPr>
      <xdr:spPr>
        <a:xfrm>
          <a:off x="15430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49530</xdr:rowOff>
    </xdr:from>
    <xdr:to>
      <xdr:col>85</xdr:col>
      <xdr:colOff>127000</xdr:colOff>
      <xdr:row>40</xdr:row>
      <xdr:rowOff>142875</xdr:rowOff>
    </xdr:to>
    <xdr:cxnSp macro="">
      <xdr:nvCxnSpPr>
        <xdr:cNvPr id="494" name="直線コネクタ 493"/>
        <xdr:cNvCxnSpPr/>
      </xdr:nvCxnSpPr>
      <xdr:spPr>
        <a:xfrm flipV="1">
          <a:off x="15481300" y="690753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88265</xdr:rowOff>
    </xdr:from>
    <xdr:to>
      <xdr:col>76</xdr:col>
      <xdr:colOff>165100</xdr:colOff>
      <xdr:row>41</xdr:row>
      <xdr:rowOff>18415</xdr:rowOff>
    </xdr:to>
    <xdr:sp macro="" textlink="">
      <xdr:nvSpPr>
        <xdr:cNvPr id="495" name="楕円 494"/>
        <xdr:cNvSpPr/>
      </xdr:nvSpPr>
      <xdr:spPr>
        <a:xfrm>
          <a:off x="14541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139065</xdr:rowOff>
    </xdr:from>
    <xdr:to>
      <xdr:col>81</xdr:col>
      <xdr:colOff>50800</xdr:colOff>
      <xdr:row>40</xdr:row>
      <xdr:rowOff>142875</xdr:rowOff>
    </xdr:to>
    <xdr:cxnSp macro="">
      <xdr:nvCxnSpPr>
        <xdr:cNvPr id="496" name="直線コネクタ 495"/>
        <xdr:cNvCxnSpPr/>
      </xdr:nvCxnSpPr>
      <xdr:spPr>
        <a:xfrm>
          <a:off x="14592300" y="69970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13352</xdr:rowOff>
    </xdr:from>
    <xdr:ext cx="405111" cy="259045"/>
    <xdr:sp macro="" textlink="">
      <xdr:nvSpPr>
        <xdr:cNvPr id="497" name="n_1mainValue【一般廃棄物処理施設】&#10;有形固定資産減価償却率"/>
        <xdr:cNvSpPr txBox="1"/>
      </xdr:nvSpPr>
      <xdr:spPr>
        <a:xfrm>
          <a:off x="15266044"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9542</xdr:rowOff>
    </xdr:from>
    <xdr:ext cx="405111" cy="259045"/>
    <xdr:sp macro="" textlink="">
      <xdr:nvSpPr>
        <xdr:cNvPr id="498" name="n_2mainValue【一般廃棄物処理施設】&#10;有形固定資産減価償却率"/>
        <xdr:cNvSpPr txBox="1"/>
      </xdr:nvSpPr>
      <xdr:spPr>
        <a:xfrm>
          <a:off x="14389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9" name="直線コネクタ 50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0" name="テキスト ボックス 50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1" name="直線コネクタ 51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2" name="テキスト ボックス 51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3" name="直線コネクタ 51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14" name="テキスト ボックス 513"/>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5" name="直線コネクタ 51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16" name="テキスト ボックス 515"/>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7" name="直線コネクタ 51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8" name="テキスト ボックス 51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522" name="直線コネクタ 521"/>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523" name="【一般廃棄物処理施設】&#10;一人当たり有形固定資産（償却資産）額最小値テキスト"/>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524" name="直線コネクタ 523"/>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525" name="【一般廃棄物処理施設】&#10;一人当たり有形固定資産（償却資産）額最大値テキスト"/>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526" name="直線コネクタ 525"/>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527" name="【一般廃棄物処理施設】&#10;一人当たり有形固定資産（償却資産）額平均値テキスト"/>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528" name="フローチャート: 判断 527"/>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529" name="フローチャート: 判断 528"/>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37368</xdr:rowOff>
    </xdr:from>
    <xdr:ext cx="534377" cy="259045"/>
    <xdr:sp macro="" textlink="">
      <xdr:nvSpPr>
        <xdr:cNvPr id="530" name="n_1aveValue【一般廃棄物処理施設】&#10;一人当たり有形固定資産（償却資産）額"/>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10008</xdr:rowOff>
    </xdr:from>
    <xdr:to>
      <xdr:col>107</xdr:col>
      <xdr:colOff>101600</xdr:colOff>
      <xdr:row>37</xdr:row>
      <xdr:rowOff>111608</xdr:rowOff>
    </xdr:to>
    <xdr:sp macro="" textlink="">
      <xdr:nvSpPr>
        <xdr:cNvPr id="531" name="フローチャート: 判断 530"/>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102735</xdr:rowOff>
    </xdr:from>
    <xdr:ext cx="534377" cy="259045"/>
    <xdr:sp macro="" textlink="">
      <xdr:nvSpPr>
        <xdr:cNvPr id="532" name="n_2aveValue【一般廃棄物処理施設】&#10;一人当たり有形固定資産（償却資産）額"/>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90386</xdr:rowOff>
    </xdr:from>
    <xdr:to>
      <xdr:col>102</xdr:col>
      <xdr:colOff>165100</xdr:colOff>
      <xdr:row>38</xdr:row>
      <xdr:rowOff>20536</xdr:rowOff>
    </xdr:to>
    <xdr:sp macro="" textlink="">
      <xdr:nvSpPr>
        <xdr:cNvPr id="533" name="フローチャート: 判断 532"/>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37063</xdr:rowOff>
    </xdr:from>
    <xdr:ext cx="534377" cy="259045"/>
    <xdr:sp macro="" textlink="">
      <xdr:nvSpPr>
        <xdr:cNvPr id="534" name="n_3aveValue【一般廃棄物処理施設】&#10;一人当たり有形固定資産（償却資産）額"/>
        <xdr:cNvSpPr txBox="1"/>
      </xdr:nvSpPr>
      <xdr:spPr>
        <a:xfrm>
          <a:off x="19278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162522</xdr:rowOff>
    </xdr:from>
    <xdr:to>
      <xdr:col>98</xdr:col>
      <xdr:colOff>38100</xdr:colOff>
      <xdr:row>38</xdr:row>
      <xdr:rowOff>92672</xdr:rowOff>
    </xdr:to>
    <xdr:sp macro="" textlink="">
      <xdr:nvSpPr>
        <xdr:cNvPr id="535" name="フローチャート: 判断 534"/>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36</xdr:row>
      <xdr:rowOff>109199</xdr:rowOff>
    </xdr:from>
    <xdr:ext cx="534377" cy="259045"/>
    <xdr:sp macro="" textlink="">
      <xdr:nvSpPr>
        <xdr:cNvPr id="536" name="n_4aveValue【一般廃棄物処理施設】&#10;一人当たり有形固定資産（償却資産）額"/>
        <xdr:cNvSpPr txBox="1"/>
      </xdr:nvSpPr>
      <xdr:spPr>
        <a:xfrm>
          <a:off x="18389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50991</xdr:rowOff>
    </xdr:from>
    <xdr:to>
      <xdr:col>116</xdr:col>
      <xdr:colOff>114300</xdr:colOff>
      <xdr:row>34</xdr:row>
      <xdr:rowOff>152591</xdr:rowOff>
    </xdr:to>
    <xdr:sp macro="" textlink="">
      <xdr:nvSpPr>
        <xdr:cNvPr id="542" name="楕円 541"/>
        <xdr:cNvSpPr/>
      </xdr:nvSpPr>
      <xdr:spPr>
        <a:xfrm>
          <a:off x="22110700" y="588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73868</xdr:rowOff>
    </xdr:from>
    <xdr:ext cx="599010" cy="259045"/>
    <xdr:sp macro="" textlink="">
      <xdr:nvSpPr>
        <xdr:cNvPr id="543" name="【一般廃棄物処理施設】&#10;一人当たり有形固定資産（償却資産）額該当値テキスト"/>
        <xdr:cNvSpPr txBox="1"/>
      </xdr:nvSpPr>
      <xdr:spPr>
        <a:xfrm>
          <a:off x="22199600" y="573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127445</xdr:rowOff>
    </xdr:from>
    <xdr:to>
      <xdr:col>112</xdr:col>
      <xdr:colOff>38100</xdr:colOff>
      <xdr:row>35</xdr:row>
      <xdr:rowOff>57595</xdr:rowOff>
    </xdr:to>
    <xdr:sp macro="" textlink="">
      <xdr:nvSpPr>
        <xdr:cNvPr id="544" name="楕円 543"/>
        <xdr:cNvSpPr/>
      </xdr:nvSpPr>
      <xdr:spPr>
        <a:xfrm>
          <a:off x="21272500" y="59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101791</xdr:rowOff>
    </xdr:from>
    <xdr:to>
      <xdr:col>116</xdr:col>
      <xdr:colOff>63500</xdr:colOff>
      <xdr:row>35</xdr:row>
      <xdr:rowOff>6795</xdr:rowOff>
    </xdr:to>
    <xdr:cxnSp macro="">
      <xdr:nvCxnSpPr>
        <xdr:cNvPr id="545" name="直線コネクタ 544"/>
        <xdr:cNvCxnSpPr/>
      </xdr:nvCxnSpPr>
      <xdr:spPr>
        <a:xfrm flipV="1">
          <a:off x="21323300" y="5931091"/>
          <a:ext cx="838200" cy="7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128550</xdr:rowOff>
    </xdr:from>
    <xdr:to>
      <xdr:col>107</xdr:col>
      <xdr:colOff>101600</xdr:colOff>
      <xdr:row>35</xdr:row>
      <xdr:rowOff>58700</xdr:rowOff>
    </xdr:to>
    <xdr:sp macro="" textlink="">
      <xdr:nvSpPr>
        <xdr:cNvPr id="546" name="楕円 545"/>
        <xdr:cNvSpPr/>
      </xdr:nvSpPr>
      <xdr:spPr>
        <a:xfrm>
          <a:off x="20383500" y="59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6795</xdr:rowOff>
    </xdr:from>
    <xdr:to>
      <xdr:col>111</xdr:col>
      <xdr:colOff>177800</xdr:colOff>
      <xdr:row>35</xdr:row>
      <xdr:rowOff>7900</xdr:rowOff>
    </xdr:to>
    <xdr:cxnSp macro="">
      <xdr:nvCxnSpPr>
        <xdr:cNvPr id="547" name="直線コネクタ 546"/>
        <xdr:cNvCxnSpPr/>
      </xdr:nvCxnSpPr>
      <xdr:spPr>
        <a:xfrm flipV="1">
          <a:off x="20434300" y="600754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33</xdr:row>
      <xdr:rowOff>74122</xdr:rowOff>
    </xdr:from>
    <xdr:ext cx="534377" cy="259045"/>
    <xdr:sp macro="" textlink="">
      <xdr:nvSpPr>
        <xdr:cNvPr id="548" name="n_1mainValue【一般廃棄物処理施設】&#10;一人当たり有形固定資産（償却資産）額"/>
        <xdr:cNvSpPr txBox="1"/>
      </xdr:nvSpPr>
      <xdr:spPr>
        <a:xfrm>
          <a:off x="21043411" y="57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75227</xdr:rowOff>
    </xdr:from>
    <xdr:ext cx="534377" cy="259045"/>
    <xdr:sp macro="" textlink="">
      <xdr:nvSpPr>
        <xdr:cNvPr id="549" name="n_2mainValue【一般廃棄物処理施設】&#10;一人当たり有形固定資産（償却資産）額"/>
        <xdr:cNvSpPr txBox="1"/>
      </xdr:nvSpPr>
      <xdr:spPr>
        <a:xfrm>
          <a:off x="20167111"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0" name="テキスト ボックス 55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1" name="直線コネクタ 5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2" name="テキスト ボックス 5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3" name="直線コネクタ 5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4" name="テキスト ボックス 5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5" name="直線コネクタ 5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6" name="テキスト ボックス 5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7" name="直線コネクタ 5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8" name="テキスト ボックス 5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0" name="テキスト ボックス 56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572" name="直線コネクタ 571"/>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573"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574" name="直線コネクタ 573"/>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75" name="【保健センター・保健所】&#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76" name="直線コネクタ 575"/>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577" name="【保健センター・保健所】&#10;有形固定資産減価償却率平均値テキスト"/>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578" name="フローチャート: 判断 577"/>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579" name="フローチャート: 判断 578"/>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122191</xdr:rowOff>
    </xdr:from>
    <xdr:ext cx="405111" cy="259045"/>
    <xdr:sp macro="" textlink="">
      <xdr:nvSpPr>
        <xdr:cNvPr id="580" name="n_1aveValue【保健センター・保健所】&#10;有形固定資産減価償却率"/>
        <xdr:cNvSpPr txBox="1"/>
      </xdr:nvSpPr>
      <xdr:spPr>
        <a:xfrm>
          <a:off x="152660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102362</xdr:rowOff>
    </xdr:from>
    <xdr:to>
      <xdr:col>76</xdr:col>
      <xdr:colOff>165100</xdr:colOff>
      <xdr:row>60</xdr:row>
      <xdr:rowOff>32512</xdr:rowOff>
    </xdr:to>
    <xdr:sp macro="" textlink="">
      <xdr:nvSpPr>
        <xdr:cNvPr id="581" name="フローチャート: 判断 580"/>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49039</xdr:rowOff>
    </xdr:from>
    <xdr:ext cx="405111" cy="259045"/>
    <xdr:sp macro="" textlink="">
      <xdr:nvSpPr>
        <xdr:cNvPr id="582" name="n_2aveValue【保健センター・保健所】&#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49784</xdr:rowOff>
    </xdr:from>
    <xdr:to>
      <xdr:col>72</xdr:col>
      <xdr:colOff>38100</xdr:colOff>
      <xdr:row>59</xdr:row>
      <xdr:rowOff>151384</xdr:rowOff>
    </xdr:to>
    <xdr:sp macro="" textlink="">
      <xdr:nvSpPr>
        <xdr:cNvPr id="583" name="フローチャート: 判断 582"/>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167911</xdr:rowOff>
    </xdr:from>
    <xdr:ext cx="405111" cy="259045"/>
    <xdr:sp macro="" textlink="">
      <xdr:nvSpPr>
        <xdr:cNvPr id="584"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161798</xdr:rowOff>
    </xdr:from>
    <xdr:to>
      <xdr:col>67</xdr:col>
      <xdr:colOff>101600</xdr:colOff>
      <xdr:row>59</xdr:row>
      <xdr:rowOff>91948</xdr:rowOff>
    </xdr:to>
    <xdr:sp macro="" textlink="">
      <xdr:nvSpPr>
        <xdr:cNvPr id="585" name="フローチャート: 判断 584"/>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108475</xdr:rowOff>
    </xdr:from>
    <xdr:ext cx="405111" cy="259045"/>
    <xdr:sp macro="" textlink="">
      <xdr:nvSpPr>
        <xdr:cNvPr id="586" name="n_4aveValue【保健センター・保健所】&#10;有形固定資産減価償却率"/>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56642</xdr:rowOff>
    </xdr:from>
    <xdr:to>
      <xdr:col>85</xdr:col>
      <xdr:colOff>177800</xdr:colOff>
      <xdr:row>61</xdr:row>
      <xdr:rowOff>158242</xdr:rowOff>
    </xdr:to>
    <xdr:sp macro="" textlink="">
      <xdr:nvSpPr>
        <xdr:cNvPr id="592" name="楕円 591"/>
        <xdr:cNvSpPr/>
      </xdr:nvSpPr>
      <xdr:spPr>
        <a:xfrm>
          <a:off x="162687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35069</xdr:rowOff>
    </xdr:from>
    <xdr:ext cx="405111" cy="259045"/>
    <xdr:sp macro="" textlink="">
      <xdr:nvSpPr>
        <xdr:cNvPr id="593" name="【保健センター・保健所】&#10;有形固定資産減価償却率該当値テキスト"/>
        <xdr:cNvSpPr txBox="1"/>
      </xdr:nvSpPr>
      <xdr:spPr>
        <a:xfrm>
          <a:off x="16357600"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170942</xdr:rowOff>
    </xdr:from>
    <xdr:to>
      <xdr:col>81</xdr:col>
      <xdr:colOff>101600</xdr:colOff>
      <xdr:row>61</xdr:row>
      <xdr:rowOff>101092</xdr:rowOff>
    </xdr:to>
    <xdr:sp macro="" textlink="">
      <xdr:nvSpPr>
        <xdr:cNvPr id="594" name="楕円 593"/>
        <xdr:cNvSpPr/>
      </xdr:nvSpPr>
      <xdr:spPr>
        <a:xfrm>
          <a:off x="15430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50292</xdr:rowOff>
    </xdr:from>
    <xdr:to>
      <xdr:col>85</xdr:col>
      <xdr:colOff>127000</xdr:colOff>
      <xdr:row>61</xdr:row>
      <xdr:rowOff>107442</xdr:rowOff>
    </xdr:to>
    <xdr:cxnSp macro="">
      <xdr:nvCxnSpPr>
        <xdr:cNvPr id="595" name="直線コネクタ 594"/>
        <xdr:cNvCxnSpPr/>
      </xdr:nvCxnSpPr>
      <xdr:spPr>
        <a:xfrm>
          <a:off x="15481300" y="1050874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81788</xdr:rowOff>
    </xdr:from>
    <xdr:to>
      <xdr:col>76</xdr:col>
      <xdr:colOff>165100</xdr:colOff>
      <xdr:row>62</xdr:row>
      <xdr:rowOff>11938</xdr:rowOff>
    </xdr:to>
    <xdr:sp macro="" textlink="">
      <xdr:nvSpPr>
        <xdr:cNvPr id="596" name="楕円 595"/>
        <xdr:cNvSpPr/>
      </xdr:nvSpPr>
      <xdr:spPr>
        <a:xfrm>
          <a:off x="14541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50292</xdr:rowOff>
    </xdr:from>
    <xdr:to>
      <xdr:col>81</xdr:col>
      <xdr:colOff>50800</xdr:colOff>
      <xdr:row>61</xdr:row>
      <xdr:rowOff>132588</xdr:rowOff>
    </xdr:to>
    <xdr:cxnSp macro="">
      <xdr:nvCxnSpPr>
        <xdr:cNvPr id="597" name="直線コネクタ 596"/>
        <xdr:cNvCxnSpPr/>
      </xdr:nvCxnSpPr>
      <xdr:spPr>
        <a:xfrm flipV="1">
          <a:off x="14592300" y="1050874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92219</xdr:rowOff>
    </xdr:from>
    <xdr:ext cx="405111" cy="259045"/>
    <xdr:sp macro="" textlink="">
      <xdr:nvSpPr>
        <xdr:cNvPr id="598" name="n_1mainValue【保健センター・保健所】&#10;有形固定資産減価償却率"/>
        <xdr:cNvSpPr txBox="1"/>
      </xdr:nvSpPr>
      <xdr:spPr>
        <a:xfrm>
          <a:off x="15266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3065</xdr:rowOff>
    </xdr:from>
    <xdr:ext cx="405111" cy="259045"/>
    <xdr:sp macro="" textlink="">
      <xdr:nvSpPr>
        <xdr:cNvPr id="599" name="n_2mainValue【保健センター・保健所】&#10;有形固定資産減価償却率"/>
        <xdr:cNvSpPr txBox="1"/>
      </xdr:nvSpPr>
      <xdr:spPr>
        <a:xfrm>
          <a:off x="1438974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0" name="直線コネクタ 6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1" name="テキスト ボックス 6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2" name="直線コネクタ 6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3" name="テキスト ボックス 6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4" name="直線コネクタ 6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5" name="テキスト ボックス 6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6" name="直線コネクタ 6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7" name="テキスト ボックス 6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8" name="直線コネクタ 6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9" name="テキスト ボックス 6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0" name="直線コネクタ 6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1" name="テキスト ボックス 6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625" name="直線コネクタ 624"/>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626"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627" name="直線コネクタ 626"/>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628"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629" name="直線コネクタ 628"/>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164392</xdr:rowOff>
    </xdr:from>
    <xdr:ext cx="469744" cy="259045"/>
    <xdr:sp macro="" textlink="">
      <xdr:nvSpPr>
        <xdr:cNvPr id="630" name="【保健センター・保健所】&#10;一人当たり面積平均値テキスト"/>
        <xdr:cNvSpPr txBox="1"/>
      </xdr:nvSpPr>
      <xdr:spPr>
        <a:xfrm>
          <a:off x="22199600" y="1027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31" name="フローチャート: 判断 630"/>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632" name="フローチャート: 判断 631"/>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107242</xdr:rowOff>
    </xdr:from>
    <xdr:ext cx="469744" cy="259045"/>
    <xdr:sp macro="" textlink="">
      <xdr:nvSpPr>
        <xdr:cNvPr id="633" name="n_1aveValue【保健センター・保健所】&#10;一人当たり面積"/>
        <xdr:cNvSpPr txBox="1"/>
      </xdr:nvSpPr>
      <xdr:spPr>
        <a:xfrm>
          <a:off x="21075727" y="1039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79828</xdr:rowOff>
    </xdr:from>
    <xdr:to>
      <xdr:col>107</xdr:col>
      <xdr:colOff>101600</xdr:colOff>
      <xdr:row>61</xdr:row>
      <xdr:rowOff>9978</xdr:rowOff>
    </xdr:to>
    <xdr:sp macro="" textlink="">
      <xdr:nvSpPr>
        <xdr:cNvPr id="634" name="フローチャート: 判断 633"/>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1105</xdr:rowOff>
    </xdr:from>
    <xdr:ext cx="469744" cy="259045"/>
    <xdr:sp macro="" textlink="">
      <xdr:nvSpPr>
        <xdr:cNvPr id="635" name="n_2aveValue【保健センター・保健所】&#10;一人当たり面積"/>
        <xdr:cNvSpPr txBox="1"/>
      </xdr:nvSpPr>
      <xdr:spPr>
        <a:xfrm>
          <a:off x="20199427" y="104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79828</xdr:rowOff>
    </xdr:from>
    <xdr:to>
      <xdr:col>102</xdr:col>
      <xdr:colOff>165100</xdr:colOff>
      <xdr:row>61</xdr:row>
      <xdr:rowOff>9978</xdr:rowOff>
    </xdr:to>
    <xdr:sp macro="" textlink="">
      <xdr:nvSpPr>
        <xdr:cNvPr id="636" name="フローチャート: 判断 635"/>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26505</xdr:rowOff>
    </xdr:from>
    <xdr:ext cx="469744" cy="259045"/>
    <xdr:sp macro="" textlink="">
      <xdr:nvSpPr>
        <xdr:cNvPr id="637"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60</xdr:row>
      <xdr:rowOff>47172</xdr:rowOff>
    </xdr:from>
    <xdr:to>
      <xdr:col>98</xdr:col>
      <xdr:colOff>38100</xdr:colOff>
      <xdr:row>60</xdr:row>
      <xdr:rowOff>148772</xdr:rowOff>
    </xdr:to>
    <xdr:sp macro="" textlink="">
      <xdr:nvSpPr>
        <xdr:cNvPr id="638" name="フローチャート: 判断 637"/>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58</xdr:row>
      <xdr:rowOff>165299</xdr:rowOff>
    </xdr:from>
    <xdr:ext cx="469744" cy="259045"/>
    <xdr:sp macro="" textlink="">
      <xdr:nvSpPr>
        <xdr:cNvPr id="639" name="n_4aveValue【保健センター・保健所】&#10;一人当たり面積"/>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71665</xdr:rowOff>
    </xdr:from>
    <xdr:to>
      <xdr:col>116</xdr:col>
      <xdr:colOff>114300</xdr:colOff>
      <xdr:row>58</xdr:row>
      <xdr:rowOff>1815</xdr:rowOff>
    </xdr:to>
    <xdr:sp macro="" textlink="">
      <xdr:nvSpPr>
        <xdr:cNvPr id="645" name="楕円 644"/>
        <xdr:cNvSpPr/>
      </xdr:nvSpPr>
      <xdr:spPr>
        <a:xfrm>
          <a:off x="22110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94542</xdr:rowOff>
    </xdr:from>
    <xdr:ext cx="469744" cy="259045"/>
    <xdr:sp macro="" textlink="">
      <xdr:nvSpPr>
        <xdr:cNvPr id="646" name="【保健センター・保健所】&#10;一人当たり面積該当値テキスト"/>
        <xdr:cNvSpPr txBox="1"/>
      </xdr:nvSpPr>
      <xdr:spPr>
        <a:xfrm>
          <a:off x="22199600" y="969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39007</xdr:rowOff>
    </xdr:from>
    <xdr:to>
      <xdr:col>112</xdr:col>
      <xdr:colOff>38100</xdr:colOff>
      <xdr:row>57</xdr:row>
      <xdr:rowOff>140607</xdr:rowOff>
    </xdr:to>
    <xdr:sp macro="" textlink="">
      <xdr:nvSpPr>
        <xdr:cNvPr id="647" name="楕円 646"/>
        <xdr:cNvSpPr/>
      </xdr:nvSpPr>
      <xdr:spPr>
        <a:xfrm>
          <a:off x="21272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89807</xdr:rowOff>
    </xdr:from>
    <xdr:to>
      <xdr:col>116</xdr:col>
      <xdr:colOff>63500</xdr:colOff>
      <xdr:row>57</xdr:row>
      <xdr:rowOff>122465</xdr:rowOff>
    </xdr:to>
    <xdr:cxnSp macro="">
      <xdr:nvCxnSpPr>
        <xdr:cNvPr id="648" name="直線コネクタ 647"/>
        <xdr:cNvCxnSpPr/>
      </xdr:nvCxnSpPr>
      <xdr:spPr>
        <a:xfrm>
          <a:off x="21323300" y="9862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649" name="楕円 648"/>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89807</xdr:rowOff>
    </xdr:from>
    <xdr:to>
      <xdr:col>111</xdr:col>
      <xdr:colOff>177800</xdr:colOff>
      <xdr:row>58</xdr:row>
      <xdr:rowOff>114300</xdr:rowOff>
    </xdr:to>
    <xdr:cxnSp macro="">
      <xdr:nvCxnSpPr>
        <xdr:cNvPr id="650" name="直線コネクタ 649"/>
        <xdr:cNvCxnSpPr/>
      </xdr:nvCxnSpPr>
      <xdr:spPr>
        <a:xfrm flipV="1">
          <a:off x="20434300" y="98624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157134</xdr:rowOff>
    </xdr:from>
    <xdr:ext cx="469744" cy="259045"/>
    <xdr:sp macro="" textlink="">
      <xdr:nvSpPr>
        <xdr:cNvPr id="651" name="n_1mainValue【保健センター・保健所】&#10;一人当たり面積"/>
        <xdr:cNvSpPr txBox="1"/>
      </xdr:nvSpPr>
      <xdr:spPr>
        <a:xfrm>
          <a:off x="21075727" y="958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652" name="n_2mainValue【保健センター・保健所】&#10;一人当たり面積"/>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3" name="テキスト ボックス 66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4" name="直線コネクタ 66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5" name="テキスト ボックス 66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6" name="直線コネクタ 66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7" name="テキスト ボックス 66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8" name="直線コネクタ 66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9" name="テキスト ボックス 66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0" name="直線コネクタ 66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1" name="テキスト ボックス 67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2" name="直線コネクタ 6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3" name="テキスト ボックス 67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675" name="直線コネクタ 674"/>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676" name="【消防施設】&#10;有形固定資産減価償却率最小値テキスト"/>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677" name="直線コネクタ 676"/>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678" name="【消防施設】&#10;有形固定資産減価償却率最大値テキスト"/>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679" name="直線コネクタ 678"/>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74185</xdr:rowOff>
    </xdr:from>
    <xdr:ext cx="405111" cy="259045"/>
    <xdr:sp macro="" textlink="">
      <xdr:nvSpPr>
        <xdr:cNvPr id="680" name="【消防施設】&#10;有形固定資産減価償却率平均値テキスト"/>
        <xdr:cNvSpPr txBox="1"/>
      </xdr:nvSpPr>
      <xdr:spPr>
        <a:xfrm>
          <a:off x="16357600" y="14133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681" name="フローチャート: 判断 680"/>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682" name="フローチャート: 判断 681"/>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153179</xdr:rowOff>
    </xdr:from>
    <xdr:ext cx="405111" cy="259045"/>
    <xdr:sp macro="" textlink="">
      <xdr:nvSpPr>
        <xdr:cNvPr id="683" name="n_1aveValue【消防施設】&#10;有形固定資産減価償却率"/>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49022</xdr:rowOff>
    </xdr:from>
    <xdr:to>
      <xdr:col>76</xdr:col>
      <xdr:colOff>165100</xdr:colOff>
      <xdr:row>83</xdr:row>
      <xdr:rowOff>150622</xdr:rowOff>
    </xdr:to>
    <xdr:sp macro="" textlink="">
      <xdr:nvSpPr>
        <xdr:cNvPr id="684" name="フローチャート: 判断 683"/>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141749</xdr:rowOff>
    </xdr:from>
    <xdr:ext cx="405111" cy="259045"/>
    <xdr:sp macro="" textlink="">
      <xdr:nvSpPr>
        <xdr:cNvPr id="685" name="n_2aveValue【消防施設】&#10;有形固定資産減価償却率"/>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83</xdr:row>
      <xdr:rowOff>42163</xdr:rowOff>
    </xdr:from>
    <xdr:to>
      <xdr:col>72</xdr:col>
      <xdr:colOff>38100</xdr:colOff>
      <xdr:row>83</xdr:row>
      <xdr:rowOff>143763</xdr:rowOff>
    </xdr:to>
    <xdr:sp macro="" textlink="">
      <xdr:nvSpPr>
        <xdr:cNvPr id="686" name="フローチャート: 判断 685"/>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160290</xdr:rowOff>
    </xdr:from>
    <xdr:ext cx="405111" cy="259045"/>
    <xdr:sp macro="" textlink="">
      <xdr:nvSpPr>
        <xdr:cNvPr id="687" name="n_3aveValue【消防施設】&#10;有形固定資産減価償却率"/>
        <xdr:cNvSpPr txBox="1"/>
      </xdr:nvSpPr>
      <xdr:spPr>
        <a:xfrm>
          <a:off x="13500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10161</xdr:rowOff>
    </xdr:from>
    <xdr:to>
      <xdr:col>67</xdr:col>
      <xdr:colOff>101600</xdr:colOff>
      <xdr:row>83</xdr:row>
      <xdr:rowOff>111761</xdr:rowOff>
    </xdr:to>
    <xdr:sp macro="" textlink="">
      <xdr:nvSpPr>
        <xdr:cNvPr id="688" name="フローチャート: 判断 687"/>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128288</xdr:rowOff>
    </xdr:from>
    <xdr:ext cx="405111" cy="259045"/>
    <xdr:sp macro="" textlink="">
      <xdr:nvSpPr>
        <xdr:cNvPr id="689" name="n_4aveValue【消防施設】&#10;有形固定資産減価償却率"/>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0" name="テキスト ボックス 68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83313</xdr:rowOff>
    </xdr:from>
    <xdr:to>
      <xdr:col>85</xdr:col>
      <xdr:colOff>177800</xdr:colOff>
      <xdr:row>84</xdr:row>
      <xdr:rowOff>13463</xdr:rowOff>
    </xdr:to>
    <xdr:sp macro="" textlink="">
      <xdr:nvSpPr>
        <xdr:cNvPr id="695" name="楕円 694"/>
        <xdr:cNvSpPr/>
      </xdr:nvSpPr>
      <xdr:spPr>
        <a:xfrm>
          <a:off x="162687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61740</xdr:rowOff>
    </xdr:from>
    <xdr:ext cx="405111" cy="259045"/>
    <xdr:sp macro="" textlink="">
      <xdr:nvSpPr>
        <xdr:cNvPr id="696" name="【消防施設】&#10;有形固定資産減価償却率該当値テキスト"/>
        <xdr:cNvSpPr txBox="1"/>
      </xdr:nvSpPr>
      <xdr:spPr>
        <a:xfrm>
          <a:off x="16357600"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35306</xdr:rowOff>
    </xdr:from>
    <xdr:to>
      <xdr:col>81</xdr:col>
      <xdr:colOff>101600</xdr:colOff>
      <xdr:row>83</xdr:row>
      <xdr:rowOff>136906</xdr:rowOff>
    </xdr:to>
    <xdr:sp macro="" textlink="">
      <xdr:nvSpPr>
        <xdr:cNvPr id="697" name="楕円 696"/>
        <xdr:cNvSpPr/>
      </xdr:nvSpPr>
      <xdr:spPr>
        <a:xfrm>
          <a:off x="15430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86106</xdr:rowOff>
    </xdr:from>
    <xdr:to>
      <xdr:col>85</xdr:col>
      <xdr:colOff>127000</xdr:colOff>
      <xdr:row>83</xdr:row>
      <xdr:rowOff>134113</xdr:rowOff>
    </xdr:to>
    <xdr:cxnSp macro="">
      <xdr:nvCxnSpPr>
        <xdr:cNvPr id="698" name="直線コネクタ 697"/>
        <xdr:cNvCxnSpPr/>
      </xdr:nvCxnSpPr>
      <xdr:spPr>
        <a:xfrm>
          <a:off x="15481300" y="1431645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99" name="楕円 698"/>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86106</xdr:rowOff>
    </xdr:to>
    <xdr:cxnSp macro="">
      <xdr:nvCxnSpPr>
        <xdr:cNvPr id="700" name="直線コネクタ 699"/>
        <xdr:cNvCxnSpPr/>
      </xdr:nvCxnSpPr>
      <xdr:spPr>
        <a:xfrm>
          <a:off x="14592300" y="142570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153433</xdr:rowOff>
    </xdr:from>
    <xdr:ext cx="405111" cy="259045"/>
    <xdr:sp macro="" textlink="">
      <xdr:nvSpPr>
        <xdr:cNvPr id="701" name="n_1mainValue【消防施設】&#10;有形固定資産減価償却率"/>
        <xdr:cNvSpPr txBox="1"/>
      </xdr:nvSpPr>
      <xdr:spPr>
        <a:xfrm>
          <a:off x="15266044" y="1404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702" name="n_2mainValue【消防施設】&#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3" name="正方形/長方形 7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4" name="正方形/長方形 7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5" name="正方形/長方形 7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6" name="正方形/長方形 7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7" name="正方形/長方形 7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8" name="正方形/長方形 7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9" name="正方形/長方形 7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0" name="正方形/長方形 7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1" name="テキスト ボックス 7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2" name="直線コネクタ 7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13" name="テキスト ボックス 71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14" name="直線コネクタ 71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5" name="テキスト ボックス 71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6" name="直線コネクタ 71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7" name="テキスト ボックス 71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8" name="直線コネクタ 71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9" name="テキスト ボックス 71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0" name="直線コネクタ 71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1" name="テキスト ボックス 72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2" name="直線コネクタ 72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23" name="テキスト ボックス 72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727" name="直線コネクタ 726"/>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28"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29" name="直線コネクタ 728"/>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30" name="【消防施設】&#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31" name="直線コネクタ 730"/>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732" name="【消防施設】&#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33" name="フローチャート: 判断 732"/>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34" name="フローチャート: 判断 733"/>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124477</xdr:rowOff>
    </xdr:from>
    <xdr:ext cx="469744" cy="259045"/>
    <xdr:sp macro="" textlink="">
      <xdr:nvSpPr>
        <xdr:cNvPr id="735" name="n_1aveValue【消防施設】&#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736" name="フローチャート: 判断 735"/>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737" name="n_2aveValue【消防施設】&#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25400</xdr:rowOff>
    </xdr:from>
    <xdr:to>
      <xdr:col>102</xdr:col>
      <xdr:colOff>165100</xdr:colOff>
      <xdr:row>83</xdr:row>
      <xdr:rowOff>127000</xdr:rowOff>
    </xdr:to>
    <xdr:sp macro="" textlink="">
      <xdr:nvSpPr>
        <xdr:cNvPr id="738" name="フローチャート: 判断 737"/>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81</xdr:row>
      <xdr:rowOff>143527</xdr:rowOff>
    </xdr:from>
    <xdr:ext cx="469744" cy="259045"/>
    <xdr:sp macro="" textlink="">
      <xdr:nvSpPr>
        <xdr:cNvPr id="739"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82</xdr:row>
      <xdr:rowOff>63500</xdr:rowOff>
    </xdr:from>
    <xdr:to>
      <xdr:col>98</xdr:col>
      <xdr:colOff>38100</xdr:colOff>
      <xdr:row>82</xdr:row>
      <xdr:rowOff>165100</xdr:rowOff>
    </xdr:to>
    <xdr:sp macro="" textlink="">
      <xdr:nvSpPr>
        <xdr:cNvPr id="740" name="フローチャート: 判断 739"/>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81</xdr:row>
      <xdr:rowOff>10177</xdr:rowOff>
    </xdr:from>
    <xdr:ext cx="469744" cy="259045"/>
    <xdr:sp macro="" textlink="">
      <xdr:nvSpPr>
        <xdr:cNvPr id="741" name="n_4aveValue【消防施設】&#10;一人当たり面積"/>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42" name="テキスト ボックス 7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3" name="テキスト ボックス 7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4" name="テキスト ボックス 7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5" name="テキスト ボックス 7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6" name="テキスト ボックス 7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47" name="楕円 746"/>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48" name="【消防施設】&#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44450</xdr:rowOff>
    </xdr:from>
    <xdr:to>
      <xdr:col>112</xdr:col>
      <xdr:colOff>38100</xdr:colOff>
      <xdr:row>84</xdr:row>
      <xdr:rowOff>146050</xdr:rowOff>
    </xdr:to>
    <xdr:sp macro="" textlink="">
      <xdr:nvSpPr>
        <xdr:cNvPr id="749" name="楕円 748"/>
        <xdr:cNvSpPr/>
      </xdr:nvSpPr>
      <xdr:spPr>
        <a:xfrm>
          <a:off x="21272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95250</xdr:rowOff>
    </xdr:from>
    <xdr:to>
      <xdr:col>116</xdr:col>
      <xdr:colOff>63500</xdr:colOff>
      <xdr:row>84</xdr:row>
      <xdr:rowOff>114300</xdr:rowOff>
    </xdr:to>
    <xdr:cxnSp macro="">
      <xdr:nvCxnSpPr>
        <xdr:cNvPr id="750" name="直線コネクタ 749"/>
        <xdr:cNvCxnSpPr/>
      </xdr:nvCxnSpPr>
      <xdr:spPr>
        <a:xfrm>
          <a:off x="21323300" y="14497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44450</xdr:rowOff>
    </xdr:from>
    <xdr:to>
      <xdr:col>107</xdr:col>
      <xdr:colOff>101600</xdr:colOff>
      <xdr:row>84</xdr:row>
      <xdr:rowOff>146050</xdr:rowOff>
    </xdr:to>
    <xdr:sp macro="" textlink="">
      <xdr:nvSpPr>
        <xdr:cNvPr id="751" name="楕円 750"/>
        <xdr:cNvSpPr/>
      </xdr:nvSpPr>
      <xdr:spPr>
        <a:xfrm>
          <a:off x="20383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95250</xdr:rowOff>
    </xdr:from>
    <xdr:to>
      <xdr:col>111</xdr:col>
      <xdr:colOff>177800</xdr:colOff>
      <xdr:row>84</xdr:row>
      <xdr:rowOff>95250</xdr:rowOff>
    </xdr:to>
    <xdr:cxnSp macro="">
      <xdr:nvCxnSpPr>
        <xdr:cNvPr id="752" name="直線コネクタ 751"/>
        <xdr:cNvCxnSpPr/>
      </xdr:nvCxnSpPr>
      <xdr:spPr>
        <a:xfrm>
          <a:off x="20434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137177</xdr:rowOff>
    </xdr:from>
    <xdr:ext cx="469744" cy="259045"/>
    <xdr:sp macro="" textlink="">
      <xdr:nvSpPr>
        <xdr:cNvPr id="753" name="n_1mainValue【消防施設】&#10;一人当たり面積"/>
        <xdr:cNvSpPr txBox="1"/>
      </xdr:nvSpPr>
      <xdr:spPr>
        <a:xfrm>
          <a:off x="21075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137177</xdr:rowOff>
    </xdr:from>
    <xdr:ext cx="469744" cy="259045"/>
    <xdr:sp macro="" textlink="">
      <xdr:nvSpPr>
        <xdr:cNvPr id="754" name="n_2mainValue【消防施設】&#10;一人当たり面積"/>
        <xdr:cNvSpPr txBox="1"/>
      </xdr:nvSpPr>
      <xdr:spPr>
        <a:xfrm>
          <a:off x="20199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5" name="正方形/長方形 7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6" name="正方形/長方形 7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7" name="正方形/長方形 7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8" name="正方形/長方形 7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9" name="正方形/長方形 7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0" name="正方形/長方形 7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1" name="正方形/長方形 7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正方形/長方形 7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3" name="テキスト ボックス 7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4" name="直線コネクタ 7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5" name="テキスト ボックス 76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6" name="直線コネクタ 7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7" name="テキスト ボックス 76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8" name="直線コネクタ 7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9" name="テキスト ボックス 7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0" name="直線コネクタ 7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1" name="テキスト ボックス 7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2" name="直線コネクタ 7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3" name="テキスト ボックス 7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4" name="直線コネクタ 7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75" name="テキスト ボックス 77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7" name="テキスト ボックス 77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779" name="直線コネクタ 778"/>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80"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1" name="直線コネクタ 78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782" name="【庁舎】&#10;有形固定資産減価償却率最大値テキスト"/>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783" name="直線コネクタ 782"/>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84"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85" name="フローチャート: 判断 78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786" name="フローチャート: 判断 785"/>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787"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21589</xdr:rowOff>
    </xdr:from>
    <xdr:to>
      <xdr:col>76</xdr:col>
      <xdr:colOff>165100</xdr:colOff>
      <xdr:row>103</xdr:row>
      <xdr:rowOff>123189</xdr:rowOff>
    </xdr:to>
    <xdr:sp macro="" textlink="">
      <xdr:nvSpPr>
        <xdr:cNvPr id="788" name="フローチャート: 判断 787"/>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139716</xdr:rowOff>
    </xdr:from>
    <xdr:ext cx="405111" cy="259045"/>
    <xdr:sp macro="" textlink="">
      <xdr:nvSpPr>
        <xdr:cNvPr id="789" name="n_2aveValue【庁舎】&#10;有形固定資産減価償却率"/>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2539</xdr:rowOff>
    </xdr:from>
    <xdr:to>
      <xdr:col>72</xdr:col>
      <xdr:colOff>38100</xdr:colOff>
      <xdr:row>103</xdr:row>
      <xdr:rowOff>104139</xdr:rowOff>
    </xdr:to>
    <xdr:sp macro="" textlink="">
      <xdr:nvSpPr>
        <xdr:cNvPr id="790" name="フローチャート: 判断 789"/>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120666</xdr:rowOff>
    </xdr:from>
    <xdr:ext cx="405111" cy="259045"/>
    <xdr:sp macro="" textlink="">
      <xdr:nvSpPr>
        <xdr:cNvPr id="791" name="n_3aveValue【庁舎】&#10;有形固定資産減価償却率"/>
        <xdr:cNvSpPr txBox="1"/>
      </xdr:nvSpPr>
      <xdr:spPr>
        <a:xfrm>
          <a:off x="13500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34925</xdr:rowOff>
    </xdr:from>
    <xdr:to>
      <xdr:col>67</xdr:col>
      <xdr:colOff>101600</xdr:colOff>
      <xdr:row>103</xdr:row>
      <xdr:rowOff>136525</xdr:rowOff>
    </xdr:to>
    <xdr:sp macro="" textlink="">
      <xdr:nvSpPr>
        <xdr:cNvPr id="792" name="フローチャート: 判断 791"/>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101</xdr:row>
      <xdr:rowOff>153052</xdr:rowOff>
    </xdr:from>
    <xdr:ext cx="405111" cy="259045"/>
    <xdr:sp macro="" textlink="">
      <xdr:nvSpPr>
        <xdr:cNvPr id="793" name="n_4aveValue【庁舎】&#10;有形固定資産減価償却率"/>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135889</xdr:rowOff>
    </xdr:from>
    <xdr:to>
      <xdr:col>85</xdr:col>
      <xdr:colOff>177800</xdr:colOff>
      <xdr:row>105</xdr:row>
      <xdr:rowOff>66039</xdr:rowOff>
    </xdr:to>
    <xdr:sp macro="" textlink="">
      <xdr:nvSpPr>
        <xdr:cNvPr id="799" name="楕円 798"/>
        <xdr:cNvSpPr/>
      </xdr:nvSpPr>
      <xdr:spPr>
        <a:xfrm>
          <a:off x="16268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114316</xdr:rowOff>
    </xdr:from>
    <xdr:ext cx="405111" cy="259045"/>
    <xdr:sp macro="" textlink="">
      <xdr:nvSpPr>
        <xdr:cNvPr id="800" name="【庁舎】&#10;有形固定資産減価償却率該当値テキスト"/>
        <xdr:cNvSpPr txBox="1"/>
      </xdr:nvSpPr>
      <xdr:spPr>
        <a:xfrm>
          <a:off x="16357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78739</xdr:rowOff>
    </xdr:from>
    <xdr:to>
      <xdr:col>81</xdr:col>
      <xdr:colOff>101600</xdr:colOff>
      <xdr:row>105</xdr:row>
      <xdr:rowOff>8889</xdr:rowOff>
    </xdr:to>
    <xdr:sp macro="" textlink="">
      <xdr:nvSpPr>
        <xdr:cNvPr id="801" name="楕円 800"/>
        <xdr:cNvSpPr/>
      </xdr:nvSpPr>
      <xdr:spPr>
        <a:xfrm>
          <a:off x="15430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129539</xdr:rowOff>
    </xdr:from>
    <xdr:to>
      <xdr:col>85</xdr:col>
      <xdr:colOff>127000</xdr:colOff>
      <xdr:row>105</xdr:row>
      <xdr:rowOff>15239</xdr:rowOff>
    </xdr:to>
    <xdr:cxnSp macro="">
      <xdr:nvCxnSpPr>
        <xdr:cNvPr id="802" name="直線コネクタ 801"/>
        <xdr:cNvCxnSpPr/>
      </xdr:nvCxnSpPr>
      <xdr:spPr>
        <a:xfrm>
          <a:off x="15481300" y="179603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40639</xdr:rowOff>
    </xdr:from>
    <xdr:to>
      <xdr:col>76</xdr:col>
      <xdr:colOff>165100</xdr:colOff>
      <xdr:row>104</xdr:row>
      <xdr:rowOff>142239</xdr:rowOff>
    </xdr:to>
    <xdr:sp macro="" textlink="">
      <xdr:nvSpPr>
        <xdr:cNvPr id="803" name="楕円 802"/>
        <xdr:cNvSpPr/>
      </xdr:nvSpPr>
      <xdr:spPr>
        <a:xfrm>
          <a:off x="14541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91439</xdr:rowOff>
    </xdr:from>
    <xdr:to>
      <xdr:col>81</xdr:col>
      <xdr:colOff>50800</xdr:colOff>
      <xdr:row>104</xdr:row>
      <xdr:rowOff>129539</xdr:rowOff>
    </xdr:to>
    <xdr:cxnSp macro="">
      <xdr:nvCxnSpPr>
        <xdr:cNvPr id="804" name="直線コネクタ 803"/>
        <xdr:cNvCxnSpPr/>
      </xdr:nvCxnSpPr>
      <xdr:spPr>
        <a:xfrm>
          <a:off x="14592300" y="17922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xdr:rowOff>
    </xdr:from>
    <xdr:ext cx="405111" cy="259045"/>
    <xdr:sp macro="" textlink="">
      <xdr:nvSpPr>
        <xdr:cNvPr id="805" name="n_1mainValue【庁舎】&#10;有形固定資産減価償却率"/>
        <xdr:cNvSpPr txBox="1"/>
      </xdr:nvSpPr>
      <xdr:spPr>
        <a:xfrm>
          <a:off x="15266044"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133366</xdr:rowOff>
    </xdr:from>
    <xdr:ext cx="405111" cy="259045"/>
    <xdr:sp macro="" textlink="">
      <xdr:nvSpPr>
        <xdr:cNvPr id="806" name="n_2mainValue【庁舎】&#10;有形固定資産減価償却率"/>
        <xdr:cNvSpPr txBox="1"/>
      </xdr:nvSpPr>
      <xdr:spPr>
        <a:xfrm>
          <a:off x="14389744" y="1796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8" name="テキスト ボックス 8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0" name="テキスト ボックス 8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2" name="テキスト ボックス 8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4" name="テキスト ボックス 8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6" name="テキスト ボックス 8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830" name="直線コネクタ 829"/>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31"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32" name="直線コネクタ 83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33"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34" name="直線コネクタ 833"/>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35"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36" name="フローチャート: 判断 835"/>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37" name="フローチャート: 判断 836"/>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36847</xdr:rowOff>
    </xdr:from>
    <xdr:ext cx="469744" cy="259045"/>
    <xdr:sp macro="" textlink="">
      <xdr:nvSpPr>
        <xdr:cNvPr id="838"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90170</xdr:rowOff>
    </xdr:from>
    <xdr:to>
      <xdr:col>107</xdr:col>
      <xdr:colOff>101600</xdr:colOff>
      <xdr:row>106</xdr:row>
      <xdr:rowOff>20320</xdr:rowOff>
    </xdr:to>
    <xdr:sp macro="" textlink="">
      <xdr:nvSpPr>
        <xdr:cNvPr id="839" name="フローチャート: 判断 838"/>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36847</xdr:rowOff>
    </xdr:from>
    <xdr:ext cx="469744" cy="259045"/>
    <xdr:sp macro="" textlink="">
      <xdr:nvSpPr>
        <xdr:cNvPr id="840" name="n_2aveValue【庁舎】&#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78739</xdr:rowOff>
    </xdr:from>
    <xdr:to>
      <xdr:col>102</xdr:col>
      <xdr:colOff>165100</xdr:colOff>
      <xdr:row>106</xdr:row>
      <xdr:rowOff>8889</xdr:rowOff>
    </xdr:to>
    <xdr:sp macro="" textlink="">
      <xdr:nvSpPr>
        <xdr:cNvPr id="841" name="フローチャート: 判断 840"/>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25416</xdr:rowOff>
    </xdr:from>
    <xdr:ext cx="469744" cy="259045"/>
    <xdr:sp macro="" textlink="">
      <xdr:nvSpPr>
        <xdr:cNvPr id="842"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78739</xdr:rowOff>
    </xdr:from>
    <xdr:to>
      <xdr:col>98</xdr:col>
      <xdr:colOff>38100</xdr:colOff>
      <xdr:row>106</xdr:row>
      <xdr:rowOff>8889</xdr:rowOff>
    </xdr:to>
    <xdr:sp macro="" textlink="">
      <xdr:nvSpPr>
        <xdr:cNvPr id="843" name="フローチャート: 判断 842"/>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25416</xdr:rowOff>
    </xdr:from>
    <xdr:ext cx="469744" cy="259045"/>
    <xdr:sp macro="" textlink="">
      <xdr:nvSpPr>
        <xdr:cNvPr id="844" name="n_4aveValue【庁舎】&#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45" name="テキスト ボックス 8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55880</xdr:rowOff>
    </xdr:from>
    <xdr:to>
      <xdr:col>116</xdr:col>
      <xdr:colOff>114300</xdr:colOff>
      <xdr:row>106</xdr:row>
      <xdr:rowOff>157480</xdr:rowOff>
    </xdr:to>
    <xdr:sp macro="" textlink="">
      <xdr:nvSpPr>
        <xdr:cNvPr id="850" name="楕円 849"/>
        <xdr:cNvSpPr/>
      </xdr:nvSpPr>
      <xdr:spPr>
        <a:xfrm>
          <a:off x="221107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34307</xdr:rowOff>
    </xdr:from>
    <xdr:ext cx="469744" cy="259045"/>
    <xdr:sp macro="" textlink="">
      <xdr:nvSpPr>
        <xdr:cNvPr id="851" name="【庁舎】&#10;一人当たり面積該当値テキスト"/>
        <xdr:cNvSpPr txBox="1"/>
      </xdr:nvSpPr>
      <xdr:spPr>
        <a:xfrm>
          <a:off x="22199600"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52070</xdr:rowOff>
    </xdr:from>
    <xdr:to>
      <xdr:col>112</xdr:col>
      <xdr:colOff>38100</xdr:colOff>
      <xdr:row>106</xdr:row>
      <xdr:rowOff>153670</xdr:rowOff>
    </xdr:to>
    <xdr:sp macro="" textlink="">
      <xdr:nvSpPr>
        <xdr:cNvPr id="852" name="楕円 851"/>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106680</xdr:rowOff>
    </xdr:to>
    <xdr:cxnSp macro="">
      <xdr:nvCxnSpPr>
        <xdr:cNvPr id="853" name="直線コネクタ 852"/>
        <xdr:cNvCxnSpPr/>
      </xdr:nvCxnSpPr>
      <xdr:spPr>
        <a:xfrm>
          <a:off x="21323300" y="1827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54" name="楕円 853"/>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102870</xdr:rowOff>
    </xdr:to>
    <xdr:cxnSp macro="">
      <xdr:nvCxnSpPr>
        <xdr:cNvPr id="855" name="直線コネクタ 854"/>
        <xdr:cNvCxnSpPr/>
      </xdr:nvCxnSpPr>
      <xdr:spPr>
        <a:xfrm>
          <a:off x="20434300" y="18272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856" name="n_1mainValue【庁舎】&#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57"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特に高くなっている施設は、「一般廃棄物処理施設」、「体育館・プール」、「福祉施設」であり、一方、特に低くなっている施設は「図書館」及び「市民会館」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「一般廃棄物処理施設」については、令和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年度にかけて施設の大規模な延命化工事を実施しているため、今後、有形固定資産減価償却率の低下が見込まれる。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「体育館・プール」や「福祉施設」は、老朽化が進んでいるものの、公共施設等総合管理計画等に基づき、適切に更新・維持管理を進めているところである。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「図書館」及び「市民会館」は、ともに平成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年度に整備した施設であるため、有形固定資産減価償却率が低くなっている。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242,937
235,704
27.09
93,072,959
88,122,184
4,880,601
45,487,520
58,300,039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主な要因は、算出において、平成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年度の単年度財政力指数</a:t>
          </a:r>
          <a:r>
            <a:rPr kumimoji="1" lang="en-US" altLang="ja-JP" sz="1300">
              <a:latin typeface="ＭＳ Ｐゴシック" panose="020B0600070205080204" pitchFamily="50" charset="-128"/>
              <a:ea typeface="ＭＳ Ｐゴシック" panose="020B0600070205080204" pitchFamily="50" charset="-128"/>
            </a:rPr>
            <a:t>0.97</a:t>
          </a:r>
          <a:r>
            <a:rPr kumimoji="1" lang="ja-JP" altLang="en-US" sz="1300">
              <a:latin typeface="ＭＳ Ｐゴシック" panose="020B0600070205080204" pitchFamily="50" charset="-128"/>
              <a:ea typeface="ＭＳ Ｐゴシック" panose="020B0600070205080204" pitchFamily="50" charset="-128"/>
            </a:rPr>
            <a:t>が、令和３年度の</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と入れ替わったことによる。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令和３年度の単年度財政力指数の低下は、分母となる基準財政需要額が臨時財政対策債償還基金費の創設及び社会福祉費の増加などにより前年度より約</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億円増加したものの、分子となる基準財政収入額が個人市民税の減少などにより、前年度より約</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億円減少したことによる。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153670</xdr:rowOff>
    </xdr:to>
    <xdr:cxnSp macro="">
      <xdr:nvCxnSpPr>
        <xdr:cNvPr id="67" name="直線コネクタ 66"/>
        <xdr:cNvCxnSpPr/>
      </xdr:nvCxnSpPr>
      <xdr:spPr>
        <a:xfrm>
          <a:off x="4114800" y="68160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78" name="テキスト ボックス 77"/>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80" name="テキスト ボックス 79"/>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102870</xdr:rowOff>
    </xdr:from>
    <xdr:to>
      <xdr:col>23</xdr:col>
      <xdr:colOff>184150</xdr:colOff>
      <xdr:row>40</xdr:row>
      <xdr:rowOff>33020</xdr:rowOff>
    </xdr:to>
    <xdr:sp macro="" textlink="">
      <xdr:nvSpPr>
        <xdr:cNvPr id="86" name="楕円 85"/>
        <xdr:cNvSpPr/>
      </xdr:nvSpPr>
      <xdr:spPr>
        <a:xfrm>
          <a:off x="4902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119397</xdr:rowOff>
    </xdr:from>
    <xdr:ext cx="762000" cy="259045"/>
    <xdr:sp macro="" textlink="">
      <xdr:nvSpPr>
        <xdr:cNvPr id="87" name="財政力該当値テキスト"/>
        <xdr:cNvSpPr txBox="1"/>
      </xdr:nvSpPr>
      <xdr:spPr>
        <a:xfrm>
          <a:off x="5041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令和３年度の経常収支比率は、前年度より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主な要因は、算定式の分母となる経常一般財源が、地方交付税や地方消費税交付金の増加などにより前年度より約</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億円増加し、分子となる経常経費に充当した一般財源の伸びが約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億円に留まったことによる。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139065</xdr:rowOff>
    </xdr:from>
    <xdr:to>
      <xdr:col>23</xdr:col>
      <xdr:colOff>133350</xdr:colOff>
      <xdr:row>65</xdr:row>
      <xdr:rowOff>6668</xdr:rowOff>
    </xdr:to>
    <xdr:cxnSp macro="">
      <xdr:nvCxnSpPr>
        <xdr:cNvPr id="121" name="直線コネクタ 120"/>
        <xdr:cNvCxnSpPr/>
      </xdr:nvCxnSpPr>
      <xdr:spPr>
        <a:xfrm flipV="1">
          <a:off x="4953000" y="10083165"/>
          <a:ext cx="0" cy="1067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150195</xdr:rowOff>
    </xdr:from>
    <xdr:ext cx="762000" cy="259045"/>
    <xdr:sp macro="" textlink="">
      <xdr:nvSpPr>
        <xdr:cNvPr id="122" name="財政構造の弾力性最小値テキスト"/>
        <xdr:cNvSpPr txBox="1"/>
      </xdr:nvSpPr>
      <xdr:spPr>
        <a:xfrm>
          <a:off x="5041900" y="1112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6668</xdr:rowOff>
    </xdr:from>
    <xdr:to>
      <xdr:col>24</xdr:col>
      <xdr:colOff>12700</xdr:colOff>
      <xdr:row>65</xdr:row>
      <xdr:rowOff>6668</xdr:rowOff>
    </xdr:to>
    <xdr:cxnSp macro="">
      <xdr:nvCxnSpPr>
        <xdr:cNvPr id="123" name="直線コネクタ 122"/>
        <xdr:cNvCxnSpPr/>
      </xdr:nvCxnSpPr>
      <xdr:spPr>
        <a:xfrm>
          <a:off x="4864100" y="1115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53992</xdr:rowOff>
    </xdr:from>
    <xdr:ext cx="762000" cy="259045"/>
    <xdr:sp macro="" textlink="">
      <xdr:nvSpPr>
        <xdr:cNvPr id="124" name="財政構造の弾力性最大値テキスト"/>
        <xdr:cNvSpPr txBox="1"/>
      </xdr:nvSpPr>
      <xdr:spPr>
        <a:xfrm>
          <a:off x="5041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139065</xdr:rowOff>
    </xdr:from>
    <xdr:to>
      <xdr:col>24</xdr:col>
      <xdr:colOff>12700</xdr:colOff>
      <xdr:row>58</xdr:row>
      <xdr:rowOff>139065</xdr:rowOff>
    </xdr:to>
    <xdr:cxnSp macro="">
      <xdr:nvCxnSpPr>
        <xdr:cNvPr id="125" name="直線コネクタ 124"/>
        <xdr:cNvCxnSpPr/>
      </xdr:nvCxnSpPr>
      <xdr:spPr>
        <a:xfrm>
          <a:off x="4864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126365</xdr:rowOff>
    </xdr:from>
    <xdr:to>
      <xdr:col>23</xdr:col>
      <xdr:colOff>133350</xdr:colOff>
      <xdr:row>65</xdr:row>
      <xdr:rowOff>133350</xdr:rowOff>
    </xdr:to>
    <xdr:cxnSp macro="">
      <xdr:nvCxnSpPr>
        <xdr:cNvPr id="126" name="直線コネクタ 125"/>
        <xdr:cNvCxnSpPr/>
      </xdr:nvCxnSpPr>
      <xdr:spPr>
        <a:xfrm flipV="1">
          <a:off x="4114800" y="10927715"/>
          <a:ext cx="8382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27" name="財政構造の弾力性平均値テキスト"/>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28" name="フローチャート: 判断 127"/>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64453</xdr:rowOff>
    </xdr:to>
    <xdr:cxnSp macro="">
      <xdr:nvCxnSpPr>
        <xdr:cNvPr id="129" name="直線コネクタ 128"/>
        <xdr:cNvCxnSpPr/>
      </xdr:nvCxnSpPr>
      <xdr:spPr>
        <a:xfrm flipV="1">
          <a:off x="3225800" y="1127760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0" name="フローチャート: 判断 129"/>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1" name="テキスト ボックス 13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64453</xdr:rowOff>
    </xdr:to>
    <xdr:cxnSp macro="">
      <xdr:nvCxnSpPr>
        <xdr:cNvPr id="132" name="直線コネクタ 131"/>
        <xdr:cNvCxnSpPr/>
      </xdr:nvCxnSpPr>
      <xdr:spPr>
        <a:xfrm>
          <a:off x="2336800" y="1130173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105728</xdr:rowOff>
    </xdr:from>
    <xdr:to>
      <xdr:col>15</xdr:col>
      <xdr:colOff>133350</xdr:colOff>
      <xdr:row>64</xdr:row>
      <xdr:rowOff>35878</xdr:rowOff>
    </xdr:to>
    <xdr:sp macro="" textlink="">
      <xdr:nvSpPr>
        <xdr:cNvPr id="133" name="フローチャート: 判断 132"/>
        <xdr:cNvSpPr/>
      </xdr:nvSpPr>
      <xdr:spPr>
        <a:xfrm>
          <a:off x="3175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46055</xdr:rowOff>
    </xdr:from>
    <xdr:ext cx="762000" cy="259045"/>
    <xdr:sp macro="" textlink="">
      <xdr:nvSpPr>
        <xdr:cNvPr id="134" name="テキスト ボックス 133"/>
        <xdr:cNvSpPr txBox="1"/>
      </xdr:nvSpPr>
      <xdr:spPr>
        <a:xfrm>
          <a:off x="2844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97155</xdr:rowOff>
    </xdr:from>
    <xdr:to>
      <xdr:col>11</xdr:col>
      <xdr:colOff>31750</xdr:colOff>
      <xdr:row>65</xdr:row>
      <xdr:rowOff>157480</xdr:rowOff>
    </xdr:to>
    <xdr:cxnSp macro="">
      <xdr:nvCxnSpPr>
        <xdr:cNvPr id="135" name="直線コネクタ 134"/>
        <xdr:cNvCxnSpPr/>
      </xdr:nvCxnSpPr>
      <xdr:spPr>
        <a:xfrm>
          <a:off x="1447800" y="112414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6" name="フローチャート: 判断 135"/>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7" name="テキスト ボックス 136"/>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81597</xdr:rowOff>
    </xdr:from>
    <xdr:to>
      <xdr:col>7</xdr:col>
      <xdr:colOff>31750</xdr:colOff>
      <xdr:row>64</xdr:row>
      <xdr:rowOff>11747</xdr:rowOff>
    </xdr:to>
    <xdr:sp macro="" textlink="">
      <xdr:nvSpPr>
        <xdr:cNvPr id="138" name="フローチャート: 判断 137"/>
        <xdr:cNvSpPr/>
      </xdr:nvSpPr>
      <xdr:spPr>
        <a:xfrm>
          <a:off x="1397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21924</xdr:rowOff>
    </xdr:from>
    <xdr:ext cx="762000" cy="259045"/>
    <xdr:sp macro="" textlink="">
      <xdr:nvSpPr>
        <xdr:cNvPr id="139" name="テキスト ボックス 138"/>
        <xdr:cNvSpPr txBox="1"/>
      </xdr:nvSpPr>
      <xdr:spPr>
        <a:xfrm>
          <a:off x="1066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5" name="楕円 144"/>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46" name="財政構造の弾力性該当値テキスト"/>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47" name="楕円 146"/>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48" name="テキスト ボックス 147"/>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13653</xdr:rowOff>
    </xdr:from>
    <xdr:to>
      <xdr:col>15</xdr:col>
      <xdr:colOff>133350</xdr:colOff>
      <xdr:row>66</xdr:row>
      <xdr:rowOff>115253</xdr:rowOff>
    </xdr:to>
    <xdr:sp macro="" textlink="">
      <xdr:nvSpPr>
        <xdr:cNvPr id="149" name="楕円 148"/>
        <xdr:cNvSpPr/>
      </xdr:nvSpPr>
      <xdr:spPr>
        <a:xfrm>
          <a:off x="3175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100030</xdr:rowOff>
    </xdr:from>
    <xdr:ext cx="762000" cy="259045"/>
    <xdr:sp macro="" textlink="">
      <xdr:nvSpPr>
        <xdr:cNvPr id="150" name="テキスト ボックス 149"/>
        <xdr:cNvSpPr txBox="1"/>
      </xdr:nvSpPr>
      <xdr:spPr>
        <a:xfrm>
          <a:off x="2844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1" name="楕円 150"/>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2" name="テキスト ボックス 151"/>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46355</xdr:rowOff>
    </xdr:from>
    <xdr:to>
      <xdr:col>7</xdr:col>
      <xdr:colOff>31750</xdr:colOff>
      <xdr:row>65</xdr:row>
      <xdr:rowOff>147955</xdr:rowOff>
    </xdr:to>
    <xdr:sp macro="" textlink="">
      <xdr:nvSpPr>
        <xdr:cNvPr id="153" name="楕円 152"/>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132732</xdr:rowOff>
    </xdr:from>
    <xdr:ext cx="762000" cy="259045"/>
    <xdr:sp macro="" textlink="">
      <xdr:nvSpPr>
        <xdr:cNvPr id="154" name="テキスト ボックス 153"/>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令和３年度の人口一人当たりの額は、前年度より</a:t>
          </a:r>
          <a:r>
            <a:rPr kumimoji="1" lang="en-US" altLang="ja-JP" sz="1300">
              <a:latin typeface="ＭＳ Ｐゴシック" panose="020B0600070205080204" pitchFamily="50" charset="-128"/>
              <a:ea typeface="ＭＳ Ｐゴシック" panose="020B0600070205080204" pitchFamily="50" charset="-128"/>
            </a:rPr>
            <a:t>659</a:t>
          </a:r>
          <a:r>
            <a:rPr kumimoji="1" lang="ja-JP" altLang="en-US" sz="1300">
              <a:latin typeface="ＭＳ Ｐゴシック" panose="020B0600070205080204" pitchFamily="50" charset="-128"/>
              <a:ea typeface="ＭＳ Ｐゴシック" panose="020B0600070205080204" pitchFamily="50" charset="-128"/>
            </a:rPr>
            <a:t>円増額した。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主な要因は、人件費が約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億円減少したものの、新型コロナウイルスワクチン接種事業や住民税非課税世帯等に対する臨時特別給付金事業に係る委託料が増加したことなどの影響により物件費が約</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億円増加したことによる。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しかし、人口が増加傾向にあることから、全国等平均よりも低い額を維持している。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86" name="直線コネクタ 185"/>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87" name="人件費・物件費等の状況最小値テキスト"/>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88" name="直線コネクタ 187"/>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89" name="人件費・物件費等の状況最大値テキスト"/>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0" name="直線コネクタ 189"/>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52096</xdr:rowOff>
    </xdr:from>
    <xdr:to>
      <xdr:col>23</xdr:col>
      <xdr:colOff>133350</xdr:colOff>
      <xdr:row>81</xdr:row>
      <xdr:rowOff>63455</xdr:rowOff>
    </xdr:to>
    <xdr:cxnSp macro="">
      <xdr:nvCxnSpPr>
        <xdr:cNvPr id="191" name="直線コネクタ 190"/>
        <xdr:cNvCxnSpPr/>
      </xdr:nvCxnSpPr>
      <xdr:spPr>
        <a:xfrm>
          <a:off x="4114800" y="13939546"/>
          <a:ext cx="838200" cy="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56684</xdr:rowOff>
    </xdr:from>
    <xdr:ext cx="762000" cy="259045"/>
    <xdr:sp macro="" textlink="">
      <xdr:nvSpPr>
        <xdr:cNvPr id="192" name="人件費・物件費等の状況平均値テキスト"/>
        <xdr:cNvSpPr txBox="1"/>
      </xdr:nvSpPr>
      <xdr:spPr>
        <a:xfrm>
          <a:off x="5041900" y="14115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3" name="フローチャート: 判断 192"/>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104414</xdr:rowOff>
    </xdr:from>
    <xdr:to>
      <xdr:col>19</xdr:col>
      <xdr:colOff>133350</xdr:colOff>
      <xdr:row>81</xdr:row>
      <xdr:rowOff>52096</xdr:rowOff>
    </xdr:to>
    <xdr:cxnSp macro="">
      <xdr:nvCxnSpPr>
        <xdr:cNvPr id="194" name="直線コネクタ 193"/>
        <xdr:cNvCxnSpPr/>
      </xdr:nvCxnSpPr>
      <xdr:spPr>
        <a:xfrm>
          <a:off x="3225800" y="13820414"/>
          <a:ext cx="889000" cy="1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5" name="フローチャート: 判断 194"/>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31514</xdr:rowOff>
    </xdr:from>
    <xdr:ext cx="736600" cy="259045"/>
    <xdr:sp macro="" textlink="">
      <xdr:nvSpPr>
        <xdr:cNvPr id="196" name="テキスト ボックス 195"/>
        <xdr:cNvSpPr txBox="1"/>
      </xdr:nvSpPr>
      <xdr:spPr>
        <a:xfrm>
          <a:off x="3733800" y="14090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55015</xdr:rowOff>
    </xdr:from>
    <xdr:to>
      <xdr:col>15</xdr:col>
      <xdr:colOff>82550</xdr:colOff>
      <xdr:row>80</xdr:row>
      <xdr:rowOff>104414</xdr:rowOff>
    </xdr:to>
    <xdr:cxnSp macro="">
      <xdr:nvCxnSpPr>
        <xdr:cNvPr id="197" name="直線コネクタ 196"/>
        <xdr:cNvCxnSpPr/>
      </xdr:nvCxnSpPr>
      <xdr:spPr>
        <a:xfrm>
          <a:off x="2336800" y="13771015"/>
          <a:ext cx="889000" cy="4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198" name="フローチャート: 判断 197"/>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96480</xdr:rowOff>
    </xdr:from>
    <xdr:ext cx="762000" cy="259045"/>
    <xdr:sp macro="" textlink="">
      <xdr:nvSpPr>
        <xdr:cNvPr id="199" name="テキスト ボックス 198"/>
        <xdr:cNvSpPr txBox="1"/>
      </xdr:nvSpPr>
      <xdr:spPr>
        <a:xfrm>
          <a:off x="2844800" y="1398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26645</xdr:rowOff>
    </xdr:from>
    <xdr:to>
      <xdr:col>11</xdr:col>
      <xdr:colOff>31750</xdr:colOff>
      <xdr:row>80</xdr:row>
      <xdr:rowOff>55015</xdr:rowOff>
    </xdr:to>
    <xdr:cxnSp macro="">
      <xdr:nvCxnSpPr>
        <xdr:cNvPr id="200" name="直線コネクタ 199"/>
        <xdr:cNvCxnSpPr/>
      </xdr:nvCxnSpPr>
      <xdr:spPr>
        <a:xfrm>
          <a:off x="1447800" y="13742645"/>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1" name="フローチャート: 判断 200"/>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21643</xdr:rowOff>
    </xdr:from>
    <xdr:ext cx="762000" cy="259045"/>
    <xdr:sp macro="" textlink="">
      <xdr:nvSpPr>
        <xdr:cNvPr id="202" name="テキスト ボックス 201"/>
        <xdr:cNvSpPr txBox="1"/>
      </xdr:nvSpPr>
      <xdr:spPr>
        <a:xfrm>
          <a:off x="1955800" y="1390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3" name="フローチャート: 判断 202"/>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5046</xdr:rowOff>
    </xdr:from>
    <xdr:ext cx="762000" cy="259045"/>
    <xdr:sp macro="" textlink="">
      <xdr:nvSpPr>
        <xdr:cNvPr id="204" name="テキスト ボックス 203"/>
        <xdr:cNvSpPr txBox="1"/>
      </xdr:nvSpPr>
      <xdr:spPr>
        <a:xfrm>
          <a:off x="1066800" y="1389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12655</xdr:rowOff>
    </xdr:from>
    <xdr:to>
      <xdr:col>23</xdr:col>
      <xdr:colOff>184150</xdr:colOff>
      <xdr:row>81</xdr:row>
      <xdr:rowOff>114255</xdr:rowOff>
    </xdr:to>
    <xdr:sp macro="" textlink="">
      <xdr:nvSpPr>
        <xdr:cNvPr id="210" name="楕円 209"/>
        <xdr:cNvSpPr/>
      </xdr:nvSpPr>
      <xdr:spPr>
        <a:xfrm>
          <a:off x="4902200" y="139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29182</xdr:rowOff>
    </xdr:from>
    <xdr:ext cx="762000" cy="259045"/>
    <xdr:sp macro="" textlink="">
      <xdr:nvSpPr>
        <xdr:cNvPr id="211" name="人件費・物件費等の状況該当値テキスト"/>
        <xdr:cNvSpPr txBox="1"/>
      </xdr:nvSpPr>
      <xdr:spPr>
        <a:xfrm>
          <a:off x="5041900" y="1374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1296</xdr:rowOff>
    </xdr:from>
    <xdr:to>
      <xdr:col>19</xdr:col>
      <xdr:colOff>184150</xdr:colOff>
      <xdr:row>81</xdr:row>
      <xdr:rowOff>102896</xdr:rowOff>
    </xdr:to>
    <xdr:sp macro="" textlink="">
      <xdr:nvSpPr>
        <xdr:cNvPr id="212" name="楕円 211"/>
        <xdr:cNvSpPr/>
      </xdr:nvSpPr>
      <xdr:spPr>
        <a:xfrm>
          <a:off x="4064000" y="138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113073</xdr:rowOff>
    </xdr:from>
    <xdr:ext cx="736600" cy="259045"/>
    <xdr:sp macro="" textlink="">
      <xdr:nvSpPr>
        <xdr:cNvPr id="213" name="テキスト ボックス 212"/>
        <xdr:cNvSpPr txBox="1"/>
      </xdr:nvSpPr>
      <xdr:spPr>
        <a:xfrm>
          <a:off x="3733800" y="13657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53614</xdr:rowOff>
    </xdr:from>
    <xdr:to>
      <xdr:col>15</xdr:col>
      <xdr:colOff>133350</xdr:colOff>
      <xdr:row>80</xdr:row>
      <xdr:rowOff>155214</xdr:rowOff>
    </xdr:to>
    <xdr:sp macro="" textlink="">
      <xdr:nvSpPr>
        <xdr:cNvPr id="214" name="楕円 213"/>
        <xdr:cNvSpPr/>
      </xdr:nvSpPr>
      <xdr:spPr>
        <a:xfrm>
          <a:off x="3175000" y="1376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165391</xdr:rowOff>
    </xdr:from>
    <xdr:ext cx="762000" cy="259045"/>
    <xdr:sp macro="" textlink="">
      <xdr:nvSpPr>
        <xdr:cNvPr id="215" name="テキスト ボックス 214"/>
        <xdr:cNvSpPr txBox="1"/>
      </xdr:nvSpPr>
      <xdr:spPr>
        <a:xfrm>
          <a:off x="2844800" y="1353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4215</xdr:rowOff>
    </xdr:from>
    <xdr:to>
      <xdr:col>11</xdr:col>
      <xdr:colOff>82550</xdr:colOff>
      <xdr:row>80</xdr:row>
      <xdr:rowOff>105815</xdr:rowOff>
    </xdr:to>
    <xdr:sp macro="" textlink="">
      <xdr:nvSpPr>
        <xdr:cNvPr id="216" name="楕円 215"/>
        <xdr:cNvSpPr/>
      </xdr:nvSpPr>
      <xdr:spPr>
        <a:xfrm>
          <a:off x="2286000" y="137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115992</xdr:rowOff>
    </xdr:from>
    <xdr:ext cx="762000" cy="259045"/>
    <xdr:sp macro="" textlink="">
      <xdr:nvSpPr>
        <xdr:cNvPr id="217" name="テキスト ボックス 216"/>
        <xdr:cNvSpPr txBox="1"/>
      </xdr:nvSpPr>
      <xdr:spPr>
        <a:xfrm>
          <a:off x="1955800" y="134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147295</xdr:rowOff>
    </xdr:from>
    <xdr:to>
      <xdr:col>7</xdr:col>
      <xdr:colOff>31750</xdr:colOff>
      <xdr:row>80</xdr:row>
      <xdr:rowOff>77445</xdr:rowOff>
    </xdr:to>
    <xdr:sp macro="" textlink="">
      <xdr:nvSpPr>
        <xdr:cNvPr id="218" name="楕円 217"/>
        <xdr:cNvSpPr/>
      </xdr:nvSpPr>
      <xdr:spPr>
        <a:xfrm>
          <a:off x="1397000" y="136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87622</xdr:rowOff>
    </xdr:from>
    <xdr:ext cx="762000" cy="259045"/>
    <xdr:sp macro="" textlink="">
      <xdr:nvSpPr>
        <xdr:cNvPr id="219" name="テキスト ボックス 218"/>
        <xdr:cNvSpPr txBox="1"/>
      </xdr:nvSpPr>
      <xdr:spPr>
        <a:xfrm>
          <a:off x="1066800" y="1346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現在）からは採用・退職に伴う職員構成の変動等により低下傾向となり、令和元年度決算（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現在）も、職員構成の変動により低下したが、令和２年度決算（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現在）においては、職員構成の変動により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なお、令和３年度決算は、令和２年度決算と同年の給与実態調査に基づき算出しているため、令和２年度と同値となっている。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48" name="直線コネクタ 247"/>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49"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0" name="直線コネクタ 249"/>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1"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2" name="直線コネクタ 251"/>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24341</xdr:rowOff>
    </xdr:from>
    <xdr:to>
      <xdr:col>81</xdr:col>
      <xdr:colOff>44450</xdr:colOff>
      <xdr:row>80</xdr:row>
      <xdr:rowOff>24341</xdr:rowOff>
    </xdr:to>
    <xdr:cxnSp macro="">
      <xdr:nvCxnSpPr>
        <xdr:cNvPr id="253" name="直線コネクタ 252"/>
        <xdr:cNvCxnSpPr/>
      </xdr:nvCxnSpPr>
      <xdr:spPr>
        <a:xfrm>
          <a:off x="16179800" y="137403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4"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5" name="フローチャート: 判断 254"/>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79</xdr:row>
      <xdr:rowOff>155575</xdr:rowOff>
    </xdr:from>
    <xdr:to>
      <xdr:col>77</xdr:col>
      <xdr:colOff>44450</xdr:colOff>
      <xdr:row>80</xdr:row>
      <xdr:rowOff>24341</xdr:rowOff>
    </xdr:to>
    <xdr:cxnSp macro="">
      <xdr:nvCxnSpPr>
        <xdr:cNvPr id="256" name="直線コネクタ 255"/>
        <xdr:cNvCxnSpPr/>
      </xdr:nvCxnSpPr>
      <xdr:spPr>
        <a:xfrm>
          <a:off x="15290800" y="137001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7" name="フローチャート: 判断 256"/>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58" name="テキスト ボックス 257"/>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155575</xdr:rowOff>
    </xdr:from>
    <xdr:to>
      <xdr:col>72</xdr:col>
      <xdr:colOff>203200</xdr:colOff>
      <xdr:row>82</xdr:row>
      <xdr:rowOff>43391</xdr:rowOff>
    </xdr:to>
    <xdr:cxnSp macro="">
      <xdr:nvCxnSpPr>
        <xdr:cNvPr id="259" name="直線コネクタ 258"/>
        <xdr:cNvCxnSpPr/>
      </xdr:nvCxnSpPr>
      <xdr:spPr>
        <a:xfrm flipV="1">
          <a:off x="14401800" y="13700125"/>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0" name="フローチャート: 判断 259"/>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1" name="テキスト ボックス 260"/>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43391</xdr:rowOff>
    </xdr:from>
    <xdr:to>
      <xdr:col>68</xdr:col>
      <xdr:colOff>152400</xdr:colOff>
      <xdr:row>83</xdr:row>
      <xdr:rowOff>12700</xdr:rowOff>
    </xdr:to>
    <xdr:cxnSp macro="">
      <xdr:nvCxnSpPr>
        <xdr:cNvPr id="262" name="直線コネクタ 261"/>
        <xdr:cNvCxnSpPr/>
      </xdr:nvCxnSpPr>
      <xdr:spPr>
        <a:xfrm flipV="1">
          <a:off x="13512800" y="1410229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3" name="フローチャート: 判断 262"/>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4" name="テキスト ボックス 263"/>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5" name="フローチャート: 判断 264"/>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6" name="テキスト ボックス 265"/>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144991</xdr:rowOff>
    </xdr:from>
    <xdr:to>
      <xdr:col>81</xdr:col>
      <xdr:colOff>95250</xdr:colOff>
      <xdr:row>80</xdr:row>
      <xdr:rowOff>75141</xdr:rowOff>
    </xdr:to>
    <xdr:sp macro="" textlink="">
      <xdr:nvSpPr>
        <xdr:cNvPr id="272" name="楕円 271"/>
        <xdr:cNvSpPr/>
      </xdr:nvSpPr>
      <xdr:spPr>
        <a:xfrm>
          <a:off x="16967200" y="136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66268</xdr:rowOff>
    </xdr:from>
    <xdr:ext cx="762000" cy="259045"/>
    <xdr:sp macro="" textlink="">
      <xdr:nvSpPr>
        <xdr:cNvPr id="273" name="給与水準   （国との比較）該当値テキスト"/>
        <xdr:cNvSpPr txBox="1"/>
      </xdr:nvSpPr>
      <xdr:spPr>
        <a:xfrm>
          <a:off x="17106900" y="1361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144991</xdr:rowOff>
    </xdr:from>
    <xdr:to>
      <xdr:col>77</xdr:col>
      <xdr:colOff>95250</xdr:colOff>
      <xdr:row>80</xdr:row>
      <xdr:rowOff>75141</xdr:rowOff>
    </xdr:to>
    <xdr:sp macro="" textlink="">
      <xdr:nvSpPr>
        <xdr:cNvPr id="274" name="楕円 273"/>
        <xdr:cNvSpPr/>
      </xdr:nvSpPr>
      <xdr:spPr>
        <a:xfrm>
          <a:off x="16129000" y="136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85318</xdr:rowOff>
    </xdr:from>
    <xdr:ext cx="736600" cy="259045"/>
    <xdr:sp macro="" textlink="">
      <xdr:nvSpPr>
        <xdr:cNvPr id="275" name="テキスト ボックス 274"/>
        <xdr:cNvSpPr txBox="1"/>
      </xdr:nvSpPr>
      <xdr:spPr>
        <a:xfrm>
          <a:off x="15798800" y="13458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104775</xdr:rowOff>
    </xdr:from>
    <xdr:to>
      <xdr:col>73</xdr:col>
      <xdr:colOff>44450</xdr:colOff>
      <xdr:row>80</xdr:row>
      <xdr:rowOff>34925</xdr:rowOff>
    </xdr:to>
    <xdr:sp macro="" textlink="">
      <xdr:nvSpPr>
        <xdr:cNvPr id="276" name="楕円 275"/>
        <xdr:cNvSpPr/>
      </xdr:nvSpPr>
      <xdr:spPr>
        <a:xfrm>
          <a:off x="15240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45102</xdr:rowOff>
    </xdr:from>
    <xdr:ext cx="762000" cy="259045"/>
    <xdr:sp macro="" textlink="">
      <xdr:nvSpPr>
        <xdr:cNvPr id="277" name="テキスト ボックス 276"/>
        <xdr:cNvSpPr txBox="1"/>
      </xdr:nvSpPr>
      <xdr:spPr>
        <a:xfrm>
          <a:off x="14909800" y="1341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164041</xdr:rowOff>
    </xdr:from>
    <xdr:to>
      <xdr:col>68</xdr:col>
      <xdr:colOff>203200</xdr:colOff>
      <xdr:row>82</xdr:row>
      <xdr:rowOff>94191</xdr:rowOff>
    </xdr:to>
    <xdr:sp macro="" textlink="">
      <xdr:nvSpPr>
        <xdr:cNvPr id="278" name="楕円 277"/>
        <xdr:cNvSpPr/>
      </xdr:nvSpPr>
      <xdr:spPr>
        <a:xfrm>
          <a:off x="14351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104368</xdr:rowOff>
    </xdr:from>
    <xdr:ext cx="762000" cy="259045"/>
    <xdr:sp macro="" textlink="">
      <xdr:nvSpPr>
        <xdr:cNvPr id="279" name="テキスト ボックス 278"/>
        <xdr:cNvSpPr txBox="1"/>
      </xdr:nvSpPr>
      <xdr:spPr>
        <a:xfrm>
          <a:off x="14020800" y="138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0" name="楕円 279"/>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1" name="テキスト ボックス 280"/>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数管理計画を着実に実行することにより、類似団体の平均値よりも低い数値を実現している。今後も職員数の適正化の取り組みを進めていくとともに、各部門の業務量分析を的確に行い、職員の適正配置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1" name="直線コネクタ 310"/>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2"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3" name="直線コネクタ 312"/>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4"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98848</xdr:rowOff>
    </xdr:from>
    <xdr:to>
      <xdr:col>81</xdr:col>
      <xdr:colOff>44450</xdr:colOff>
      <xdr:row>58</xdr:row>
      <xdr:rowOff>114935</xdr:rowOff>
    </xdr:to>
    <xdr:cxnSp macro="">
      <xdr:nvCxnSpPr>
        <xdr:cNvPr id="316" name="直線コネクタ 315"/>
        <xdr:cNvCxnSpPr/>
      </xdr:nvCxnSpPr>
      <xdr:spPr>
        <a:xfrm flipV="1">
          <a:off x="16179800" y="1004294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7"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114935</xdr:rowOff>
    </xdr:from>
    <xdr:to>
      <xdr:col>77</xdr:col>
      <xdr:colOff>44450</xdr:colOff>
      <xdr:row>59</xdr:row>
      <xdr:rowOff>3810</xdr:rowOff>
    </xdr:to>
    <xdr:cxnSp macro="">
      <xdr:nvCxnSpPr>
        <xdr:cNvPr id="319" name="直線コネクタ 318"/>
        <xdr:cNvCxnSpPr/>
      </xdr:nvCxnSpPr>
      <xdr:spPr>
        <a:xfrm flipV="1">
          <a:off x="15290800" y="100590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0" name="フローチャート: 判断 319"/>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1" name="テキスト ボックス 320"/>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167217</xdr:rowOff>
    </xdr:from>
    <xdr:to>
      <xdr:col>72</xdr:col>
      <xdr:colOff>203200</xdr:colOff>
      <xdr:row>59</xdr:row>
      <xdr:rowOff>3810</xdr:rowOff>
    </xdr:to>
    <xdr:cxnSp macro="">
      <xdr:nvCxnSpPr>
        <xdr:cNvPr id="322" name="直線コネクタ 321"/>
        <xdr:cNvCxnSpPr/>
      </xdr:nvCxnSpPr>
      <xdr:spPr>
        <a:xfrm>
          <a:off x="14401800" y="101113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3" name="フローチャート: 判断 322"/>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134848</xdr:rowOff>
    </xdr:from>
    <xdr:ext cx="762000" cy="259045"/>
    <xdr:sp macro="" textlink="">
      <xdr:nvSpPr>
        <xdr:cNvPr id="324" name="テキスト ボックス 323"/>
        <xdr:cNvSpPr txBox="1"/>
      </xdr:nvSpPr>
      <xdr:spPr>
        <a:xfrm>
          <a:off x="14909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131021</xdr:rowOff>
    </xdr:from>
    <xdr:to>
      <xdr:col>68</xdr:col>
      <xdr:colOff>152400</xdr:colOff>
      <xdr:row>58</xdr:row>
      <xdr:rowOff>167217</xdr:rowOff>
    </xdr:to>
    <xdr:cxnSp macro="">
      <xdr:nvCxnSpPr>
        <xdr:cNvPr id="325" name="直線コネクタ 324"/>
        <xdr:cNvCxnSpPr/>
      </xdr:nvCxnSpPr>
      <xdr:spPr>
        <a:xfrm>
          <a:off x="13512800" y="1007512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26" name="フローチャート: 判断 325"/>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27" name="テキスト ボックス 326"/>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28" name="フローチャート: 判断 327"/>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29" name="テキスト ボックス 328"/>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48048</xdr:rowOff>
    </xdr:from>
    <xdr:to>
      <xdr:col>81</xdr:col>
      <xdr:colOff>95250</xdr:colOff>
      <xdr:row>58</xdr:row>
      <xdr:rowOff>149648</xdr:rowOff>
    </xdr:to>
    <xdr:sp macro="" textlink="">
      <xdr:nvSpPr>
        <xdr:cNvPr id="335" name="楕円 334"/>
        <xdr:cNvSpPr/>
      </xdr:nvSpPr>
      <xdr:spPr>
        <a:xfrm>
          <a:off x="16967200" y="99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140775</xdr:rowOff>
    </xdr:from>
    <xdr:ext cx="762000" cy="259045"/>
    <xdr:sp macro="" textlink="">
      <xdr:nvSpPr>
        <xdr:cNvPr id="336" name="定員管理の状況該当値テキスト"/>
        <xdr:cNvSpPr txBox="1"/>
      </xdr:nvSpPr>
      <xdr:spPr>
        <a:xfrm>
          <a:off x="17106900" y="99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64135</xdr:rowOff>
    </xdr:from>
    <xdr:to>
      <xdr:col>77</xdr:col>
      <xdr:colOff>95250</xdr:colOff>
      <xdr:row>58</xdr:row>
      <xdr:rowOff>165735</xdr:rowOff>
    </xdr:to>
    <xdr:sp macro="" textlink="">
      <xdr:nvSpPr>
        <xdr:cNvPr id="337" name="楕円 336"/>
        <xdr:cNvSpPr/>
      </xdr:nvSpPr>
      <xdr:spPr>
        <a:xfrm>
          <a:off x="16129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4462</xdr:rowOff>
    </xdr:from>
    <xdr:ext cx="736600" cy="259045"/>
    <xdr:sp macro="" textlink="">
      <xdr:nvSpPr>
        <xdr:cNvPr id="338" name="テキスト ボックス 337"/>
        <xdr:cNvSpPr txBox="1"/>
      </xdr:nvSpPr>
      <xdr:spPr>
        <a:xfrm>
          <a:off x="15798800" y="9777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124460</xdr:rowOff>
    </xdr:from>
    <xdr:to>
      <xdr:col>73</xdr:col>
      <xdr:colOff>44450</xdr:colOff>
      <xdr:row>59</xdr:row>
      <xdr:rowOff>54610</xdr:rowOff>
    </xdr:to>
    <xdr:sp macro="" textlink="">
      <xdr:nvSpPr>
        <xdr:cNvPr id="339" name="楕円 338"/>
        <xdr:cNvSpPr/>
      </xdr:nvSpPr>
      <xdr:spPr>
        <a:xfrm>
          <a:off x="15240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64787</xdr:rowOff>
    </xdr:from>
    <xdr:ext cx="762000" cy="259045"/>
    <xdr:sp macro="" textlink="">
      <xdr:nvSpPr>
        <xdr:cNvPr id="340" name="テキスト ボックス 339"/>
        <xdr:cNvSpPr txBox="1"/>
      </xdr:nvSpPr>
      <xdr:spPr>
        <a:xfrm>
          <a:off x="14909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116417</xdr:rowOff>
    </xdr:from>
    <xdr:to>
      <xdr:col>68</xdr:col>
      <xdr:colOff>203200</xdr:colOff>
      <xdr:row>59</xdr:row>
      <xdr:rowOff>46567</xdr:rowOff>
    </xdr:to>
    <xdr:sp macro="" textlink="">
      <xdr:nvSpPr>
        <xdr:cNvPr id="341" name="楕円 340"/>
        <xdr:cNvSpPr/>
      </xdr:nvSpPr>
      <xdr:spPr>
        <a:xfrm>
          <a:off x="14351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56744</xdr:rowOff>
    </xdr:from>
    <xdr:ext cx="762000" cy="259045"/>
    <xdr:sp macro="" textlink="">
      <xdr:nvSpPr>
        <xdr:cNvPr id="342" name="テキスト ボックス 341"/>
        <xdr:cNvSpPr txBox="1"/>
      </xdr:nvSpPr>
      <xdr:spPr>
        <a:xfrm>
          <a:off x="14020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80221</xdr:rowOff>
    </xdr:from>
    <xdr:to>
      <xdr:col>64</xdr:col>
      <xdr:colOff>152400</xdr:colOff>
      <xdr:row>59</xdr:row>
      <xdr:rowOff>10371</xdr:rowOff>
    </xdr:to>
    <xdr:sp macro="" textlink="">
      <xdr:nvSpPr>
        <xdr:cNvPr id="343" name="楕円 342"/>
        <xdr:cNvSpPr/>
      </xdr:nvSpPr>
      <xdr:spPr>
        <a:xfrm>
          <a:off x="13462000" y="100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20548</xdr:rowOff>
    </xdr:from>
    <xdr:ext cx="762000" cy="259045"/>
    <xdr:sp macro="" textlink="">
      <xdr:nvSpPr>
        <xdr:cNvPr id="344" name="テキスト ボックス 343"/>
        <xdr:cNvSpPr txBox="1"/>
      </xdr:nvSpPr>
      <xdr:spPr>
        <a:xfrm>
          <a:off x="13131800" y="979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令和３年度の実質公債費比率は、前年度より１ポイント上昇した。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主な要因は、算出において、平成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年度の単年度実質公債費比率</a:t>
          </a:r>
          <a:r>
            <a:rPr kumimoji="1" lang="en-US" altLang="ja-JP" sz="1300">
              <a:latin typeface="ＭＳ Ｐゴシック" panose="020B0600070205080204" pitchFamily="50" charset="-128"/>
              <a:ea typeface="ＭＳ Ｐゴシック" panose="020B0600070205080204" pitchFamily="50" charset="-128"/>
            </a:rPr>
            <a:t>0.48</a:t>
          </a:r>
          <a:r>
            <a:rPr kumimoji="1" lang="ja-JP" altLang="en-US" sz="1300">
              <a:latin typeface="ＭＳ Ｐゴシック" panose="020B0600070205080204" pitchFamily="50" charset="-128"/>
              <a:ea typeface="ＭＳ Ｐゴシック" panose="020B0600070205080204" pitchFamily="50" charset="-128"/>
            </a:rPr>
            <a:t>が、令和３年度の</a:t>
          </a:r>
          <a:r>
            <a:rPr kumimoji="1" lang="en-US" altLang="ja-JP" sz="1300">
              <a:latin typeface="ＭＳ Ｐゴシック" panose="020B0600070205080204" pitchFamily="50" charset="-128"/>
              <a:ea typeface="ＭＳ Ｐゴシック" panose="020B0600070205080204" pitchFamily="50" charset="-128"/>
            </a:rPr>
            <a:t>3.47</a:t>
          </a:r>
          <a:r>
            <a:rPr kumimoji="1" lang="ja-JP" altLang="en-US" sz="1300">
              <a:latin typeface="ＭＳ Ｐゴシック" panose="020B0600070205080204" pitchFamily="50" charset="-128"/>
              <a:ea typeface="ＭＳ Ｐゴシック" panose="020B0600070205080204" pitchFamily="50" charset="-128"/>
            </a:rPr>
            <a:t>と入れ替わったことによる。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令和３年度の単年度実質公債費比率の上昇は、算定式の分子にあたる地方債等元利償還金が増加したことによる。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4" name="直線コネクタ 373"/>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5"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6" name="直線コネクタ 375"/>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8" name="直線コネクタ 37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39</xdr:row>
      <xdr:rowOff>103112</xdr:rowOff>
    </xdr:to>
    <xdr:cxnSp macro="">
      <xdr:nvCxnSpPr>
        <xdr:cNvPr id="379" name="直線コネクタ 378"/>
        <xdr:cNvCxnSpPr/>
      </xdr:nvCxnSpPr>
      <xdr:spPr>
        <a:xfrm>
          <a:off x="16179800" y="667475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159657</xdr:rowOff>
    </xdr:to>
    <xdr:cxnSp macro="">
      <xdr:nvCxnSpPr>
        <xdr:cNvPr id="382" name="直線コネクタ 381"/>
        <xdr:cNvCxnSpPr/>
      </xdr:nvCxnSpPr>
      <xdr:spPr>
        <a:xfrm>
          <a:off x="15290800" y="66058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3" name="フローチャート: 判断 38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4" name="テキスト ボックス 38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90715</xdr:rowOff>
    </xdr:to>
    <xdr:cxnSp macro="">
      <xdr:nvCxnSpPr>
        <xdr:cNvPr id="385" name="直線コネクタ 384"/>
        <xdr:cNvCxnSpPr/>
      </xdr:nvCxnSpPr>
      <xdr:spPr>
        <a:xfrm>
          <a:off x="14401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86" name="フローチャート: 判断 38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87" name="テキスト ボックス 38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21772</xdr:rowOff>
    </xdr:from>
    <xdr:to>
      <xdr:col>68</xdr:col>
      <xdr:colOff>152400</xdr:colOff>
      <xdr:row>38</xdr:row>
      <xdr:rowOff>33262</xdr:rowOff>
    </xdr:to>
    <xdr:cxnSp macro="">
      <xdr:nvCxnSpPr>
        <xdr:cNvPr id="388" name="直線コネクタ 387"/>
        <xdr:cNvCxnSpPr/>
      </xdr:nvCxnSpPr>
      <xdr:spPr>
        <a:xfrm flipV="1">
          <a:off x="13512800" y="65368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89" name="フローチャート: 判断 388"/>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0" name="テキスト ボックス 389"/>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1" name="フローチャート: 判断 390"/>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48579</xdr:rowOff>
    </xdr:from>
    <xdr:ext cx="762000" cy="259045"/>
    <xdr:sp macro="" textlink="">
      <xdr:nvSpPr>
        <xdr:cNvPr id="392" name="テキスト ボックス 391"/>
        <xdr:cNvSpPr txBox="1"/>
      </xdr:nvSpPr>
      <xdr:spPr>
        <a:xfrm>
          <a:off x="13131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52312</xdr:rowOff>
    </xdr:from>
    <xdr:to>
      <xdr:col>81</xdr:col>
      <xdr:colOff>95250</xdr:colOff>
      <xdr:row>39</xdr:row>
      <xdr:rowOff>153912</xdr:rowOff>
    </xdr:to>
    <xdr:sp macro="" textlink="">
      <xdr:nvSpPr>
        <xdr:cNvPr id="398" name="楕円 397"/>
        <xdr:cNvSpPr/>
      </xdr:nvSpPr>
      <xdr:spPr>
        <a:xfrm>
          <a:off x="169672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68839</xdr:rowOff>
    </xdr:from>
    <xdr:ext cx="762000" cy="259045"/>
    <xdr:sp macro="" textlink="">
      <xdr:nvSpPr>
        <xdr:cNvPr id="399" name="公債費負担の状況該当値テキスト"/>
        <xdr:cNvSpPr txBox="1"/>
      </xdr:nvSpPr>
      <xdr:spPr>
        <a:xfrm>
          <a:off x="17106900" y="658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0" name="楕円 399"/>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1" name="テキスト ボックス 400"/>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2" name="楕円 401"/>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3" name="テキスト ボックス 402"/>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142422</xdr:rowOff>
    </xdr:from>
    <xdr:to>
      <xdr:col>68</xdr:col>
      <xdr:colOff>203200</xdr:colOff>
      <xdr:row>38</xdr:row>
      <xdr:rowOff>72572</xdr:rowOff>
    </xdr:to>
    <xdr:sp macro="" textlink="">
      <xdr:nvSpPr>
        <xdr:cNvPr id="404" name="楕円 403"/>
        <xdr:cNvSpPr/>
      </xdr:nvSpPr>
      <xdr:spPr>
        <a:xfrm>
          <a:off x="14351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82749</xdr:rowOff>
    </xdr:from>
    <xdr:ext cx="762000" cy="259045"/>
    <xdr:sp macro="" textlink="">
      <xdr:nvSpPr>
        <xdr:cNvPr id="405" name="テキスト ボックス 404"/>
        <xdr:cNvSpPr txBox="1"/>
      </xdr:nvSpPr>
      <xdr:spPr>
        <a:xfrm>
          <a:off x="14020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06" name="楕円 405"/>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07" name="テキスト ボックス 406"/>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令和３年度の将来負担比率は、前年度より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主な要因は、算定式の分母を構成する標準財政規模が普通交付税や臨時財政対策債発行可能額により増加したことで、分母全体で約</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億円増加し、分子では将来負担額が増加したものの、基金等の増加により充当可能財源等も増加し、分子全体では約</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億円減少したことによる。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36" name="直線コネクタ 435"/>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37"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38" name="直線コネクタ 437"/>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149754</xdr:rowOff>
    </xdr:from>
    <xdr:to>
      <xdr:col>81</xdr:col>
      <xdr:colOff>44450</xdr:colOff>
      <xdr:row>18</xdr:row>
      <xdr:rowOff>72813</xdr:rowOff>
    </xdr:to>
    <xdr:cxnSp macro="">
      <xdr:nvCxnSpPr>
        <xdr:cNvPr id="441" name="直線コネクタ 440"/>
        <xdr:cNvCxnSpPr/>
      </xdr:nvCxnSpPr>
      <xdr:spPr>
        <a:xfrm flipV="1">
          <a:off x="16179800" y="3064404"/>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2" name="将来負担の状況平均値テキスト"/>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3" name="フローチャート: 判断 442"/>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52705</xdr:rowOff>
    </xdr:from>
    <xdr:to>
      <xdr:col>77</xdr:col>
      <xdr:colOff>44450</xdr:colOff>
      <xdr:row>18</xdr:row>
      <xdr:rowOff>72813</xdr:rowOff>
    </xdr:to>
    <xdr:cxnSp macro="">
      <xdr:nvCxnSpPr>
        <xdr:cNvPr id="444" name="直線コネクタ 443"/>
        <xdr:cNvCxnSpPr/>
      </xdr:nvCxnSpPr>
      <xdr:spPr>
        <a:xfrm>
          <a:off x="15290800" y="313880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5" name="フローチャート: 判断 444"/>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46" name="テキスト ボックス 445"/>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51223</xdr:rowOff>
    </xdr:from>
    <xdr:to>
      <xdr:col>72</xdr:col>
      <xdr:colOff>203200</xdr:colOff>
      <xdr:row>18</xdr:row>
      <xdr:rowOff>52705</xdr:rowOff>
    </xdr:to>
    <xdr:cxnSp macro="">
      <xdr:nvCxnSpPr>
        <xdr:cNvPr id="447" name="直線コネクタ 446"/>
        <xdr:cNvCxnSpPr/>
      </xdr:nvCxnSpPr>
      <xdr:spPr>
        <a:xfrm>
          <a:off x="14401800" y="2965873"/>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48" name="フローチャート: 判断 447"/>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49" name="テキスト ボックス 448"/>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27093</xdr:rowOff>
    </xdr:from>
    <xdr:to>
      <xdr:col>68</xdr:col>
      <xdr:colOff>152400</xdr:colOff>
      <xdr:row>17</xdr:row>
      <xdr:rowOff>51223</xdr:rowOff>
    </xdr:to>
    <xdr:cxnSp macro="">
      <xdr:nvCxnSpPr>
        <xdr:cNvPr id="450" name="直線コネクタ 449"/>
        <xdr:cNvCxnSpPr/>
      </xdr:nvCxnSpPr>
      <xdr:spPr>
        <a:xfrm>
          <a:off x="13512800" y="29417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1" name="フローチャート: 判断 450"/>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2" name="テキスト ボックス 451"/>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3" name="フローチャート: 判断 452"/>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94844</xdr:rowOff>
    </xdr:from>
    <xdr:ext cx="762000" cy="259045"/>
    <xdr:sp macro="" textlink="">
      <xdr:nvSpPr>
        <xdr:cNvPr id="454" name="テキスト ボックス 453"/>
        <xdr:cNvSpPr txBox="1"/>
      </xdr:nvSpPr>
      <xdr:spPr>
        <a:xfrm>
          <a:off x="13131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98954</xdr:rowOff>
    </xdr:from>
    <xdr:to>
      <xdr:col>81</xdr:col>
      <xdr:colOff>95250</xdr:colOff>
      <xdr:row>18</xdr:row>
      <xdr:rowOff>29104</xdr:rowOff>
    </xdr:to>
    <xdr:sp macro="" textlink="">
      <xdr:nvSpPr>
        <xdr:cNvPr id="460" name="楕円 459"/>
        <xdr:cNvSpPr/>
      </xdr:nvSpPr>
      <xdr:spPr>
        <a:xfrm>
          <a:off x="16967200" y="301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71031</xdr:rowOff>
    </xdr:from>
    <xdr:ext cx="762000" cy="259045"/>
    <xdr:sp macro="" textlink="">
      <xdr:nvSpPr>
        <xdr:cNvPr id="461" name="将来負担の状況該当値テキスト"/>
        <xdr:cNvSpPr txBox="1"/>
      </xdr:nvSpPr>
      <xdr:spPr>
        <a:xfrm>
          <a:off x="17106900" y="2985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22013</xdr:rowOff>
    </xdr:from>
    <xdr:to>
      <xdr:col>77</xdr:col>
      <xdr:colOff>95250</xdr:colOff>
      <xdr:row>18</xdr:row>
      <xdr:rowOff>123613</xdr:rowOff>
    </xdr:to>
    <xdr:sp macro="" textlink="">
      <xdr:nvSpPr>
        <xdr:cNvPr id="462" name="楕円 461"/>
        <xdr:cNvSpPr/>
      </xdr:nvSpPr>
      <xdr:spPr>
        <a:xfrm>
          <a:off x="16129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108390</xdr:rowOff>
    </xdr:from>
    <xdr:ext cx="736600" cy="259045"/>
    <xdr:sp macro="" textlink="">
      <xdr:nvSpPr>
        <xdr:cNvPr id="463" name="テキスト ボックス 462"/>
        <xdr:cNvSpPr txBox="1"/>
      </xdr:nvSpPr>
      <xdr:spPr>
        <a:xfrm>
          <a:off x="15798800" y="319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1905</xdr:rowOff>
    </xdr:from>
    <xdr:to>
      <xdr:col>73</xdr:col>
      <xdr:colOff>44450</xdr:colOff>
      <xdr:row>18</xdr:row>
      <xdr:rowOff>103505</xdr:rowOff>
    </xdr:to>
    <xdr:sp macro="" textlink="">
      <xdr:nvSpPr>
        <xdr:cNvPr id="464" name="楕円 463"/>
        <xdr:cNvSpPr/>
      </xdr:nvSpPr>
      <xdr:spPr>
        <a:xfrm>
          <a:off x="15240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88282</xdr:rowOff>
    </xdr:from>
    <xdr:ext cx="762000" cy="259045"/>
    <xdr:sp macro="" textlink="">
      <xdr:nvSpPr>
        <xdr:cNvPr id="465" name="テキスト ボックス 464"/>
        <xdr:cNvSpPr txBox="1"/>
      </xdr:nvSpPr>
      <xdr:spPr>
        <a:xfrm>
          <a:off x="14909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423</xdr:rowOff>
    </xdr:from>
    <xdr:to>
      <xdr:col>68</xdr:col>
      <xdr:colOff>203200</xdr:colOff>
      <xdr:row>17</xdr:row>
      <xdr:rowOff>102023</xdr:rowOff>
    </xdr:to>
    <xdr:sp macro="" textlink="">
      <xdr:nvSpPr>
        <xdr:cNvPr id="466" name="楕円 465"/>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86800</xdr:rowOff>
    </xdr:from>
    <xdr:ext cx="762000" cy="259045"/>
    <xdr:sp macro="" textlink="">
      <xdr:nvSpPr>
        <xdr:cNvPr id="467" name="テキスト ボックス 466"/>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147743</xdr:rowOff>
    </xdr:from>
    <xdr:to>
      <xdr:col>64</xdr:col>
      <xdr:colOff>152400</xdr:colOff>
      <xdr:row>17</xdr:row>
      <xdr:rowOff>77893</xdr:rowOff>
    </xdr:to>
    <xdr:sp macro="" textlink="">
      <xdr:nvSpPr>
        <xdr:cNvPr id="468" name="楕円 467"/>
        <xdr:cNvSpPr/>
      </xdr:nvSpPr>
      <xdr:spPr>
        <a:xfrm>
          <a:off x="13462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88070</xdr:rowOff>
    </xdr:from>
    <xdr:ext cx="762000" cy="259045"/>
    <xdr:sp macro="" textlink="">
      <xdr:nvSpPr>
        <xdr:cNvPr id="469" name="テキスト ボックス 468"/>
        <xdr:cNvSpPr txBox="1"/>
      </xdr:nvSpPr>
      <xdr:spPr>
        <a:xfrm>
          <a:off x="13131800" y="26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144780</xdr:colOff>
      <xdr:row>26</xdr:row>
      <xdr:rowOff>22860</xdr:rowOff>
    </xdr:from>
    <xdr:ext cx="9099176" cy="441960"/>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16280" y="4381500"/>
          <a:ext cx="9099176" cy="441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242,937
235,704
27.09
93,072,959
88,122,184
4,880,601
45,487,520
58,300,039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令和３年度の人件費は、前年度より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主な要因は、任期の定めのない常勤職員の給与や期末手当、また退職金などの減による。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44450</xdr:rowOff>
    </xdr:from>
    <xdr:to>
      <xdr:col>24</xdr:col>
      <xdr:colOff>25400</xdr:colOff>
      <xdr:row>37</xdr:row>
      <xdr:rowOff>19050</xdr:rowOff>
    </xdr:to>
    <xdr:cxnSp macro="">
      <xdr:nvCxnSpPr>
        <xdr:cNvPr id="66" name="直線コネクタ 65"/>
        <xdr:cNvCxnSpPr/>
      </xdr:nvCxnSpPr>
      <xdr:spPr>
        <a:xfrm flipV="1">
          <a:off x="3987800" y="6045200"/>
          <a:ext cx="8382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158750</xdr:rowOff>
    </xdr:from>
    <xdr:to>
      <xdr:col>19</xdr:col>
      <xdr:colOff>187325</xdr:colOff>
      <xdr:row>37</xdr:row>
      <xdr:rowOff>19050</xdr:rowOff>
    </xdr:to>
    <xdr:cxnSp macro="">
      <xdr:nvCxnSpPr>
        <xdr:cNvPr id="69" name="直線コネクタ 68"/>
        <xdr:cNvCxnSpPr/>
      </xdr:nvCxnSpPr>
      <xdr:spPr>
        <a:xfrm>
          <a:off x="3098800" y="61595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158750</xdr:rowOff>
    </xdr:from>
    <xdr:to>
      <xdr:col>15</xdr:col>
      <xdr:colOff>98425</xdr:colOff>
      <xdr:row>36</xdr:row>
      <xdr:rowOff>38100</xdr:rowOff>
    </xdr:to>
    <xdr:cxnSp macro="">
      <xdr:nvCxnSpPr>
        <xdr:cNvPr id="72" name="直線コネクタ 71"/>
        <xdr:cNvCxnSpPr/>
      </xdr:nvCxnSpPr>
      <xdr:spPr>
        <a:xfrm flipV="1">
          <a:off x="2209800" y="6159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38100</xdr:rowOff>
    </xdr:from>
    <xdr:to>
      <xdr:col>11</xdr:col>
      <xdr:colOff>9525</xdr:colOff>
      <xdr:row>36</xdr:row>
      <xdr:rowOff>88900</xdr:rowOff>
    </xdr:to>
    <xdr:cxnSp macro="">
      <xdr:nvCxnSpPr>
        <xdr:cNvPr id="75" name="直線コネクタ 74"/>
        <xdr:cNvCxnSpPr/>
      </xdr:nvCxnSpPr>
      <xdr:spPr>
        <a:xfrm flipV="1">
          <a:off x="1320800" y="621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165100</xdr:rowOff>
    </xdr:from>
    <xdr:to>
      <xdr:col>24</xdr:col>
      <xdr:colOff>76200</xdr:colOff>
      <xdr:row>35</xdr:row>
      <xdr:rowOff>95250</xdr:rowOff>
    </xdr:to>
    <xdr:sp macro="" textlink="">
      <xdr:nvSpPr>
        <xdr:cNvPr id="85" name="楕円 84"/>
        <xdr:cNvSpPr/>
      </xdr:nvSpPr>
      <xdr:spPr>
        <a:xfrm>
          <a:off x="47752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10177</xdr:rowOff>
    </xdr:from>
    <xdr:ext cx="762000" cy="259045"/>
    <xdr:sp macro="" textlink="">
      <xdr:nvSpPr>
        <xdr:cNvPr id="86" name="人件費該当値テキスト"/>
        <xdr:cNvSpPr txBox="1"/>
      </xdr:nvSpPr>
      <xdr:spPr>
        <a:xfrm>
          <a:off x="49149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139700</xdr:rowOff>
    </xdr:from>
    <xdr:to>
      <xdr:col>20</xdr:col>
      <xdr:colOff>38100</xdr:colOff>
      <xdr:row>37</xdr:row>
      <xdr:rowOff>69850</xdr:rowOff>
    </xdr:to>
    <xdr:sp macro="" textlink="">
      <xdr:nvSpPr>
        <xdr:cNvPr id="87" name="楕円 86"/>
        <xdr:cNvSpPr/>
      </xdr:nvSpPr>
      <xdr:spPr>
        <a:xfrm>
          <a:off x="3937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54627</xdr:rowOff>
    </xdr:from>
    <xdr:ext cx="736600" cy="259045"/>
    <xdr:sp macro="" textlink="">
      <xdr:nvSpPr>
        <xdr:cNvPr id="88" name="テキスト ボックス 87"/>
        <xdr:cNvSpPr txBox="1"/>
      </xdr:nvSpPr>
      <xdr:spPr>
        <a:xfrm>
          <a:off x="3606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107950</xdr:rowOff>
    </xdr:from>
    <xdr:to>
      <xdr:col>15</xdr:col>
      <xdr:colOff>149225</xdr:colOff>
      <xdr:row>36</xdr:row>
      <xdr:rowOff>38100</xdr:rowOff>
    </xdr:to>
    <xdr:sp macro="" textlink="">
      <xdr:nvSpPr>
        <xdr:cNvPr id="89" name="楕円 88"/>
        <xdr:cNvSpPr/>
      </xdr:nvSpPr>
      <xdr:spPr>
        <a:xfrm>
          <a:off x="3048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90" name="テキスト ボックス 89"/>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158750</xdr:rowOff>
    </xdr:from>
    <xdr:to>
      <xdr:col>11</xdr:col>
      <xdr:colOff>60325</xdr:colOff>
      <xdr:row>36</xdr:row>
      <xdr:rowOff>88900</xdr:rowOff>
    </xdr:to>
    <xdr:sp macro="" textlink="">
      <xdr:nvSpPr>
        <xdr:cNvPr id="91" name="楕円 90"/>
        <xdr:cNvSpPr/>
      </xdr:nvSpPr>
      <xdr:spPr>
        <a:xfrm>
          <a:off x="2159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92" name="テキスト ボックス 91"/>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94" name="テキスト ボックス 93"/>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令和３年度の物件費は、前年度より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地方交付税等の増による経常一般財源の増加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のほか、物件費のうち、</a:t>
          </a:r>
          <a:r>
            <a:rPr kumimoji="1" lang="ja-JP" altLang="en-US" sz="1300">
              <a:latin typeface="ＭＳ Ｐゴシック" panose="020B0600070205080204" pitchFamily="50" charset="-128"/>
              <a:ea typeface="ＭＳ Ｐゴシック" panose="020B0600070205080204" pitchFamily="50" charset="-128"/>
            </a:rPr>
            <a:t>委託料が約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億円増加したものの、その特定財源が約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億円増加したことにより経常経費充当一般財源等が約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億円減少し、物件費全体で約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億円の減少となったことによる。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19</xdr:row>
      <xdr:rowOff>82550</xdr:rowOff>
    </xdr:to>
    <xdr:cxnSp macro="">
      <xdr:nvCxnSpPr>
        <xdr:cNvPr id="122" name="直線コネクタ 121"/>
        <xdr:cNvCxnSpPr/>
      </xdr:nvCxnSpPr>
      <xdr:spPr>
        <a:xfrm flipV="1">
          <a:off x="16510000" y="22479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54627</xdr:rowOff>
    </xdr:from>
    <xdr:ext cx="762000" cy="259045"/>
    <xdr:sp macro="" textlink="">
      <xdr:nvSpPr>
        <xdr:cNvPr id="123" name="物件費最小値テキスト"/>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82550</xdr:rowOff>
    </xdr:from>
    <xdr:to>
      <xdr:col>82</xdr:col>
      <xdr:colOff>196850</xdr:colOff>
      <xdr:row>19</xdr:row>
      <xdr:rowOff>82550</xdr:rowOff>
    </xdr:to>
    <xdr:cxnSp macro="">
      <xdr:nvCxnSpPr>
        <xdr:cNvPr id="124" name="直線コネクタ 123"/>
        <xdr:cNvCxnSpPr/>
      </xdr:nvCxnSpPr>
      <xdr:spPr>
        <a:xfrm>
          <a:off x="16421100" y="334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82550</xdr:rowOff>
    </xdr:from>
    <xdr:to>
      <xdr:col>82</xdr:col>
      <xdr:colOff>107950</xdr:colOff>
      <xdr:row>20</xdr:row>
      <xdr:rowOff>114300</xdr:rowOff>
    </xdr:to>
    <xdr:cxnSp macro="">
      <xdr:nvCxnSpPr>
        <xdr:cNvPr id="127" name="直線コネクタ 126"/>
        <xdr:cNvCxnSpPr/>
      </xdr:nvCxnSpPr>
      <xdr:spPr>
        <a:xfrm flipV="1">
          <a:off x="15671800" y="33401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107950</xdr:rowOff>
    </xdr:from>
    <xdr:to>
      <xdr:col>82</xdr:col>
      <xdr:colOff>158750</xdr:colOff>
      <xdr:row>16</xdr:row>
      <xdr:rowOff>38100</xdr:rowOff>
    </xdr:to>
    <xdr:sp macro="" textlink="">
      <xdr:nvSpPr>
        <xdr:cNvPr id="129" name="フローチャート: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114300</xdr:rowOff>
    </xdr:from>
    <xdr:to>
      <xdr:col>78</xdr:col>
      <xdr:colOff>69850</xdr:colOff>
      <xdr:row>21</xdr:row>
      <xdr:rowOff>120650</xdr:rowOff>
    </xdr:to>
    <xdr:cxnSp macro="">
      <xdr:nvCxnSpPr>
        <xdr:cNvPr id="130" name="直線コネクタ 129"/>
        <xdr:cNvCxnSpPr/>
      </xdr:nvCxnSpPr>
      <xdr:spPr>
        <a:xfrm flipV="1">
          <a:off x="14782800" y="3543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82550</xdr:rowOff>
    </xdr:from>
    <xdr:to>
      <xdr:col>73</xdr:col>
      <xdr:colOff>180975</xdr:colOff>
      <xdr:row>21</xdr:row>
      <xdr:rowOff>120650</xdr:rowOff>
    </xdr:to>
    <xdr:cxnSp macro="">
      <xdr:nvCxnSpPr>
        <xdr:cNvPr id="133" name="直線コネクタ 132"/>
        <xdr:cNvCxnSpPr/>
      </xdr:nvCxnSpPr>
      <xdr:spPr>
        <a:xfrm>
          <a:off x="13893800" y="368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82550</xdr:rowOff>
    </xdr:from>
    <xdr:to>
      <xdr:col>69</xdr:col>
      <xdr:colOff>92075</xdr:colOff>
      <xdr:row>21</xdr:row>
      <xdr:rowOff>82550</xdr:rowOff>
    </xdr:to>
    <xdr:cxnSp macro="">
      <xdr:nvCxnSpPr>
        <xdr:cNvPr id="136" name="直線コネクタ 135"/>
        <xdr:cNvCxnSpPr/>
      </xdr:nvCxnSpPr>
      <xdr:spPr>
        <a:xfrm>
          <a:off x="13004800" y="368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158750</xdr:rowOff>
    </xdr:from>
    <xdr:to>
      <xdr:col>65</xdr:col>
      <xdr:colOff>53975</xdr:colOff>
      <xdr:row>16</xdr:row>
      <xdr:rowOff>88900</xdr:rowOff>
    </xdr:to>
    <xdr:sp macro="" textlink="">
      <xdr:nvSpPr>
        <xdr:cNvPr id="139" name="フローチャート: 判断 138"/>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99077</xdr:rowOff>
    </xdr:from>
    <xdr:ext cx="762000" cy="259045"/>
    <xdr:sp macro="" textlink="">
      <xdr:nvSpPr>
        <xdr:cNvPr id="140" name="テキスト ボックス 139"/>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31750</xdr:rowOff>
    </xdr:from>
    <xdr:to>
      <xdr:col>82</xdr:col>
      <xdr:colOff>158750</xdr:colOff>
      <xdr:row>19</xdr:row>
      <xdr:rowOff>133350</xdr:rowOff>
    </xdr:to>
    <xdr:sp macro="" textlink="">
      <xdr:nvSpPr>
        <xdr:cNvPr id="146" name="楕円 145"/>
        <xdr:cNvSpPr/>
      </xdr:nvSpPr>
      <xdr:spPr>
        <a:xfrm>
          <a:off x="16459200" y="328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111777</xdr:rowOff>
    </xdr:from>
    <xdr:ext cx="762000" cy="259045"/>
    <xdr:sp macro="" textlink="">
      <xdr:nvSpPr>
        <xdr:cNvPr id="147" name="物件費該当値テキスト"/>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63500</xdr:rowOff>
    </xdr:from>
    <xdr:to>
      <xdr:col>78</xdr:col>
      <xdr:colOff>120650</xdr:colOff>
      <xdr:row>20</xdr:row>
      <xdr:rowOff>165100</xdr:rowOff>
    </xdr:to>
    <xdr:sp macro="" textlink="">
      <xdr:nvSpPr>
        <xdr:cNvPr id="148" name="楕円 147"/>
        <xdr:cNvSpPr/>
      </xdr:nvSpPr>
      <xdr:spPr>
        <a:xfrm>
          <a:off x="15621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149877</xdr:rowOff>
    </xdr:from>
    <xdr:ext cx="736600" cy="259045"/>
    <xdr:sp macro="" textlink="">
      <xdr:nvSpPr>
        <xdr:cNvPr id="149" name="テキスト ボックス 148"/>
        <xdr:cNvSpPr txBox="1"/>
      </xdr:nvSpPr>
      <xdr:spPr>
        <a:xfrm>
          <a:off x="15290800" y="357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69850</xdr:rowOff>
    </xdr:from>
    <xdr:to>
      <xdr:col>74</xdr:col>
      <xdr:colOff>31750</xdr:colOff>
      <xdr:row>22</xdr:row>
      <xdr:rowOff>0</xdr:rowOff>
    </xdr:to>
    <xdr:sp macro="" textlink="">
      <xdr:nvSpPr>
        <xdr:cNvPr id="150" name="楕円 149"/>
        <xdr:cNvSpPr/>
      </xdr:nvSpPr>
      <xdr:spPr>
        <a:xfrm>
          <a:off x="147320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156227</xdr:rowOff>
    </xdr:from>
    <xdr:ext cx="762000" cy="259045"/>
    <xdr:sp macro="" textlink="">
      <xdr:nvSpPr>
        <xdr:cNvPr id="151" name="テキスト ボックス 150"/>
        <xdr:cNvSpPr txBox="1"/>
      </xdr:nvSpPr>
      <xdr:spPr>
        <a:xfrm>
          <a:off x="144018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31750</xdr:rowOff>
    </xdr:from>
    <xdr:to>
      <xdr:col>69</xdr:col>
      <xdr:colOff>142875</xdr:colOff>
      <xdr:row>21</xdr:row>
      <xdr:rowOff>133350</xdr:rowOff>
    </xdr:to>
    <xdr:sp macro="" textlink="">
      <xdr:nvSpPr>
        <xdr:cNvPr id="152" name="楕円 151"/>
        <xdr:cNvSpPr/>
      </xdr:nvSpPr>
      <xdr:spPr>
        <a:xfrm>
          <a:off x="13843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118127</xdr:rowOff>
    </xdr:from>
    <xdr:ext cx="762000" cy="259045"/>
    <xdr:sp macro="" textlink="">
      <xdr:nvSpPr>
        <xdr:cNvPr id="153" name="テキスト ボックス 152"/>
        <xdr:cNvSpPr txBox="1"/>
      </xdr:nvSpPr>
      <xdr:spPr>
        <a:xfrm>
          <a:off x="135128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31750</xdr:rowOff>
    </xdr:from>
    <xdr:to>
      <xdr:col>65</xdr:col>
      <xdr:colOff>53975</xdr:colOff>
      <xdr:row>21</xdr:row>
      <xdr:rowOff>133350</xdr:rowOff>
    </xdr:to>
    <xdr:sp macro="" textlink="">
      <xdr:nvSpPr>
        <xdr:cNvPr id="154" name="楕円 153"/>
        <xdr:cNvSpPr/>
      </xdr:nvSpPr>
      <xdr:spPr>
        <a:xfrm>
          <a:off x="12954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118127</xdr:rowOff>
    </xdr:from>
    <xdr:ext cx="762000" cy="259045"/>
    <xdr:sp macro="" textlink="">
      <xdr:nvSpPr>
        <xdr:cNvPr id="155" name="テキスト ボックス 154"/>
        <xdr:cNvSpPr txBox="1"/>
      </xdr:nvSpPr>
      <xdr:spPr>
        <a:xfrm>
          <a:off x="126238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令和３年度の扶助費は、前年度より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主な要因は、小児医療費助成事業や生活保護事業などの増により扶助費が増加したものの、地方交付税等の増による経常一般財源の増加の伸びが扶助費の伸びよりも大きかったことによる。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5" name="直線コネクタ 184"/>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118835</xdr:rowOff>
    </xdr:from>
    <xdr:to>
      <xdr:col>24</xdr:col>
      <xdr:colOff>25400</xdr:colOff>
      <xdr:row>60</xdr:row>
      <xdr:rowOff>29028</xdr:rowOff>
    </xdr:to>
    <xdr:cxnSp macro="">
      <xdr:nvCxnSpPr>
        <xdr:cNvPr id="190" name="直線コネクタ 189"/>
        <xdr:cNvCxnSpPr/>
      </xdr:nvCxnSpPr>
      <xdr:spPr>
        <a:xfrm flipV="1">
          <a:off x="3987800" y="102343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2" name="フローチャート: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29028</xdr:rowOff>
    </xdr:from>
    <xdr:to>
      <xdr:col>19</xdr:col>
      <xdr:colOff>187325</xdr:colOff>
      <xdr:row>61</xdr:row>
      <xdr:rowOff>69850</xdr:rowOff>
    </xdr:to>
    <xdr:cxnSp macro="">
      <xdr:nvCxnSpPr>
        <xdr:cNvPr id="193" name="直線コネクタ 192"/>
        <xdr:cNvCxnSpPr/>
      </xdr:nvCxnSpPr>
      <xdr:spPr>
        <a:xfrm flipV="1">
          <a:off x="3098800" y="10316028"/>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4" name="フローチャート: 判断 193"/>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114499</xdr:rowOff>
    </xdr:from>
    <xdr:ext cx="736600" cy="259045"/>
    <xdr:sp macro="" textlink="">
      <xdr:nvSpPr>
        <xdr:cNvPr id="195" name="テキスト ボックス 194"/>
        <xdr:cNvSpPr txBox="1"/>
      </xdr:nvSpPr>
      <xdr:spPr>
        <a:xfrm>
          <a:off x="3606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4535</xdr:rowOff>
    </xdr:from>
    <xdr:to>
      <xdr:col>15</xdr:col>
      <xdr:colOff>98425</xdr:colOff>
      <xdr:row>61</xdr:row>
      <xdr:rowOff>69850</xdr:rowOff>
    </xdr:to>
    <xdr:cxnSp macro="">
      <xdr:nvCxnSpPr>
        <xdr:cNvPr id="196" name="直線コネクタ 195"/>
        <xdr:cNvCxnSpPr/>
      </xdr:nvCxnSpPr>
      <xdr:spPr>
        <a:xfrm>
          <a:off x="2209800" y="10462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7" name="フローチャート: 判断 196"/>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138992</xdr:rowOff>
    </xdr:from>
    <xdr:ext cx="762000" cy="259045"/>
    <xdr:sp macro="" textlink="">
      <xdr:nvSpPr>
        <xdr:cNvPr id="198" name="テキスト ボックス 197"/>
        <xdr:cNvSpPr txBox="1"/>
      </xdr:nvSpPr>
      <xdr:spPr>
        <a:xfrm>
          <a:off x="2717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45357</xdr:rowOff>
    </xdr:from>
    <xdr:to>
      <xdr:col>11</xdr:col>
      <xdr:colOff>9525</xdr:colOff>
      <xdr:row>61</xdr:row>
      <xdr:rowOff>4535</xdr:rowOff>
    </xdr:to>
    <xdr:cxnSp macro="">
      <xdr:nvCxnSpPr>
        <xdr:cNvPr id="199" name="直線コネクタ 198"/>
        <xdr:cNvCxnSpPr/>
      </xdr:nvCxnSpPr>
      <xdr:spPr>
        <a:xfrm>
          <a:off x="1320800" y="103323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0" name="フローチャート: 判断 199"/>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01" name="テキスト ボックス 200"/>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2" name="フローチャート: 判断 201"/>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203" name="テキスト ボックス 202"/>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68035</xdr:rowOff>
    </xdr:from>
    <xdr:to>
      <xdr:col>24</xdr:col>
      <xdr:colOff>76200</xdr:colOff>
      <xdr:row>59</xdr:row>
      <xdr:rowOff>169635</xdr:rowOff>
    </xdr:to>
    <xdr:sp macro="" textlink="">
      <xdr:nvSpPr>
        <xdr:cNvPr id="209" name="楕円 208"/>
        <xdr:cNvSpPr/>
      </xdr:nvSpPr>
      <xdr:spPr>
        <a:xfrm>
          <a:off x="4775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40112</xdr:rowOff>
    </xdr:from>
    <xdr:ext cx="762000" cy="259045"/>
    <xdr:sp macro="" textlink="">
      <xdr:nvSpPr>
        <xdr:cNvPr id="210" name="扶助費該当値テキスト"/>
        <xdr:cNvSpPr txBox="1"/>
      </xdr:nvSpPr>
      <xdr:spPr>
        <a:xfrm>
          <a:off x="4914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11" name="楕円 210"/>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2" name="テキスト ボックス 211"/>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19050</xdr:rowOff>
    </xdr:from>
    <xdr:to>
      <xdr:col>15</xdr:col>
      <xdr:colOff>149225</xdr:colOff>
      <xdr:row>61</xdr:row>
      <xdr:rowOff>120650</xdr:rowOff>
    </xdr:to>
    <xdr:sp macro="" textlink="">
      <xdr:nvSpPr>
        <xdr:cNvPr id="213" name="楕円 212"/>
        <xdr:cNvSpPr/>
      </xdr:nvSpPr>
      <xdr:spPr>
        <a:xfrm>
          <a:off x="3048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105427</xdr:rowOff>
    </xdr:from>
    <xdr:ext cx="762000" cy="259045"/>
    <xdr:sp macro="" textlink="">
      <xdr:nvSpPr>
        <xdr:cNvPr id="214" name="テキスト ボックス 213"/>
        <xdr:cNvSpPr txBox="1"/>
      </xdr:nvSpPr>
      <xdr:spPr>
        <a:xfrm>
          <a:off x="2717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125185</xdr:rowOff>
    </xdr:from>
    <xdr:to>
      <xdr:col>11</xdr:col>
      <xdr:colOff>60325</xdr:colOff>
      <xdr:row>61</xdr:row>
      <xdr:rowOff>55335</xdr:rowOff>
    </xdr:to>
    <xdr:sp macro="" textlink="">
      <xdr:nvSpPr>
        <xdr:cNvPr id="215" name="楕円 214"/>
        <xdr:cNvSpPr/>
      </xdr:nvSpPr>
      <xdr:spPr>
        <a:xfrm>
          <a:off x="2159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40112</xdr:rowOff>
    </xdr:from>
    <xdr:ext cx="762000" cy="259045"/>
    <xdr:sp macro="" textlink="">
      <xdr:nvSpPr>
        <xdr:cNvPr id="216" name="テキスト ボックス 215"/>
        <xdr:cNvSpPr txBox="1"/>
      </xdr:nvSpPr>
      <xdr:spPr>
        <a:xfrm>
          <a:off x="1828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166007</xdr:rowOff>
    </xdr:from>
    <xdr:to>
      <xdr:col>6</xdr:col>
      <xdr:colOff>171450</xdr:colOff>
      <xdr:row>60</xdr:row>
      <xdr:rowOff>96157</xdr:rowOff>
    </xdr:to>
    <xdr:sp macro="" textlink="">
      <xdr:nvSpPr>
        <xdr:cNvPr id="217" name="楕円 216"/>
        <xdr:cNvSpPr/>
      </xdr:nvSpPr>
      <xdr:spPr>
        <a:xfrm>
          <a:off x="1270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80934</xdr:rowOff>
    </xdr:from>
    <xdr:ext cx="762000" cy="259045"/>
    <xdr:sp macro="" textlink="">
      <xdr:nvSpPr>
        <xdr:cNvPr id="218" name="テキスト ボックス 217"/>
        <xdr:cNvSpPr txBox="1"/>
      </xdr:nvSpPr>
      <xdr:spPr>
        <a:xfrm>
          <a:off x="939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令和３年度のその他（維持補修費、繰出金）は、前年度より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介護保険事業特別会計や国民健康保険事業特別会計への繰出金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が増加したものの、地方交付税等の増による経常一般財源の増加の伸びが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の伸びよりも大きかったことによる。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86178</xdr:rowOff>
    </xdr:from>
    <xdr:to>
      <xdr:col>82</xdr:col>
      <xdr:colOff>107950</xdr:colOff>
      <xdr:row>57</xdr:row>
      <xdr:rowOff>151493</xdr:rowOff>
    </xdr:to>
    <xdr:cxnSp macro="">
      <xdr:nvCxnSpPr>
        <xdr:cNvPr id="253" name="直線コネクタ 252"/>
        <xdr:cNvCxnSpPr/>
      </xdr:nvCxnSpPr>
      <xdr:spPr>
        <a:xfrm flipV="1">
          <a:off x="15671800" y="98588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80934</xdr:rowOff>
    </xdr:from>
    <xdr:ext cx="762000" cy="259045"/>
    <xdr:sp macro="" textlink="">
      <xdr:nvSpPr>
        <xdr:cNvPr id="254" name="その他平均値テキスト"/>
        <xdr:cNvSpPr txBox="1"/>
      </xdr:nvSpPr>
      <xdr:spPr>
        <a:xfrm>
          <a:off x="16598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5" name="フローチャート: 判断 254"/>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151493</xdr:rowOff>
    </xdr:from>
    <xdr:to>
      <xdr:col>78</xdr:col>
      <xdr:colOff>69850</xdr:colOff>
      <xdr:row>60</xdr:row>
      <xdr:rowOff>12700</xdr:rowOff>
    </xdr:to>
    <xdr:cxnSp macro="">
      <xdr:nvCxnSpPr>
        <xdr:cNvPr id="256" name="直線コネクタ 255"/>
        <xdr:cNvCxnSpPr/>
      </xdr:nvCxnSpPr>
      <xdr:spPr>
        <a:xfrm flipV="1">
          <a:off x="14782800" y="992414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7" name="フローチャート: 判断 256"/>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58" name="テキスト ボックス 257"/>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135165</xdr:rowOff>
    </xdr:from>
    <xdr:to>
      <xdr:col>73</xdr:col>
      <xdr:colOff>180975</xdr:colOff>
      <xdr:row>60</xdr:row>
      <xdr:rowOff>12700</xdr:rowOff>
    </xdr:to>
    <xdr:cxnSp macro="">
      <xdr:nvCxnSpPr>
        <xdr:cNvPr id="259" name="直線コネクタ 258"/>
        <xdr:cNvCxnSpPr/>
      </xdr:nvCxnSpPr>
      <xdr:spPr>
        <a:xfrm>
          <a:off x="13893800" y="102507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0" name="フローチャート: 判断 259"/>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1" name="テキスト ボックス 260"/>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135165</xdr:rowOff>
    </xdr:from>
    <xdr:to>
      <xdr:col>69</xdr:col>
      <xdr:colOff>92075</xdr:colOff>
      <xdr:row>59</xdr:row>
      <xdr:rowOff>135165</xdr:rowOff>
    </xdr:to>
    <xdr:cxnSp macro="">
      <xdr:nvCxnSpPr>
        <xdr:cNvPr id="262" name="直線コネクタ 261"/>
        <xdr:cNvCxnSpPr/>
      </xdr:nvCxnSpPr>
      <xdr:spPr>
        <a:xfrm>
          <a:off x="13004800" y="10250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3" name="フローチャート: 判断 262"/>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4" name="テキスト ボックス 263"/>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5" name="フローチャート: 判断 264"/>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6" name="テキスト ボックス 265"/>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72" name="楕円 271"/>
        <xdr:cNvSpPr/>
      </xdr:nvSpPr>
      <xdr:spPr>
        <a:xfrm>
          <a:off x="16459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51905</xdr:rowOff>
    </xdr:from>
    <xdr:ext cx="762000" cy="259045"/>
    <xdr:sp macro="" textlink="">
      <xdr:nvSpPr>
        <xdr:cNvPr id="273" name="その他該当値テキスト"/>
        <xdr:cNvSpPr txBox="1"/>
      </xdr:nvSpPr>
      <xdr:spPr>
        <a:xfrm>
          <a:off x="16598900" y="965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100693</xdr:rowOff>
    </xdr:from>
    <xdr:to>
      <xdr:col>78</xdr:col>
      <xdr:colOff>120650</xdr:colOff>
      <xdr:row>58</xdr:row>
      <xdr:rowOff>30843</xdr:rowOff>
    </xdr:to>
    <xdr:sp macro="" textlink="">
      <xdr:nvSpPr>
        <xdr:cNvPr id="274" name="楕円 273"/>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41020</xdr:rowOff>
    </xdr:from>
    <xdr:ext cx="736600" cy="259045"/>
    <xdr:sp macro="" textlink="">
      <xdr:nvSpPr>
        <xdr:cNvPr id="275" name="テキスト ボックス 274"/>
        <xdr:cNvSpPr txBox="1"/>
      </xdr:nvSpPr>
      <xdr:spPr>
        <a:xfrm>
          <a:off x="15290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6" name="楕円 275"/>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7" name="テキスト ボックス 276"/>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84365</xdr:rowOff>
    </xdr:from>
    <xdr:to>
      <xdr:col>69</xdr:col>
      <xdr:colOff>142875</xdr:colOff>
      <xdr:row>60</xdr:row>
      <xdr:rowOff>14515</xdr:rowOff>
    </xdr:to>
    <xdr:sp macro="" textlink="">
      <xdr:nvSpPr>
        <xdr:cNvPr id="278" name="楕円 277"/>
        <xdr:cNvSpPr/>
      </xdr:nvSpPr>
      <xdr:spPr>
        <a:xfrm>
          <a:off x="13843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79" name="テキスト ボックス 278"/>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84365</xdr:rowOff>
    </xdr:from>
    <xdr:to>
      <xdr:col>65</xdr:col>
      <xdr:colOff>53975</xdr:colOff>
      <xdr:row>60</xdr:row>
      <xdr:rowOff>14515</xdr:rowOff>
    </xdr:to>
    <xdr:sp macro="" textlink="">
      <xdr:nvSpPr>
        <xdr:cNvPr id="280" name="楕円 279"/>
        <xdr:cNvSpPr/>
      </xdr:nvSpPr>
      <xdr:spPr>
        <a:xfrm>
          <a:off x="12954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170742</xdr:rowOff>
    </xdr:from>
    <xdr:ext cx="762000" cy="259045"/>
    <xdr:sp macro="" textlink="">
      <xdr:nvSpPr>
        <xdr:cNvPr id="281" name="テキスト ボックス 280"/>
        <xdr:cNvSpPr txBox="1"/>
      </xdr:nvSpPr>
      <xdr:spPr>
        <a:xfrm>
          <a:off x="12623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令和３年度の補助費等は、前年度より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主な要因は、病院事業会計への負担金の増のほか、補助費等への特定財源が減少したことによる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の増加により、補助費等全体は増加したものの、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地方交付税等の増による経常一般財源の増加の伸びが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の伸びよりも大きかったことによる。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09" name="直線コネクタ 308"/>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0" name="補助費等最小値テキスト"/>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1" name="直線コネクタ 310"/>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2"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3" name="直線コネクタ 312"/>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xdr:rowOff>
    </xdr:from>
    <xdr:to>
      <xdr:col>82</xdr:col>
      <xdr:colOff>107950</xdr:colOff>
      <xdr:row>35</xdr:row>
      <xdr:rowOff>54610</xdr:rowOff>
    </xdr:to>
    <xdr:cxnSp macro="">
      <xdr:nvCxnSpPr>
        <xdr:cNvPr id="314" name="直線コネクタ 313"/>
        <xdr:cNvCxnSpPr/>
      </xdr:nvCxnSpPr>
      <xdr:spPr>
        <a:xfrm flipV="1">
          <a:off x="15671800" y="6017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100347</xdr:rowOff>
    </xdr:from>
    <xdr:ext cx="762000" cy="259045"/>
    <xdr:sp macro="" textlink="">
      <xdr:nvSpPr>
        <xdr:cNvPr id="315" name="補助費等平均値テキスト"/>
        <xdr:cNvSpPr txBox="1"/>
      </xdr:nvSpPr>
      <xdr:spPr>
        <a:xfrm>
          <a:off x="16598900" y="575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6" name="フローチャート: 判断 315"/>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35</xdr:row>
      <xdr:rowOff>54610</xdr:rowOff>
    </xdr:to>
    <xdr:cxnSp macro="">
      <xdr:nvCxnSpPr>
        <xdr:cNvPr id="317" name="直線コネクタ 316"/>
        <xdr:cNvCxnSpPr/>
      </xdr:nvCxnSpPr>
      <xdr:spPr>
        <a:xfrm>
          <a:off x="14782800" y="5918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18" name="フローチャート: 判断 317"/>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19" name="テキスト ボックス 318"/>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88900</xdr:rowOff>
    </xdr:to>
    <xdr:cxnSp macro="">
      <xdr:nvCxnSpPr>
        <xdr:cNvPr id="320" name="直線コネクタ 319"/>
        <xdr:cNvCxnSpPr/>
      </xdr:nvCxnSpPr>
      <xdr:spPr>
        <a:xfrm>
          <a:off x="13893800" y="5887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1" name="フローチャート: 判断 320"/>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2" name="テキスト ボックス 321"/>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58420</xdr:rowOff>
    </xdr:to>
    <xdr:cxnSp macro="">
      <xdr:nvCxnSpPr>
        <xdr:cNvPr id="323" name="直線コネクタ 322"/>
        <xdr:cNvCxnSpPr/>
      </xdr:nvCxnSpPr>
      <xdr:spPr>
        <a:xfrm>
          <a:off x="13004800" y="587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4" name="フローチャート: 判断 323"/>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5" name="テキスト ボックス 324"/>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6" name="フローチャート: 判断 325"/>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7" name="テキスト ボックス 326"/>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137160</xdr:rowOff>
    </xdr:from>
    <xdr:to>
      <xdr:col>82</xdr:col>
      <xdr:colOff>158750</xdr:colOff>
      <xdr:row>35</xdr:row>
      <xdr:rowOff>67310</xdr:rowOff>
    </xdr:to>
    <xdr:sp macro="" textlink="">
      <xdr:nvSpPr>
        <xdr:cNvPr id="333" name="楕円 332"/>
        <xdr:cNvSpPr/>
      </xdr:nvSpPr>
      <xdr:spPr>
        <a:xfrm>
          <a:off x="16459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109237</xdr:rowOff>
    </xdr:from>
    <xdr:ext cx="762000" cy="259045"/>
    <xdr:sp macro="" textlink="">
      <xdr:nvSpPr>
        <xdr:cNvPr id="334" name="補助費等該当値テキスト"/>
        <xdr:cNvSpPr txBox="1"/>
      </xdr:nvSpPr>
      <xdr:spPr>
        <a:xfrm>
          <a:off x="165989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3810</xdr:rowOff>
    </xdr:from>
    <xdr:to>
      <xdr:col>78</xdr:col>
      <xdr:colOff>120650</xdr:colOff>
      <xdr:row>35</xdr:row>
      <xdr:rowOff>105410</xdr:rowOff>
    </xdr:to>
    <xdr:sp macro="" textlink="">
      <xdr:nvSpPr>
        <xdr:cNvPr id="335" name="楕円 334"/>
        <xdr:cNvSpPr/>
      </xdr:nvSpPr>
      <xdr:spPr>
        <a:xfrm>
          <a:off x="15621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90187</xdr:rowOff>
    </xdr:from>
    <xdr:ext cx="736600" cy="259045"/>
    <xdr:sp macro="" textlink="">
      <xdr:nvSpPr>
        <xdr:cNvPr id="336" name="テキスト ボックス 335"/>
        <xdr:cNvSpPr txBox="1"/>
      </xdr:nvSpPr>
      <xdr:spPr>
        <a:xfrm>
          <a:off x="15290800" y="609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7" name="楕円 336"/>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8" name="テキスト ボックス 337"/>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9" name="楕円 338"/>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40" name="テキスト ボックス 339"/>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41" name="楕円 340"/>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42" name="テキスト ボックス 341"/>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償還元金の増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が増加したものの、地方交付税等の増による経常一般財源の増加の伸びが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の伸びよりも大きかったことによる。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2" name="直線コネクタ 371"/>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3" name="公債費最小値テキスト"/>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4" name="直線コネクタ 373"/>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140607</xdr:rowOff>
    </xdr:from>
    <xdr:to>
      <xdr:col>24</xdr:col>
      <xdr:colOff>25400</xdr:colOff>
      <xdr:row>76</xdr:row>
      <xdr:rowOff>1814</xdr:rowOff>
    </xdr:to>
    <xdr:cxnSp macro="">
      <xdr:nvCxnSpPr>
        <xdr:cNvPr id="377" name="直線コネクタ 376"/>
        <xdr:cNvCxnSpPr/>
      </xdr:nvCxnSpPr>
      <xdr:spPr>
        <a:xfrm flipV="1">
          <a:off x="3987800" y="12999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119034</xdr:rowOff>
    </xdr:from>
    <xdr:ext cx="762000" cy="259045"/>
    <xdr:sp macro="" textlink="">
      <xdr:nvSpPr>
        <xdr:cNvPr id="378"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79" name="フローチャート: 判断 378"/>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1814</xdr:rowOff>
    </xdr:from>
    <xdr:to>
      <xdr:col>19</xdr:col>
      <xdr:colOff>187325</xdr:colOff>
      <xdr:row>76</xdr:row>
      <xdr:rowOff>12700</xdr:rowOff>
    </xdr:to>
    <xdr:cxnSp macro="">
      <xdr:nvCxnSpPr>
        <xdr:cNvPr id="380" name="直線コネクタ 379"/>
        <xdr:cNvCxnSpPr/>
      </xdr:nvCxnSpPr>
      <xdr:spPr>
        <a:xfrm flipV="1">
          <a:off x="3098800" y="13032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1" name="フローチャート: 判断 380"/>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2" name="テキスト ボックス 381"/>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151493</xdr:rowOff>
    </xdr:from>
    <xdr:to>
      <xdr:col>15</xdr:col>
      <xdr:colOff>98425</xdr:colOff>
      <xdr:row>76</xdr:row>
      <xdr:rowOff>12700</xdr:rowOff>
    </xdr:to>
    <xdr:cxnSp macro="">
      <xdr:nvCxnSpPr>
        <xdr:cNvPr id="383" name="直線コネクタ 382"/>
        <xdr:cNvCxnSpPr/>
      </xdr:nvCxnSpPr>
      <xdr:spPr>
        <a:xfrm>
          <a:off x="2209800" y="13010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4" name="フローチャート: 判断 383"/>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83656</xdr:rowOff>
    </xdr:from>
    <xdr:ext cx="762000" cy="259045"/>
    <xdr:sp macro="" textlink="">
      <xdr:nvSpPr>
        <xdr:cNvPr id="385" name="テキスト ボックス 384"/>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75</xdr:row>
      <xdr:rowOff>151493</xdr:rowOff>
    </xdr:to>
    <xdr:cxnSp macro="">
      <xdr:nvCxnSpPr>
        <xdr:cNvPr id="386" name="直線コネクタ 385"/>
        <xdr:cNvCxnSpPr/>
      </xdr:nvCxnSpPr>
      <xdr:spPr>
        <a:xfrm>
          <a:off x="1320800" y="1296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7" name="フローチャート: 判断 386"/>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148970</xdr:rowOff>
    </xdr:from>
    <xdr:ext cx="762000" cy="259045"/>
    <xdr:sp macro="" textlink="">
      <xdr:nvSpPr>
        <xdr:cNvPr id="388" name="テキスト ボックス 387"/>
        <xdr:cNvSpPr txBox="1"/>
      </xdr:nvSpPr>
      <xdr:spPr>
        <a:xfrm>
          <a:off x="1828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89" name="フローチャート: 判断 388"/>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64606</xdr:rowOff>
    </xdr:from>
    <xdr:ext cx="762000" cy="259045"/>
    <xdr:sp macro="" textlink="">
      <xdr:nvSpPr>
        <xdr:cNvPr id="390" name="テキスト ボックス 389"/>
        <xdr:cNvSpPr txBox="1"/>
      </xdr:nvSpPr>
      <xdr:spPr>
        <a:xfrm>
          <a:off x="939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89807</xdr:rowOff>
    </xdr:from>
    <xdr:to>
      <xdr:col>24</xdr:col>
      <xdr:colOff>76200</xdr:colOff>
      <xdr:row>76</xdr:row>
      <xdr:rowOff>19957</xdr:rowOff>
    </xdr:to>
    <xdr:sp macro="" textlink="">
      <xdr:nvSpPr>
        <xdr:cNvPr id="396" name="楕円 395"/>
        <xdr:cNvSpPr/>
      </xdr:nvSpPr>
      <xdr:spPr>
        <a:xfrm>
          <a:off x="4775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106334</xdr:rowOff>
    </xdr:from>
    <xdr:ext cx="762000" cy="259045"/>
    <xdr:sp macro="" textlink="">
      <xdr:nvSpPr>
        <xdr:cNvPr id="397" name="公債費該当値テキスト"/>
        <xdr:cNvSpPr txBox="1"/>
      </xdr:nvSpPr>
      <xdr:spPr>
        <a:xfrm>
          <a:off x="49149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122465</xdr:rowOff>
    </xdr:from>
    <xdr:to>
      <xdr:col>20</xdr:col>
      <xdr:colOff>38100</xdr:colOff>
      <xdr:row>76</xdr:row>
      <xdr:rowOff>52614</xdr:rowOff>
    </xdr:to>
    <xdr:sp macro="" textlink="">
      <xdr:nvSpPr>
        <xdr:cNvPr id="398" name="楕円 397"/>
        <xdr:cNvSpPr/>
      </xdr:nvSpPr>
      <xdr:spPr>
        <a:xfrm>
          <a:off x="3937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62792</xdr:rowOff>
    </xdr:from>
    <xdr:ext cx="736600" cy="259045"/>
    <xdr:sp macro="" textlink="">
      <xdr:nvSpPr>
        <xdr:cNvPr id="399" name="テキスト ボックス 398"/>
        <xdr:cNvSpPr txBox="1"/>
      </xdr:nvSpPr>
      <xdr:spPr>
        <a:xfrm>
          <a:off x="3606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400" name="楕円 39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401" name="テキスト ボックス 40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100693</xdr:rowOff>
    </xdr:from>
    <xdr:to>
      <xdr:col>11</xdr:col>
      <xdr:colOff>60325</xdr:colOff>
      <xdr:row>76</xdr:row>
      <xdr:rowOff>30843</xdr:rowOff>
    </xdr:to>
    <xdr:sp macro="" textlink="">
      <xdr:nvSpPr>
        <xdr:cNvPr id="402" name="楕円 401"/>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41020</xdr:rowOff>
    </xdr:from>
    <xdr:ext cx="762000" cy="259045"/>
    <xdr:sp macro="" textlink="">
      <xdr:nvSpPr>
        <xdr:cNvPr id="403" name="テキスト ボックス 402"/>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404" name="楕円 403"/>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5" name="テキスト ボックス 404"/>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令和３年度の公債費以外は、前年度より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経常経費充当一般財源等</a:t>
          </a:r>
          <a:r>
            <a:rPr kumimoji="1" lang="ja-JP" altLang="en-US" sz="1300">
              <a:latin typeface="ＭＳ Ｐゴシック" panose="020B0600070205080204" pitchFamily="50" charset="-128"/>
              <a:ea typeface="ＭＳ Ｐゴシック" panose="020B0600070205080204" pitchFamily="50" charset="-128"/>
            </a:rPr>
            <a:t>が約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億円増加したものの、人件費が約</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億円減少したこともあり、公債費以外全体では微減となったこと、また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地方交付税等の増による経常一般財源の増加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の影響が大きく、過年度よりも経常収支比率が大きく低下する形となった。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xdr:rowOff>
    </xdr:from>
    <xdr:to>
      <xdr:col>82</xdr:col>
      <xdr:colOff>107950</xdr:colOff>
      <xdr:row>79</xdr:row>
      <xdr:rowOff>39370</xdr:rowOff>
    </xdr:to>
    <xdr:cxnSp macro="">
      <xdr:nvCxnSpPr>
        <xdr:cNvPr id="433" name="直線コネクタ 432"/>
        <xdr:cNvCxnSpPr/>
      </xdr:nvCxnSpPr>
      <xdr:spPr>
        <a:xfrm flipV="1">
          <a:off x="16510000" y="1252474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11447</xdr:rowOff>
    </xdr:from>
    <xdr:ext cx="762000" cy="259045"/>
    <xdr:sp macro="" textlink="">
      <xdr:nvSpPr>
        <xdr:cNvPr id="434" name="公債費以外最小値テキスト"/>
        <xdr:cNvSpPr txBox="1"/>
      </xdr:nvSpPr>
      <xdr:spPr>
        <a:xfrm>
          <a:off x="16598900" y="1355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39370</xdr:rowOff>
    </xdr:from>
    <xdr:to>
      <xdr:col>82</xdr:col>
      <xdr:colOff>196850</xdr:colOff>
      <xdr:row>79</xdr:row>
      <xdr:rowOff>39370</xdr:rowOff>
    </xdr:to>
    <xdr:cxnSp macro="">
      <xdr:nvCxnSpPr>
        <xdr:cNvPr id="435" name="直線コネクタ 434"/>
        <xdr:cNvCxnSpPr/>
      </xdr:nvCxnSpPr>
      <xdr:spPr>
        <a:xfrm>
          <a:off x="16421100" y="1358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95267</xdr:rowOff>
    </xdr:from>
    <xdr:ext cx="762000" cy="259045"/>
    <xdr:sp macro="" textlink="">
      <xdr:nvSpPr>
        <xdr:cNvPr id="436" name="公債費以外最大値テキスト"/>
        <xdr:cNvSpPr txBox="1"/>
      </xdr:nvSpPr>
      <xdr:spPr>
        <a:xfrm>
          <a:off x="16598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xdr:rowOff>
    </xdr:from>
    <xdr:to>
      <xdr:col>82</xdr:col>
      <xdr:colOff>196850</xdr:colOff>
      <xdr:row>73</xdr:row>
      <xdr:rowOff>8890</xdr:rowOff>
    </xdr:to>
    <xdr:cxnSp macro="">
      <xdr:nvCxnSpPr>
        <xdr:cNvPr id="437" name="直線コネクタ 436"/>
        <xdr:cNvCxnSpPr/>
      </xdr:nvCxnSpPr>
      <xdr:spPr>
        <a:xfrm>
          <a:off x="16421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80</xdr:row>
      <xdr:rowOff>66039</xdr:rowOff>
    </xdr:to>
    <xdr:cxnSp macro="">
      <xdr:nvCxnSpPr>
        <xdr:cNvPr id="438" name="直線コネクタ 437"/>
        <xdr:cNvCxnSpPr/>
      </xdr:nvCxnSpPr>
      <xdr:spPr>
        <a:xfrm flipV="1">
          <a:off x="15671800" y="13362939"/>
          <a:ext cx="8382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50817</xdr:rowOff>
    </xdr:from>
    <xdr:ext cx="762000" cy="259045"/>
    <xdr:sp macro="" textlink="">
      <xdr:nvSpPr>
        <xdr:cNvPr id="439" name="公債費以外平均値テキスト"/>
        <xdr:cNvSpPr txBox="1"/>
      </xdr:nvSpPr>
      <xdr:spPr>
        <a:xfrm>
          <a:off x="16598900" y="1273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40" name="フローチャート: 判断 439"/>
        <xdr:cNvSpPr/>
      </xdr:nvSpPr>
      <xdr:spPr>
        <a:xfrm>
          <a:off x="164592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66039</xdr:rowOff>
    </xdr:from>
    <xdr:to>
      <xdr:col>78</xdr:col>
      <xdr:colOff>69850</xdr:colOff>
      <xdr:row>81</xdr:row>
      <xdr:rowOff>16511</xdr:rowOff>
    </xdr:to>
    <xdr:cxnSp macro="">
      <xdr:nvCxnSpPr>
        <xdr:cNvPr id="441" name="直線コネクタ 440"/>
        <xdr:cNvCxnSpPr/>
      </xdr:nvCxnSpPr>
      <xdr:spPr>
        <a:xfrm flipV="1">
          <a:off x="14782800" y="137820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42" name="フローチャート: 判断 441"/>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3" name="テキスト ボックス 442"/>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111761</xdr:rowOff>
    </xdr:from>
    <xdr:to>
      <xdr:col>73</xdr:col>
      <xdr:colOff>180975</xdr:colOff>
      <xdr:row>81</xdr:row>
      <xdr:rowOff>16511</xdr:rowOff>
    </xdr:to>
    <xdr:cxnSp macro="">
      <xdr:nvCxnSpPr>
        <xdr:cNvPr id="444" name="直線コネクタ 443"/>
        <xdr:cNvCxnSpPr/>
      </xdr:nvCxnSpPr>
      <xdr:spPr>
        <a:xfrm>
          <a:off x="13893800" y="13827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66039</xdr:rowOff>
    </xdr:from>
    <xdr:to>
      <xdr:col>69</xdr:col>
      <xdr:colOff>92075</xdr:colOff>
      <xdr:row>80</xdr:row>
      <xdr:rowOff>111761</xdr:rowOff>
    </xdr:to>
    <xdr:cxnSp macro="">
      <xdr:nvCxnSpPr>
        <xdr:cNvPr id="447" name="直線コネクタ 446"/>
        <xdr:cNvCxnSpPr/>
      </xdr:nvCxnSpPr>
      <xdr:spPr>
        <a:xfrm>
          <a:off x="13004800" y="13782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8" name="フローチャート: 判断 447"/>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49" name="テキスト ボックス 448"/>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0" name="フローチャート: 判断 449"/>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1" name="テキスト ボックス 450"/>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7" name="楕円 456"/>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8"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15239</xdr:rowOff>
    </xdr:from>
    <xdr:to>
      <xdr:col>78</xdr:col>
      <xdr:colOff>120650</xdr:colOff>
      <xdr:row>80</xdr:row>
      <xdr:rowOff>116839</xdr:rowOff>
    </xdr:to>
    <xdr:sp macro="" textlink="">
      <xdr:nvSpPr>
        <xdr:cNvPr id="459" name="楕円 458"/>
        <xdr:cNvSpPr/>
      </xdr:nvSpPr>
      <xdr:spPr>
        <a:xfrm>
          <a:off x="15621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101616</xdr:rowOff>
    </xdr:from>
    <xdr:ext cx="736600" cy="259045"/>
    <xdr:sp macro="" textlink="">
      <xdr:nvSpPr>
        <xdr:cNvPr id="460" name="テキスト ボックス 459"/>
        <xdr:cNvSpPr txBox="1"/>
      </xdr:nvSpPr>
      <xdr:spPr>
        <a:xfrm>
          <a:off x="15290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137161</xdr:rowOff>
    </xdr:from>
    <xdr:to>
      <xdr:col>74</xdr:col>
      <xdr:colOff>31750</xdr:colOff>
      <xdr:row>81</xdr:row>
      <xdr:rowOff>67311</xdr:rowOff>
    </xdr:to>
    <xdr:sp macro="" textlink="">
      <xdr:nvSpPr>
        <xdr:cNvPr id="461" name="楕円 460"/>
        <xdr:cNvSpPr/>
      </xdr:nvSpPr>
      <xdr:spPr>
        <a:xfrm>
          <a:off x="14732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52088</xdr:rowOff>
    </xdr:from>
    <xdr:ext cx="762000" cy="259045"/>
    <xdr:sp macro="" textlink="">
      <xdr:nvSpPr>
        <xdr:cNvPr id="462" name="テキスト ボックス 461"/>
        <xdr:cNvSpPr txBox="1"/>
      </xdr:nvSpPr>
      <xdr:spPr>
        <a:xfrm>
          <a:off x="14401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63" name="楕円 462"/>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64" name="テキスト ボックス 463"/>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15239</xdr:rowOff>
    </xdr:from>
    <xdr:to>
      <xdr:col>65</xdr:col>
      <xdr:colOff>53975</xdr:colOff>
      <xdr:row>80</xdr:row>
      <xdr:rowOff>116839</xdr:rowOff>
    </xdr:to>
    <xdr:sp macro="" textlink="">
      <xdr:nvSpPr>
        <xdr:cNvPr id="465" name="楕円 464"/>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101616</xdr:rowOff>
    </xdr:from>
    <xdr:ext cx="762000" cy="259045"/>
    <xdr:sp macro="" textlink="">
      <xdr:nvSpPr>
        <xdr:cNvPr id="466" name="テキスト ボックス 465"/>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89357</xdr:rowOff>
    </xdr:from>
    <xdr:to>
      <xdr:col>29</xdr:col>
      <xdr:colOff>127000</xdr:colOff>
      <xdr:row>19</xdr:row>
      <xdr:rowOff>9461</xdr:rowOff>
    </xdr:to>
    <xdr:cxnSp macro="">
      <xdr:nvCxnSpPr>
        <xdr:cNvPr id="50" name="直線コネクタ 49"/>
        <xdr:cNvCxnSpPr/>
      </xdr:nvCxnSpPr>
      <xdr:spPr bwMode="auto">
        <a:xfrm>
          <a:off x="5003800" y="3223082"/>
          <a:ext cx="647700" cy="91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104843</xdr:rowOff>
    </xdr:from>
    <xdr:ext cx="762000" cy="259045"/>
    <xdr:sp macro="" textlink="">
      <xdr:nvSpPr>
        <xdr:cNvPr id="51" name="人口1人当たり決算額の推移平均値テキスト130"/>
        <xdr:cNvSpPr txBox="1"/>
      </xdr:nvSpPr>
      <xdr:spPr>
        <a:xfrm>
          <a:off x="5740400" y="2724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89357</xdr:rowOff>
    </xdr:from>
    <xdr:to>
      <xdr:col>26</xdr:col>
      <xdr:colOff>50800</xdr:colOff>
      <xdr:row>19</xdr:row>
      <xdr:rowOff>29997</xdr:rowOff>
    </xdr:to>
    <xdr:cxnSp macro="">
      <xdr:nvCxnSpPr>
        <xdr:cNvPr id="53" name="直線コネクタ 52"/>
        <xdr:cNvCxnSpPr/>
      </xdr:nvCxnSpPr>
      <xdr:spPr bwMode="auto">
        <a:xfrm flipV="1">
          <a:off x="4305300" y="3223082"/>
          <a:ext cx="698500" cy="11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50360</xdr:rowOff>
    </xdr:from>
    <xdr:ext cx="736600" cy="259045"/>
    <xdr:sp macro="" textlink="">
      <xdr:nvSpPr>
        <xdr:cNvPr id="55" name="テキスト ボックス 54"/>
        <xdr:cNvSpPr txBox="1"/>
      </xdr:nvSpPr>
      <xdr:spPr>
        <a:xfrm>
          <a:off x="4622800" y="266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29997</xdr:rowOff>
    </xdr:from>
    <xdr:to>
      <xdr:col>22</xdr:col>
      <xdr:colOff>114300</xdr:colOff>
      <xdr:row>19</xdr:row>
      <xdr:rowOff>44171</xdr:rowOff>
    </xdr:to>
    <xdr:cxnSp macro="">
      <xdr:nvCxnSpPr>
        <xdr:cNvPr id="56" name="直線コネクタ 55"/>
        <xdr:cNvCxnSpPr/>
      </xdr:nvCxnSpPr>
      <xdr:spPr bwMode="auto">
        <a:xfrm flipV="1">
          <a:off x="3606800" y="3335172"/>
          <a:ext cx="6985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119283</xdr:rowOff>
    </xdr:from>
    <xdr:ext cx="762000" cy="259045"/>
    <xdr:sp macro="" textlink="">
      <xdr:nvSpPr>
        <xdr:cNvPr id="58" name="テキスト ボックス 57"/>
        <xdr:cNvSpPr txBox="1"/>
      </xdr:nvSpPr>
      <xdr:spPr>
        <a:xfrm>
          <a:off x="3924300" y="273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44171</xdr:rowOff>
    </xdr:from>
    <xdr:to>
      <xdr:col>18</xdr:col>
      <xdr:colOff>177800</xdr:colOff>
      <xdr:row>19</xdr:row>
      <xdr:rowOff>65506</xdr:rowOff>
    </xdr:to>
    <xdr:cxnSp macro="">
      <xdr:nvCxnSpPr>
        <xdr:cNvPr id="59" name="直線コネクタ 58"/>
        <xdr:cNvCxnSpPr/>
      </xdr:nvCxnSpPr>
      <xdr:spPr bwMode="auto">
        <a:xfrm flipV="1">
          <a:off x="2908300" y="3349346"/>
          <a:ext cx="698500" cy="21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147858</xdr:rowOff>
    </xdr:from>
    <xdr:ext cx="762000" cy="259045"/>
    <xdr:sp macro="" textlink="">
      <xdr:nvSpPr>
        <xdr:cNvPr id="61" name="テキスト ボックス 60"/>
        <xdr:cNvSpPr txBox="1"/>
      </xdr:nvSpPr>
      <xdr:spPr>
        <a:xfrm>
          <a:off x="3225800" y="27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3802</xdr:rowOff>
    </xdr:from>
    <xdr:ext cx="762000" cy="259045"/>
    <xdr:sp macro="" textlink="">
      <xdr:nvSpPr>
        <xdr:cNvPr id="63" name="テキスト ボックス 62"/>
        <xdr:cNvSpPr txBox="1"/>
      </xdr:nvSpPr>
      <xdr:spPr>
        <a:xfrm>
          <a:off x="2527300" y="27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130111</xdr:rowOff>
    </xdr:from>
    <xdr:to>
      <xdr:col>29</xdr:col>
      <xdr:colOff>177800</xdr:colOff>
      <xdr:row>19</xdr:row>
      <xdr:rowOff>60261</xdr:rowOff>
    </xdr:to>
    <xdr:sp macro="" textlink="">
      <xdr:nvSpPr>
        <xdr:cNvPr id="69" name="楕円 68"/>
        <xdr:cNvSpPr/>
      </xdr:nvSpPr>
      <xdr:spPr bwMode="auto">
        <a:xfrm>
          <a:off x="5600700" y="3263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102188</xdr:rowOff>
    </xdr:from>
    <xdr:ext cx="762000" cy="259045"/>
    <xdr:sp macro="" textlink="">
      <xdr:nvSpPr>
        <xdr:cNvPr id="70" name="人口1人当たり決算額の推移該当値テキスト130"/>
        <xdr:cNvSpPr txBox="1"/>
      </xdr:nvSpPr>
      <xdr:spPr>
        <a:xfrm>
          <a:off x="5740400" y="3235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38557</xdr:rowOff>
    </xdr:from>
    <xdr:to>
      <xdr:col>26</xdr:col>
      <xdr:colOff>101600</xdr:colOff>
      <xdr:row>18</xdr:row>
      <xdr:rowOff>140157</xdr:rowOff>
    </xdr:to>
    <xdr:sp macro="" textlink="">
      <xdr:nvSpPr>
        <xdr:cNvPr id="71" name="楕円 70"/>
        <xdr:cNvSpPr/>
      </xdr:nvSpPr>
      <xdr:spPr bwMode="auto">
        <a:xfrm>
          <a:off x="4953000" y="317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124934</xdr:rowOff>
    </xdr:from>
    <xdr:ext cx="736600" cy="259045"/>
    <xdr:sp macro="" textlink="">
      <xdr:nvSpPr>
        <xdr:cNvPr id="72" name="テキスト ボックス 71"/>
        <xdr:cNvSpPr txBox="1"/>
      </xdr:nvSpPr>
      <xdr:spPr>
        <a:xfrm>
          <a:off x="4622800" y="3258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150647</xdr:rowOff>
    </xdr:from>
    <xdr:to>
      <xdr:col>22</xdr:col>
      <xdr:colOff>165100</xdr:colOff>
      <xdr:row>19</xdr:row>
      <xdr:rowOff>80797</xdr:rowOff>
    </xdr:to>
    <xdr:sp macro="" textlink="">
      <xdr:nvSpPr>
        <xdr:cNvPr id="73" name="楕円 72"/>
        <xdr:cNvSpPr/>
      </xdr:nvSpPr>
      <xdr:spPr bwMode="auto">
        <a:xfrm>
          <a:off x="4254500" y="328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65574</xdr:rowOff>
    </xdr:from>
    <xdr:ext cx="762000" cy="259045"/>
    <xdr:sp macro="" textlink="">
      <xdr:nvSpPr>
        <xdr:cNvPr id="74" name="テキスト ボックス 73"/>
        <xdr:cNvSpPr txBox="1"/>
      </xdr:nvSpPr>
      <xdr:spPr>
        <a:xfrm>
          <a:off x="3924300" y="337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164821</xdr:rowOff>
    </xdr:from>
    <xdr:to>
      <xdr:col>19</xdr:col>
      <xdr:colOff>38100</xdr:colOff>
      <xdr:row>19</xdr:row>
      <xdr:rowOff>94971</xdr:rowOff>
    </xdr:to>
    <xdr:sp macro="" textlink="">
      <xdr:nvSpPr>
        <xdr:cNvPr id="75" name="楕円 74"/>
        <xdr:cNvSpPr/>
      </xdr:nvSpPr>
      <xdr:spPr bwMode="auto">
        <a:xfrm>
          <a:off x="3556000" y="3298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79748</xdr:rowOff>
    </xdr:from>
    <xdr:ext cx="762000" cy="259045"/>
    <xdr:sp macro="" textlink="">
      <xdr:nvSpPr>
        <xdr:cNvPr id="76" name="テキスト ボックス 75"/>
        <xdr:cNvSpPr txBox="1"/>
      </xdr:nvSpPr>
      <xdr:spPr>
        <a:xfrm>
          <a:off x="3225800" y="33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14706</xdr:rowOff>
    </xdr:from>
    <xdr:to>
      <xdr:col>15</xdr:col>
      <xdr:colOff>101600</xdr:colOff>
      <xdr:row>19</xdr:row>
      <xdr:rowOff>116306</xdr:rowOff>
    </xdr:to>
    <xdr:sp macro="" textlink="">
      <xdr:nvSpPr>
        <xdr:cNvPr id="77" name="楕円 76"/>
        <xdr:cNvSpPr/>
      </xdr:nvSpPr>
      <xdr:spPr bwMode="auto">
        <a:xfrm>
          <a:off x="2857500" y="3319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101083</xdr:rowOff>
    </xdr:from>
    <xdr:ext cx="762000" cy="259045"/>
    <xdr:sp macro="" textlink="">
      <xdr:nvSpPr>
        <xdr:cNvPr id="78" name="テキスト ボックス 77"/>
        <xdr:cNvSpPr txBox="1"/>
      </xdr:nvSpPr>
      <xdr:spPr>
        <a:xfrm>
          <a:off x="2527300" y="340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339217</xdr:rowOff>
    </xdr:from>
    <xdr:to>
      <xdr:col>29</xdr:col>
      <xdr:colOff>127000</xdr:colOff>
      <xdr:row>36</xdr:row>
      <xdr:rowOff>69812</xdr:rowOff>
    </xdr:to>
    <xdr:cxnSp macro="">
      <xdr:nvCxnSpPr>
        <xdr:cNvPr id="111" name="直線コネクタ 110"/>
        <xdr:cNvCxnSpPr/>
      </xdr:nvCxnSpPr>
      <xdr:spPr bwMode="auto">
        <a:xfrm flipV="1">
          <a:off x="5003800" y="6949567"/>
          <a:ext cx="647700" cy="7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84802</xdr:rowOff>
    </xdr:from>
    <xdr:ext cx="762000" cy="259045"/>
    <xdr:sp macro="" textlink="">
      <xdr:nvSpPr>
        <xdr:cNvPr id="112" name="人口1人当たり決算額の推移平均値テキスト445"/>
        <xdr:cNvSpPr txBox="1"/>
      </xdr:nvSpPr>
      <xdr:spPr>
        <a:xfrm>
          <a:off x="5740400" y="6695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69812</xdr:rowOff>
    </xdr:from>
    <xdr:to>
      <xdr:col>26</xdr:col>
      <xdr:colOff>50800</xdr:colOff>
      <xdr:row>36</xdr:row>
      <xdr:rowOff>70421</xdr:rowOff>
    </xdr:to>
    <xdr:cxnSp macro="">
      <xdr:nvCxnSpPr>
        <xdr:cNvPr id="114" name="直線コネクタ 113"/>
        <xdr:cNvCxnSpPr/>
      </xdr:nvCxnSpPr>
      <xdr:spPr bwMode="auto">
        <a:xfrm flipV="1">
          <a:off x="4305300" y="7023062"/>
          <a:ext cx="6985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35844</xdr:rowOff>
    </xdr:from>
    <xdr:ext cx="736600" cy="259045"/>
    <xdr:sp macro="" textlink="">
      <xdr:nvSpPr>
        <xdr:cNvPr id="116" name="テキスト ボックス 115"/>
        <xdr:cNvSpPr txBox="1"/>
      </xdr:nvSpPr>
      <xdr:spPr>
        <a:xfrm>
          <a:off x="4622800" y="6646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70421</xdr:rowOff>
    </xdr:from>
    <xdr:to>
      <xdr:col>22</xdr:col>
      <xdr:colOff>114300</xdr:colOff>
      <xdr:row>37</xdr:row>
      <xdr:rowOff>21996</xdr:rowOff>
    </xdr:to>
    <xdr:cxnSp macro="">
      <xdr:nvCxnSpPr>
        <xdr:cNvPr id="117" name="直線コネクタ 116"/>
        <xdr:cNvCxnSpPr/>
      </xdr:nvCxnSpPr>
      <xdr:spPr bwMode="auto">
        <a:xfrm flipV="1">
          <a:off x="3606800" y="7023671"/>
          <a:ext cx="698500" cy="123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39425</xdr:rowOff>
    </xdr:from>
    <xdr:ext cx="762000" cy="259045"/>
    <xdr:sp macro="" textlink="">
      <xdr:nvSpPr>
        <xdr:cNvPr id="119" name="テキスト ボックス 118"/>
        <xdr:cNvSpPr txBox="1"/>
      </xdr:nvSpPr>
      <xdr:spPr>
        <a:xfrm>
          <a:off x="3924300" y="664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171082</xdr:rowOff>
    </xdr:from>
    <xdr:to>
      <xdr:col>18</xdr:col>
      <xdr:colOff>177800</xdr:colOff>
      <xdr:row>37</xdr:row>
      <xdr:rowOff>21996</xdr:rowOff>
    </xdr:to>
    <xdr:cxnSp macro="">
      <xdr:nvCxnSpPr>
        <xdr:cNvPr id="120" name="直線コネクタ 119"/>
        <xdr:cNvCxnSpPr/>
      </xdr:nvCxnSpPr>
      <xdr:spPr bwMode="auto">
        <a:xfrm>
          <a:off x="2908300" y="7124332"/>
          <a:ext cx="698500" cy="2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26928</xdr:rowOff>
    </xdr:from>
    <xdr:ext cx="762000" cy="259045"/>
    <xdr:sp macro="" textlink="">
      <xdr:nvSpPr>
        <xdr:cNvPr id="122" name="テキスト ボックス 121"/>
        <xdr:cNvSpPr txBox="1"/>
      </xdr:nvSpPr>
      <xdr:spPr>
        <a:xfrm>
          <a:off x="32258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301629</xdr:rowOff>
    </xdr:from>
    <xdr:ext cx="762000" cy="259045"/>
    <xdr:sp macro="" textlink="">
      <xdr:nvSpPr>
        <xdr:cNvPr id="124" name="テキスト ボックス 123"/>
        <xdr:cNvSpPr txBox="1"/>
      </xdr:nvSpPr>
      <xdr:spPr>
        <a:xfrm>
          <a:off x="2527300" y="65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288417</xdr:rowOff>
    </xdr:from>
    <xdr:to>
      <xdr:col>29</xdr:col>
      <xdr:colOff>177800</xdr:colOff>
      <xdr:row>36</xdr:row>
      <xdr:rowOff>47117</xdr:rowOff>
    </xdr:to>
    <xdr:sp macro="" textlink="">
      <xdr:nvSpPr>
        <xdr:cNvPr id="130" name="楕円 129"/>
        <xdr:cNvSpPr/>
      </xdr:nvSpPr>
      <xdr:spPr bwMode="auto">
        <a:xfrm>
          <a:off x="5600700" y="689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260494</xdr:rowOff>
    </xdr:from>
    <xdr:ext cx="762000" cy="259045"/>
    <xdr:sp macro="" textlink="">
      <xdr:nvSpPr>
        <xdr:cNvPr id="131" name="人口1人当たり決算額の推移該当値テキスト445"/>
        <xdr:cNvSpPr txBox="1"/>
      </xdr:nvSpPr>
      <xdr:spPr>
        <a:xfrm>
          <a:off x="5740400" y="687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19012</xdr:rowOff>
    </xdr:from>
    <xdr:to>
      <xdr:col>26</xdr:col>
      <xdr:colOff>101600</xdr:colOff>
      <xdr:row>36</xdr:row>
      <xdr:rowOff>120612</xdr:rowOff>
    </xdr:to>
    <xdr:sp macro="" textlink="">
      <xdr:nvSpPr>
        <xdr:cNvPr id="132" name="楕円 131"/>
        <xdr:cNvSpPr/>
      </xdr:nvSpPr>
      <xdr:spPr bwMode="auto">
        <a:xfrm>
          <a:off x="4953000" y="6972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105389</xdr:rowOff>
    </xdr:from>
    <xdr:ext cx="736600" cy="259045"/>
    <xdr:sp macro="" textlink="">
      <xdr:nvSpPr>
        <xdr:cNvPr id="133" name="テキスト ボックス 132"/>
        <xdr:cNvSpPr txBox="1"/>
      </xdr:nvSpPr>
      <xdr:spPr>
        <a:xfrm>
          <a:off x="4622800" y="705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19621</xdr:rowOff>
    </xdr:from>
    <xdr:to>
      <xdr:col>22</xdr:col>
      <xdr:colOff>165100</xdr:colOff>
      <xdr:row>36</xdr:row>
      <xdr:rowOff>121221</xdr:rowOff>
    </xdr:to>
    <xdr:sp macro="" textlink="">
      <xdr:nvSpPr>
        <xdr:cNvPr id="134" name="楕円 133"/>
        <xdr:cNvSpPr/>
      </xdr:nvSpPr>
      <xdr:spPr bwMode="auto">
        <a:xfrm>
          <a:off x="4254500" y="6972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105998</xdr:rowOff>
    </xdr:from>
    <xdr:ext cx="762000" cy="259045"/>
    <xdr:sp macro="" textlink="">
      <xdr:nvSpPr>
        <xdr:cNvPr id="135" name="テキスト ボックス 134"/>
        <xdr:cNvSpPr txBox="1"/>
      </xdr:nvSpPr>
      <xdr:spPr>
        <a:xfrm>
          <a:off x="3924300" y="705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142646</xdr:rowOff>
    </xdr:from>
    <xdr:to>
      <xdr:col>19</xdr:col>
      <xdr:colOff>38100</xdr:colOff>
      <xdr:row>37</xdr:row>
      <xdr:rowOff>72796</xdr:rowOff>
    </xdr:to>
    <xdr:sp macro="" textlink="">
      <xdr:nvSpPr>
        <xdr:cNvPr id="136" name="楕円 135"/>
        <xdr:cNvSpPr/>
      </xdr:nvSpPr>
      <xdr:spPr bwMode="auto">
        <a:xfrm>
          <a:off x="3556000" y="7095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57573</xdr:rowOff>
    </xdr:from>
    <xdr:ext cx="762000" cy="259045"/>
    <xdr:sp macro="" textlink="">
      <xdr:nvSpPr>
        <xdr:cNvPr id="137" name="テキスト ボックス 136"/>
        <xdr:cNvSpPr txBox="1"/>
      </xdr:nvSpPr>
      <xdr:spPr>
        <a:xfrm>
          <a:off x="3225800" y="718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120282</xdr:rowOff>
    </xdr:from>
    <xdr:to>
      <xdr:col>15</xdr:col>
      <xdr:colOff>101600</xdr:colOff>
      <xdr:row>37</xdr:row>
      <xdr:rowOff>50432</xdr:rowOff>
    </xdr:to>
    <xdr:sp macro="" textlink="">
      <xdr:nvSpPr>
        <xdr:cNvPr id="138" name="楕円 137"/>
        <xdr:cNvSpPr/>
      </xdr:nvSpPr>
      <xdr:spPr bwMode="auto">
        <a:xfrm>
          <a:off x="2857500" y="7073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35209</xdr:rowOff>
    </xdr:from>
    <xdr:ext cx="762000" cy="259045"/>
    <xdr:sp macro="" textlink="">
      <xdr:nvSpPr>
        <xdr:cNvPr id="139" name="テキスト ボックス 138"/>
        <xdr:cNvSpPr txBox="1"/>
      </xdr:nvSpPr>
      <xdr:spPr>
        <a:xfrm>
          <a:off x="2527300" y="71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242,937
235,704
27.09
93,072,959
88,122,184
4,880,601
45,487,520
58,300,039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13938</xdr:rowOff>
    </xdr:from>
    <xdr:to>
      <xdr:col>24</xdr:col>
      <xdr:colOff>63500</xdr:colOff>
      <xdr:row>37</xdr:row>
      <xdr:rowOff>68507</xdr:rowOff>
    </xdr:to>
    <xdr:cxnSp macro="">
      <xdr:nvCxnSpPr>
        <xdr:cNvPr id="63" name="直線コネクタ 62"/>
        <xdr:cNvCxnSpPr/>
      </xdr:nvCxnSpPr>
      <xdr:spPr>
        <a:xfrm>
          <a:off x="3797300" y="6357588"/>
          <a:ext cx="838200" cy="5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169221</xdr:rowOff>
    </xdr:from>
    <xdr:ext cx="534377" cy="259045"/>
    <xdr:sp macro="" textlink="">
      <xdr:nvSpPr>
        <xdr:cNvPr id="64" name="人件費平均値テキスト"/>
        <xdr:cNvSpPr txBox="1"/>
      </xdr:nvSpPr>
      <xdr:spPr>
        <a:xfrm>
          <a:off x="4686300" y="582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13938</xdr:rowOff>
    </xdr:from>
    <xdr:to>
      <xdr:col>19</xdr:col>
      <xdr:colOff>177800</xdr:colOff>
      <xdr:row>37</xdr:row>
      <xdr:rowOff>154396</xdr:rowOff>
    </xdr:to>
    <xdr:cxnSp macro="">
      <xdr:nvCxnSpPr>
        <xdr:cNvPr id="66" name="直線コネクタ 65"/>
        <xdr:cNvCxnSpPr/>
      </xdr:nvCxnSpPr>
      <xdr:spPr>
        <a:xfrm flipV="1">
          <a:off x="2908300" y="6357588"/>
          <a:ext cx="8890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119440</xdr:rowOff>
    </xdr:from>
    <xdr:ext cx="534377" cy="259045"/>
    <xdr:sp macro="" textlink="">
      <xdr:nvSpPr>
        <xdr:cNvPr id="68" name="テキスト ボックス 67"/>
        <xdr:cNvSpPr txBox="1"/>
      </xdr:nvSpPr>
      <xdr:spPr>
        <a:xfrm>
          <a:off x="3530111" y="57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154396</xdr:rowOff>
    </xdr:from>
    <xdr:to>
      <xdr:col>15</xdr:col>
      <xdr:colOff>50800</xdr:colOff>
      <xdr:row>37</xdr:row>
      <xdr:rowOff>158869</xdr:rowOff>
    </xdr:to>
    <xdr:cxnSp macro="">
      <xdr:nvCxnSpPr>
        <xdr:cNvPr id="69" name="直線コネクタ 68"/>
        <xdr:cNvCxnSpPr/>
      </xdr:nvCxnSpPr>
      <xdr:spPr>
        <a:xfrm flipV="1">
          <a:off x="2019300" y="6498046"/>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126299</xdr:rowOff>
    </xdr:from>
    <xdr:ext cx="534377" cy="259045"/>
    <xdr:sp macro="" textlink="">
      <xdr:nvSpPr>
        <xdr:cNvPr id="71" name="テキスト ボックス 70"/>
        <xdr:cNvSpPr txBox="1"/>
      </xdr:nvSpPr>
      <xdr:spPr>
        <a:xfrm>
          <a:off x="2641111" y="59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134312</xdr:rowOff>
    </xdr:from>
    <xdr:to>
      <xdr:col>10</xdr:col>
      <xdr:colOff>114300</xdr:colOff>
      <xdr:row>37</xdr:row>
      <xdr:rowOff>158869</xdr:rowOff>
    </xdr:to>
    <xdr:cxnSp macro="">
      <xdr:nvCxnSpPr>
        <xdr:cNvPr id="72" name="直線コネクタ 71"/>
        <xdr:cNvCxnSpPr/>
      </xdr:nvCxnSpPr>
      <xdr:spPr>
        <a:xfrm>
          <a:off x="1130300" y="6477962"/>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142203</xdr:rowOff>
    </xdr:from>
    <xdr:ext cx="534377" cy="259045"/>
    <xdr:sp macro="" textlink="">
      <xdr:nvSpPr>
        <xdr:cNvPr id="74" name="テキスト ボックス 73"/>
        <xdr:cNvSpPr txBox="1"/>
      </xdr:nvSpPr>
      <xdr:spPr>
        <a:xfrm>
          <a:off x="1752111" y="59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155429</xdr:rowOff>
    </xdr:from>
    <xdr:ext cx="534377" cy="259045"/>
    <xdr:sp macro="" textlink="">
      <xdr:nvSpPr>
        <xdr:cNvPr id="76" name="テキスト ボックス 75"/>
        <xdr:cNvSpPr txBox="1"/>
      </xdr:nvSpPr>
      <xdr:spPr>
        <a:xfrm>
          <a:off x="863111" y="598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17707</xdr:rowOff>
    </xdr:from>
    <xdr:to>
      <xdr:col>24</xdr:col>
      <xdr:colOff>114300</xdr:colOff>
      <xdr:row>37</xdr:row>
      <xdr:rowOff>119307</xdr:rowOff>
    </xdr:to>
    <xdr:sp macro="" textlink="">
      <xdr:nvSpPr>
        <xdr:cNvPr id="82" name="楕円 81"/>
        <xdr:cNvSpPr/>
      </xdr:nvSpPr>
      <xdr:spPr>
        <a:xfrm>
          <a:off x="4584700" y="63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167584</xdr:rowOff>
    </xdr:from>
    <xdr:ext cx="534377" cy="259045"/>
    <xdr:sp macro="" textlink="">
      <xdr:nvSpPr>
        <xdr:cNvPr id="83" name="人件費該当値テキスト"/>
        <xdr:cNvSpPr txBox="1"/>
      </xdr:nvSpPr>
      <xdr:spPr>
        <a:xfrm>
          <a:off x="4686300" y="63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134588</xdr:rowOff>
    </xdr:from>
    <xdr:to>
      <xdr:col>20</xdr:col>
      <xdr:colOff>38100</xdr:colOff>
      <xdr:row>37</xdr:row>
      <xdr:rowOff>64738</xdr:rowOff>
    </xdr:to>
    <xdr:sp macro="" textlink="">
      <xdr:nvSpPr>
        <xdr:cNvPr id="84" name="楕円 83"/>
        <xdr:cNvSpPr/>
      </xdr:nvSpPr>
      <xdr:spPr>
        <a:xfrm>
          <a:off x="3746500" y="63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55865</xdr:rowOff>
    </xdr:from>
    <xdr:ext cx="534377" cy="259045"/>
    <xdr:sp macro="" textlink="">
      <xdr:nvSpPr>
        <xdr:cNvPr id="85" name="テキスト ボックス 84"/>
        <xdr:cNvSpPr txBox="1"/>
      </xdr:nvSpPr>
      <xdr:spPr>
        <a:xfrm>
          <a:off x="3530111" y="63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103596</xdr:rowOff>
    </xdr:from>
    <xdr:to>
      <xdr:col>15</xdr:col>
      <xdr:colOff>101600</xdr:colOff>
      <xdr:row>38</xdr:row>
      <xdr:rowOff>33745</xdr:rowOff>
    </xdr:to>
    <xdr:sp macro="" textlink="">
      <xdr:nvSpPr>
        <xdr:cNvPr id="86" name="楕円 85"/>
        <xdr:cNvSpPr/>
      </xdr:nvSpPr>
      <xdr:spPr>
        <a:xfrm>
          <a:off x="2857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24873</xdr:rowOff>
    </xdr:from>
    <xdr:ext cx="534377" cy="259045"/>
    <xdr:sp macro="" textlink="">
      <xdr:nvSpPr>
        <xdr:cNvPr id="87" name="テキスト ボックス 86"/>
        <xdr:cNvSpPr txBox="1"/>
      </xdr:nvSpPr>
      <xdr:spPr>
        <a:xfrm>
          <a:off x="2641111" y="6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108070</xdr:rowOff>
    </xdr:from>
    <xdr:to>
      <xdr:col>10</xdr:col>
      <xdr:colOff>165100</xdr:colOff>
      <xdr:row>38</xdr:row>
      <xdr:rowOff>38219</xdr:rowOff>
    </xdr:to>
    <xdr:sp macro="" textlink="">
      <xdr:nvSpPr>
        <xdr:cNvPr id="88" name="楕円 87"/>
        <xdr:cNvSpPr/>
      </xdr:nvSpPr>
      <xdr:spPr>
        <a:xfrm>
          <a:off x="1968500" y="64517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29346</xdr:rowOff>
    </xdr:from>
    <xdr:ext cx="534377" cy="259045"/>
    <xdr:sp macro="" textlink="">
      <xdr:nvSpPr>
        <xdr:cNvPr id="89" name="テキスト ボックス 88"/>
        <xdr:cNvSpPr txBox="1"/>
      </xdr:nvSpPr>
      <xdr:spPr>
        <a:xfrm>
          <a:off x="1752111" y="654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83512</xdr:rowOff>
    </xdr:from>
    <xdr:to>
      <xdr:col>6</xdr:col>
      <xdr:colOff>38100</xdr:colOff>
      <xdr:row>38</xdr:row>
      <xdr:rowOff>13661</xdr:rowOff>
    </xdr:to>
    <xdr:sp macro="" textlink="">
      <xdr:nvSpPr>
        <xdr:cNvPr id="90" name="楕円 89"/>
        <xdr:cNvSpPr/>
      </xdr:nvSpPr>
      <xdr:spPr>
        <a:xfrm>
          <a:off x="1079500" y="64271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4789</xdr:rowOff>
    </xdr:from>
    <xdr:ext cx="534377" cy="259045"/>
    <xdr:sp macro="" textlink="">
      <xdr:nvSpPr>
        <xdr:cNvPr id="91" name="テキスト ボックス 90"/>
        <xdr:cNvSpPr txBox="1"/>
      </xdr:nvSpPr>
      <xdr:spPr>
        <a:xfrm>
          <a:off x="863111" y="651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161782</xdr:rowOff>
    </xdr:from>
    <xdr:to>
      <xdr:col>24</xdr:col>
      <xdr:colOff>63500</xdr:colOff>
      <xdr:row>56</xdr:row>
      <xdr:rowOff>91466</xdr:rowOff>
    </xdr:to>
    <xdr:cxnSp macro="">
      <xdr:nvCxnSpPr>
        <xdr:cNvPr id="119" name="直線コネクタ 118"/>
        <xdr:cNvCxnSpPr/>
      </xdr:nvCxnSpPr>
      <xdr:spPr>
        <a:xfrm flipV="1">
          <a:off x="3797300" y="9591532"/>
          <a:ext cx="838200" cy="10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91466</xdr:rowOff>
    </xdr:from>
    <xdr:to>
      <xdr:col>19</xdr:col>
      <xdr:colOff>177800</xdr:colOff>
      <xdr:row>57</xdr:row>
      <xdr:rowOff>67645</xdr:rowOff>
    </xdr:to>
    <xdr:cxnSp macro="">
      <xdr:nvCxnSpPr>
        <xdr:cNvPr id="122" name="直線コネクタ 121"/>
        <xdr:cNvCxnSpPr/>
      </xdr:nvCxnSpPr>
      <xdr:spPr>
        <a:xfrm flipV="1">
          <a:off x="2908300" y="9692666"/>
          <a:ext cx="889000" cy="14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67645</xdr:rowOff>
    </xdr:from>
    <xdr:to>
      <xdr:col>15</xdr:col>
      <xdr:colOff>50800</xdr:colOff>
      <xdr:row>58</xdr:row>
      <xdr:rowOff>7615</xdr:rowOff>
    </xdr:to>
    <xdr:cxnSp macro="">
      <xdr:nvCxnSpPr>
        <xdr:cNvPr id="125" name="直線コネクタ 124"/>
        <xdr:cNvCxnSpPr/>
      </xdr:nvCxnSpPr>
      <xdr:spPr>
        <a:xfrm flipV="1">
          <a:off x="2019300" y="9840295"/>
          <a:ext cx="889000" cy="1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7615</xdr:rowOff>
    </xdr:from>
    <xdr:to>
      <xdr:col>10</xdr:col>
      <xdr:colOff>114300</xdr:colOff>
      <xdr:row>58</xdr:row>
      <xdr:rowOff>76378</xdr:rowOff>
    </xdr:to>
    <xdr:cxnSp macro="">
      <xdr:nvCxnSpPr>
        <xdr:cNvPr id="128" name="直線コネクタ 127"/>
        <xdr:cNvCxnSpPr/>
      </xdr:nvCxnSpPr>
      <xdr:spPr>
        <a:xfrm flipV="1">
          <a:off x="1130300" y="9951715"/>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110982</xdr:rowOff>
    </xdr:from>
    <xdr:to>
      <xdr:col>24</xdr:col>
      <xdr:colOff>114300</xdr:colOff>
      <xdr:row>56</xdr:row>
      <xdr:rowOff>41132</xdr:rowOff>
    </xdr:to>
    <xdr:sp macro="" textlink="">
      <xdr:nvSpPr>
        <xdr:cNvPr id="138" name="楕円 137"/>
        <xdr:cNvSpPr/>
      </xdr:nvSpPr>
      <xdr:spPr>
        <a:xfrm>
          <a:off x="4584700" y="9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133859</xdr:rowOff>
    </xdr:from>
    <xdr:ext cx="534377" cy="259045"/>
    <xdr:sp macro="" textlink="">
      <xdr:nvSpPr>
        <xdr:cNvPr id="139" name="物件費該当値テキスト"/>
        <xdr:cNvSpPr txBox="1"/>
      </xdr:nvSpPr>
      <xdr:spPr>
        <a:xfrm>
          <a:off x="4686300" y="93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40666</xdr:rowOff>
    </xdr:from>
    <xdr:to>
      <xdr:col>20</xdr:col>
      <xdr:colOff>38100</xdr:colOff>
      <xdr:row>56</xdr:row>
      <xdr:rowOff>142266</xdr:rowOff>
    </xdr:to>
    <xdr:sp macro="" textlink="">
      <xdr:nvSpPr>
        <xdr:cNvPr id="140" name="楕円 139"/>
        <xdr:cNvSpPr/>
      </xdr:nvSpPr>
      <xdr:spPr>
        <a:xfrm>
          <a:off x="3746500" y="96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158793</xdr:rowOff>
    </xdr:from>
    <xdr:ext cx="534377" cy="259045"/>
    <xdr:sp macro="" textlink="">
      <xdr:nvSpPr>
        <xdr:cNvPr id="141" name="テキスト ボックス 140"/>
        <xdr:cNvSpPr txBox="1"/>
      </xdr:nvSpPr>
      <xdr:spPr>
        <a:xfrm>
          <a:off x="3530111" y="94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16845</xdr:rowOff>
    </xdr:from>
    <xdr:to>
      <xdr:col>15</xdr:col>
      <xdr:colOff>101600</xdr:colOff>
      <xdr:row>57</xdr:row>
      <xdr:rowOff>118445</xdr:rowOff>
    </xdr:to>
    <xdr:sp macro="" textlink="">
      <xdr:nvSpPr>
        <xdr:cNvPr id="142" name="楕円 141"/>
        <xdr:cNvSpPr/>
      </xdr:nvSpPr>
      <xdr:spPr>
        <a:xfrm>
          <a:off x="2857500" y="97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134972</xdr:rowOff>
    </xdr:from>
    <xdr:ext cx="534377" cy="259045"/>
    <xdr:sp macro="" textlink="">
      <xdr:nvSpPr>
        <xdr:cNvPr id="143" name="テキスト ボックス 142"/>
        <xdr:cNvSpPr txBox="1"/>
      </xdr:nvSpPr>
      <xdr:spPr>
        <a:xfrm>
          <a:off x="2641111" y="956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128265</xdr:rowOff>
    </xdr:from>
    <xdr:to>
      <xdr:col>10</xdr:col>
      <xdr:colOff>165100</xdr:colOff>
      <xdr:row>58</xdr:row>
      <xdr:rowOff>58415</xdr:rowOff>
    </xdr:to>
    <xdr:sp macro="" textlink="">
      <xdr:nvSpPr>
        <xdr:cNvPr id="144" name="楕円 143"/>
        <xdr:cNvSpPr/>
      </xdr:nvSpPr>
      <xdr:spPr>
        <a:xfrm>
          <a:off x="1968500" y="99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74942</xdr:rowOff>
    </xdr:from>
    <xdr:ext cx="534377" cy="259045"/>
    <xdr:sp macro="" textlink="">
      <xdr:nvSpPr>
        <xdr:cNvPr id="145" name="テキスト ボックス 144"/>
        <xdr:cNvSpPr txBox="1"/>
      </xdr:nvSpPr>
      <xdr:spPr>
        <a:xfrm>
          <a:off x="1752111" y="96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25578</xdr:rowOff>
    </xdr:from>
    <xdr:to>
      <xdr:col>6</xdr:col>
      <xdr:colOff>38100</xdr:colOff>
      <xdr:row>58</xdr:row>
      <xdr:rowOff>127178</xdr:rowOff>
    </xdr:to>
    <xdr:sp macro="" textlink="">
      <xdr:nvSpPr>
        <xdr:cNvPr id="146" name="楕円 145"/>
        <xdr:cNvSpPr/>
      </xdr:nvSpPr>
      <xdr:spPr>
        <a:xfrm>
          <a:off x="1079500" y="996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143705</xdr:rowOff>
    </xdr:from>
    <xdr:ext cx="534377" cy="259045"/>
    <xdr:sp macro="" textlink="">
      <xdr:nvSpPr>
        <xdr:cNvPr id="147" name="テキスト ボックス 146"/>
        <xdr:cNvSpPr txBox="1"/>
      </xdr:nvSpPr>
      <xdr:spPr>
        <a:xfrm>
          <a:off x="863111" y="97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41904</xdr:rowOff>
    </xdr:from>
    <xdr:to>
      <xdr:col>24</xdr:col>
      <xdr:colOff>63500</xdr:colOff>
      <xdr:row>78</xdr:row>
      <xdr:rowOff>63622</xdr:rowOff>
    </xdr:to>
    <xdr:cxnSp macro="">
      <xdr:nvCxnSpPr>
        <xdr:cNvPr id="174" name="直線コネクタ 173"/>
        <xdr:cNvCxnSpPr/>
      </xdr:nvCxnSpPr>
      <xdr:spPr>
        <a:xfrm>
          <a:off x="3797300" y="13415004"/>
          <a:ext cx="8382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26371</xdr:rowOff>
    </xdr:from>
    <xdr:ext cx="469744" cy="259045"/>
    <xdr:sp macro="" textlink="">
      <xdr:nvSpPr>
        <xdr:cNvPr id="175" name="維持補修費平均値テキスト"/>
        <xdr:cNvSpPr txBox="1"/>
      </xdr:nvSpPr>
      <xdr:spPr>
        <a:xfrm>
          <a:off x="4686300" y="13056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41904</xdr:rowOff>
    </xdr:from>
    <xdr:to>
      <xdr:col>19</xdr:col>
      <xdr:colOff>177800</xdr:colOff>
      <xdr:row>78</xdr:row>
      <xdr:rowOff>42134</xdr:rowOff>
    </xdr:to>
    <xdr:cxnSp macro="">
      <xdr:nvCxnSpPr>
        <xdr:cNvPr id="177" name="直線コネクタ 176"/>
        <xdr:cNvCxnSpPr/>
      </xdr:nvCxnSpPr>
      <xdr:spPr>
        <a:xfrm flipV="1">
          <a:off x="2908300" y="1341500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124502</xdr:rowOff>
    </xdr:from>
    <xdr:ext cx="469744" cy="259045"/>
    <xdr:sp macro="" textlink="">
      <xdr:nvSpPr>
        <xdr:cNvPr id="179" name="テキスト ボックス 178"/>
        <xdr:cNvSpPr txBox="1"/>
      </xdr:nvSpPr>
      <xdr:spPr>
        <a:xfrm>
          <a:off x="3562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42134</xdr:rowOff>
    </xdr:from>
    <xdr:to>
      <xdr:col>15</xdr:col>
      <xdr:colOff>50800</xdr:colOff>
      <xdr:row>78</xdr:row>
      <xdr:rowOff>46797</xdr:rowOff>
    </xdr:to>
    <xdr:cxnSp macro="">
      <xdr:nvCxnSpPr>
        <xdr:cNvPr id="180" name="直線コネクタ 179"/>
        <xdr:cNvCxnSpPr/>
      </xdr:nvCxnSpPr>
      <xdr:spPr>
        <a:xfrm flipV="1">
          <a:off x="2019300" y="13415234"/>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167068</xdr:rowOff>
    </xdr:from>
    <xdr:ext cx="469744" cy="259045"/>
    <xdr:sp macro="" textlink="">
      <xdr:nvSpPr>
        <xdr:cNvPr id="182" name="テキスト ボックス 181"/>
        <xdr:cNvSpPr txBox="1"/>
      </xdr:nvSpPr>
      <xdr:spPr>
        <a:xfrm>
          <a:off x="2673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42545</xdr:rowOff>
    </xdr:from>
    <xdr:to>
      <xdr:col>10</xdr:col>
      <xdr:colOff>114300</xdr:colOff>
      <xdr:row>78</xdr:row>
      <xdr:rowOff>46797</xdr:rowOff>
    </xdr:to>
    <xdr:cxnSp macro="">
      <xdr:nvCxnSpPr>
        <xdr:cNvPr id="183" name="直線コネクタ 182"/>
        <xdr:cNvCxnSpPr/>
      </xdr:nvCxnSpPr>
      <xdr:spPr>
        <a:xfrm>
          <a:off x="1130300" y="13415645"/>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1013</xdr:rowOff>
    </xdr:from>
    <xdr:ext cx="469744" cy="259045"/>
    <xdr:sp macro="" textlink="">
      <xdr:nvSpPr>
        <xdr:cNvPr id="185" name="テキスト ボックス 184"/>
        <xdr:cNvSpPr txBox="1"/>
      </xdr:nvSpPr>
      <xdr:spPr>
        <a:xfrm>
          <a:off x="1784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137989</xdr:rowOff>
    </xdr:from>
    <xdr:ext cx="469744" cy="259045"/>
    <xdr:sp macro="" textlink="">
      <xdr:nvSpPr>
        <xdr:cNvPr id="187" name="テキスト ボックス 186"/>
        <xdr:cNvSpPr txBox="1"/>
      </xdr:nvSpPr>
      <xdr:spPr>
        <a:xfrm>
          <a:off x="895428" y="129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12822</xdr:rowOff>
    </xdr:from>
    <xdr:to>
      <xdr:col>24</xdr:col>
      <xdr:colOff>114300</xdr:colOff>
      <xdr:row>78</xdr:row>
      <xdr:rowOff>114422</xdr:rowOff>
    </xdr:to>
    <xdr:sp macro="" textlink="">
      <xdr:nvSpPr>
        <xdr:cNvPr id="193" name="楕円 192"/>
        <xdr:cNvSpPr/>
      </xdr:nvSpPr>
      <xdr:spPr>
        <a:xfrm>
          <a:off x="4584700" y="133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99199</xdr:rowOff>
    </xdr:from>
    <xdr:ext cx="469744" cy="259045"/>
    <xdr:sp macro="" textlink="">
      <xdr:nvSpPr>
        <xdr:cNvPr id="194" name="維持補修費該当値テキスト"/>
        <xdr:cNvSpPr txBox="1"/>
      </xdr:nvSpPr>
      <xdr:spPr>
        <a:xfrm>
          <a:off x="4686300" y="1330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162554</xdr:rowOff>
    </xdr:from>
    <xdr:to>
      <xdr:col>20</xdr:col>
      <xdr:colOff>38100</xdr:colOff>
      <xdr:row>78</xdr:row>
      <xdr:rowOff>92704</xdr:rowOff>
    </xdr:to>
    <xdr:sp macro="" textlink="">
      <xdr:nvSpPr>
        <xdr:cNvPr id="195" name="楕円 194"/>
        <xdr:cNvSpPr/>
      </xdr:nvSpPr>
      <xdr:spPr>
        <a:xfrm>
          <a:off x="3746500" y="13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83831</xdr:rowOff>
    </xdr:from>
    <xdr:ext cx="469744" cy="259045"/>
    <xdr:sp macro="" textlink="">
      <xdr:nvSpPr>
        <xdr:cNvPr id="196" name="テキスト ボックス 195"/>
        <xdr:cNvSpPr txBox="1"/>
      </xdr:nvSpPr>
      <xdr:spPr>
        <a:xfrm>
          <a:off x="3562428" y="134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162784</xdr:rowOff>
    </xdr:from>
    <xdr:to>
      <xdr:col>15</xdr:col>
      <xdr:colOff>101600</xdr:colOff>
      <xdr:row>78</xdr:row>
      <xdr:rowOff>92934</xdr:rowOff>
    </xdr:to>
    <xdr:sp macro="" textlink="">
      <xdr:nvSpPr>
        <xdr:cNvPr id="197" name="楕円 196"/>
        <xdr:cNvSpPr/>
      </xdr:nvSpPr>
      <xdr:spPr>
        <a:xfrm>
          <a:off x="2857500" y="133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84061</xdr:rowOff>
    </xdr:from>
    <xdr:ext cx="469744" cy="259045"/>
    <xdr:sp macro="" textlink="">
      <xdr:nvSpPr>
        <xdr:cNvPr id="198" name="テキスト ボックス 197"/>
        <xdr:cNvSpPr txBox="1"/>
      </xdr:nvSpPr>
      <xdr:spPr>
        <a:xfrm>
          <a:off x="2673428" y="1345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167447</xdr:rowOff>
    </xdr:from>
    <xdr:to>
      <xdr:col>10</xdr:col>
      <xdr:colOff>165100</xdr:colOff>
      <xdr:row>78</xdr:row>
      <xdr:rowOff>97597</xdr:rowOff>
    </xdr:to>
    <xdr:sp macro="" textlink="">
      <xdr:nvSpPr>
        <xdr:cNvPr id="199" name="楕円 198"/>
        <xdr:cNvSpPr/>
      </xdr:nvSpPr>
      <xdr:spPr>
        <a:xfrm>
          <a:off x="1968500" y="1336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88724</xdr:rowOff>
    </xdr:from>
    <xdr:ext cx="469744" cy="259045"/>
    <xdr:sp macro="" textlink="">
      <xdr:nvSpPr>
        <xdr:cNvPr id="200" name="テキスト ボックス 199"/>
        <xdr:cNvSpPr txBox="1"/>
      </xdr:nvSpPr>
      <xdr:spPr>
        <a:xfrm>
          <a:off x="1784428" y="1346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201" name="楕円 200"/>
        <xdr:cNvSpPr/>
      </xdr:nvSpPr>
      <xdr:spPr>
        <a:xfrm>
          <a:off x="1079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84472</xdr:rowOff>
    </xdr:from>
    <xdr:ext cx="469744" cy="259045"/>
    <xdr:sp macro="" textlink="">
      <xdr:nvSpPr>
        <xdr:cNvPr id="202" name="テキスト ボックス 201"/>
        <xdr:cNvSpPr txBox="1"/>
      </xdr:nvSpPr>
      <xdr:spPr>
        <a:xfrm>
          <a:off x="895428"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125413</xdr:rowOff>
    </xdr:from>
    <xdr:to>
      <xdr:col>24</xdr:col>
      <xdr:colOff>63500</xdr:colOff>
      <xdr:row>96</xdr:row>
      <xdr:rowOff>152975</xdr:rowOff>
    </xdr:to>
    <xdr:cxnSp macro="">
      <xdr:nvCxnSpPr>
        <xdr:cNvPr id="234" name="直線コネクタ 233"/>
        <xdr:cNvCxnSpPr/>
      </xdr:nvCxnSpPr>
      <xdr:spPr>
        <a:xfrm flipV="1">
          <a:off x="3797300" y="16241713"/>
          <a:ext cx="838200" cy="37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69662</xdr:rowOff>
    </xdr:from>
    <xdr:ext cx="599010" cy="259045"/>
    <xdr:sp macro="" textlink="">
      <xdr:nvSpPr>
        <xdr:cNvPr id="235" name="扶助費平均値テキスト"/>
        <xdr:cNvSpPr txBox="1"/>
      </xdr:nvSpPr>
      <xdr:spPr>
        <a:xfrm>
          <a:off x="4686300" y="16357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152975</xdr:rowOff>
    </xdr:from>
    <xdr:to>
      <xdr:col>19</xdr:col>
      <xdr:colOff>177800</xdr:colOff>
      <xdr:row>97</xdr:row>
      <xdr:rowOff>84705</xdr:rowOff>
    </xdr:to>
    <xdr:cxnSp macro="">
      <xdr:nvCxnSpPr>
        <xdr:cNvPr id="237" name="直線コネクタ 236"/>
        <xdr:cNvCxnSpPr/>
      </xdr:nvCxnSpPr>
      <xdr:spPr>
        <a:xfrm flipV="1">
          <a:off x="2908300" y="16612175"/>
          <a:ext cx="889000" cy="10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73499</xdr:rowOff>
    </xdr:from>
    <xdr:ext cx="534377" cy="259045"/>
    <xdr:sp macro="" textlink="">
      <xdr:nvSpPr>
        <xdr:cNvPr id="239" name="テキスト ボックス 238"/>
        <xdr:cNvSpPr txBox="1"/>
      </xdr:nvSpPr>
      <xdr:spPr>
        <a:xfrm>
          <a:off x="3530111"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84705</xdr:rowOff>
    </xdr:from>
    <xdr:to>
      <xdr:col>15</xdr:col>
      <xdr:colOff>50800</xdr:colOff>
      <xdr:row>97</xdr:row>
      <xdr:rowOff>168357</xdr:rowOff>
    </xdr:to>
    <xdr:cxnSp macro="">
      <xdr:nvCxnSpPr>
        <xdr:cNvPr id="240" name="直線コネクタ 239"/>
        <xdr:cNvCxnSpPr/>
      </xdr:nvCxnSpPr>
      <xdr:spPr>
        <a:xfrm flipV="1">
          <a:off x="2019300" y="16715355"/>
          <a:ext cx="889000" cy="8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106010</xdr:rowOff>
    </xdr:from>
    <xdr:ext cx="534377" cy="259045"/>
    <xdr:sp macro="" textlink="">
      <xdr:nvSpPr>
        <xdr:cNvPr id="242" name="テキスト ボックス 241"/>
        <xdr:cNvSpPr txBox="1"/>
      </xdr:nvSpPr>
      <xdr:spPr>
        <a:xfrm>
          <a:off x="2641111" y="1690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168357</xdr:rowOff>
    </xdr:from>
    <xdr:to>
      <xdr:col>10</xdr:col>
      <xdr:colOff>114300</xdr:colOff>
      <xdr:row>98</xdr:row>
      <xdr:rowOff>11619</xdr:rowOff>
    </xdr:to>
    <xdr:cxnSp macro="">
      <xdr:nvCxnSpPr>
        <xdr:cNvPr id="243" name="直線コネクタ 242"/>
        <xdr:cNvCxnSpPr/>
      </xdr:nvCxnSpPr>
      <xdr:spPr>
        <a:xfrm flipV="1">
          <a:off x="1130300" y="16799007"/>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147941</xdr:rowOff>
    </xdr:from>
    <xdr:ext cx="534377" cy="259045"/>
    <xdr:sp macro="" textlink="">
      <xdr:nvSpPr>
        <xdr:cNvPr id="245" name="テキスト ボックス 244"/>
        <xdr:cNvSpPr txBox="1"/>
      </xdr:nvSpPr>
      <xdr:spPr>
        <a:xfrm>
          <a:off x="1752111" y="1695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101813</xdr:rowOff>
    </xdr:from>
    <xdr:ext cx="534377" cy="259045"/>
    <xdr:sp macro="" textlink="">
      <xdr:nvSpPr>
        <xdr:cNvPr id="247" name="テキスト ボックス 246"/>
        <xdr:cNvSpPr txBox="1"/>
      </xdr:nvSpPr>
      <xdr:spPr>
        <a:xfrm>
          <a:off x="863111" y="16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74613</xdr:rowOff>
    </xdr:from>
    <xdr:to>
      <xdr:col>24</xdr:col>
      <xdr:colOff>114300</xdr:colOff>
      <xdr:row>95</xdr:row>
      <xdr:rowOff>4763</xdr:rowOff>
    </xdr:to>
    <xdr:sp macro="" textlink="">
      <xdr:nvSpPr>
        <xdr:cNvPr id="253" name="楕円 252"/>
        <xdr:cNvSpPr/>
      </xdr:nvSpPr>
      <xdr:spPr>
        <a:xfrm>
          <a:off x="4584700" y="161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97490</xdr:rowOff>
    </xdr:from>
    <xdr:ext cx="599010" cy="259045"/>
    <xdr:sp macro="" textlink="">
      <xdr:nvSpPr>
        <xdr:cNvPr id="254" name="扶助費該当値テキスト"/>
        <xdr:cNvSpPr txBox="1"/>
      </xdr:nvSpPr>
      <xdr:spPr>
        <a:xfrm>
          <a:off x="4686300" y="1604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102175</xdr:rowOff>
    </xdr:from>
    <xdr:to>
      <xdr:col>20</xdr:col>
      <xdr:colOff>38100</xdr:colOff>
      <xdr:row>97</xdr:row>
      <xdr:rowOff>32325</xdr:rowOff>
    </xdr:to>
    <xdr:sp macro="" textlink="">
      <xdr:nvSpPr>
        <xdr:cNvPr id="255" name="楕円 254"/>
        <xdr:cNvSpPr/>
      </xdr:nvSpPr>
      <xdr:spPr>
        <a:xfrm>
          <a:off x="3746500" y="165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48852</xdr:rowOff>
    </xdr:from>
    <xdr:ext cx="599010" cy="259045"/>
    <xdr:sp macro="" textlink="">
      <xdr:nvSpPr>
        <xdr:cNvPr id="256" name="テキスト ボックス 255"/>
        <xdr:cNvSpPr txBox="1"/>
      </xdr:nvSpPr>
      <xdr:spPr>
        <a:xfrm>
          <a:off x="3497795" y="1633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33905</xdr:rowOff>
    </xdr:from>
    <xdr:to>
      <xdr:col>15</xdr:col>
      <xdr:colOff>101600</xdr:colOff>
      <xdr:row>97</xdr:row>
      <xdr:rowOff>135505</xdr:rowOff>
    </xdr:to>
    <xdr:sp macro="" textlink="">
      <xdr:nvSpPr>
        <xdr:cNvPr id="257" name="楕円 256"/>
        <xdr:cNvSpPr/>
      </xdr:nvSpPr>
      <xdr:spPr>
        <a:xfrm>
          <a:off x="2857500" y="166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152032</xdr:rowOff>
    </xdr:from>
    <xdr:ext cx="599010" cy="259045"/>
    <xdr:sp macro="" textlink="">
      <xdr:nvSpPr>
        <xdr:cNvPr id="258" name="テキスト ボックス 257"/>
        <xdr:cNvSpPr txBox="1"/>
      </xdr:nvSpPr>
      <xdr:spPr>
        <a:xfrm>
          <a:off x="2608795" y="1643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117557</xdr:rowOff>
    </xdr:from>
    <xdr:to>
      <xdr:col>10</xdr:col>
      <xdr:colOff>165100</xdr:colOff>
      <xdr:row>98</xdr:row>
      <xdr:rowOff>47707</xdr:rowOff>
    </xdr:to>
    <xdr:sp macro="" textlink="">
      <xdr:nvSpPr>
        <xdr:cNvPr id="259" name="楕円 258"/>
        <xdr:cNvSpPr/>
      </xdr:nvSpPr>
      <xdr:spPr>
        <a:xfrm>
          <a:off x="1968500" y="1674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64234</xdr:rowOff>
    </xdr:from>
    <xdr:ext cx="534377" cy="259045"/>
    <xdr:sp macro="" textlink="">
      <xdr:nvSpPr>
        <xdr:cNvPr id="260" name="テキスト ボックス 259"/>
        <xdr:cNvSpPr txBox="1"/>
      </xdr:nvSpPr>
      <xdr:spPr>
        <a:xfrm>
          <a:off x="1752111" y="1652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132269</xdr:rowOff>
    </xdr:from>
    <xdr:to>
      <xdr:col>6</xdr:col>
      <xdr:colOff>38100</xdr:colOff>
      <xdr:row>98</xdr:row>
      <xdr:rowOff>62419</xdr:rowOff>
    </xdr:to>
    <xdr:sp macro="" textlink="">
      <xdr:nvSpPr>
        <xdr:cNvPr id="261" name="楕円 260"/>
        <xdr:cNvSpPr/>
      </xdr:nvSpPr>
      <xdr:spPr>
        <a:xfrm>
          <a:off x="1079500" y="167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78946</xdr:rowOff>
    </xdr:from>
    <xdr:ext cx="534377" cy="259045"/>
    <xdr:sp macro="" textlink="">
      <xdr:nvSpPr>
        <xdr:cNvPr id="262" name="テキスト ボックス 261"/>
        <xdr:cNvSpPr txBox="1"/>
      </xdr:nvSpPr>
      <xdr:spPr>
        <a:xfrm>
          <a:off x="863111" y="1653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98759</xdr:rowOff>
    </xdr:from>
    <xdr:to>
      <xdr:col>54</xdr:col>
      <xdr:colOff>189865</xdr:colOff>
      <xdr:row>37</xdr:row>
      <xdr:rowOff>168014</xdr:rowOff>
    </xdr:to>
    <xdr:cxnSp macro="">
      <xdr:nvCxnSpPr>
        <xdr:cNvPr id="288" name="直線コネクタ 287"/>
        <xdr:cNvCxnSpPr/>
      </xdr:nvCxnSpPr>
      <xdr:spPr>
        <a:xfrm flipV="1">
          <a:off x="10475595" y="5928059"/>
          <a:ext cx="1270" cy="58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391</xdr:rowOff>
    </xdr:from>
    <xdr:ext cx="534377" cy="259045"/>
    <xdr:sp macro="" textlink="">
      <xdr:nvSpPr>
        <xdr:cNvPr id="289" name="補助費等最小値テキスト"/>
        <xdr:cNvSpPr txBox="1"/>
      </xdr:nvSpPr>
      <xdr:spPr>
        <a:xfrm>
          <a:off x="10528300" y="65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168014</xdr:rowOff>
    </xdr:from>
    <xdr:to>
      <xdr:col>55</xdr:col>
      <xdr:colOff>88900</xdr:colOff>
      <xdr:row>37</xdr:row>
      <xdr:rowOff>168014</xdr:rowOff>
    </xdr:to>
    <xdr:cxnSp macro="">
      <xdr:nvCxnSpPr>
        <xdr:cNvPr id="290" name="直線コネクタ 289"/>
        <xdr:cNvCxnSpPr/>
      </xdr:nvCxnSpPr>
      <xdr:spPr>
        <a:xfrm>
          <a:off x="10388600" y="65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45436</xdr:rowOff>
    </xdr:from>
    <xdr:ext cx="534377" cy="259045"/>
    <xdr:sp macro="" textlink="">
      <xdr:nvSpPr>
        <xdr:cNvPr id="291" name="補助費等最大値テキスト"/>
        <xdr:cNvSpPr txBox="1"/>
      </xdr:nvSpPr>
      <xdr:spPr>
        <a:xfrm>
          <a:off x="10528300" y="57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98759</xdr:rowOff>
    </xdr:from>
    <xdr:to>
      <xdr:col>55</xdr:col>
      <xdr:colOff>88900</xdr:colOff>
      <xdr:row>34</xdr:row>
      <xdr:rowOff>98759</xdr:rowOff>
    </xdr:to>
    <xdr:cxnSp macro="">
      <xdr:nvCxnSpPr>
        <xdr:cNvPr id="292" name="直線コネクタ 291"/>
        <xdr:cNvCxnSpPr/>
      </xdr:nvCxnSpPr>
      <xdr:spPr>
        <a:xfrm>
          <a:off x="10388600" y="59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93153</xdr:rowOff>
    </xdr:from>
    <xdr:to>
      <xdr:col>55</xdr:col>
      <xdr:colOff>0</xdr:colOff>
      <xdr:row>37</xdr:row>
      <xdr:rowOff>127105</xdr:rowOff>
    </xdr:to>
    <xdr:cxnSp macro="">
      <xdr:nvCxnSpPr>
        <xdr:cNvPr id="293" name="直線コネクタ 292"/>
        <xdr:cNvCxnSpPr/>
      </xdr:nvCxnSpPr>
      <xdr:spPr>
        <a:xfrm>
          <a:off x="9639300" y="5408103"/>
          <a:ext cx="838200" cy="106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4106</xdr:rowOff>
    </xdr:from>
    <xdr:ext cx="534377" cy="259045"/>
    <xdr:sp macro="" textlink="">
      <xdr:nvSpPr>
        <xdr:cNvPr id="294" name="補助費等平均値テキスト"/>
        <xdr:cNvSpPr txBox="1"/>
      </xdr:nvSpPr>
      <xdr:spPr>
        <a:xfrm>
          <a:off x="10528300" y="61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152679</xdr:rowOff>
    </xdr:from>
    <xdr:to>
      <xdr:col>55</xdr:col>
      <xdr:colOff>50800</xdr:colOff>
      <xdr:row>37</xdr:row>
      <xdr:rowOff>82829</xdr:rowOff>
    </xdr:to>
    <xdr:sp macro="" textlink="">
      <xdr:nvSpPr>
        <xdr:cNvPr id="295" name="フローチャート: 判断 294"/>
        <xdr:cNvSpPr/>
      </xdr:nvSpPr>
      <xdr:spPr>
        <a:xfrm>
          <a:off x="104267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93153</xdr:rowOff>
    </xdr:from>
    <xdr:to>
      <xdr:col>50</xdr:col>
      <xdr:colOff>114300</xdr:colOff>
      <xdr:row>38</xdr:row>
      <xdr:rowOff>58493</xdr:rowOff>
    </xdr:to>
    <xdr:cxnSp macro="">
      <xdr:nvCxnSpPr>
        <xdr:cNvPr id="296" name="直線コネクタ 295"/>
        <xdr:cNvCxnSpPr/>
      </xdr:nvCxnSpPr>
      <xdr:spPr>
        <a:xfrm flipV="1">
          <a:off x="8750300" y="5408103"/>
          <a:ext cx="889000" cy="11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62262</xdr:rowOff>
    </xdr:from>
    <xdr:to>
      <xdr:col>50</xdr:col>
      <xdr:colOff>165100</xdr:colOff>
      <xdr:row>30</xdr:row>
      <xdr:rowOff>163862</xdr:rowOff>
    </xdr:to>
    <xdr:sp macro="" textlink="">
      <xdr:nvSpPr>
        <xdr:cNvPr id="297" name="フローチャート: 判断 296"/>
        <xdr:cNvSpPr/>
      </xdr:nvSpPr>
      <xdr:spPr>
        <a:xfrm>
          <a:off x="9588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8939</xdr:rowOff>
    </xdr:from>
    <xdr:ext cx="599010" cy="259045"/>
    <xdr:sp macro="" textlink="">
      <xdr:nvSpPr>
        <xdr:cNvPr id="298" name="テキスト ボックス 297"/>
        <xdr:cNvSpPr txBox="1"/>
      </xdr:nvSpPr>
      <xdr:spPr>
        <a:xfrm>
          <a:off x="9339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46561</xdr:rowOff>
    </xdr:from>
    <xdr:to>
      <xdr:col>45</xdr:col>
      <xdr:colOff>177800</xdr:colOff>
      <xdr:row>38</xdr:row>
      <xdr:rowOff>58493</xdr:rowOff>
    </xdr:to>
    <xdr:cxnSp macro="">
      <xdr:nvCxnSpPr>
        <xdr:cNvPr id="299" name="直線コネクタ 298"/>
        <xdr:cNvCxnSpPr/>
      </xdr:nvCxnSpPr>
      <xdr:spPr>
        <a:xfrm>
          <a:off x="7861300" y="6561661"/>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36616</xdr:rowOff>
    </xdr:from>
    <xdr:to>
      <xdr:col>46</xdr:col>
      <xdr:colOff>38100</xdr:colOff>
      <xdr:row>37</xdr:row>
      <xdr:rowOff>138216</xdr:rowOff>
    </xdr:to>
    <xdr:sp macro="" textlink="">
      <xdr:nvSpPr>
        <xdr:cNvPr id="300" name="フローチャート: 判断 299"/>
        <xdr:cNvSpPr/>
      </xdr:nvSpPr>
      <xdr:spPr>
        <a:xfrm>
          <a:off x="8699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154743</xdr:rowOff>
    </xdr:from>
    <xdr:ext cx="534377" cy="259045"/>
    <xdr:sp macro="" textlink="">
      <xdr:nvSpPr>
        <xdr:cNvPr id="301" name="テキスト ボックス 300"/>
        <xdr:cNvSpPr txBox="1"/>
      </xdr:nvSpPr>
      <xdr:spPr>
        <a:xfrm>
          <a:off x="8483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46561</xdr:rowOff>
    </xdr:from>
    <xdr:to>
      <xdr:col>41</xdr:col>
      <xdr:colOff>50800</xdr:colOff>
      <xdr:row>38</xdr:row>
      <xdr:rowOff>56860</xdr:rowOff>
    </xdr:to>
    <xdr:cxnSp macro="">
      <xdr:nvCxnSpPr>
        <xdr:cNvPr id="302" name="直線コネクタ 301"/>
        <xdr:cNvCxnSpPr/>
      </xdr:nvCxnSpPr>
      <xdr:spPr>
        <a:xfrm flipV="1">
          <a:off x="6972300" y="6561661"/>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41395</xdr:rowOff>
    </xdr:from>
    <xdr:to>
      <xdr:col>41</xdr:col>
      <xdr:colOff>101600</xdr:colOff>
      <xdr:row>37</xdr:row>
      <xdr:rowOff>142995</xdr:rowOff>
    </xdr:to>
    <xdr:sp macro="" textlink="">
      <xdr:nvSpPr>
        <xdr:cNvPr id="303" name="フローチャート: 判断 302"/>
        <xdr:cNvSpPr/>
      </xdr:nvSpPr>
      <xdr:spPr>
        <a:xfrm>
          <a:off x="7810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159522</xdr:rowOff>
    </xdr:from>
    <xdr:ext cx="534377" cy="259045"/>
    <xdr:sp macro="" textlink="">
      <xdr:nvSpPr>
        <xdr:cNvPr id="304" name="テキスト ボックス 303"/>
        <xdr:cNvSpPr txBox="1"/>
      </xdr:nvSpPr>
      <xdr:spPr>
        <a:xfrm>
          <a:off x="7594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47861</xdr:rowOff>
    </xdr:from>
    <xdr:to>
      <xdr:col>36</xdr:col>
      <xdr:colOff>165100</xdr:colOff>
      <xdr:row>37</xdr:row>
      <xdr:rowOff>149461</xdr:rowOff>
    </xdr:to>
    <xdr:sp macro="" textlink="">
      <xdr:nvSpPr>
        <xdr:cNvPr id="305" name="フローチャート: 判断 304"/>
        <xdr:cNvSpPr/>
      </xdr:nvSpPr>
      <xdr:spPr>
        <a:xfrm>
          <a:off x="6921500" y="639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165988</xdr:rowOff>
    </xdr:from>
    <xdr:ext cx="534377" cy="259045"/>
    <xdr:sp macro="" textlink="">
      <xdr:nvSpPr>
        <xdr:cNvPr id="306" name="テキスト ボックス 305"/>
        <xdr:cNvSpPr txBox="1"/>
      </xdr:nvSpPr>
      <xdr:spPr>
        <a:xfrm>
          <a:off x="6705111" y="61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76305</xdr:rowOff>
    </xdr:from>
    <xdr:to>
      <xdr:col>55</xdr:col>
      <xdr:colOff>50800</xdr:colOff>
      <xdr:row>38</xdr:row>
      <xdr:rowOff>6455</xdr:rowOff>
    </xdr:to>
    <xdr:sp macro="" textlink="">
      <xdr:nvSpPr>
        <xdr:cNvPr id="312" name="楕円 311"/>
        <xdr:cNvSpPr/>
      </xdr:nvSpPr>
      <xdr:spPr>
        <a:xfrm>
          <a:off x="10426700" y="641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162682</xdr:rowOff>
    </xdr:from>
    <xdr:ext cx="534377" cy="259045"/>
    <xdr:sp macro="" textlink="">
      <xdr:nvSpPr>
        <xdr:cNvPr id="313" name="補助費等該当値テキスト"/>
        <xdr:cNvSpPr txBox="1"/>
      </xdr:nvSpPr>
      <xdr:spPr>
        <a:xfrm>
          <a:off x="10528300" y="633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42353</xdr:rowOff>
    </xdr:from>
    <xdr:to>
      <xdr:col>50</xdr:col>
      <xdr:colOff>165100</xdr:colOff>
      <xdr:row>31</xdr:row>
      <xdr:rowOff>143953</xdr:rowOff>
    </xdr:to>
    <xdr:sp macro="" textlink="">
      <xdr:nvSpPr>
        <xdr:cNvPr id="314" name="楕円 313"/>
        <xdr:cNvSpPr/>
      </xdr:nvSpPr>
      <xdr:spPr>
        <a:xfrm>
          <a:off x="9588500" y="53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135080</xdr:rowOff>
    </xdr:from>
    <xdr:ext cx="599010" cy="259045"/>
    <xdr:sp macro="" textlink="">
      <xdr:nvSpPr>
        <xdr:cNvPr id="315" name="テキスト ボックス 314"/>
        <xdr:cNvSpPr txBox="1"/>
      </xdr:nvSpPr>
      <xdr:spPr>
        <a:xfrm>
          <a:off x="9339795" y="54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7693</xdr:rowOff>
    </xdr:from>
    <xdr:to>
      <xdr:col>46</xdr:col>
      <xdr:colOff>38100</xdr:colOff>
      <xdr:row>38</xdr:row>
      <xdr:rowOff>109293</xdr:rowOff>
    </xdr:to>
    <xdr:sp macro="" textlink="">
      <xdr:nvSpPr>
        <xdr:cNvPr id="316" name="楕円 315"/>
        <xdr:cNvSpPr/>
      </xdr:nvSpPr>
      <xdr:spPr>
        <a:xfrm>
          <a:off x="8699500" y="652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100420</xdr:rowOff>
    </xdr:from>
    <xdr:ext cx="534377" cy="259045"/>
    <xdr:sp macro="" textlink="">
      <xdr:nvSpPr>
        <xdr:cNvPr id="317" name="テキスト ボックス 316"/>
        <xdr:cNvSpPr txBox="1"/>
      </xdr:nvSpPr>
      <xdr:spPr>
        <a:xfrm>
          <a:off x="8483111" y="66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167211</xdr:rowOff>
    </xdr:from>
    <xdr:to>
      <xdr:col>41</xdr:col>
      <xdr:colOff>101600</xdr:colOff>
      <xdr:row>38</xdr:row>
      <xdr:rowOff>97361</xdr:rowOff>
    </xdr:to>
    <xdr:sp macro="" textlink="">
      <xdr:nvSpPr>
        <xdr:cNvPr id="318" name="楕円 317"/>
        <xdr:cNvSpPr/>
      </xdr:nvSpPr>
      <xdr:spPr>
        <a:xfrm>
          <a:off x="7810500" y="651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88488</xdr:rowOff>
    </xdr:from>
    <xdr:ext cx="534377" cy="259045"/>
    <xdr:sp macro="" textlink="">
      <xdr:nvSpPr>
        <xdr:cNvPr id="319" name="テキスト ボックス 318"/>
        <xdr:cNvSpPr txBox="1"/>
      </xdr:nvSpPr>
      <xdr:spPr>
        <a:xfrm>
          <a:off x="7594111" y="660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6060</xdr:rowOff>
    </xdr:from>
    <xdr:to>
      <xdr:col>36</xdr:col>
      <xdr:colOff>165100</xdr:colOff>
      <xdr:row>38</xdr:row>
      <xdr:rowOff>107660</xdr:rowOff>
    </xdr:to>
    <xdr:sp macro="" textlink="">
      <xdr:nvSpPr>
        <xdr:cNvPr id="320" name="楕円 319"/>
        <xdr:cNvSpPr/>
      </xdr:nvSpPr>
      <xdr:spPr>
        <a:xfrm>
          <a:off x="6921500" y="652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98787</xdr:rowOff>
    </xdr:from>
    <xdr:ext cx="534377" cy="259045"/>
    <xdr:sp macro="" textlink="">
      <xdr:nvSpPr>
        <xdr:cNvPr id="321" name="テキスト ボックス 320"/>
        <xdr:cNvSpPr txBox="1"/>
      </xdr:nvSpPr>
      <xdr:spPr>
        <a:xfrm>
          <a:off x="6705111" y="661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5" name="直線コネクタ 344"/>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6" name="普通建設事業費最小値テキスト"/>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7" name="直線コネクタ 346"/>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8" name="普通建設事業費最大値テキスト"/>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9" name="直線コネクタ 348"/>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90208</xdr:rowOff>
    </xdr:from>
    <xdr:to>
      <xdr:col>55</xdr:col>
      <xdr:colOff>0</xdr:colOff>
      <xdr:row>56</xdr:row>
      <xdr:rowOff>144063</xdr:rowOff>
    </xdr:to>
    <xdr:cxnSp macro="">
      <xdr:nvCxnSpPr>
        <xdr:cNvPr id="350" name="直線コネクタ 349"/>
        <xdr:cNvCxnSpPr/>
      </xdr:nvCxnSpPr>
      <xdr:spPr>
        <a:xfrm flipV="1">
          <a:off x="9639300" y="9519958"/>
          <a:ext cx="838200" cy="2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99851</xdr:rowOff>
    </xdr:from>
    <xdr:ext cx="534377" cy="259045"/>
    <xdr:sp macro="" textlink="">
      <xdr:nvSpPr>
        <xdr:cNvPr id="351" name="普通建設事業費平均値テキスト"/>
        <xdr:cNvSpPr txBox="1"/>
      </xdr:nvSpPr>
      <xdr:spPr>
        <a:xfrm>
          <a:off x="10528300" y="9186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2" name="フローチャート: 判断 351"/>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63329</xdr:rowOff>
    </xdr:from>
    <xdr:to>
      <xdr:col>50</xdr:col>
      <xdr:colOff>114300</xdr:colOff>
      <xdr:row>56</xdr:row>
      <xdr:rowOff>144063</xdr:rowOff>
    </xdr:to>
    <xdr:cxnSp macro="">
      <xdr:nvCxnSpPr>
        <xdr:cNvPr id="353" name="直線コネクタ 352"/>
        <xdr:cNvCxnSpPr/>
      </xdr:nvCxnSpPr>
      <xdr:spPr>
        <a:xfrm>
          <a:off x="8750300" y="9664529"/>
          <a:ext cx="889000" cy="8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4" name="フローチャート: 判断 353"/>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144905</xdr:rowOff>
    </xdr:from>
    <xdr:ext cx="534377" cy="259045"/>
    <xdr:sp macro="" textlink="">
      <xdr:nvSpPr>
        <xdr:cNvPr id="355" name="テキスト ボックス 354"/>
        <xdr:cNvSpPr txBox="1"/>
      </xdr:nvSpPr>
      <xdr:spPr>
        <a:xfrm>
          <a:off x="9372111" y="9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55785</xdr:rowOff>
    </xdr:from>
    <xdr:to>
      <xdr:col>45</xdr:col>
      <xdr:colOff>177800</xdr:colOff>
      <xdr:row>56</xdr:row>
      <xdr:rowOff>63329</xdr:rowOff>
    </xdr:to>
    <xdr:cxnSp macro="">
      <xdr:nvCxnSpPr>
        <xdr:cNvPr id="356" name="直線コネクタ 355"/>
        <xdr:cNvCxnSpPr/>
      </xdr:nvCxnSpPr>
      <xdr:spPr>
        <a:xfrm>
          <a:off x="7861300" y="9485535"/>
          <a:ext cx="889000" cy="1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7" name="フローチャート: 判断 356"/>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92060</xdr:rowOff>
    </xdr:from>
    <xdr:ext cx="534377" cy="259045"/>
    <xdr:sp macro="" textlink="">
      <xdr:nvSpPr>
        <xdr:cNvPr id="358" name="テキスト ボックス 357"/>
        <xdr:cNvSpPr txBox="1"/>
      </xdr:nvSpPr>
      <xdr:spPr>
        <a:xfrm>
          <a:off x="8483111" y="90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55785</xdr:rowOff>
    </xdr:from>
    <xdr:to>
      <xdr:col>41</xdr:col>
      <xdr:colOff>50800</xdr:colOff>
      <xdr:row>55</xdr:row>
      <xdr:rowOff>136537</xdr:rowOff>
    </xdr:to>
    <xdr:cxnSp macro="">
      <xdr:nvCxnSpPr>
        <xdr:cNvPr id="359" name="直線コネクタ 358"/>
        <xdr:cNvCxnSpPr/>
      </xdr:nvCxnSpPr>
      <xdr:spPr>
        <a:xfrm flipV="1">
          <a:off x="6972300" y="9485535"/>
          <a:ext cx="889000" cy="8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60" name="フローチャート: 判断 359"/>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111358</xdr:rowOff>
    </xdr:from>
    <xdr:ext cx="534377" cy="259045"/>
    <xdr:sp macro="" textlink="">
      <xdr:nvSpPr>
        <xdr:cNvPr id="361" name="テキスト ボックス 360"/>
        <xdr:cNvSpPr txBox="1"/>
      </xdr:nvSpPr>
      <xdr:spPr>
        <a:xfrm>
          <a:off x="7594111" y="90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2" name="フローチャート: 判断 361"/>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103662</xdr:rowOff>
    </xdr:from>
    <xdr:ext cx="534377" cy="259045"/>
    <xdr:sp macro="" textlink="">
      <xdr:nvSpPr>
        <xdr:cNvPr id="363" name="テキスト ボックス 362"/>
        <xdr:cNvSpPr txBox="1"/>
      </xdr:nvSpPr>
      <xdr:spPr>
        <a:xfrm>
          <a:off x="6705111" y="90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39408</xdr:rowOff>
    </xdr:from>
    <xdr:to>
      <xdr:col>55</xdr:col>
      <xdr:colOff>50800</xdr:colOff>
      <xdr:row>55</xdr:row>
      <xdr:rowOff>141008</xdr:rowOff>
    </xdr:to>
    <xdr:sp macro="" textlink="">
      <xdr:nvSpPr>
        <xdr:cNvPr id="369" name="楕円 368"/>
        <xdr:cNvSpPr/>
      </xdr:nvSpPr>
      <xdr:spPr>
        <a:xfrm>
          <a:off x="10426700" y="946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17835</xdr:rowOff>
    </xdr:from>
    <xdr:ext cx="534377" cy="259045"/>
    <xdr:sp macro="" textlink="">
      <xdr:nvSpPr>
        <xdr:cNvPr id="370" name="普通建設事業費該当値テキスト"/>
        <xdr:cNvSpPr txBox="1"/>
      </xdr:nvSpPr>
      <xdr:spPr>
        <a:xfrm>
          <a:off x="10528300" y="94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93263</xdr:rowOff>
    </xdr:from>
    <xdr:to>
      <xdr:col>50</xdr:col>
      <xdr:colOff>165100</xdr:colOff>
      <xdr:row>57</xdr:row>
      <xdr:rowOff>23413</xdr:rowOff>
    </xdr:to>
    <xdr:sp macro="" textlink="">
      <xdr:nvSpPr>
        <xdr:cNvPr id="371" name="楕円 370"/>
        <xdr:cNvSpPr/>
      </xdr:nvSpPr>
      <xdr:spPr>
        <a:xfrm>
          <a:off x="9588500" y="969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14540</xdr:rowOff>
    </xdr:from>
    <xdr:ext cx="534377" cy="259045"/>
    <xdr:sp macro="" textlink="">
      <xdr:nvSpPr>
        <xdr:cNvPr id="372" name="テキスト ボックス 371"/>
        <xdr:cNvSpPr txBox="1"/>
      </xdr:nvSpPr>
      <xdr:spPr>
        <a:xfrm>
          <a:off x="9372111" y="97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12529</xdr:rowOff>
    </xdr:from>
    <xdr:to>
      <xdr:col>46</xdr:col>
      <xdr:colOff>38100</xdr:colOff>
      <xdr:row>56</xdr:row>
      <xdr:rowOff>114129</xdr:rowOff>
    </xdr:to>
    <xdr:sp macro="" textlink="">
      <xdr:nvSpPr>
        <xdr:cNvPr id="373" name="楕円 372"/>
        <xdr:cNvSpPr/>
      </xdr:nvSpPr>
      <xdr:spPr>
        <a:xfrm>
          <a:off x="8699500" y="96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105256</xdr:rowOff>
    </xdr:from>
    <xdr:ext cx="534377" cy="259045"/>
    <xdr:sp macro="" textlink="">
      <xdr:nvSpPr>
        <xdr:cNvPr id="374" name="テキスト ボックス 373"/>
        <xdr:cNvSpPr txBox="1"/>
      </xdr:nvSpPr>
      <xdr:spPr>
        <a:xfrm>
          <a:off x="8483111" y="970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4985</xdr:rowOff>
    </xdr:from>
    <xdr:to>
      <xdr:col>41</xdr:col>
      <xdr:colOff>101600</xdr:colOff>
      <xdr:row>55</xdr:row>
      <xdr:rowOff>106585</xdr:rowOff>
    </xdr:to>
    <xdr:sp macro="" textlink="">
      <xdr:nvSpPr>
        <xdr:cNvPr id="375" name="楕円 374"/>
        <xdr:cNvSpPr/>
      </xdr:nvSpPr>
      <xdr:spPr>
        <a:xfrm>
          <a:off x="7810500" y="94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97712</xdr:rowOff>
    </xdr:from>
    <xdr:ext cx="534377" cy="259045"/>
    <xdr:sp macro="" textlink="">
      <xdr:nvSpPr>
        <xdr:cNvPr id="376" name="テキスト ボックス 375"/>
        <xdr:cNvSpPr txBox="1"/>
      </xdr:nvSpPr>
      <xdr:spPr>
        <a:xfrm>
          <a:off x="7594111" y="95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85737</xdr:rowOff>
    </xdr:from>
    <xdr:to>
      <xdr:col>36</xdr:col>
      <xdr:colOff>165100</xdr:colOff>
      <xdr:row>56</xdr:row>
      <xdr:rowOff>15887</xdr:rowOff>
    </xdr:to>
    <xdr:sp macro="" textlink="">
      <xdr:nvSpPr>
        <xdr:cNvPr id="377" name="楕円 376"/>
        <xdr:cNvSpPr/>
      </xdr:nvSpPr>
      <xdr:spPr>
        <a:xfrm>
          <a:off x="6921500" y="951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7014</xdr:rowOff>
    </xdr:from>
    <xdr:ext cx="534377" cy="259045"/>
    <xdr:sp macro="" textlink="">
      <xdr:nvSpPr>
        <xdr:cNvPr id="378" name="テキスト ボックス 377"/>
        <xdr:cNvSpPr txBox="1"/>
      </xdr:nvSpPr>
      <xdr:spPr>
        <a:xfrm>
          <a:off x="6705111" y="96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400" name="直線コネクタ 399"/>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1" name="普通建設事業費 （ うち新規整備　）最小値テキスト"/>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2" name="直線コネクタ 401"/>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3" name="普通建設事業費 （ うち新規整備　）最大値テキスト"/>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4" name="直線コネクタ 403"/>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142672</xdr:rowOff>
    </xdr:from>
    <xdr:to>
      <xdr:col>55</xdr:col>
      <xdr:colOff>0</xdr:colOff>
      <xdr:row>78</xdr:row>
      <xdr:rowOff>2905</xdr:rowOff>
    </xdr:to>
    <xdr:cxnSp macro="">
      <xdr:nvCxnSpPr>
        <xdr:cNvPr id="405" name="直線コネクタ 404"/>
        <xdr:cNvCxnSpPr/>
      </xdr:nvCxnSpPr>
      <xdr:spPr>
        <a:xfrm>
          <a:off x="9639300" y="13344322"/>
          <a:ext cx="8382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107800</xdr:rowOff>
    </xdr:from>
    <xdr:ext cx="534377" cy="259045"/>
    <xdr:sp macro="" textlink="">
      <xdr:nvSpPr>
        <xdr:cNvPr id="406" name="普通建設事業費 （ うち新規整備　）平均値テキスト"/>
        <xdr:cNvSpPr txBox="1"/>
      </xdr:nvSpPr>
      <xdr:spPr>
        <a:xfrm>
          <a:off x="10528300" y="1279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7" name="フローチャート: 判断 406"/>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158262</xdr:rowOff>
    </xdr:from>
    <xdr:to>
      <xdr:col>50</xdr:col>
      <xdr:colOff>114300</xdr:colOff>
      <xdr:row>77</xdr:row>
      <xdr:rowOff>142672</xdr:rowOff>
    </xdr:to>
    <xdr:cxnSp macro="">
      <xdr:nvCxnSpPr>
        <xdr:cNvPr id="408" name="直線コネクタ 407"/>
        <xdr:cNvCxnSpPr/>
      </xdr:nvCxnSpPr>
      <xdr:spPr>
        <a:xfrm>
          <a:off x="8750300" y="13188462"/>
          <a:ext cx="889000" cy="15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9" name="フローチャート: 判断 408"/>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66529</xdr:rowOff>
    </xdr:from>
    <xdr:ext cx="534377" cy="259045"/>
    <xdr:sp macro="" textlink="">
      <xdr:nvSpPr>
        <xdr:cNvPr id="410" name="テキスト ボックス 409"/>
        <xdr:cNvSpPr txBox="1"/>
      </xdr:nvSpPr>
      <xdr:spPr>
        <a:xfrm>
          <a:off x="9372111" y="127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126670</xdr:rowOff>
    </xdr:from>
    <xdr:to>
      <xdr:col>45</xdr:col>
      <xdr:colOff>177800</xdr:colOff>
      <xdr:row>76</xdr:row>
      <xdr:rowOff>158262</xdr:rowOff>
    </xdr:to>
    <xdr:cxnSp macro="">
      <xdr:nvCxnSpPr>
        <xdr:cNvPr id="411" name="直線コネクタ 410"/>
        <xdr:cNvCxnSpPr/>
      </xdr:nvCxnSpPr>
      <xdr:spPr>
        <a:xfrm>
          <a:off x="7861300" y="12985420"/>
          <a:ext cx="889000" cy="20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2" name="フローチャート: 判断 411"/>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3" name="テキスト ボックス 412"/>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126670</xdr:rowOff>
    </xdr:from>
    <xdr:to>
      <xdr:col>41</xdr:col>
      <xdr:colOff>50800</xdr:colOff>
      <xdr:row>76</xdr:row>
      <xdr:rowOff>78801</xdr:rowOff>
    </xdr:to>
    <xdr:cxnSp macro="">
      <xdr:nvCxnSpPr>
        <xdr:cNvPr id="414" name="直線コネクタ 413"/>
        <xdr:cNvCxnSpPr/>
      </xdr:nvCxnSpPr>
      <xdr:spPr>
        <a:xfrm flipV="1">
          <a:off x="6972300" y="12985420"/>
          <a:ext cx="889000" cy="12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5" name="フローチャート: 判断 414"/>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19869</xdr:rowOff>
    </xdr:from>
    <xdr:ext cx="534377" cy="259045"/>
    <xdr:sp macro="" textlink="">
      <xdr:nvSpPr>
        <xdr:cNvPr id="416" name="テキスト ボックス 415"/>
        <xdr:cNvSpPr txBox="1"/>
      </xdr:nvSpPr>
      <xdr:spPr>
        <a:xfrm>
          <a:off x="7594111" y="130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7" name="フローチャート: 判断 416"/>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134698</xdr:rowOff>
    </xdr:from>
    <xdr:ext cx="534377" cy="259045"/>
    <xdr:sp macro="" textlink="">
      <xdr:nvSpPr>
        <xdr:cNvPr id="418" name="テキスト ボックス 417"/>
        <xdr:cNvSpPr txBox="1"/>
      </xdr:nvSpPr>
      <xdr:spPr>
        <a:xfrm>
          <a:off x="6705111" y="126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123555</xdr:rowOff>
    </xdr:from>
    <xdr:to>
      <xdr:col>55</xdr:col>
      <xdr:colOff>50800</xdr:colOff>
      <xdr:row>78</xdr:row>
      <xdr:rowOff>53705</xdr:rowOff>
    </xdr:to>
    <xdr:sp macro="" textlink="">
      <xdr:nvSpPr>
        <xdr:cNvPr id="424" name="楕円 423"/>
        <xdr:cNvSpPr/>
      </xdr:nvSpPr>
      <xdr:spPr>
        <a:xfrm>
          <a:off x="10426700" y="13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38482</xdr:rowOff>
    </xdr:from>
    <xdr:ext cx="469744" cy="259045"/>
    <xdr:sp macro="" textlink="">
      <xdr:nvSpPr>
        <xdr:cNvPr id="425" name="普通建設事業費 （ うち新規整備　）該当値テキスト"/>
        <xdr:cNvSpPr txBox="1"/>
      </xdr:nvSpPr>
      <xdr:spPr>
        <a:xfrm>
          <a:off x="10528300" y="1324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91872</xdr:rowOff>
    </xdr:from>
    <xdr:to>
      <xdr:col>50</xdr:col>
      <xdr:colOff>165100</xdr:colOff>
      <xdr:row>78</xdr:row>
      <xdr:rowOff>22022</xdr:rowOff>
    </xdr:to>
    <xdr:sp macro="" textlink="">
      <xdr:nvSpPr>
        <xdr:cNvPr id="426" name="楕円 425"/>
        <xdr:cNvSpPr/>
      </xdr:nvSpPr>
      <xdr:spPr>
        <a:xfrm>
          <a:off x="9588500" y="132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13149</xdr:rowOff>
    </xdr:from>
    <xdr:ext cx="469744" cy="259045"/>
    <xdr:sp macro="" textlink="">
      <xdr:nvSpPr>
        <xdr:cNvPr id="427" name="テキスト ボックス 426"/>
        <xdr:cNvSpPr txBox="1"/>
      </xdr:nvSpPr>
      <xdr:spPr>
        <a:xfrm>
          <a:off x="9404428" y="1338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107462</xdr:rowOff>
    </xdr:from>
    <xdr:to>
      <xdr:col>46</xdr:col>
      <xdr:colOff>38100</xdr:colOff>
      <xdr:row>77</xdr:row>
      <xdr:rowOff>37612</xdr:rowOff>
    </xdr:to>
    <xdr:sp macro="" textlink="">
      <xdr:nvSpPr>
        <xdr:cNvPr id="428" name="楕円 427"/>
        <xdr:cNvSpPr/>
      </xdr:nvSpPr>
      <xdr:spPr>
        <a:xfrm>
          <a:off x="8699500" y="131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28739</xdr:rowOff>
    </xdr:from>
    <xdr:ext cx="469744" cy="259045"/>
    <xdr:sp macro="" textlink="">
      <xdr:nvSpPr>
        <xdr:cNvPr id="429" name="テキスト ボックス 428"/>
        <xdr:cNvSpPr txBox="1"/>
      </xdr:nvSpPr>
      <xdr:spPr>
        <a:xfrm>
          <a:off x="8515428" y="1323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75870</xdr:rowOff>
    </xdr:from>
    <xdr:to>
      <xdr:col>41</xdr:col>
      <xdr:colOff>101600</xdr:colOff>
      <xdr:row>76</xdr:row>
      <xdr:rowOff>6020</xdr:rowOff>
    </xdr:to>
    <xdr:sp macro="" textlink="">
      <xdr:nvSpPr>
        <xdr:cNvPr id="430" name="楕円 429"/>
        <xdr:cNvSpPr/>
      </xdr:nvSpPr>
      <xdr:spPr>
        <a:xfrm>
          <a:off x="7810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22547</xdr:rowOff>
    </xdr:from>
    <xdr:ext cx="534377" cy="259045"/>
    <xdr:sp macro="" textlink="">
      <xdr:nvSpPr>
        <xdr:cNvPr id="431" name="テキスト ボックス 430"/>
        <xdr:cNvSpPr txBox="1"/>
      </xdr:nvSpPr>
      <xdr:spPr>
        <a:xfrm>
          <a:off x="7594111" y="127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28001</xdr:rowOff>
    </xdr:from>
    <xdr:to>
      <xdr:col>36</xdr:col>
      <xdr:colOff>165100</xdr:colOff>
      <xdr:row>76</xdr:row>
      <xdr:rowOff>129601</xdr:rowOff>
    </xdr:to>
    <xdr:sp macro="" textlink="">
      <xdr:nvSpPr>
        <xdr:cNvPr id="432" name="楕円 431"/>
        <xdr:cNvSpPr/>
      </xdr:nvSpPr>
      <xdr:spPr>
        <a:xfrm>
          <a:off x="6921500" y="1305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120728</xdr:rowOff>
    </xdr:from>
    <xdr:ext cx="469744" cy="259045"/>
    <xdr:sp macro="" textlink="">
      <xdr:nvSpPr>
        <xdr:cNvPr id="433" name="テキスト ボックス 432"/>
        <xdr:cNvSpPr txBox="1"/>
      </xdr:nvSpPr>
      <xdr:spPr>
        <a:xfrm>
          <a:off x="6737428" y="1315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79845</xdr:rowOff>
    </xdr:from>
    <xdr:to>
      <xdr:col>54</xdr:col>
      <xdr:colOff>189865</xdr:colOff>
      <xdr:row>98</xdr:row>
      <xdr:rowOff>47270</xdr:rowOff>
    </xdr:to>
    <xdr:cxnSp macro="">
      <xdr:nvCxnSpPr>
        <xdr:cNvPr id="457" name="直線コネクタ 456"/>
        <xdr:cNvCxnSpPr/>
      </xdr:nvCxnSpPr>
      <xdr:spPr>
        <a:xfrm flipV="1">
          <a:off x="10475595" y="15510345"/>
          <a:ext cx="1270" cy="1339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51097</xdr:rowOff>
    </xdr:from>
    <xdr:ext cx="469744" cy="259045"/>
    <xdr:sp macro="" textlink="">
      <xdr:nvSpPr>
        <xdr:cNvPr id="458" name="普通建設事業費 （ うち更新整備　）最小値テキスト"/>
        <xdr:cNvSpPr txBox="1"/>
      </xdr:nvSpPr>
      <xdr:spPr>
        <a:xfrm>
          <a:off x="10528300" y="168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47270</xdr:rowOff>
    </xdr:from>
    <xdr:to>
      <xdr:col>55</xdr:col>
      <xdr:colOff>88900</xdr:colOff>
      <xdr:row>98</xdr:row>
      <xdr:rowOff>47270</xdr:rowOff>
    </xdr:to>
    <xdr:cxnSp macro="">
      <xdr:nvCxnSpPr>
        <xdr:cNvPr id="459" name="直線コネクタ 458"/>
        <xdr:cNvCxnSpPr/>
      </xdr:nvCxnSpPr>
      <xdr:spPr>
        <a:xfrm>
          <a:off x="10388600" y="1684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26522</xdr:rowOff>
    </xdr:from>
    <xdr:ext cx="534377" cy="259045"/>
    <xdr:sp macro="" textlink="">
      <xdr:nvSpPr>
        <xdr:cNvPr id="460" name="普通建設事業費 （ うち更新整備　）最大値テキスト"/>
        <xdr:cNvSpPr txBox="1"/>
      </xdr:nvSpPr>
      <xdr:spPr>
        <a:xfrm>
          <a:off x="10528300" y="152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79845</xdr:rowOff>
    </xdr:from>
    <xdr:to>
      <xdr:col>55</xdr:col>
      <xdr:colOff>88900</xdr:colOff>
      <xdr:row>90</xdr:row>
      <xdr:rowOff>79845</xdr:rowOff>
    </xdr:to>
    <xdr:cxnSp macro="">
      <xdr:nvCxnSpPr>
        <xdr:cNvPr id="461" name="直線コネクタ 460"/>
        <xdr:cNvCxnSpPr/>
      </xdr:nvCxnSpPr>
      <xdr:spPr>
        <a:xfrm>
          <a:off x="10388600" y="1551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41021</xdr:rowOff>
    </xdr:from>
    <xdr:to>
      <xdr:col>55</xdr:col>
      <xdr:colOff>0</xdr:colOff>
      <xdr:row>95</xdr:row>
      <xdr:rowOff>71653</xdr:rowOff>
    </xdr:to>
    <xdr:cxnSp macro="">
      <xdr:nvCxnSpPr>
        <xdr:cNvPr id="462" name="直線コネクタ 461"/>
        <xdr:cNvCxnSpPr/>
      </xdr:nvCxnSpPr>
      <xdr:spPr>
        <a:xfrm flipV="1">
          <a:off x="9639300" y="15985871"/>
          <a:ext cx="838200" cy="37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49573</xdr:rowOff>
    </xdr:from>
    <xdr:ext cx="534377" cy="259045"/>
    <xdr:sp macro="" textlink="">
      <xdr:nvSpPr>
        <xdr:cNvPr id="463" name="普通建設事業費 （ うち更新整備　）平均値テキスト"/>
        <xdr:cNvSpPr txBox="1"/>
      </xdr:nvSpPr>
      <xdr:spPr>
        <a:xfrm>
          <a:off x="10528300" y="16165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71146</xdr:rowOff>
    </xdr:from>
    <xdr:to>
      <xdr:col>55</xdr:col>
      <xdr:colOff>50800</xdr:colOff>
      <xdr:row>95</xdr:row>
      <xdr:rowOff>1296</xdr:rowOff>
    </xdr:to>
    <xdr:sp macro="" textlink="">
      <xdr:nvSpPr>
        <xdr:cNvPr id="464" name="フローチャート: 判断 463"/>
        <xdr:cNvSpPr/>
      </xdr:nvSpPr>
      <xdr:spPr>
        <a:xfrm>
          <a:off x="10426700" y="161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46470</xdr:rowOff>
    </xdr:from>
    <xdr:to>
      <xdr:col>50</xdr:col>
      <xdr:colOff>114300</xdr:colOff>
      <xdr:row>95</xdr:row>
      <xdr:rowOff>71653</xdr:rowOff>
    </xdr:to>
    <xdr:cxnSp macro="">
      <xdr:nvCxnSpPr>
        <xdr:cNvPr id="465" name="直線コネクタ 464"/>
        <xdr:cNvCxnSpPr/>
      </xdr:nvCxnSpPr>
      <xdr:spPr>
        <a:xfrm>
          <a:off x="8750300" y="16334220"/>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128867</xdr:rowOff>
    </xdr:from>
    <xdr:to>
      <xdr:col>50</xdr:col>
      <xdr:colOff>165100</xdr:colOff>
      <xdr:row>94</xdr:row>
      <xdr:rowOff>59017</xdr:rowOff>
    </xdr:to>
    <xdr:sp macro="" textlink="">
      <xdr:nvSpPr>
        <xdr:cNvPr id="466" name="フローチャート: 判断 465"/>
        <xdr:cNvSpPr/>
      </xdr:nvSpPr>
      <xdr:spPr>
        <a:xfrm>
          <a:off x="9588500" y="1607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75544</xdr:rowOff>
    </xdr:from>
    <xdr:ext cx="534377" cy="259045"/>
    <xdr:sp macro="" textlink="">
      <xdr:nvSpPr>
        <xdr:cNvPr id="467" name="テキスト ボックス 466"/>
        <xdr:cNvSpPr txBox="1"/>
      </xdr:nvSpPr>
      <xdr:spPr>
        <a:xfrm>
          <a:off x="9372111" y="1584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25515</xdr:rowOff>
    </xdr:from>
    <xdr:to>
      <xdr:col>45</xdr:col>
      <xdr:colOff>177800</xdr:colOff>
      <xdr:row>95</xdr:row>
      <xdr:rowOff>46470</xdr:rowOff>
    </xdr:to>
    <xdr:cxnSp macro="">
      <xdr:nvCxnSpPr>
        <xdr:cNvPr id="468" name="直線コネクタ 467"/>
        <xdr:cNvCxnSpPr/>
      </xdr:nvCxnSpPr>
      <xdr:spPr>
        <a:xfrm>
          <a:off x="7861300" y="163132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83871</xdr:rowOff>
    </xdr:from>
    <xdr:to>
      <xdr:col>46</xdr:col>
      <xdr:colOff>38100</xdr:colOff>
      <xdr:row>94</xdr:row>
      <xdr:rowOff>14021</xdr:rowOff>
    </xdr:to>
    <xdr:sp macro="" textlink="">
      <xdr:nvSpPr>
        <xdr:cNvPr id="469" name="フローチャート: 判断 468"/>
        <xdr:cNvSpPr/>
      </xdr:nvSpPr>
      <xdr:spPr>
        <a:xfrm>
          <a:off x="8699500" y="160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30548</xdr:rowOff>
    </xdr:from>
    <xdr:ext cx="534377" cy="259045"/>
    <xdr:sp macro="" textlink="">
      <xdr:nvSpPr>
        <xdr:cNvPr id="470" name="テキスト ボックス 469"/>
        <xdr:cNvSpPr txBox="1"/>
      </xdr:nvSpPr>
      <xdr:spPr>
        <a:xfrm>
          <a:off x="8483111" y="158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151130</xdr:rowOff>
    </xdr:from>
    <xdr:to>
      <xdr:col>41</xdr:col>
      <xdr:colOff>50800</xdr:colOff>
      <xdr:row>95</xdr:row>
      <xdr:rowOff>25515</xdr:rowOff>
    </xdr:to>
    <xdr:cxnSp macro="">
      <xdr:nvCxnSpPr>
        <xdr:cNvPr id="471" name="直線コネクタ 470"/>
        <xdr:cNvCxnSpPr/>
      </xdr:nvCxnSpPr>
      <xdr:spPr>
        <a:xfrm>
          <a:off x="6972300" y="16267430"/>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72670</xdr:rowOff>
    </xdr:from>
    <xdr:to>
      <xdr:col>41</xdr:col>
      <xdr:colOff>101600</xdr:colOff>
      <xdr:row>94</xdr:row>
      <xdr:rowOff>2820</xdr:rowOff>
    </xdr:to>
    <xdr:sp macro="" textlink="">
      <xdr:nvSpPr>
        <xdr:cNvPr id="472" name="フローチャート: 判断 471"/>
        <xdr:cNvSpPr/>
      </xdr:nvSpPr>
      <xdr:spPr>
        <a:xfrm>
          <a:off x="7810500" y="16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19347</xdr:rowOff>
    </xdr:from>
    <xdr:ext cx="534377" cy="259045"/>
    <xdr:sp macro="" textlink="">
      <xdr:nvSpPr>
        <xdr:cNvPr id="473" name="テキスト ボックス 472"/>
        <xdr:cNvSpPr txBox="1"/>
      </xdr:nvSpPr>
      <xdr:spPr>
        <a:xfrm>
          <a:off x="7594111" y="157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129629</xdr:rowOff>
    </xdr:from>
    <xdr:to>
      <xdr:col>36</xdr:col>
      <xdr:colOff>165100</xdr:colOff>
      <xdr:row>94</xdr:row>
      <xdr:rowOff>59779</xdr:rowOff>
    </xdr:to>
    <xdr:sp macro="" textlink="">
      <xdr:nvSpPr>
        <xdr:cNvPr id="474" name="フローチャート: 判断 473"/>
        <xdr:cNvSpPr/>
      </xdr:nvSpPr>
      <xdr:spPr>
        <a:xfrm>
          <a:off x="6921500" y="1607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76306</xdr:rowOff>
    </xdr:from>
    <xdr:ext cx="534377" cy="259045"/>
    <xdr:sp macro="" textlink="">
      <xdr:nvSpPr>
        <xdr:cNvPr id="475" name="テキスト ボックス 474"/>
        <xdr:cNvSpPr txBox="1"/>
      </xdr:nvSpPr>
      <xdr:spPr>
        <a:xfrm>
          <a:off x="6705111" y="158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161671</xdr:rowOff>
    </xdr:from>
    <xdr:to>
      <xdr:col>55</xdr:col>
      <xdr:colOff>50800</xdr:colOff>
      <xdr:row>93</xdr:row>
      <xdr:rowOff>91821</xdr:rowOff>
    </xdr:to>
    <xdr:sp macro="" textlink="">
      <xdr:nvSpPr>
        <xdr:cNvPr id="481" name="楕円 480"/>
        <xdr:cNvSpPr/>
      </xdr:nvSpPr>
      <xdr:spPr>
        <a:xfrm>
          <a:off x="10426700" y="159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13098</xdr:rowOff>
    </xdr:from>
    <xdr:ext cx="534377" cy="259045"/>
    <xdr:sp macro="" textlink="">
      <xdr:nvSpPr>
        <xdr:cNvPr id="482" name="普通建設事業費 （ うち更新整備　）該当値テキスト"/>
        <xdr:cNvSpPr txBox="1"/>
      </xdr:nvSpPr>
      <xdr:spPr>
        <a:xfrm>
          <a:off x="10528300" y="157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20853</xdr:rowOff>
    </xdr:from>
    <xdr:to>
      <xdr:col>50</xdr:col>
      <xdr:colOff>165100</xdr:colOff>
      <xdr:row>95</xdr:row>
      <xdr:rowOff>122453</xdr:rowOff>
    </xdr:to>
    <xdr:sp macro="" textlink="">
      <xdr:nvSpPr>
        <xdr:cNvPr id="483" name="楕円 482"/>
        <xdr:cNvSpPr/>
      </xdr:nvSpPr>
      <xdr:spPr>
        <a:xfrm>
          <a:off x="9588500" y="163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113580</xdr:rowOff>
    </xdr:from>
    <xdr:ext cx="534377" cy="259045"/>
    <xdr:sp macro="" textlink="">
      <xdr:nvSpPr>
        <xdr:cNvPr id="484" name="テキスト ボックス 483"/>
        <xdr:cNvSpPr txBox="1"/>
      </xdr:nvSpPr>
      <xdr:spPr>
        <a:xfrm>
          <a:off x="9372111" y="164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167120</xdr:rowOff>
    </xdr:from>
    <xdr:to>
      <xdr:col>46</xdr:col>
      <xdr:colOff>38100</xdr:colOff>
      <xdr:row>95</xdr:row>
      <xdr:rowOff>97270</xdr:rowOff>
    </xdr:to>
    <xdr:sp macro="" textlink="">
      <xdr:nvSpPr>
        <xdr:cNvPr id="485" name="楕円 484"/>
        <xdr:cNvSpPr/>
      </xdr:nvSpPr>
      <xdr:spPr>
        <a:xfrm>
          <a:off x="8699500" y="162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88397</xdr:rowOff>
    </xdr:from>
    <xdr:ext cx="534377" cy="259045"/>
    <xdr:sp macro="" textlink="">
      <xdr:nvSpPr>
        <xdr:cNvPr id="486" name="テキスト ボックス 485"/>
        <xdr:cNvSpPr txBox="1"/>
      </xdr:nvSpPr>
      <xdr:spPr>
        <a:xfrm>
          <a:off x="8483111" y="1637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146165</xdr:rowOff>
    </xdr:from>
    <xdr:to>
      <xdr:col>41</xdr:col>
      <xdr:colOff>101600</xdr:colOff>
      <xdr:row>95</xdr:row>
      <xdr:rowOff>76315</xdr:rowOff>
    </xdr:to>
    <xdr:sp macro="" textlink="">
      <xdr:nvSpPr>
        <xdr:cNvPr id="487" name="楕円 486"/>
        <xdr:cNvSpPr/>
      </xdr:nvSpPr>
      <xdr:spPr>
        <a:xfrm>
          <a:off x="7810500" y="162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67442</xdr:rowOff>
    </xdr:from>
    <xdr:ext cx="534377" cy="259045"/>
    <xdr:sp macro="" textlink="">
      <xdr:nvSpPr>
        <xdr:cNvPr id="488" name="テキスト ボックス 487"/>
        <xdr:cNvSpPr txBox="1"/>
      </xdr:nvSpPr>
      <xdr:spPr>
        <a:xfrm>
          <a:off x="7594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100330</xdr:rowOff>
    </xdr:from>
    <xdr:to>
      <xdr:col>36</xdr:col>
      <xdr:colOff>165100</xdr:colOff>
      <xdr:row>95</xdr:row>
      <xdr:rowOff>30480</xdr:rowOff>
    </xdr:to>
    <xdr:sp macro="" textlink="">
      <xdr:nvSpPr>
        <xdr:cNvPr id="489" name="楕円 488"/>
        <xdr:cNvSpPr/>
      </xdr:nvSpPr>
      <xdr:spPr>
        <a:xfrm>
          <a:off x="6921500" y="162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21607</xdr:rowOff>
    </xdr:from>
    <xdr:ext cx="534377" cy="259045"/>
    <xdr:sp macro="" textlink="">
      <xdr:nvSpPr>
        <xdr:cNvPr id="490" name="テキスト ボックス 489"/>
        <xdr:cNvSpPr txBox="1"/>
      </xdr:nvSpPr>
      <xdr:spPr>
        <a:xfrm>
          <a:off x="6705111" y="163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2" name="直線コネクタ 511"/>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5" name="災害復旧事業費最大値テキスト"/>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6" name="直線コネクタ 515"/>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21480</xdr:rowOff>
    </xdr:from>
    <xdr:ext cx="378565" cy="259045"/>
    <xdr:sp macro="" textlink="">
      <xdr:nvSpPr>
        <xdr:cNvPr id="518" name="災害復旧事業費平均値テキスト"/>
        <xdr:cNvSpPr txBox="1"/>
      </xdr:nvSpPr>
      <xdr:spPr>
        <a:xfrm>
          <a:off x="16370300" y="6365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19" name="フローチャート: 判断 518"/>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1" name="フローチャート: 判断 520"/>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51350</xdr:rowOff>
    </xdr:from>
    <xdr:ext cx="378565" cy="259045"/>
    <xdr:sp macro="" textlink="">
      <xdr:nvSpPr>
        <xdr:cNvPr id="522" name="テキスト ボックス 521"/>
        <xdr:cNvSpPr txBox="1"/>
      </xdr:nvSpPr>
      <xdr:spPr>
        <a:xfrm>
          <a:off x="1529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4" name="フローチャート: 判断 523"/>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5" name="テキスト ボックス 524"/>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138100</xdr:rowOff>
    </xdr:from>
    <xdr:to>
      <xdr:col>71</xdr:col>
      <xdr:colOff>177800</xdr:colOff>
      <xdr:row>38</xdr:row>
      <xdr:rowOff>139700</xdr:rowOff>
    </xdr:to>
    <xdr:cxnSp macro="">
      <xdr:nvCxnSpPr>
        <xdr:cNvPr id="526" name="直線コネクタ 525"/>
        <xdr:cNvCxnSpPr/>
      </xdr:nvCxnSpPr>
      <xdr:spPr>
        <a:xfrm>
          <a:off x="12814300" y="6653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7" name="フローチャート: 判断 526"/>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47693</xdr:rowOff>
    </xdr:from>
    <xdr:ext cx="378565" cy="259045"/>
    <xdr:sp macro="" textlink="">
      <xdr:nvSpPr>
        <xdr:cNvPr id="528" name="テキスト ボックス 527"/>
        <xdr:cNvSpPr txBox="1"/>
      </xdr:nvSpPr>
      <xdr:spPr>
        <a:xfrm>
          <a:off x="13514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29" name="フローチャート: 判断 528"/>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146676</xdr:rowOff>
    </xdr:from>
    <xdr:ext cx="378565" cy="259045"/>
    <xdr:sp macro="" textlink="">
      <xdr:nvSpPr>
        <xdr:cNvPr id="530" name="テキスト ボックス 529"/>
        <xdr:cNvSpPr txBox="1"/>
      </xdr:nvSpPr>
      <xdr:spPr>
        <a:xfrm>
          <a:off x="12625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87300</xdr:rowOff>
    </xdr:from>
    <xdr:to>
      <xdr:col>67</xdr:col>
      <xdr:colOff>101600</xdr:colOff>
      <xdr:row>39</xdr:row>
      <xdr:rowOff>17450</xdr:rowOff>
    </xdr:to>
    <xdr:sp macro="" textlink="">
      <xdr:nvSpPr>
        <xdr:cNvPr id="544" name="楕円 543"/>
        <xdr:cNvSpPr/>
      </xdr:nvSpPr>
      <xdr:spPr>
        <a:xfrm>
          <a:off x="12763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8577</xdr:rowOff>
    </xdr:from>
    <xdr:ext cx="249299" cy="259045"/>
    <xdr:sp macro="" textlink="">
      <xdr:nvSpPr>
        <xdr:cNvPr id="545" name="テキスト ボックス 544"/>
        <xdr:cNvSpPr txBox="1"/>
      </xdr:nvSpPr>
      <xdr:spPr>
        <a:xfrm>
          <a:off x="12689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7" name="テキスト ボックス 60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7" name="直線コネクタ 616"/>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8" name="公債費最小値テキスト"/>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19" name="直線コネクタ 618"/>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0" name="公債費最大値テキスト"/>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1" name="直線コネクタ 620"/>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104267</xdr:rowOff>
    </xdr:from>
    <xdr:to>
      <xdr:col>85</xdr:col>
      <xdr:colOff>127000</xdr:colOff>
      <xdr:row>78</xdr:row>
      <xdr:rowOff>118280</xdr:rowOff>
    </xdr:to>
    <xdr:cxnSp macro="">
      <xdr:nvCxnSpPr>
        <xdr:cNvPr id="622" name="直線コネクタ 621"/>
        <xdr:cNvCxnSpPr/>
      </xdr:nvCxnSpPr>
      <xdr:spPr>
        <a:xfrm flipV="1">
          <a:off x="15481300" y="13477367"/>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53667</xdr:rowOff>
    </xdr:from>
    <xdr:ext cx="534377" cy="259045"/>
    <xdr:sp macro="" textlink="">
      <xdr:nvSpPr>
        <xdr:cNvPr id="623" name="公債費平均値テキスト"/>
        <xdr:cNvSpPr txBox="1"/>
      </xdr:nvSpPr>
      <xdr:spPr>
        <a:xfrm>
          <a:off x="16370300" y="1308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4" name="フローチャート: 判断 623"/>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118280</xdr:rowOff>
    </xdr:from>
    <xdr:to>
      <xdr:col>81</xdr:col>
      <xdr:colOff>50800</xdr:colOff>
      <xdr:row>78</xdr:row>
      <xdr:rowOff>120498</xdr:rowOff>
    </xdr:to>
    <xdr:cxnSp macro="">
      <xdr:nvCxnSpPr>
        <xdr:cNvPr id="625" name="直線コネクタ 624"/>
        <xdr:cNvCxnSpPr/>
      </xdr:nvCxnSpPr>
      <xdr:spPr>
        <a:xfrm flipV="1">
          <a:off x="14592300" y="13491380"/>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6" name="フローチャート: 判断 625"/>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165719</xdr:rowOff>
    </xdr:from>
    <xdr:ext cx="534377" cy="259045"/>
    <xdr:sp macro="" textlink="">
      <xdr:nvSpPr>
        <xdr:cNvPr id="627" name="テキスト ボックス 626"/>
        <xdr:cNvSpPr txBox="1"/>
      </xdr:nvSpPr>
      <xdr:spPr>
        <a:xfrm>
          <a:off x="15214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120498</xdr:rowOff>
    </xdr:from>
    <xdr:to>
      <xdr:col>76</xdr:col>
      <xdr:colOff>114300</xdr:colOff>
      <xdr:row>78</xdr:row>
      <xdr:rowOff>137460</xdr:rowOff>
    </xdr:to>
    <xdr:cxnSp macro="">
      <xdr:nvCxnSpPr>
        <xdr:cNvPr id="628" name="直線コネクタ 627"/>
        <xdr:cNvCxnSpPr/>
      </xdr:nvCxnSpPr>
      <xdr:spPr>
        <a:xfrm flipV="1">
          <a:off x="13703300" y="13493598"/>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29" name="フローチャート: 判断 628"/>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15026</xdr:rowOff>
    </xdr:from>
    <xdr:ext cx="534377" cy="259045"/>
    <xdr:sp macro="" textlink="">
      <xdr:nvSpPr>
        <xdr:cNvPr id="630" name="テキスト ボックス 629"/>
        <xdr:cNvSpPr txBox="1"/>
      </xdr:nvSpPr>
      <xdr:spPr>
        <a:xfrm>
          <a:off x="14325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137460</xdr:rowOff>
    </xdr:from>
    <xdr:to>
      <xdr:col>71</xdr:col>
      <xdr:colOff>177800</xdr:colOff>
      <xdr:row>78</xdr:row>
      <xdr:rowOff>153690</xdr:rowOff>
    </xdr:to>
    <xdr:cxnSp macro="">
      <xdr:nvCxnSpPr>
        <xdr:cNvPr id="631" name="直線コネクタ 630"/>
        <xdr:cNvCxnSpPr/>
      </xdr:nvCxnSpPr>
      <xdr:spPr>
        <a:xfrm flipV="1">
          <a:off x="12814300" y="13510560"/>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2" name="フローチャート: 判断 631"/>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157650</xdr:rowOff>
    </xdr:from>
    <xdr:ext cx="534377" cy="259045"/>
    <xdr:sp macro="" textlink="">
      <xdr:nvSpPr>
        <xdr:cNvPr id="633" name="テキスト ボックス 632"/>
        <xdr:cNvSpPr txBox="1"/>
      </xdr:nvSpPr>
      <xdr:spPr>
        <a:xfrm>
          <a:off x="13436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4" name="フローチャート: 判断 633"/>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117896</xdr:rowOff>
    </xdr:from>
    <xdr:ext cx="534377" cy="259045"/>
    <xdr:sp macro="" textlink="">
      <xdr:nvSpPr>
        <xdr:cNvPr id="635" name="テキスト ボックス 634"/>
        <xdr:cNvSpPr txBox="1"/>
      </xdr:nvSpPr>
      <xdr:spPr>
        <a:xfrm>
          <a:off x="12547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53467</xdr:rowOff>
    </xdr:from>
    <xdr:to>
      <xdr:col>85</xdr:col>
      <xdr:colOff>177800</xdr:colOff>
      <xdr:row>78</xdr:row>
      <xdr:rowOff>155067</xdr:rowOff>
    </xdr:to>
    <xdr:sp macro="" textlink="">
      <xdr:nvSpPr>
        <xdr:cNvPr id="641" name="楕円 640"/>
        <xdr:cNvSpPr/>
      </xdr:nvSpPr>
      <xdr:spPr>
        <a:xfrm>
          <a:off x="16268700" y="134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139844</xdr:rowOff>
    </xdr:from>
    <xdr:ext cx="534377" cy="259045"/>
    <xdr:sp macro="" textlink="">
      <xdr:nvSpPr>
        <xdr:cNvPr id="642" name="公債費該当値テキスト"/>
        <xdr:cNvSpPr txBox="1"/>
      </xdr:nvSpPr>
      <xdr:spPr>
        <a:xfrm>
          <a:off x="16370300" y="1334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67480</xdr:rowOff>
    </xdr:from>
    <xdr:to>
      <xdr:col>81</xdr:col>
      <xdr:colOff>101600</xdr:colOff>
      <xdr:row>78</xdr:row>
      <xdr:rowOff>169080</xdr:rowOff>
    </xdr:to>
    <xdr:sp macro="" textlink="">
      <xdr:nvSpPr>
        <xdr:cNvPr id="643" name="楕円 642"/>
        <xdr:cNvSpPr/>
      </xdr:nvSpPr>
      <xdr:spPr>
        <a:xfrm>
          <a:off x="15430500" y="1344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160207</xdr:rowOff>
    </xdr:from>
    <xdr:ext cx="534377" cy="259045"/>
    <xdr:sp macro="" textlink="">
      <xdr:nvSpPr>
        <xdr:cNvPr id="644" name="テキスト ボックス 643"/>
        <xdr:cNvSpPr txBox="1"/>
      </xdr:nvSpPr>
      <xdr:spPr>
        <a:xfrm>
          <a:off x="15214111" y="135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69698</xdr:rowOff>
    </xdr:from>
    <xdr:to>
      <xdr:col>76</xdr:col>
      <xdr:colOff>165100</xdr:colOff>
      <xdr:row>78</xdr:row>
      <xdr:rowOff>171298</xdr:rowOff>
    </xdr:to>
    <xdr:sp macro="" textlink="">
      <xdr:nvSpPr>
        <xdr:cNvPr id="645" name="楕円 644"/>
        <xdr:cNvSpPr/>
      </xdr:nvSpPr>
      <xdr:spPr>
        <a:xfrm>
          <a:off x="14541500" y="134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162425</xdr:rowOff>
    </xdr:from>
    <xdr:ext cx="534377" cy="259045"/>
    <xdr:sp macro="" textlink="">
      <xdr:nvSpPr>
        <xdr:cNvPr id="646" name="テキスト ボックス 645"/>
        <xdr:cNvSpPr txBox="1"/>
      </xdr:nvSpPr>
      <xdr:spPr>
        <a:xfrm>
          <a:off x="14325111" y="135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86660</xdr:rowOff>
    </xdr:from>
    <xdr:to>
      <xdr:col>72</xdr:col>
      <xdr:colOff>38100</xdr:colOff>
      <xdr:row>79</xdr:row>
      <xdr:rowOff>16810</xdr:rowOff>
    </xdr:to>
    <xdr:sp macro="" textlink="">
      <xdr:nvSpPr>
        <xdr:cNvPr id="647" name="楕円 646"/>
        <xdr:cNvSpPr/>
      </xdr:nvSpPr>
      <xdr:spPr>
        <a:xfrm>
          <a:off x="13652500" y="1345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7937</xdr:rowOff>
    </xdr:from>
    <xdr:ext cx="534377" cy="259045"/>
    <xdr:sp macro="" textlink="">
      <xdr:nvSpPr>
        <xdr:cNvPr id="648" name="テキスト ボックス 647"/>
        <xdr:cNvSpPr txBox="1"/>
      </xdr:nvSpPr>
      <xdr:spPr>
        <a:xfrm>
          <a:off x="13436111" y="135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102890</xdr:rowOff>
    </xdr:from>
    <xdr:to>
      <xdr:col>67</xdr:col>
      <xdr:colOff>101600</xdr:colOff>
      <xdr:row>79</xdr:row>
      <xdr:rowOff>33040</xdr:rowOff>
    </xdr:to>
    <xdr:sp macro="" textlink="">
      <xdr:nvSpPr>
        <xdr:cNvPr id="649" name="楕円 648"/>
        <xdr:cNvSpPr/>
      </xdr:nvSpPr>
      <xdr:spPr>
        <a:xfrm>
          <a:off x="12763500" y="134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24167</xdr:rowOff>
    </xdr:from>
    <xdr:ext cx="534377" cy="259045"/>
    <xdr:sp macro="" textlink="">
      <xdr:nvSpPr>
        <xdr:cNvPr id="650" name="テキスト ボックス 649"/>
        <xdr:cNvSpPr txBox="1"/>
      </xdr:nvSpPr>
      <xdr:spPr>
        <a:xfrm>
          <a:off x="12547111" y="135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2" name="直線コネクタ 671"/>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3" name="積立金最小値テキスト"/>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4" name="直線コネクタ 673"/>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5" name="積立金最大値テキスト"/>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6" name="直線コネクタ 675"/>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124749</xdr:rowOff>
    </xdr:from>
    <xdr:to>
      <xdr:col>85</xdr:col>
      <xdr:colOff>127000</xdr:colOff>
      <xdr:row>98</xdr:row>
      <xdr:rowOff>133620</xdr:rowOff>
    </xdr:to>
    <xdr:cxnSp macro="">
      <xdr:nvCxnSpPr>
        <xdr:cNvPr id="677" name="直線コネクタ 676"/>
        <xdr:cNvCxnSpPr/>
      </xdr:nvCxnSpPr>
      <xdr:spPr>
        <a:xfrm flipV="1">
          <a:off x="15481300" y="16926849"/>
          <a:ext cx="8382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31766</xdr:rowOff>
    </xdr:from>
    <xdr:ext cx="534377" cy="259045"/>
    <xdr:sp macro="" textlink="">
      <xdr:nvSpPr>
        <xdr:cNvPr id="678" name="積立金平均値テキスト"/>
        <xdr:cNvSpPr txBox="1"/>
      </xdr:nvSpPr>
      <xdr:spPr>
        <a:xfrm>
          <a:off x="16370300" y="16148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79" name="フローチャート: 判断 678"/>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133620</xdr:rowOff>
    </xdr:from>
    <xdr:to>
      <xdr:col>81</xdr:col>
      <xdr:colOff>50800</xdr:colOff>
      <xdr:row>98</xdr:row>
      <xdr:rowOff>135951</xdr:rowOff>
    </xdr:to>
    <xdr:cxnSp macro="">
      <xdr:nvCxnSpPr>
        <xdr:cNvPr id="680" name="直線コネクタ 679"/>
        <xdr:cNvCxnSpPr/>
      </xdr:nvCxnSpPr>
      <xdr:spPr>
        <a:xfrm flipV="1">
          <a:off x="14592300" y="16935720"/>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1" name="フローチャート: 判断 680"/>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2" name="テキスト ボックス 681"/>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135951</xdr:rowOff>
    </xdr:from>
    <xdr:to>
      <xdr:col>76</xdr:col>
      <xdr:colOff>114300</xdr:colOff>
      <xdr:row>98</xdr:row>
      <xdr:rowOff>138832</xdr:rowOff>
    </xdr:to>
    <xdr:cxnSp macro="">
      <xdr:nvCxnSpPr>
        <xdr:cNvPr id="683" name="直線コネクタ 682"/>
        <xdr:cNvCxnSpPr/>
      </xdr:nvCxnSpPr>
      <xdr:spPr>
        <a:xfrm flipV="1">
          <a:off x="13703300" y="16938051"/>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4" name="フローチャート: 判断 683"/>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5" name="テキスト ボックス 684"/>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136866</xdr:rowOff>
    </xdr:from>
    <xdr:to>
      <xdr:col>71</xdr:col>
      <xdr:colOff>177800</xdr:colOff>
      <xdr:row>98</xdr:row>
      <xdr:rowOff>138832</xdr:rowOff>
    </xdr:to>
    <xdr:cxnSp macro="">
      <xdr:nvCxnSpPr>
        <xdr:cNvPr id="686" name="直線コネクタ 685"/>
        <xdr:cNvCxnSpPr/>
      </xdr:nvCxnSpPr>
      <xdr:spPr>
        <a:xfrm>
          <a:off x="12814300" y="1693896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7" name="フローチャート: 判断 686"/>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8" name="テキスト ボックス 687"/>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89" name="フローチャート: 判断 688"/>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0" name="テキスト ボックス 689"/>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73949</xdr:rowOff>
    </xdr:from>
    <xdr:to>
      <xdr:col>85</xdr:col>
      <xdr:colOff>177800</xdr:colOff>
      <xdr:row>99</xdr:row>
      <xdr:rowOff>4099</xdr:rowOff>
    </xdr:to>
    <xdr:sp macro="" textlink="">
      <xdr:nvSpPr>
        <xdr:cNvPr id="696" name="楕円 695"/>
        <xdr:cNvSpPr/>
      </xdr:nvSpPr>
      <xdr:spPr>
        <a:xfrm>
          <a:off x="16268700" y="168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160326</xdr:rowOff>
    </xdr:from>
    <xdr:ext cx="378565" cy="259045"/>
    <xdr:sp macro="" textlink="">
      <xdr:nvSpPr>
        <xdr:cNvPr id="697" name="積立金該当値テキスト"/>
        <xdr:cNvSpPr txBox="1"/>
      </xdr:nvSpPr>
      <xdr:spPr>
        <a:xfrm>
          <a:off x="16370300" y="16790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82820</xdr:rowOff>
    </xdr:from>
    <xdr:to>
      <xdr:col>81</xdr:col>
      <xdr:colOff>101600</xdr:colOff>
      <xdr:row>99</xdr:row>
      <xdr:rowOff>12970</xdr:rowOff>
    </xdr:to>
    <xdr:sp macro="" textlink="">
      <xdr:nvSpPr>
        <xdr:cNvPr id="698" name="楕円 697"/>
        <xdr:cNvSpPr/>
      </xdr:nvSpPr>
      <xdr:spPr>
        <a:xfrm>
          <a:off x="15430500" y="168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4097</xdr:rowOff>
    </xdr:from>
    <xdr:ext cx="378565" cy="259045"/>
    <xdr:sp macro="" textlink="">
      <xdr:nvSpPr>
        <xdr:cNvPr id="699" name="テキスト ボックス 698"/>
        <xdr:cNvSpPr txBox="1"/>
      </xdr:nvSpPr>
      <xdr:spPr>
        <a:xfrm>
          <a:off x="15292017" y="1697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85151</xdr:rowOff>
    </xdr:from>
    <xdr:to>
      <xdr:col>76</xdr:col>
      <xdr:colOff>165100</xdr:colOff>
      <xdr:row>99</xdr:row>
      <xdr:rowOff>15301</xdr:rowOff>
    </xdr:to>
    <xdr:sp macro="" textlink="">
      <xdr:nvSpPr>
        <xdr:cNvPr id="700" name="楕円 699"/>
        <xdr:cNvSpPr/>
      </xdr:nvSpPr>
      <xdr:spPr>
        <a:xfrm>
          <a:off x="14541500" y="168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6428</xdr:rowOff>
    </xdr:from>
    <xdr:ext cx="313932" cy="259045"/>
    <xdr:sp macro="" textlink="">
      <xdr:nvSpPr>
        <xdr:cNvPr id="701" name="テキスト ボックス 700"/>
        <xdr:cNvSpPr txBox="1"/>
      </xdr:nvSpPr>
      <xdr:spPr>
        <a:xfrm>
          <a:off x="14435333" y="169799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88032</xdr:rowOff>
    </xdr:from>
    <xdr:to>
      <xdr:col>72</xdr:col>
      <xdr:colOff>38100</xdr:colOff>
      <xdr:row>99</xdr:row>
      <xdr:rowOff>18182</xdr:rowOff>
    </xdr:to>
    <xdr:sp macro="" textlink="">
      <xdr:nvSpPr>
        <xdr:cNvPr id="702" name="楕円 701"/>
        <xdr:cNvSpPr/>
      </xdr:nvSpPr>
      <xdr:spPr>
        <a:xfrm>
          <a:off x="13652500" y="168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9309</xdr:rowOff>
    </xdr:from>
    <xdr:ext cx="313932" cy="259045"/>
    <xdr:sp macro="" textlink="">
      <xdr:nvSpPr>
        <xdr:cNvPr id="703" name="テキスト ボックス 702"/>
        <xdr:cNvSpPr txBox="1"/>
      </xdr:nvSpPr>
      <xdr:spPr>
        <a:xfrm>
          <a:off x="13546333" y="16982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86066</xdr:rowOff>
    </xdr:from>
    <xdr:to>
      <xdr:col>67</xdr:col>
      <xdr:colOff>101600</xdr:colOff>
      <xdr:row>99</xdr:row>
      <xdr:rowOff>16216</xdr:rowOff>
    </xdr:to>
    <xdr:sp macro="" textlink="">
      <xdr:nvSpPr>
        <xdr:cNvPr id="704" name="楕円 703"/>
        <xdr:cNvSpPr/>
      </xdr:nvSpPr>
      <xdr:spPr>
        <a:xfrm>
          <a:off x="12763500" y="168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7343</xdr:rowOff>
    </xdr:from>
    <xdr:ext cx="313932" cy="259045"/>
    <xdr:sp macro="" textlink="">
      <xdr:nvSpPr>
        <xdr:cNvPr id="705" name="テキスト ボックス 704"/>
        <xdr:cNvSpPr txBox="1"/>
      </xdr:nvSpPr>
      <xdr:spPr>
        <a:xfrm>
          <a:off x="12657333" y="169808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22461</xdr:rowOff>
    </xdr:from>
    <xdr:to>
      <xdr:col>116</xdr:col>
      <xdr:colOff>62864</xdr:colOff>
      <xdr:row>39</xdr:row>
      <xdr:rowOff>98878</xdr:rowOff>
    </xdr:to>
    <xdr:cxnSp macro="">
      <xdr:nvCxnSpPr>
        <xdr:cNvPr id="731" name="直線コネクタ 730"/>
        <xdr:cNvCxnSpPr/>
      </xdr:nvCxnSpPr>
      <xdr:spPr>
        <a:xfrm flipV="1">
          <a:off x="22159595" y="5165961"/>
          <a:ext cx="1269" cy="1619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140588</xdr:rowOff>
    </xdr:from>
    <xdr:ext cx="469744" cy="259045"/>
    <xdr:sp macro="" textlink="">
      <xdr:nvSpPr>
        <xdr:cNvPr id="734" name="投資及び出資金最大値テキスト"/>
        <xdr:cNvSpPr txBox="1"/>
      </xdr:nvSpPr>
      <xdr:spPr>
        <a:xfrm>
          <a:off x="22212300" y="49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22461</xdr:rowOff>
    </xdr:from>
    <xdr:to>
      <xdr:col>116</xdr:col>
      <xdr:colOff>152400</xdr:colOff>
      <xdr:row>30</xdr:row>
      <xdr:rowOff>22461</xdr:rowOff>
    </xdr:to>
    <xdr:cxnSp macro="">
      <xdr:nvCxnSpPr>
        <xdr:cNvPr id="735" name="直線コネクタ 734"/>
        <xdr:cNvCxnSpPr/>
      </xdr:nvCxnSpPr>
      <xdr:spPr>
        <a:xfrm>
          <a:off x="22072600" y="516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49075</xdr:rowOff>
    </xdr:from>
    <xdr:ext cx="469744" cy="259045"/>
    <xdr:sp macro="" textlink="">
      <xdr:nvSpPr>
        <xdr:cNvPr id="737" name="投資及び出資金平均値テキスト"/>
        <xdr:cNvSpPr txBox="1"/>
      </xdr:nvSpPr>
      <xdr:spPr>
        <a:xfrm>
          <a:off x="22212300" y="6221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26198</xdr:rowOff>
    </xdr:from>
    <xdr:to>
      <xdr:col>116</xdr:col>
      <xdr:colOff>114300</xdr:colOff>
      <xdr:row>37</xdr:row>
      <xdr:rowOff>127798</xdr:rowOff>
    </xdr:to>
    <xdr:sp macro="" textlink="">
      <xdr:nvSpPr>
        <xdr:cNvPr id="738" name="フローチャート: 判断 737"/>
        <xdr:cNvSpPr/>
      </xdr:nvSpPr>
      <xdr:spPr>
        <a:xfrm>
          <a:off x="22110700" y="636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134293</xdr:rowOff>
    </xdr:from>
    <xdr:to>
      <xdr:col>112</xdr:col>
      <xdr:colOff>38100</xdr:colOff>
      <xdr:row>37</xdr:row>
      <xdr:rowOff>64443</xdr:rowOff>
    </xdr:to>
    <xdr:sp macro="" textlink="">
      <xdr:nvSpPr>
        <xdr:cNvPr id="740" name="フローチャート: 判断 739"/>
        <xdr:cNvSpPr/>
      </xdr:nvSpPr>
      <xdr:spPr>
        <a:xfrm>
          <a:off x="21272500" y="630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80970</xdr:rowOff>
    </xdr:from>
    <xdr:ext cx="469744" cy="259045"/>
    <xdr:sp macro="" textlink="">
      <xdr:nvSpPr>
        <xdr:cNvPr id="741" name="テキスト ボックス 740"/>
        <xdr:cNvSpPr txBox="1"/>
      </xdr:nvSpPr>
      <xdr:spPr>
        <a:xfrm>
          <a:off x="21088428" y="608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85308</xdr:rowOff>
    </xdr:from>
    <xdr:to>
      <xdr:col>107</xdr:col>
      <xdr:colOff>101600</xdr:colOff>
      <xdr:row>37</xdr:row>
      <xdr:rowOff>15458</xdr:rowOff>
    </xdr:to>
    <xdr:sp macro="" textlink="">
      <xdr:nvSpPr>
        <xdr:cNvPr id="743" name="フローチャート: 判断 742"/>
        <xdr:cNvSpPr/>
      </xdr:nvSpPr>
      <xdr:spPr>
        <a:xfrm>
          <a:off x="20383500" y="625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31985</xdr:rowOff>
    </xdr:from>
    <xdr:ext cx="469744" cy="259045"/>
    <xdr:sp macro="" textlink="">
      <xdr:nvSpPr>
        <xdr:cNvPr id="744" name="テキスト ボックス 743"/>
        <xdr:cNvSpPr txBox="1"/>
      </xdr:nvSpPr>
      <xdr:spPr>
        <a:xfrm>
          <a:off x="20199428" y="603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29464</xdr:rowOff>
    </xdr:from>
    <xdr:to>
      <xdr:col>102</xdr:col>
      <xdr:colOff>165100</xdr:colOff>
      <xdr:row>37</xdr:row>
      <xdr:rowOff>131064</xdr:rowOff>
    </xdr:to>
    <xdr:sp macro="" textlink="">
      <xdr:nvSpPr>
        <xdr:cNvPr id="746" name="フローチャート: 判断 745"/>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147591</xdr:rowOff>
    </xdr:from>
    <xdr:ext cx="469744" cy="259045"/>
    <xdr:sp macro="" textlink="">
      <xdr:nvSpPr>
        <xdr:cNvPr id="747" name="テキスト ボックス 746"/>
        <xdr:cNvSpPr txBox="1"/>
      </xdr:nvSpPr>
      <xdr:spPr>
        <a:xfrm>
          <a:off x="19310428" y="61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8563</xdr:rowOff>
    </xdr:from>
    <xdr:to>
      <xdr:col>98</xdr:col>
      <xdr:colOff>38100</xdr:colOff>
      <xdr:row>37</xdr:row>
      <xdr:rowOff>110163</xdr:rowOff>
    </xdr:to>
    <xdr:sp macro="" textlink="">
      <xdr:nvSpPr>
        <xdr:cNvPr id="748" name="フローチャート: 判断 747"/>
        <xdr:cNvSpPr/>
      </xdr:nvSpPr>
      <xdr:spPr>
        <a:xfrm>
          <a:off x="18605500" y="63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126690</xdr:rowOff>
    </xdr:from>
    <xdr:ext cx="469744" cy="259045"/>
    <xdr:sp macro="" textlink="">
      <xdr:nvSpPr>
        <xdr:cNvPr id="749" name="テキスト ボックス 748"/>
        <xdr:cNvSpPr txBox="1"/>
      </xdr:nvSpPr>
      <xdr:spPr>
        <a:xfrm>
          <a:off x="18421428" y="61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5" name="直線コネクタ 77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6" name="テキスト ボックス 77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9" name="直線コネクタ 77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0" name="テキスト ボックス 77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111011</xdr:rowOff>
    </xdr:from>
    <xdr:to>
      <xdr:col>116</xdr:col>
      <xdr:colOff>62864</xdr:colOff>
      <xdr:row>58</xdr:row>
      <xdr:rowOff>25400</xdr:rowOff>
    </xdr:to>
    <xdr:cxnSp macro="">
      <xdr:nvCxnSpPr>
        <xdr:cNvPr id="784" name="直線コネクタ 783"/>
        <xdr:cNvCxnSpPr/>
      </xdr:nvCxnSpPr>
      <xdr:spPr>
        <a:xfrm flipV="1">
          <a:off x="22159595" y="8683511"/>
          <a:ext cx="1269" cy="128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5"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6" name="直線コネクタ 78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57688</xdr:rowOff>
    </xdr:from>
    <xdr:ext cx="534377" cy="259045"/>
    <xdr:sp macro="" textlink="">
      <xdr:nvSpPr>
        <xdr:cNvPr id="787" name="貸付金最大値テキスト"/>
        <xdr:cNvSpPr txBox="1"/>
      </xdr:nvSpPr>
      <xdr:spPr>
        <a:xfrm>
          <a:off x="22212300" y="845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111011</xdr:rowOff>
    </xdr:from>
    <xdr:to>
      <xdr:col>116</xdr:col>
      <xdr:colOff>152400</xdr:colOff>
      <xdr:row>50</xdr:row>
      <xdr:rowOff>111011</xdr:rowOff>
    </xdr:to>
    <xdr:cxnSp macro="">
      <xdr:nvCxnSpPr>
        <xdr:cNvPr id="788" name="直線コネクタ 787"/>
        <xdr:cNvCxnSpPr/>
      </xdr:nvCxnSpPr>
      <xdr:spPr>
        <a:xfrm>
          <a:off x="22072600" y="868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79007</xdr:rowOff>
    </xdr:from>
    <xdr:to>
      <xdr:col>116</xdr:col>
      <xdr:colOff>63500</xdr:colOff>
      <xdr:row>56</xdr:row>
      <xdr:rowOff>87179</xdr:rowOff>
    </xdr:to>
    <xdr:cxnSp macro="">
      <xdr:nvCxnSpPr>
        <xdr:cNvPr id="789" name="直線コネクタ 788"/>
        <xdr:cNvCxnSpPr/>
      </xdr:nvCxnSpPr>
      <xdr:spPr>
        <a:xfrm>
          <a:off x="21323300" y="9680207"/>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27722</xdr:rowOff>
    </xdr:from>
    <xdr:ext cx="469744" cy="259045"/>
    <xdr:sp macro="" textlink="">
      <xdr:nvSpPr>
        <xdr:cNvPr id="790" name="貸付金平均値テキスト"/>
        <xdr:cNvSpPr txBox="1"/>
      </xdr:nvSpPr>
      <xdr:spPr>
        <a:xfrm>
          <a:off x="22212300" y="9628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49295</xdr:rowOff>
    </xdr:from>
    <xdr:to>
      <xdr:col>116</xdr:col>
      <xdr:colOff>114300</xdr:colOff>
      <xdr:row>56</xdr:row>
      <xdr:rowOff>150895</xdr:rowOff>
    </xdr:to>
    <xdr:sp macro="" textlink="">
      <xdr:nvSpPr>
        <xdr:cNvPr id="791" name="フローチャート: 判断 790"/>
        <xdr:cNvSpPr/>
      </xdr:nvSpPr>
      <xdr:spPr>
        <a:xfrm>
          <a:off x="221107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9341</xdr:rowOff>
    </xdr:from>
    <xdr:to>
      <xdr:col>111</xdr:col>
      <xdr:colOff>177800</xdr:colOff>
      <xdr:row>56</xdr:row>
      <xdr:rowOff>79007</xdr:rowOff>
    </xdr:to>
    <xdr:cxnSp macro="">
      <xdr:nvCxnSpPr>
        <xdr:cNvPr id="792" name="直線コネクタ 791"/>
        <xdr:cNvCxnSpPr/>
      </xdr:nvCxnSpPr>
      <xdr:spPr>
        <a:xfrm>
          <a:off x="20434300" y="9439091"/>
          <a:ext cx="889000" cy="2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117075</xdr:rowOff>
    </xdr:from>
    <xdr:to>
      <xdr:col>112</xdr:col>
      <xdr:colOff>38100</xdr:colOff>
      <xdr:row>56</xdr:row>
      <xdr:rowOff>47225</xdr:rowOff>
    </xdr:to>
    <xdr:sp macro="" textlink="">
      <xdr:nvSpPr>
        <xdr:cNvPr id="793" name="フローチャート: 判断 792"/>
        <xdr:cNvSpPr/>
      </xdr:nvSpPr>
      <xdr:spPr>
        <a:xfrm>
          <a:off x="21272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63752</xdr:rowOff>
    </xdr:from>
    <xdr:ext cx="469744" cy="259045"/>
    <xdr:sp macro="" textlink="">
      <xdr:nvSpPr>
        <xdr:cNvPr id="794" name="テキスト ボックス 793"/>
        <xdr:cNvSpPr txBox="1"/>
      </xdr:nvSpPr>
      <xdr:spPr>
        <a:xfrm>
          <a:off x="21088428" y="93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9341</xdr:rowOff>
    </xdr:from>
    <xdr:to>
      <xdr:col>107</xdr:col>
      <xdr:colOff>50800</xdr:colOff>
      <xdr:row>56</xdr:row>
      <xdr:rowOff>74263</xdr:rowOff>
    </xdr:to>
    <xdr:cxnSp macro="">
      <xdr:nvCxnSpPr>
        <xdr:cNvPr id="795" name="直線コネクタ 794"/>
        <xdr:cNvCxnSpPr/>
      </xdr:nvCxnSpPr>
      <xdr:spPr>
        <a:xfrm flipV="1">
          <a:off x="19545300" y="9439091"/>
          <a:ext cx="889000" cy="2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49295</xdr:rowOff>
    </xdr:from>
    <xdr:to>
      <xdr:col>107</xdr:col>
      <xdr:colOff>101600</xdr:colOff>
      <xdr:row>56</xdr:row>
      <xdr:rowOff>150895</xdr:rowOff>
    </xdr:to>
    <xdr:sp macro="" textlink="">
      <xdr:nvSpPr>
        <xdr:cNvPr id="796" name="フローチャート: 判断 795"/>
        <xdr:cNvSpPr/>
      </xdr:nvSpPr>
      <xdr:spPr>
        <a:xfrm>
          <a:off x="20383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142022</xdr:rowOff>
    </xdr:from>
    <xdr:ext cx="469744" cy="259045"/>
    <xdr:sp macro="" textlink="">
      <xdr:nvSpPr>
        <xdr:cNvPr id="797" name="テキスト ボックス 796"/>
        <xdr:cNvSpPr txBox="1"/>
      </xdr:nvSpPr>
      <xdr:spPr>
        <a:xfrm>
          <a:off x="20199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73692</xdr:rowOff>
    </xdr:from>
    <xdr:to>
      <xdr:col>102</xdr:col>
      <xdr:colOff>114300</xdr:colOff>
      <xdr:row>56</xdr:row>
      <xdr:rowOff>74263</xdr:rowOff>
    </xdr:to>
    <xdr:cxnSp macro="">
      <xdr:nvCxnSpPr>
        <xdr:cNvPr id="798" name="直線コネクタ 797"/>
        <xdr:cNvCxnSpPr/>
      </xdr:nvCxnSpPr>
      <xdr:spPr>
        <a:xfrm>
          <a:off x="18656300" y="967489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168681</xdr:rowOff>
    </xdr:from>
    <xdr:to>
      <xdr:col>102</xdr:col>
      <xdr:colOff>165100</xdr:colOff>
      <xdr:row>56</xdr:row>
      <xdr:rowOff>98831</xdr:rowOff>
    </xdr:to>
    <xdr:sp macro="" textlink="">
      <xdr:nvSpPr>
        <xdr:cNvPr id="799" name="フローチャート: 判断 798"/>
        <xdr:cNvSpPr/>
      </xdr:nvSpPr>
      <xdr:spPr>
        <a:xfrm>
          <a:off x="19494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115358</xdr:rowOff>
    </xdr:from>
    <xdr:ext cx="469744" cy="259045"/>
    <xdr:sp macro="" textlink="">
      <xdr:nvSpPr>
        <xdr:cNvPr id="800" name="テキスト ボックス 799"/>
        <xdr:cNvSpPr txBox="1"/>
      </xdr:nvSpPr>
      <xdr:spPr>
        <a:xfrm>
          <a:off x="19310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117818</xdr:rowOff>
    </xdr:from>
    <xdr:to>
      <xdr:col>98</xdr:col>
      <xdr:colOff>38100</xdr:colOff>
      <xdr:row>56</xdr:row>
      <xdr:rowOff>47968</xdr:rowOff>
    </xdr:to>
    <xdr:sp macro="" textlink="">
      <xdr:nvSpPr>
        <xdr:cNvPr id="801" name="フローチャート: 判断 800"/>
        <xdr:cNvSpPr/>
      </xdr:nvSpPr>
      <xdr:spPr>
        <a:xfrm>
          <a:off x="18605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64495</xdr:rowOff>
    </xdr:from>
    <xdr:ext cx="469744" cy="259045"/>
    <xdr:sp macro="" textlink="">
      <xdr:nvSpPr>
        <xdr:cNvPr id="802" name="テキスト ボックス 801"/>
        <xdr:cNvSpPr txBox="1"/>
      </xdr:nvSpPr>
      <xdr:spPr>
        <a:xfrm>
          <a:off x="18421428" y="93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36379</xdr:rowOff>
    </xdr:from>
    <xdr:to>
      <xdr:col>116</xdr:col>
      <xdr:colOff>114300</xdr:colOff>
      <xdr:row>56</xdr:row>
      <xdr:rowOff>137979</xdr:rowOff>
    </xdr:to>
    <xdr:sp macro="" textlink="">
      <xdr:nvSpPr>
        <xdr:cNvPr id="808" name="楕円 807"/>
        <xdr:cNvSpPr/>
      </xdr:nvSpPr>
      <xdr:spPr>
        <a:xfrm>
          <a:off x="22110700" y="96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59256</xdr:rowOff>
    </xdr:from>
    <xdr:ext cx="469744" cy="259045"/>
    <xdr:sp macro="" textlink="">
      <xdr:nvSpPr>
        <xdr:cNvPr id="809" name="貸付金該当値テキスト"/>
        <xdr:cNvSpPr txBox="1"/>
      </xdr:nvSpPr>
      <xdr:spPr>
        <a:xfrm>
          <a:off x="22212300" y="948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28207</xdr:rowOff>
    </xdr:from>
    <xdr:to>
      <xdr:col>112</xdr:col>
      <xdr:colOff>38100</xdr:colOff>
      <xdr:row>56</xdr:row>
      <xdr:rowOff>129807</xdr:rowOff>
    </xdr:to>
    <xdr:sp macro="" textlink="">
      <xdr:nvSpPr>
        <xdr:cNvPr id="810" name="楕円 809"/>
        <xdr:cNvSpPr/>
      </xdr:nvSpPr>
      <xdr:spPr>
        <a:xfrm>
          <a:off x="21272500" y="962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120934</xdr:rowOff>
    </xdr:from>
    <xdr:ext cx="469744" cy="259045"/>
    <xdr:sp macro="" textlink="">
      <xdr:nvSpPr>
        <xdr:cNvPr id="811" name="テキスト ボックス 810"/>
        <xdr:cNvSpPr txBox="1"/>
      </xdr:nvSpPr>
      <xdr:spPr>
        <a:xfrm>
          <a:off x="21088428" y="972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129991</xdr:rowOff>
    </xdr:from>
    <xdr:to>
      <xdr:col>107</xdr:col>
      <xdr:colOff>101600</xdr:colOff>
      <xdr:row>55</xdr:row>
      <xdr:rowOff>60141</xdr:rowOff>
    </xdr:to>
    <xdr:sp macro="" textlink="">
      <xdr:nvSpPr>
        <xdr:cNvPr id="812" name="楕円 811"/>
        <xdr:cNvSpPr/>
      </xdr:nvSpPr>
      <xdr:spPr>
        <a:xfrm>
          <a:off x="20383500" y="938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76668</xdr:rowOff>
    </xdr:from>
    <xdr:ext cx="469744" cy="259045"/>
    <xdr:sp macro="" textlink="">
      <xdr:nvSpPr>
        <xdr:cNvPr id="813" name="テキスト ボックス 812"/>
        <xdr:cNvSpPr txBox="1"/>
      </xdr:nvSpPr>
      <xdr:spPr>
        <a:xfrm>
          <a:off x="20199428" y="9163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23463</xdr:rowOff>
    </xdr:from>
    <xdr:to>
      <xdr:col>102</xdr:col>
      <xdr:colOff>165100</xdr:colOff>
      <xdr:row>56</xdr:row>
      <xdr:rowOff>125063</xdr:rowOff>
    </xdr:to>
    <xdr:sp macro="" textlink="">
      <xdr:nvSpPr>
        <xdr:cNvPr id="814" name="楕円 813"/>
        <xdr:cNvSpPr/>
      </xdr:nvSpPr>
      <xdr:spPr>
        <a:xfrm>
          <a:off x="19494500" y="96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116190</xdr:rowOff>
    </xdr:from>
    <xdr:ext cx="469744" cy="259045"/>
    <xdr:sp macro="" textlink="">
      <xdr:nvSpPr>
        <xdr:cNvPr id="815" name="テキスト ボックス 814"/>
        <xdr:cNvSpPr txBox="1"/>
      </xdr:nvSpPr>
      <xdr:spPr>
        <a:xfrm>
          <a:off x="19310428" y="971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22892</xdr:rowOff>
    </xdr:from>
    <xdr:to>
      <xdr:col>98</xdr:col>
      <xdr:colOff>38100</xdr:colOff>
      <xdr:row>56</xdr:row>
      <xdr:rowOff>124492</xdr:rowOff>
    </xdr:to>
    <xdr:sp macro="" textlink="">
      <xdr:nvSpPr>
        <xdr:cNvPr id="816" name="楕円 815"/>
        <xdr:cNvSpPr/>
      </xdr:nvSpPr>
      <xdr:spPr>
        <a:xfrm>
          <a:off x="18605500" y="96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115619</xdr:rowOff>
    </xdr:from>
    <xdr:ext cx="469744" cy="259045"/>
    <xdr:sp macro="" textlink="">
      <xdr:nvSpPr>
        <xdr:cNvPr id="817" name="テキスト ボックス 816"/>
        <xdr:cNvSpPr txBox="1"/>
      </xdr:nvSpPr>
      <xdr:spPr>
        <a:xfrm>
          <a:off x="18421428" y="971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0" name="テキスト ボックス 82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2" name="テキスト ボックス 83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4" name="テキスト ボックス 83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6" name="テキスト ボックス 83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8" name="テキスト ボックス 83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0" name="直線コネクタ 839"/>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1" name="繰出金最小値テキスト"/>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2" name="直線コネクタ 841"/>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3" name="繰出金最大値テキスト"/>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4" name="直線コネクタ 843"/>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141986</xdr:rowOff>
    </xdr:from>
    <xdr:to>
      <xdr:col>116</xdr:col>
      <xdr:colOff>63500</xdr:colOff>
      <xdr:row>74</xdr:row>
      <xdr:rowOff>32898</xdr:rowOff>
    </xdr:to>
    <xdr:cxnSp macro="">
      <xdr:nvCxnSpPr>
        <xdr:cNvPr id="845" name="直線コネクタ 844"/>
        <xdr:cNvCxnSpPr/>
      </xdr:nvCxnSpPr>
      <xdr:spPr>
        <a:xfrm flipV="1">
          <a:off x="21323300" y="12657836"/>
          <a:ext cx="838200" cy="6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3284</xdr:rowOff>
    </xdr:from>
    <xdr:ext cx="534377" cy="259045"/>
    <xdr:sp macro="" textlink="">
      <xdr:nvSpPr>
        <xdr:cNvPr id="846" name="繰出金平均値テキスト"/>
        <xdr:cNvSpPr txBox="1"/>
      </xdr:nvSpPr>
      <xdr:spPr>
        <a:xfrm>
          <a:off x="22212300" y="12347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47" name="フローチャート: 判断 846"/>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77064</xdr:rowOff>
    </xdr:from>
    <xdr:to>
      <xdr:col>111</xdr:col>
      <xdr:colOff>177800</xdr:colOff>
      <xdr:row>74</xdr:row>
      <xdr:rowOff>32898</xdr:rowOff>
    </xdr:to>
    <xdr:cxnSp macro="">
      <xdr:nvCxnSpPr>
        <xdr:cNvPr id="848" name="直線コネクタ 847"/>
        <xdr:cNvCxnSpPr/>
      </xdr:nvCxnSpPr>
      <xdr:spPr>
        <a:xfrm>
          <a:off x="20434300" y="12421464"/>
          <a:ext cx="889000" cy="29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49" name="フローチャート: 判断 848"/>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106535</xdr:rowOff>
    </xdr:from>
    <xdr:ext cx="534377" cy="259045"/>
    <xdr:sp macro="" textlink="">
      <xdr:nvSpPr>
        <xdr:cNvPr id="850" name="テキスト ボックス 849"/>
        <xdr:cNvSpPr txBox="1"/>
      </xdr:nvSpPr>
      <xdr:spPr>
        <a:xfrm>
          <a:off x="21056111" y="122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77064</xdr:rowOff>
    </xdr:from>
    <xdr:to>
      <xdr:col>107</xdr:col>
      <xdr:colOff>50800</xdr:colOff>
      <xdr:row>72</xdr:row>
      <xdr:rowOff>156068</xdr:rowOff>
    </xdr:to>
    <xdr:cxnSp macro="">
      <xdr:nvCxnSpPr>
        <xdr:cNvPr id="851" name="直線コネクタ 850"/>
        <xdr:cNvCxnSpPr/>
      </xdr:nvCxnSpPr>
      <xdr:spPr>
        <a:xfrm flipV="1">
          <a:off x="19545300" y="12421464"/>
          <a:ext cx="8890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2" name="フローチャート: 判断 851"/>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3" name="テキスト ボックス 852"/>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24943</xdr:rowOff>
    </xdr:from>
    <xdr:to>
      <xdr:col>102</xdr:col>
      <xdr:colOff>114300</xdr:colOff>
      <xdr:row>72</xdr:row>
      <xdr:rowOff>156068</xdr:rowOff>
    </xdr:to>
    <xdr:cxnSp macro="">
      <xdr:nvCxnSpPr>
        <xdr:cNvPr id="854" name="直線コネクタ 853"/>
        <xdr:cNvCxnSpPr/>
      </xdr:nvCxnSpPr>
      <xdr:spPr>
        <a:xfrm>
          <a:off x="18656300" y="12369343"/>
          <a:ext cx="889000" cy="13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55" name="フローチャート: 判断 854"/>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56" name="テキスト ボックス 855"/>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57" name="フローチャート: 判断 856"/>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58" name="テキスト ボックス 857"/>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91186</xdr:rowOff>
    </xdr:from>
    <xdr:to>
      <xdr:col>116</xdr:col>
      <xdr:colOff>114300</xdr:colOff>
      <xdr:row>74</xdr:row>
      <xdr:rowOff>21336</xdr:rowOff>
    </xdr:to>
    <xdr:sp macro="" textlink="">
      <xdr:nvSpPr>
        <xdr:cNvPr id="864" name="楕円 863"/>
        <xdr:cNvSpPr/>
      </xdr:nvSpPr>
      <xdr:spPr>
        <a:xfrm>
          <a:off x="22110700" y="126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69613</xdr:rowOff>
    </xdr:from>
    <xdr:ext cx="534377" cy="259045"/>
    <xdr:sp macro="" textlink="">
      <xdr:nvSpPr>
        <xdr:cNvPr id="865" name="繰出金該当値テキスト"/>
        <xdr:cNvSpPr txBox="1"/>
      </xdr:nvSpPr>
      <xdr:spPr>
        <a:xfrm>
          <a:off x="22212300" y="125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153548</xdr:rowOff>
    </xdr:from>
    <xdr:to>
      <xdr:col>112</xdr:col>
      <xdr:colOff>38100</xdr:colOff>
      <xdr:row>74</xdr:row>
      <xdr:rowOff>83698</xdr:rowOff>
    </xdr:to>
    <xdr:sp macro="" textlink="">
      <xdr:nvSpPr>
        <xdr:cNvPr id="866" name="楕円 865"/>
        <xdr:cNvSpPr/>
      </xdr:nvSpPr>
      <xdr:spPr>
        <a:xfrm>
          <a:off x="21272500" y="126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74825</xdr:rowOff>
    </xdr:from>
    <xdr:ext cx="534377" cy="259045"/>
    <xdr:sp macro="" textlink="">
      <xdr:nvSpPr>
        <xdr:cNvPr id="867" name="テキスト ボックス 866"/>
        <xdr:cNvSpPr txBox="1"/>
      </xdr:nvSpPr>
      <xdr:spPr>
        <a:xfrm>
          <a:off x="21056111" y="127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26264</xdr:rowOff>
    </xdr:from>
    <xdr:to>
      <xdr:col>107</xdr:col>
      <xdr:colOff>101600</xdr:colOff>
      <xdr:row>72</xdr:row>
      <xdr:rowOff>127864</xdr:rowOff>
    </xdr:to>
    <xdr:sp macro="" textlink="">
      <xdr:nvSpPr>
        <xdr:cNvPr id="868" name="楕円 867"/>
        <xdr:cNvSpPr/>
      </xdr:nvSpPr>
      <xdr:spPr>
        <a:xfrm>
          <a:off x="20383500" y="1237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144391</xdr:rowOff>
    </xdr:from>
    <xdr:ext cx="534377" cy="259045"/>
    <xdr:sp macro="" textlink="">
      <xdr:nvSpPr>
        <xdr:cNvPr id="869" name="テキスト ボックス 868"/>
        <xdr:cNvSpPr txBox="1"/>
      </xdr:nvSpPr>
      <xdr:spPr>
        <a:xfrm>
          <a:off x="20167111" y="1214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105268</xdr:rowOff>
    </xdr:from>
    <xdr:to>
      <xdr:col>102</xdr:col>
      <xdr:colOff>165100</xdr:colOff>
      <xdr:row>73</xdr:row>
      <xdr:rowOff>35418</xdr:rowOff>
    </xdr:to>
    <xdr:sp macro="" textlink="">
      <xdr:nvSpPr>
        <xdr:cNvPr id="870" name="楕円 869"/>
        <xdr:cNvSpPr/>
      </xdr:nvSpPr>
      <xdr:spPr>
        <a:xfrm>
          <a:off x="19494500" y="124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51945</xdr:rowOff>
    </xdr:from>
    <xdr:ext cx="534377" cy="259045"/>
    <xdr:sp macro="" textlink="">
      <xdr:nvSpPr>
        <xdr:cNvPr id="871" name="テキスト ボックス 870"/>
        <xdr:cNvSpPr txBox="1"/>
      </xdr:nvSpPr>
      <xdr:spPr>
        <a:xfrm>
          <a:off x="19278111" y="1222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145593</xdr:rowOff>
    </xdr:from>
    <xdr:to>
      <xdr:col>98</xdr:col>
      <xdr:colOff>38100</xdr:colOff>
      <xdr:row>72</xdr:row>
      <xdr:rowOff>75743</xdr:rowOff>
    </xdr:to>
    <xdr:sp macro="" textlink="">
      <xdr:nvSpPr>
        <xdr:cNvPr id="872" name="楕円 871"/>
        <xdr:cNvSpPr/>
      </xdr:nvSpPr>
      <xdr:spPr>
        <a:xfrm>
          <a:off x="18605500" y="1231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92270</xdr:rowOff>
    </xdr:from>
    <xdr:ext cx="534377" cy="259045"/>
    <xdr:sp macro="" textlink="">
      <xdr:nvSpPr>
        <xdr:cNvPr id="873" name="テキスト ボックス 872"/>
        <xdr:cNvSpPr txBox="1"/>
      </xdr:nvSpPr>
      <xdr:spPr>
        <a:xfrm>
          <a:off x="18389111" y="120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363</a:t>
          </a:r>
          <a:r>
            <a:rPr kumimoji="1" lang="ja-JP" altLang="en-US" sz="1300">
              <a:latin typeface="ＭＳ Ｐゴシック" panose="020B0600070205080204" pitchFamily="50" charset="-128"/>
              <a:ea typeface="ＭＳ Ｐゴシック" panose="020B0600070205080204" pitchFamily="50" charset="-128"/>
            </a:rPr>
            <a:t>千円となっている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令和３年度の主な構成項目となる扶助費</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千円は、子育て世帯への臨時特別給付事業や住民非課税世帯等に対する臨時特別給付金事業などにより、前年度よりも大きく増加した。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しかし、補助費等は、前年度実施した特別定額給付金給付事業等の皆減などにより、住民一人当たりの額は大きく減少した。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この補助費等の減少により、歳出決算総額は前年度よりも約</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億円減少し、さらに人口が微増（</a:t>
          </a:r>
          <a:r>
            <a:rPr kumimoji="1" lang="en-US" altLang="ja-JP" sz="1300">
              <a:latin typeface="ＭＳ Ｐゴシック" panose="020B0600070205080204" pitchFamily="50" charset="-128"/>
              <a:ea typeface="ＭＳ Ｐゴシック" panose="020B0600070205080204" pitchFamily="50" charset="-128"/>
            </a:rPr>
            <a:t>1,939</a:t>
          </a:r>
          <a:r>
            <a:rPr kumimoji="1" lang="ja-JP" altLang="en-US" sz="1300">
              <a:latin typeface="ＭＳ Ｐゴシック" panose="020B0600070205080204" pitchFamily="50" charset="-128"/>
              <a:ea typeface="ＭＳ Ｐゴシック" panose="020B0600070205080204" pitchFamily="50" charset="-128"/>
            </a:rPr>
            <a:t>人の増）したことにより、令和３年度歳出決算総額の住民一人当たりは、前年度より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242,937
235,704
27.09
93,072,959
88,122,184
4,880,601
45,487,520
58,300,039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147864</xdr:rowOff>
    </xdr:from>
    <xdr:to>
      <xdr:col>24</xdr:col>
      <xdr:colOff>63500</xdr:colOff>
      <xdr:row>38</xdr:row>
      <xdr:rowOff>10704</xdr:rowOff>
    </xdr:to>
    <xdr:cxnSp macro="">
      <xdr:nvCxnSpPr>
        <xdr:cNvPr id="63" name="直線コネクタ 62"/>
        <xdr:cNvCxnSpPr/>
      </xdr:nvCxnSpPr>
      <xdr:spPr>
        <a:xfrm>
          <a:off x="3797300" y="649151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12173</xdr:rowOff>
    </xdr:from>
    <xdr:ext cx="469744" cy="259045"/>
    <xdr:sp macro="" textlink="">
      <xdr:nvSpPr>
        <xdr:cNvPr id="64" name="議会費平均値テキスト"/>
        <xdr:cNvSpPr txBox="1"/>
      </xdr:nvSpPr>
      <xdr:spPr>
        <a:xfrm>
          <a:off x="4686300" y="5841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67854</xdr:rowOff>
    </xdr:from>
    <xdr:to>
      <xdr:col>19</xdr:col>
      <xdr:colOff>177800</xdr:colOff>
      <xdr:row>37</xdr:row>
      <xdr:rowOff>147864</xdr:rowOff>
    </xdr:to>
    <xdr:cxnSp macro="">
      <xdr:nvCxnSpPr>
        <xdr:cNvPr id="66" name="直線コネクタ 65"/>
        <xdr:cNvCxnSpPr/>
      </xdr:nvCxnSpPr>
      <xdr:spPr>
        <a:xfrm>
          <a:off x="2908300" y="641150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151510</xdr:rowOff>
    </xdr:from>
    <xdr:ext cx="469744" cy="259045"/>
    <xdr:sp macro="" textlink="">
      <xdr:nvSpPr>
        <xdr:cNvPr id="68" name="テキスト ボックス 67"/>
        <xdr:cNvSpPr txBox="1"/>
      </xdr:nvSpPr>
      <xdr:spPr>
        <a:xfrm>
          <a:off x="3562428" y="580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67854</xdr:rowOff>
    </xdr:from>
    <xdr:to>
      <xdr:col>15</xdr:col>
      <xdr:colOff>50800</xdr:colOff>
      <xdr:row>37</xdr:row>
      <xdr:rowOff>72753</xdr:rowOff>
    </xdr:to>
    <xdr:cxnSp macro="">
      <xdr:nvCxnSpPr>
        <xdr:cNvPr id="69" name="直線コネクタ 68"/>
        <xdr:cNvCxnSpPr/>
      </xdr:nvCxnSpPr>
      <xdr:spPr>
        <a:xfrm flipV="1">
          <a:off x="2019300" y="64115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76399</xdr:rowOff>
    </xdr:from>
    <xdr:ext cx="469744" cy="259045"/>
    <xdr:sp macro="" textlink="">
      <xdr:nvSpPr>
        <xdr:cNvPr id="71" name="テキスト ボックス 70"/>
        <xdr:cNvSpPr txBox="1"/>
      </xdr:nvSpPr>
      <xdr:spPr>
        <a:xfrm>
          <a:off x="2673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72753</xdr:rowOff>
    </xdr:from>
    <xdr:to>
      <xdr:col>10</xdr:col>
      <xdr:colOff>114300</xdr:colOff>
      <xdr:row>37</xdr:row>
      <xdr:rowOff>90714</xdr:rowOff>
    </xdr:to>
    <xdr:cxnSp macro="">
      <xdr:nvCxnSpPr>
        <xdr:cNvPr id="72" name="直線コネクタ 71"/>
        <xdr:cNvCxnSpPr/>
      </xdr:nvCxnSpPr>
      <xdr:spPr>
        <a:xfrm flipV="1">
          <a:off x="1130300" y="641640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109055</xdr:rowOff>
    </xdr:from>
    <xdr:ext cx="469744" cy="259045"/>
    <xdr:sp macro="" textlink="">
      <xdr:nvSpPr>
        <xdr:cNvPr id="74" name="テキスト ボックス 73"/>
        <xdr:cNvSpPr txBox="1"/>
      </xdr:nvSpPr>
      <xdr:spPr>
        <a:xfrm>
          <a:off x="1784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107423</xdr:rowOff>
    </xdr:from>
    <xdr:ext cx="469744" cy="259045"/>
    <xdr:sp macro="" textlink="">
      <xdr:nvSpPr>
        <xdr:cNvPr id="76" name="テキスト ボックス 75"/>
        <xdr:cNvSpPr txBox="1"/>
      </xdr:nvSpPr>
      <xdr:spPr>
        <a:xfrm>
          <a:off x="895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131354</xdr:rowOff>
    </xdr:from>
    <xdr:to>
      <xdr:col>24</xdr:col>
      <xdr:colOff>114300</xdr:colOff>
      <xdr:row>38</xdr:row>
      <xdr:rowOff>61505</xdr:rowOff>
    </xdr:to>
    <xdr:sp macro="" textlink="">
      <xdr:nvSpPr>
        <xdr:cNvPr id="82" name="楕円 81"/>
        <xdr:cNvSpPr/>
      </xdr:nvSpPr>
      <xdr:spPr>
        <a:xfrm>
          <a:off x="45847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109781</xdr:rowOff>
    </xdr:from>
    <xdr:ext cx="469744" cy="259045"/>
    <xdr:sp macro="" textlink="">
      <xdr:nvSpPr>
        <xdr:cNvPr id="83" name="議会費該当値テキスト"/>
        <xdr:cNvSpPr txBox="1"/>
      </xdr:nvSpPr>
      <xdr:spPr>
        <a:xfrm>
          <a:off x="4686300" y="64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97064</xdr:rowOff>
    </xdr:from>
    <xdr:to>
      <xdr:col>20</xdr:col>
      <xdr:colOff>38100</xdr:colOff>
      <xdr:row>38</xdr:row>
      <xdr:rowOff>27214</xdr:rowOff>
    </xdr:to>
    <xdr:sp macro="" textlink="">
      <xdr:nvSpPr>
        <xdr:cNvPr id="84" name="楕円 83"/>
        <xdr:cNvSpPr/>
      </xdr:nvSpPr>
      <xdr:spPr>
        <a:xfrm>
          <a:off x="3746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18342</xdr:rowOff>
    </xdr:from>
    <xdr:ext cx="469744" cy="259045"/>
    <xdr:sp macro="" textlink="">
      <xdr:nvSpPr>
        <xdr:cNvPr id="85" name="テキスト ボックス 84"/>
        <xdr:cNvSpPr txBox="1"/>
      </xdr:nvSpPr>
      <xdr:spPr>
        <a:xfrm>
          <a:off x="3562428" y="65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17054</xdr:rowOff>
    </xdr:from>
    <xdr:to>
      <xdr:col>15</xdr:col>
      <xdr:colOff>101600</xdr:colOff>
      <xdr:row>37</xdr:row>
      <xdr:rowOff>118654</xdr:rowOff>
    </xdr:to>
    <xdr:sp macro="" textlink="">
      <xdr:nvSpPr>
        <xdr:cNvPr id="86" name="楕円 85"/>
        <xdr:cNvSpPr/>
      </xdr:nvSpPr>
      <xdr:spPr>
        <a:xfrm>
          <a:off x="2857500" y="636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109781</xdr:rowOff>
    </xdr:from>
    <xdr:ext cx="469744" cy="259045"/>
    <xdr:sp macro="" textlink="">
      <xdr:nvSpPr>
        <xdr:cNvPr id="87" name="テキスト ボックス 86"/>
        <xdr:cNvSpPr txBox="1"/>
      </xdr:nvSpPr>
      <xdr:spPr>
        <a:xfrm>
          <a:off x="2673428" y="64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21953</xdr:rowOff>
    </xdr:from>
    <xdr:to>
      <xdr:col>10</xdr:col>
      <xdr:colOff>165100</xdr:colOff>
      <xdr:row>37</xdr:row>
      <xdr:rowOff>123553</xdr:rowOff>
    </xdr:to>
    <xdr:sp macro="" textlink="">
      <xdr:nvSpPr>
        <xdr:cNvPr id="88" name="楕円 87"/>
        <xdr:cNvSpPr/>
      </xdr:nvSpPr>
      <xdr:spPr>
        <a:xfrm>
          <a:off x="1968500" y="63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114680</xdr:rowOff>
    </xdr:from>
    <xdr:ext cx="469744" cy="259045"/>
    <xdr:sp macro="" textlink="">
      <xdr:nvSpPr>
        <xdr:cNvPr id="89" name="テキスト ボックス 88"/>
        <xdr:cNvSpPr txBox="1"/>
      </xdr:nvSpPr>
      <xdr:spPr>
        <a:xfrm>
          <a:off x="1784428"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39914</xdr:rowOff>
    </xdr:from>
    <xdr:to>
      <xdr:col>6</xdr:col>
      <xdr:colOff>38100</xdr:colOff>
      <xdr:row>37</xdr:row>
      <xdr:rowOff>141514</xdr:rowOff>
    </xdr:to>
    <xdr:sp macro="" textlink="">
      <xdr:nvSpPr>
        <xdr:cNvPr id="90" name="楕円 89"/>
        <xdr:cNvSpPr/>
      </xdr:nvSpPr>
      <xdr:spPr>
        <a:xfrm>
          <a:off x="1079500" y="63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132642</xdr:rowOff>
    </xdr:from>
    <xdr:ext cx="469744" cy="259045"/>
    <xdr:sp macro="" textlink="">
      <xdr:nvSpPr>
        <xdr:cNvPr id="91" name="テキスト ボックス 90"/>
        <xdr:cNvSpPr txBox="1"/>
      </xdr:nvSpPr>
      <xdr:spPr>
        <a:xfrm>
          <a:off x="895428" y="647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159563</xdr:rowOff>
    </xdr:from>
    <xdr:to>
      <xdr:col>24</xdr:col>
      <xdr:colOff>63500</xdr:colOff>
      <xdr:row>59</xdr:row>
      <xdr:rowOff>51829</xdr:rowOff>
    </xdr:to>
    <xdr:cxnSp macro="">
      <xdr:nvCxnSpPr>
        <xdr:cNvPr id="121" name="直線コネクタ 120"/>
        <xdr:cNvCxnSpPr/>
      </xdr:nvCxnSpPr>
      <xdr:spPr>
        <a:xfrm>
          <a:off x="3797300" y="8903513"/>
          <a:ext cx="838200" cy="126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5872</xdr:rowOff>
    </xdr:from>
    <xdr:ext cx="534377" cy="259045"/>
    <xdr:sp macro="" textlink="">
      <xdr:nvSpPr>
        <xdr:cNvPr id="122" name="総務費平均値テキスト"/>
        <xdr:cNvSpPr txBox="1"/>
      </xdr:nvSpPr>
      <xdr:spPr>
        <a:xfrm>
          <a:off x="4686300" y="9778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159563</xdr:rowOff>
    </xdr:from>
    <xdr:to>
      <xdr:col>19</xdr:col>
      <xdr:colOff>177800</xdr:colOff>
      <xdr:row>59</xdr:row>
      <xdr:rowOff>41605</xdr:rowOff>
    </xdr:to>
    <xdr:cxnSp macro="">
      <xdr:nvCxnSpPr>
        <xdr:cNvPr id="124" name="直線コネクタ 123"/>
        <xdr:cNvCxnSpPr/>
      </xdr:nvCxnSpPr>
      <xdr:spPr>
        <a:xfrm flipV="1">
          <a:off x="2908300" y="8903513"/>
          <a:ext cx="889000" cy="12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96740</xdr:rowOff>
    </xdr:from>
    <xdr:ext cx="599010" cy="259045"/>
    <xdr:sp macro="" textlink="">
      <xdr:nvSpPr>
        <xdr:cNvPr id="126" name="テキスト ボックス 125"/>
        <xdr:cNvSpPr txBox="1"/>
      </xdr:nvSpPr>
      <xdr:spPr>
        <a:xfrm>
          <a:off x="3497795" y="849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40539</xdr:rowOff>
    </xdr:from>
    <xdr:to>
      <xdr:col>15</xdr:col>
      <xdr:colOff>50800</xdr:colOff>
      <xdr:row>59</xdr:row>
      <xdr:rowOff>41605</xdr:rowOff>
    </xdr:to>
    <xdr:cxnSp macro="">
      <xdr:nvCxnSpPr>
        <xdr:cNvPr id="127" name="直線コネクタ 126"/>
        <xdr:cNvCxnSpPr/>
      </xdr:nvCxnSpPr>
      <xdr:spPr>
        <a:xfrm>
          <a:off x="2019300" y="1015608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165752</xdr:rowOff>
    </xdr:from>
    <xdr:ext cx="534377" cy="259045"/>
    <xdr:sp macro="" textlink="">
      <xdr:nvSpPr>
        <xdr:cNvPr id="129" name="テキスト ボックス 128"/>
        <xdr:cNvSpPr txBox="1"/>
      </xdr:nvSpPr>
      <xdr:spPr>
        <a:xfrm>
          <a:off x="2641111" y="97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40539</xdr:rowOff>
    </xdr:from>
    <xdr:to>
      <xdr:col>10</xdr:col>
      <xdr:colOff>114300</xdr:colOff>
      <xdr:row>59</xdr:row>
      <xdr:rowOff>47841</xdr:rowOff>
    </xdr:to>
    <xdr:cxnSp macro="">
      <xdr:nvCxnSpPr>
        <xdr:cNvPr id="130" name="直線コネクタ 129"/>
        <xdr:cNvCxnSpPr/>
      </xdr:nvCxnSpPr>
      <xdr:spPr>
        <a:xfrm flipV="1">
          <a:off x="1130300" y="10156089"/>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3027</xdr:rowOff>
    </xdr:from>
    <xdr:ext cx="534377" cy="259045"/>
    <xdr:sp macro="" textlink="">
      <xdr:nvSpPr>
        <xdr:cNvPr id="132" name="テキスト ボックス 131"/>
        <xdr:cNvSpPr txBox="1"/>
      </xdr:nvSpPr>
      <xdr:spPr>
        <a:xfrm>
          <a:off x="1752111" y="97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32390</xdr:rowOff>
    </xdr:from>
    <xdr:ext cx="534377" cy="259045"/>
    <xdr:sp macro="" textlink="">
      <xdr:nvSpPr>
        <xdr:cNvPr id="134" name="テキスト ボックス 133"/>
        <xdr:cNvSpPr txBox="1"/>
      </xdr:nvSpPr>
      <xdr:spPr>
        <a:xfrm>
          <a:off x="863111" y="980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1029</xdr:rowOff>
    </xdr:from>
    <xdr:to>
      <xdr:col>24</xdr:col>
      <xdr:colOff>114300</xdr:colOff>
      <xdr:row>59</xdr:row>
      <xdr:rowOff>102629</xdr:rowOff>
    </xdr:to>
    <xdr:sp macro="" textlink="">
      <xdr:nvSpPr>
        <xdr:cNvPr id="140" name="楕円 139"/>
        <xdr:cNvSpPr/>
      </xdr:nvSpPr>
      <xdr:spPr>
        <a:xfrm>
          <a:off x="4584700" y="1011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87406</xdr:rowOff>
    </xdr:from>
    <xdr:ext cx="534377" cy="259045"/>
    <xdr:sp macro="" textlink="">
      <xdr:nvSpPr>
        <xdr:cNvPr id="141" name="総務費該当値テキスト"/>
        <xdr:cNvSpPr txBox="1"/>
      </xdr:nvSpPr>
      <xdr:spPr>
        <a:xfrm>
          <a:off x="4686300" y="100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108763</xdr:rowOff>
    </xdr:from>
    <xdr:to>
      <xdr:col>20</xdr:col>
      <xdr:colOff>38100</xdr:colOff>
      <xdr:row>52</xdr:row>
      <xdr:rowOff>38913</xdr:rowOff>
    </xdr:to>
    <xdr:sp macro="" textlink="">
      <xdr:nvSpPr>
        <xdr:cNvPr id="142" name="楕円 141"/>
        <xdr:cNvSpPr/>
      </xdr:nvSpPr>
      <xdr:spPr>
        <a:xfrm>
          <a:off x="3746500" y="885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30040</xdr:rowOff>
    </xdr:from>
    <xdr:ext cx="599010" cy="259045"/>
    <xdr:sp macro="" textlink="">
      <xdr:nvSpPr>
        <xdr:cNvPr id="143" name="テキスト ボックス 142"/>
        <xdr:cNvSpPr txBox="1"/>
      </xdr:nvSpPr>
      <xdr:spPr>
        <a:xfrm>
          <a:off x="3497795" y="894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162255</xdr:rowOff>
    </xdr:from>
    <xdr:to>
      <xdr:col>15</xdr:col>
      <xdr:colOff>101600</xdr:colOff>
      <xdr:row>59</xdr:row>
      <xdr:rowOff>92405</xdr:rowOff>
    </xdr:to>
    <xdr:sp macro="" textlink="">
      <xdr:nvSpPr>
        <xdr:cNvPr id="144" name="楕円 143"/>
        <xdr:cNvSpPr/>
      </xdr:nvSpPr>
      <xdr:spPr>
        <a:xfrm>
          <a:off x="2857500" y="101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83532</xdr:rowOff>
    </xdr:from>
    <xdr:ext cx="534377" cy="259045"/>
    <xdr:sp macro="" textlink="">
      <xdr:nvSpPr>
        <xdr:cNvPr id="145" name="テキスト ボックス 144"/>
        <xdr:cNvSpPr txBox="1"/>
      </xdr:nvSpPr>
      <xdr:spPr>
        <a:xfrm>
          <a:off x="2641111" y="101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161189</xdr:rowOff>
    </xdr:from>
    <xdr:to>
      <xdr:col>10</xdr:col>
      <xdr:colOff>165100</xdr:colOff>
      <xdr:row>59</xdr:row>
      <xdr:rowOff>91339</xdr:rowOff>
    </xdr:to>
    <xdr:sp macro="" textlink="">
      <xdr:nvSpPr>
        <xdr:cNvPr id="146" name="楕円 145"/>
        <xdr:cNvSpPr/>
      </xdr:nvSpPr>
      <xdr:spPr>
        <a:xfrm>
          <a:off x="1968500" y="1010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82466</xdr:rowOff>
    </xdr:from>
    <xdr:ext cx="534377" cy="259045"/>
    <xdr:sp macro="" textlink="">
      <xdr:nvSpPr>
        <xdr:cNvPr id="147" name="テキスト ボックス 146"/>
        <xdr:cNvSpPr txBox="1"/>
      </xdr:nvSpPr>
      <xdr:spPr>
        <a:xfrm>
          <a:off x="1752111" y="1019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168491</xdr:rowOff>
    </xdr:from>
    <xdr:to>
      <xdr:col>6</xdr:col>
      <xdr:colOff>38100</xdr:colOff>
      <xdr:row>59</xdr:row>
      <xdr:rowOff>98641</xdr:rowOff>
    </xdr:to>
    <xdr:sp macro="" textlink="">
      <xdr:nvSpPr>
        <xdr:cNvPr id="148" name="楕円 147"/>
        <xdr:cNvSpPr/>
      </xdr:nvSpPr>
      <xdr:spPr>
        <a:xfrm>
          <a:off x="1079500" y="101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89768</xdr:rowOff>
    </xdr:from>
    <xdr:ext cx="534377" cy="259045"/>
    <xdr:sp macro="" textlink="">
      <xdr:nvSpPr>
        <xdr:cNvPr id="149" name="テキスト ボックス 148"/>
        <xdr:cNvSpPr txBox="1"/>
      </xdr:nvSpPr>
      <xdr:spPr>
        <a:xfrm>
          <a:off x="863111" y="102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20681</xdr:rowOff>
    </xdr:from>
    <xdr:to>
      <xdr:col>24</xdr:col>
      <xdr:colOff>62865</xdr:colOff>
      <xdr:row>78</xdr:row>
      <xdr:rowOff>103352</xdr:rowOff>
    </xdr:to>
    <xdr:cxnSp macro="">
      <xdr:nvCxnSpPr>
        <xdr:cNvPr id="176" name="直線コネクタ 175"/>
        <xdr:cNvCxnSpPr/>
      </xdr:nvCxnSpPr>
      <xdr:spPr>
        <a:xfrm flipV="1">
          <a:off x="4633595" y="12193631"/>
          <a:ext cx="1270" cy="128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107179</xdr:rowOff>
    </xdr:from>
    <xdr:ext cx="599010" cy="259045"/>
    <xdr:sp macro="" textlink="">
      <xdr:nvSpPr>
        <xdr:cNvPr id="177" name="民生費最小値テキスト"/>
        <xdr:cNvSpPr txBox="1"/>
      </xdr:nvSpPr>
      <xdr:spPr>
        <a:xfrm>
          <a:off x="4686300" y="134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103352</xdr:rowOff>
    </xdr:from>
    <xdr:to>
      <xdr:col>24</xdr:col>
      <xdr:colOff>152400</xdr:colOff>
      <xdr:row>78</xdr:row>
      <xdr:rowOff>103352</xdr:rowOff>
    </xdr:to>
    <xdr:cxnSp macro="">
      <xdr:nvCxnSpPr>
        <xdr:cNvPr id="178" name="直線コネクタ 177"/>
        <xdr:cNvCxnSpPr/>
      </xdr:nvCxnSpPr>
      <xdr:spPr>
        <a:xfrm>
          <a:off x="4546600" y="13476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138808</xdr:rowOff>
    </xdr:from>
    <xdr:ext cx="599010" cy="259045"/>
    <xdr:sp macro="" textlink="">
      <xdr:nvSpPr>
        <xdr:cNvPr id="179" name="民生費最大値テキスト"/>
        <xdr:cNvSpPr txBox="1"/>
      </xdr:nvSpPr>
      <xdr:spPr>
        <a:xfrm>
          <a:off x="4686300" y="119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20681</xdr:rowOff>
    </xdr:from>
    <xdr:to>
      <xdr:col>24</xdr:col>
      <xdr:colOff>152400</xdr:colOff>
      <xdr:row>71</xdr:row>
      <xdr:rowOff>20681</xdr:rowOff>
    </xdr:to>
    <xdr:cxnSp macro="">
      <xdr:nvCxnSpPr>
        <xdr:cNvPr id="180" name="直線コネクタ 179"/>
        <xdr:cNvCxnSpPr/>
      </xdr:nvCxnSpPr>
      <xdr:spPr>
        <a:xfrm>
          <a:off x="4546600" y="121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2719</xdr:rowOff>
    </xdr:from>
    <xdr:to>
      <xdr:col>24</xdr:col>
      <xdr:colOff>63500</xdr:colOff>
      <xdr:row>78</xdr:row>
      <xdr:rowOff>95090</xdr:rowOff>
    </xdr:to>
    <xdr:cxnSp macro="">
      <xdr:nvCxnSpPr>
        <xdr:cNvPr id="181" name="直線コネクタ 180"/>
        <xdr:cNvCxnSpPr/>
      </xdr:nvCxnSpPr>
      <xdr:spPr>
        <a:xfrm flipV="1">
          <a:off x="3797300" y="13032919"/>
          <a:ext cx="838200" cy="43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10405</xdr:rowOff>
    </xdr:from>
    <xdr:ext cx="599010" cy="259045"/>
    <xdr:sp macro="" textlink="">
      <xdr:nvSpPr>
        <xdr:cNvPr id="182" name="民生費平均値テキスト"/>
        <xdr:cNvSpPr txBox="1"/>
      </xdr:nvSpPr>
      <xdr:spPr>
        <a:xfrm>
          <a:off x="4686300" y="13040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31978</xdr:rowOff>
    </xdr:from>
    <xdr:to>
      <xdr:col>24</xdr:col>
      <xdr:colOff>114300</xdr:colOff>
      <xdr:row>76</xdr:row>
      <xdr:rowOff>133578</xdr:rowOff>
    </xdr:to>
    <xdr:sp macro="" textlink="">
      <xdr:nvSpPr>
        <xdr:cNvPr id="183" name="フローチャート: 判断 182"/>
        <xdr:cNvSpPr/>
      </xdr:nvSpPr>
      <xdr:spPr>
        <a:xfrm>
          <a:off x="4584700" y="130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95090</xdr:rowOff>
    </xdr:from>
    <xdr:to>
      <xdr:col>19</xdr:col>
      <xdr:colOff>177800</xdr:colOff>
      <xdr:row>78</xdr:row>
      <xdr:rowOff>160976</xdr:rowOff>
    </xdr:to>
    <xdr:cxnSp macro="">
      <xdr:nvCxnSpPr>
        <xdr:cNvPr id="184" name="直線コネクタ 183"/>
        <xdr:cNvCxnSpPr/>
      </xdr:nvCxnSpPr>
      <xdr:spPr>
        <a:xfrm flipV="1">
          <a:off x="2908300" y="13468190"/>
          <a:ext cx="889000" cy="6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79756</xdr:rowOff>
    </xdr:from>
    <xdr:to>
      <xdr:col>20</xdr:col>
      <xdr:colOff>38100</xdr:colOff>
      <xdr:row>79</xdr:row>
      <xdr:rowOff>9906</xdr:rowOff>
    </xdr:to>
    <xdr:sp macro="" textlink="">
      <xdr:nvSpPr>
        <xdr:cNvPr id="185" name="フローチャート: 判断 184"/>
        <xdr:cNvSpPr/>
      </xdr:nvSpPr>
      <xdr:spPr>
        <a:xfrm>
          <a:off x="3746500" y="134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1033</xdr:rowOff>
    </xdr:from>
    <xdr:ext cx="599010" cy="259045"/>
    <xdr:sp macro="" textlink="">
      <xdr:nvSpPr>
        <xdr:cNvPr id="186" name="テキスト ボックス 185"/>
        <xdr:cNvSpPr txBox="1"/>
      </xdr:nvSpPr>
      <xdr:spPr>
        <a:xfrm>
          <a:off x="3497795" y="135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160976</xdr:rowOff>
    </xdr:from>
    <xdr:to>
      <xdr:col>15</xdr:col>
      <xdr:colOff>50800</xdr:colOff>
      <xdr:row>79</xdr:row>
      <xdr:rowOff>59249</xdr:rowOff>
    </xdr:to>
    <xdr:cxnSp macro="">
      <xdr:nvCxnSpPr>
        <xdr:cNvPr id="187" name="直線コネクタ 186"/>
        <xdr:cNvCxnSpPr/>
      </xdr:nvCxnSpPr>
      <xdr:spPr>
        <a:xfrm flipV="1">
          <a:off x="2019300" y="13534076"/>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145740</xdr:rowOff>
    </xdr:from>
    <xdr:to>
      <xdr:col>15</xdr:col>
      <xdr:colOff>101600</xdr:colOff>
      <xdr:row>79</xdr:row>
      <xdr:rowOff>75890</xdr:rowOff>
    </xdr:to>
    <xdr:sp macro="" textlink="">
      <xdr:nvSpPr>
        <xdr:cNvPr id="188" name="フローチャート: 判断 187"/>
        <xdr:cNvSpPr/>
      </xdr:nvSpPr>
      <xdr:spPr>
        <a:xfrm>
          <a:off x="2857500" y="1351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67017</xdr:rowOff>
    </xdr:from>
    <xdr:ext cx="599010" cy="259045"/>
    <xdr:sp macro="" textlink="">
      <xdr:nvSpPr>
        <xdr:cNvPr id="189" name="テキスト ボックス 188"/>
        <xdr:cNvSpPr txBox="1"/>
      </xdr:nvSpPr>
      <xdr:spPr>
        <a:xfrm>
          <a:off x="2608795" y="1361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59249</xdr:rowOff>
    </xdr:from>
    <xdr:to>
      <xdr:col>10</xdr:col>
      <xdr:colOff>114300</xdr:colOff>
      <xdr:row>79</xdr:row>
      <xdr:rowOff>67055</xdr:rowOff>
    </xdr:to>
    <xdr:cxnSp macro="">
      <xdr:nvCxnSpPr>
        <xdr:cNvPr id="190" name="直線コネクタ 189"/>
        <xdr:cNvCxnSpPr/>
      </xdr:nvCxnSpPr>
      <xdr:spPr>
        <a:xfrm flipV="1">
          <a:off x="1130300" y="13603799"/>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15421</xdr:rowOff>
    </xdr:from>
    <xdr:to>
      <xdr:col>10</xdr:col>
      <xdr:colOff>165100</xdr:colOff>
      <xdr:row>79</xdr:row>
      <xdr:rowOff>117021</xdr:rowOff>
    </xdr:to>
    <xdr:sp macro="" textlink="">
      <xdr:nvSpPr>
        <xdr:cNvPr id="191" name="フローチャート: 判断 190"/>
        <xdr:cNvSpPr/>
      </xdr:nvSpPr>
      <xdr:spPr>
        <a:xfrm>
          <a:off x="1968500" y="1355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108148</xdr:rowOff>
    </xdr:from>
    <xdr:ext cx="599010" cy="259045"/>
    <xdr:sp macro="" textlink="">
      <xdr:nvSpPr>
        <xdr:cNvPr id="192" name="テキスト ボックス 191"/>
        <xdr:cNvSpPr txBox="1"/>
      </xdr:nvSpPr>
      <xdr:spPr>
        <a:xfrm>
          <a:off x="1719795" y="13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115336</xdr:rowOff>
    </xdr:from>
    <xdr:to>
      <xdr:col>6</xdr:col>
      <xdr:colOff>38100</xdr:colOff>
      <xdr:row>79</xdr:row>
      <xdr:rowOff>45486</xdr:rowOff>
    </xdr:to>
    <xdr:sp macro="" textlink="">
      <xdr:nvSpPr>
        <xdr:cNvPr id="193" name="フローチャート: 判断 192"/>
        <xdr:cNvSpPr/>
      </xdr:nvSpPr>
      <xdr:spPr>
        <a:xfrm>
          <a:off x="1079500" y="134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62013</xdr:rowOff>
    </xdr:from>
    <xdr:ext cx="599010" cy="259045"/>
    <xdr:sp macro="" textlink="">
      <xdr:nvSpPr>
        <xdr:cNvPr id="194" name="テキスト ボックス 193"/>
        <xdr:cNvSpPr txBox="1"/>
      </xdr:nvSpPr>
      <xdr:spPr>
        <a:xfrm>
          <a:off x="830795" y="13263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123370</xdr:rowOff>
    </xdr:from>
    <xdr:to>
      <xdr:col>24</xdr:col>
      <xdr:colOff>114300</xdr:colOff>
      <xdr:row>76</xdr:row>
      <xdr:rowOff>53519</xdr:rowOff>
    </xdr:to>
    <xdr:sp macro="" textlink="">
      <xdr:nvSpPr>
        <xdr:cNvPr id="200" name="楕円 199"/>
        <xdr:cNvSpPr/>
      </xdr:nvSpPr>
      <xdr:spPr>
        <a:xfrm>
          <a:off x="4584700" y="129821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146247</xdr:rowOff>
    </xdr:from>
    <xdr:ext cx="599010" cy="259045"/>
    <xdr:sp macro="" textlink="">
      <xdr:nvSpPr>
        <xdr:cNvPr id="201" name="民生費該当値テキスト"/>
        <xdr:cNvSpPr txBox="1"/>
      </xdr:nvSpPr>
      <xdr:spPr>
        <a:xfrm>
          <a:off x="4686300" y="1283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44290</xdr:rowOff>
    </xdr:from>
    <xdr:to>
      <xdr:col>20</xdr:col>
      <xdr:colOff>38100</xdr:colOff>
      <xdr:row>78</xdr:row>
      <xdr:rowOff>145890</xdr:rowOff>
    </xdr:to>
    <xdr:sp macro="" textlink="">
      <xdr:nvSpPr>
        <xdr:cNvPr id="202" name="楕円 201"/>
        <xdr:cNvSpPr/>
      </xdr:nvSpPr>
      <xdr:spPr>
        <a:xfrm>
          <a:off x="37465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162417</xdr:rowOff>
    </xdr:from>
    <xdr:ext cx="599010" cy="259045"/>
    <xdr:sp macro="" textlink="">
      <xdr:nvSpPr>
        <xdr:cNvPr id="203" name="テキスト ボックス 202"/>
        <xdr:cNvSpPr txBox="1"/>
      </xdr:nvSpPr>
      <xdr:spPr>
        <a:xfrm>
          <a:off x="3497795" y="1319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110176</xdr:rowOff>
    </xdr:from>
    <xdr:to>
      <xdr:col>15</xdr:col>
      <xdr:colOff>101600</xdr:colOff>
      <xdr:row>79</xdr:row>
      <xdr:rowOff>40326</xdr:rowOff>
    </xdr:to>
    <xdr:sp macro="" textlink="">
      <xdr:nvSpPr>
        <xdr:cNvPr id="204" name="楕円 203"/>
        <xdr:cNvSpPr/>
      </xdr:nvSpPr>
      <xdr:spPr>
        <a:xfrm>
          <a:off x="2857500" y="134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56853</xdr:rowOff>
    </xdr:from>
    <xdr:ext cx="599010" cy="259045"/>
    <xdr:sp macro="" textlink="">
      <xdr:nvSpPr>
        <xdr:cNvPr id="205" name="テキスト ボックス 204"/>
        <xdr:cNvSpPr txBox="1"/>
      </xdr:nvSpPr>
      <xdr:spPr>
        <a:xfrm>
          <a:off x="2608795" y="1325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8449</xdr:rowOff>
    </xdr:from>
    <xdr:to>
      <xdr:col>10</xdr:col>
      <xdr:colOff>165100</xdr:colOff>
      <xdr:row>79</xdr:row>
      <xdr:rowOff>110049</xdr:rowOff>
    </xdr:to>
    <xdr:sp macro="" textlink="">
      <xdr:nvSpPr>
        <xdr:cNvPr id="206" name="楕円 205"/>
        <xdr:cNvSpPr/>
      </xdr:nvSpPr>
      <xdr:spPr>
        <a:xfrm>
          <a:off x="1968500" y="135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126576</xdr:rowOff>
    </xdr:from>
    <xdr:ext cx="599010" cy="259045"/>
    <xdr:sp macro="" textlink="">
      <xdr:nvSpPr>
        <xdr:cNvPr id="207" name="テキスト ボックス 206"/>
        <xdr:cNvSpPr txBox="1"/>
      </xdr:nvSpPr>
      <xdr:spPr>
        <a:xfrm>
          <a:off x="1719795" y="1332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16255</xdr:rowOff>
    </xdr:from>
    <xdr:to>
      <xdr:col>6</xdr:col>
      <xdr:colOff>38100</xdr:colOff>
      <xdr:row>79</xdr:row>
      <xdr:rowOff>117855</xdr:rowOff>
    </xdr:to>
    <xdr:sp macro="" textlink="">
      <xdr:nvSpPr>
        <xdr:cNvPr id="208" name="楕円 207"/>
        <xdr:cNvSpPr/>
      </xdr:nvSpPr>
      <xdr:spPr>
        <a:xfrm>
          <a:off x="1079500" y="135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108982</xdr:rowOff>
    </xdr:from>
    <xdr:ext cx="599010" cy="259045"/>
    <xdr:sp macro="" textlink="">
      <xdr:nvSpPr>
        <xdr:cNvPr id="209" name="テキスト ボックス 208"/>
        <xdr:cNvSpPr txBox="1"/>
      </xdr:nvSpPr>
      <xdr:spPr>
        <a:xfrm>
          <a:off x="830795" y="1365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2" name="直線コネクタ 231"/>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3" name="衛生費最小値テキスト"/>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4" name="直線コネクタ 233"/>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5" name="衛生費最大値テキスト"/>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6" name="直線コネクタ 235"/>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142489</xdr:rowOff>
    </xdr:from>
    <xdr:to>
      <xdr:col>24</xdr:col>
      <xdr:colOff>63500</xdr:colOff>
      <xdr:row>97</xdr:row>
      <xdr:rowOff>161417</xdr:rowOff>
    </xdr:to>
    <xdr:cxnSp macro="">
      <xdr:nvCxnSpPr>
        <xdr:cNvPr id="237" name="直線コネクタ 236"/>
        <xdr:cNvCxnSpPr/>
      </xdr:nvCxnSpPr>
      <xdr:spPr>
        <a:xfrm flipV="1">
          <a:off x="3797300" y="16087339"/>
          <a:ext cx="838200" cy="70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60881</xdr:rowOff>
    </xdr:from>
    <xdr:ext cx="534377" cy="259045"/>
    <xdr:sp macro="" textlink="">
      <xdr:nvSpPr>
        <xdr:cNvPr id="238" name="衛生費平均値テキスト"/>
        <xdr:cNvSpPr txBox="1"/>
      </xdr:nvSpPr>
      <xdr:spPr>
        <a:xfrm>
          <a:off x="4686300" y="1634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39" name="フローチャート: 判断 238"/>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64901</xdr:rowOff>
    </xdr:from>
    <xdr:to>
      <xdr:col>19</xdr:col>
      <xdr:colOff>177800</xdr:colOff>
      <xdr:row>97</xdr:row>
      <xdr:rowOff>161417</xdr:rowOff>
    </xdr:to>
    <xdr:cxnSp macro="">
      <xdr:nvCxnSpPr>
        <xdr:cNvPr id="240" name="直線コネクタ 239"/>
        <xdr:cNvCxnSpPr/>
      </xdr:nvCxnSpPr>
      <xdr:spPr>
        <a:xfrm>
          <a:off x="2908300" y="16695551"/>
          <a:ext cx="889000" cy="9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1" name="フローチャート: 判断 240"/>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9974</xdr:rowOff>
    </xdr:from>
    <xdr:ext cx="534377" cy="259045"/>
    <xdr:sp macro="" textlink="">
      <xdr:nvSpPr>
        <xdr:cNvPr id="242" name="テキスト ボックス 241"/>
        <xdr:cNvSpPr txBox="1"/>
      </xdr:nvSpPr>
      <xdr:spPr>
        <a:xfrm>
          <a:off x="3530111" y="164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64901</xdr:rowOff>
    </xdr:from>
    <xdr:to>
      <xdr:col>15</xdr:col>
      <xdr:colOff>50800</xdr:colOff>
      <xdr:row>98</xdr:row>
      <xdr:rowOff>160502</xdr:rowOff>
    </xdr:to>
    <xdr:cxnSp macro="">
      <xdr:nvCxnSpPr>
        <xdr:cNvPr id="243" name="直線コネクタ 242"/>
        <xdr:cNvCxnSpPr/>
      </xdr:nvCxnSpPr>
      <xdr:spPr>
        <a:xfrm flipV="1">
          <a:off x="2019300" y="16695551"/>
          <a:ext cx="889000" cy="26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4" name="フローチャート: 判断 243"/>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116867</xdr:rowOff>
    </xdr:from>
    <xdr:ext cx="534377" cy="259045"/>
    <xdr:sp macro="" textlink="">
      <xdr:nvSpPr>
        <xdr:cNvPr id="245" name="テキスト ボックス 244"/>
        <xdr:cNvSpPr txBox="1"/>
      </xdr:nvSpPr>
      <xdr:spPr>
        <a:xfrm>
          <a:off x="2641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160502</xdr:rowOff>
    </xdr:from>
    <xdr:to>
      <xdr:col>10</xdr:col>
      <xdr:colOff>114300</xdr:colOff>
      <xdr:row>99</xdr:row>
      <xdr:rowOff>12095</xdr:rowOff>
    </xdr:to>
    <xdr:cxnSp macro="">
      <xdr:nvCxnSpPr>
        <xdr:cNvPr id="246" name="直線コネクタ 245"/>
        <xdr:cNvCxnSpPr/>
      </xdr:nvCxnSpPr>
      <xdr:spPr>
        <a:xfrm flipV="1">
          <a:off x="1130300" y="16962602"/>
          <a:ext cx="889000" cy="2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7" name="フローチャート: 判断 246"/>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99494</xdr:rowOff>
    </xdr:from>
    <xdr:ext cx="534377" cy="259045"/>
    <xdr:sp macro="" textlink="">
      <xdr:nvSpPr>
        <xdr:cNvPr id="248" name="テキスト ボックス 247"/>
        <xdr:cNvSpPr txBox="1"/>
      </xdr:nvSpPr>
      <xdr:spPr>
        <a:xfrm>
          <a:off x="1752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49" name="フローチャート: 判断 248"/>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132137</xdr:rowOff>
    </xdr:from>
    <xdr:ext cx="534377" cy="259045"/>
    <xdr:sp macro="" textlink="">
      <xdr:nvSpPr>
        <xdr:cNvPr id="250" name="テキスト ボックス 249"/>
        <xdr:cNvSpPr txBox="1"/>
      </xdr:nvSpPr>
      <xdr:spPr>
        <a:xfrm>
          <a:off x="863111" y="165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91689</xdr:rowOff>
    </xdr:from>
    <xdr:to>
      <xdr:col>24</xdr:col>
      <xdr:colOff>114300</xdr:colOff>
      <xdr:row>94</xdr:row>
      <xdr:rowOff>21839</xdr:rowOff>
    </xdr:to>
    <xdr:sp macro="" textlink="">
      <xdr:nvSpPr>
        <xdr:cNvPr id="256" name="楕円 255"/>
        <xdr:cNvSpPr/>
      </xdr:nvSpPr>
      <xdr:spPr>
        <a:xfrm>
          <a:off x="4584700" y="16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114566</xdr:rowOff>
    </xdr:from>
    <xdr:ext cx="534377" cy="259045"/>
    <xdr:sp macro="" textlink="">
      <xdr:nvSpPr>
        <xdr:cNvPr id="257" name="衛生費該当値テキスト"/>
        <xdr:cNvSpPr txBox="1"/>
      </xdr:nvSpPr>
      <xdr:spPr>
        <a:xfrm>
          <a:off x="4686300" y="1588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110617</xdr:rowOff>
    </xdr:from>
    <xdr:to>
      <xdr:col>20</xdr:col>
      <xdr:colOff>38100</xdr:colOff>
      <xdr:row>98</xdr:row>
      <xdr:rowOff>40767</xdr:rowOff>
    </xdr:to>
    <xdr:sp macro="" textlink="">
      <xdr:nvSpPr>
        <xdr:cNvPr id="258" name="楕円 257"/>
        <xdr:cNvSpPr/>
      </xdr:nvSpPr>
      <xdr:spPr>
        <a:xfrm>
          <a:off x="3746500" y="167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31894</xdr:rowOff>
    </xdr:from>
    <xdr:ext cx="534377" cy="259045"/>
    <xdr:sp macro="" textlink="">
      <xdr:nvSpPr>
        <xdr:cNvPr id="259" name="テキスト ボックス 258"/>
        <xdr:cNvSpPr txBox="1"/>
      </xdr:nvSpPr>
      <xdr:spPr>
        <a:xfrm>
          <a:off x="3530111" y="168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14101</xdr:rowOff>
    </xdr:from>
    <xdr:to>
      <xdr:col>15</xdr:col>
      <xdr:colOff>101600</xdr:colOff>
      <xdr:row>97</xdr:row>
      <xdr:rowOff>115701</xdr:rowOff>
    </xdr:to>
    <xdr:sp macro="" textlink="">
      <xdr:nvSpPr>
        <xdr:cNvPr id="260" name="楕円 259"/>
        <xdr:cNvSpPr/>
      </xdr:nvSpPr>
      <xdr:spPr>
        <a:xfrm>
          <a:off x="2857500" y="166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106828</xdr:rowOff>
    </xdr:from>
    <xdr:ext cx="534377" cy="259045"/>
    <xdr:sp macro="" textlink="">
      <xdr:nvSpPr>
        <xdr:cNvPr id="261" name="テキスト ボックス 260"/>
        <xdr:cNvSpPr txBox="1"/>
      </xdr:nvSpPr>
      <xdr:spPr>
        <a:xfrm>
          <a:off x="2641111" y="167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109702</xdr:rowOff>
    </xdr:from>
    <xdr:to>
      <xdr:col>10</xdr:col>
      <xdr:colOff>165100</xdr:colOff>
      <xdr:row>99</xdr:row>
      <xdr:rowOff>39852</xdr:rowOff>
    </xdr:to>
    <xdr:sp macro="" textlink="">
      <xdr:nvSpPr>
        <xdr:cNvPr id="262" name="楕円 261"/>
        <xdr:cNvSpPr/>
      </xdr:nvSpPr>
      <xdr:spPr>
        <a:xfrm>
          <a:off x="1968500" y="1691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30979</xdr:rowOff>
    </xdr:from>
    <xdr:ext cx="534377" cy="259045"/>
    <xdr:sp macro="" textlink="">
      <xdr:nvSpPr>
        <xdr:cNvPr id="263" name="テキスト ボックス 262"/>
        <xdr:cNvSpPr txBox="1"/>
      </xdr:nvSpPr>
      <xdr:spPr>
        <a:xfrm>
          <a:off x="1752111" y="1700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132745</xdr:rowOff>
    </xdr:from>
    <xdr:to>
      <xdr:col>6</xdr:col>
      <xdr:colOff>38100</xdr:colOff>
      <xdr:row>99</xdr:row>
      <xdr:rowOff>62895</xdr:rowOff>
    </xdr:to>
    <xdr:sp macro="" textlink="">
      <xdr:nvSpPr>
        <xdr:cNvPr id="264" name="楕円 263"/>
        <xdr:cNvSpPr/>
      </xdr:nvSpPr>
      <xdr:spPr>
        <a:xfrm>
          <a:off x="1079500" y="169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54022</xdr:rowOff>
    </xdr:from>
    <xdr:ext cx="534377" cy="259045"/>
    <xdr:sp macro="" textlink="">
      <xdr:nvSpPr>
        <xdr:cNvPr id="265" name="テキスト ボックス 264"/>
        <xdr:cNvSpPr txBox="1"/>
      </xdr:nvSpPr>
      <xdr:spPr>
        <a:xfrm>
          <a:off x="863111" y="1702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1" name="直線コネクタ 290"/>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2" name="労働費最小値テキスト"/>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3" name="直線コネクタ 292"/>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4" name="労働費最大値テキスト"/>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5" name="直線コネクタ 294"/>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141333</xdr:rowOff>
    </xdr:from>
    <xdr:to>
      <xdr:col>55</xdr:col>
      <xdr:colOff>0</xdr:colOff>
      <xdr:row>37</xdr:row>
      <xdr:rowOff>160600</xdr:rowOff>
    </xdr:to>
    <xdr:cxnSp macro="">
      <xdr:nvCxnSpPr>
        <xdr:cNvPr id="296" name="直線コネクタ 295"/>
        <xdr:cNvCxnSpPr/>
      </xdr:nvCxnSpPr>
      <xdr:spPr>
        <a:xfrm>
          <a:off x="9639300" y="6484983"/>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123860</xdr:rowOff>
    </xdr:from>
    <xdr:ext cx="378565" cy="259045"/>
    <xdr:sp macro="" textlink="">
      <xdr:nvSpPr>
        <xdr:cNvPr id="297" name="労働費平均値テキスト"/>
        <xdr:cNvSpPr txBox="1"/>
      </xdr:nvSpPr>
      <xdr:spPr>
        <a:xfrm>
          <a:off x="10528300" y="6296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298" name="フローチャート: 判断 297"/>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40749</xdr:rowOff>
    </xdr:from>
    <xdr:to>
      <xdr:col>50</xdr:col>
      <xdr:colOff>114300</xdr:colOff>
      <xdr:row>37</xdr:row>
      <xdr:rowOff>141333</xdr:rowOff>
    </xdr:to>
    <xdr:cxnSp macro="">
      <xdr:nvCxnSpPr>
        <xdr:cNvPr id="299" name="直線コネクタ 298"/>
        <xdr:cNvCxnSpPr/>
      </xdr:nvCxnSpPr>
      <xdr:spPr>
        <a:xfrm>
          <a:off x="8750300" y="6212949"/>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0" name="フローチャート: 判断 299"/>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57530</xdr:rowOff>
    </xdr:from>
    <xdr:ext cx="378565" cy="259045"/>
    <xdr:sp macro="" textlink="">
      <xdr:nvSpPr>
        <xdr:cNvPr id="301" name="テキスト ボックス 300"/>
        <xdr:cNvSpPr txBox="1"/>
      </xdr:nvSpPr>
      <xdr:spPr>
        <a:xfrm>
          <a:off x="9450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40749</xdr:rowOff>
    </xdr:from>
    <xdr:to>
      <xdr:col>45</xdr:col>
      <xdr:colOff>177800</xdr:colOff>
      <xdr:row>37</xdr:row>
      <xdr:rowOff>113901</xdr:rowOff>
    </xdr:to>
    <xdr:cxnSp macro="">
      <xdr:nvCxnSpPr>
        <xdr:cNvPr id="302" name="直線コネクタ 301"/>
        <xdr:cNvCxnSpPr/>
      </xdr:nvCxnSpPr>
      <xdr:spPr>
        <a:xfrm flipV="1">
          <a:off x="7861300" y="6212949"/>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3" name="フローチャート: 判断 302"/>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04" name="テキスト ボックス 303"/>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100511</xdr:rowOff>
    </xdr:from>
    <xdr:to>
      <xdr:col>41</xdr:col>
      <xdr:colOff>50800</xdr:colOff>
      <xdr:row>37</xdr:row>
      <xdr:rowOff>113901</xdr:rowOff>
    </xdr:to>
    <xdr:cxnSp macro="">
      <xdr:nvCxnSpPr>
        <xdr:cNvPr id="305" name="直線コネクタ 304"/>
        <xdr:cNvCxnSpPr/>
      </xdr:nvCxnSpPr>
      <xdr:spPr>
        <a:xfrm>
          <a:off x="6972300" y="6444161"/>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6" name="フローチャート: 判断 305"/>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16382</xdr:rowOff>
    </xdr:from>
    <xdr:ext cx="378565" cy="259045"/>
    <xdr:sp macro="" textlink="">
      <xdr:nvSpPr>
        <xdr:cNvPr id="307" name="テキスト ボックス 306"/>
        <xdr:cNvSpPr txBox="1"/>
      </xdr:nvSpPr>
      <xdr:spPr>
        <a:xfrm>
          <a:off x="7672017" y="653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08" name="フローチャート: 判断 307"/>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165299</xdr:rowOff>
    </xdr:from>
    <xdr:ext cx="378565" cy="259045"/>
    <xdr:sp macro="" textlink="">
      <xdr:nvSpPr>
        <xdr:cNvPr id="309" name="テキスト ボックス 308"/>
        <xdr:cNvSpPr txBox="1"/>
      </xdr:nvSpPr>
      <xdr:spPr>
        <a:xfrm>
          <a:off x="6783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109801</xdr:rowOff>
    </xdr:from>
    <xdr:to>
      <xdr:col>55</xdr:col>
      <xdr:colOff>50800</xdr:colOff>
      <xdr:row>38</xdr:row>
      <xdr:rowOff>39951</xdr:rowOff>
    </xdr:to>
    <xdr:sp macro="" textlink="">
      <xdr:nvSpPr>
        <xdr:cNvPr id="315" name="楕円 314"/>
        <xdr:cNvSpPr/>
      </xdr:nvSpPr>
      <xdr:spPr>
        <a:xfrm>
          <a:off x="10426700" y="64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88228</xdr:rowOff>
    </xdr:from>
    <xdr:ext cx="378565" cy="259045"/>
    <xdr:sp macro="" textlink="">
      <xdr:nvSpPr>
        <xdr:cNvPr id="316" name="労働費該当値テキスト"/>
        <xdr:cNvSpPr txBox="1"/>
      </xdr:nvSpPr>
      <xdr:spPr>
        <a:xfrm>
          <a:off x="10528300" y="643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90533</xdr:rowOff>
    </xdr:from>
    <xdr:to>
      <xdr:col>50</xdr:col>
      <xdr:colOff>165100</xdr:colOff>
      <xdr:row>38</xdr:row>
      <xdr:rowOff>20682</xdr:rowOff>
    </xdr:to>
    <xdr:sp macro="" textlink="">
      <xdr:nvSpPr>
        <xdr:cNvPr id="317" name="楕円 316"/>
        <xdr:cNvSpPr/>
      </xdr:nvSpPr>
      <xdr:spPr>
        <a:xfrm>
          <a:off x="95885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37210</xdr:rowOff>
    </xdr:from>
    <xdr:ext cx="378565" cy="259045"/>
    <xdr:sp macro="" textlink="">
      <xdr:nvSpPr>
        <xdr:cNvPr id="318" name="テキスト ボックス 317"/>
        <xdr:cNvSpPr txBox="1"/>
      </xdr:nvSpPr>
      <xdr:spPr>
        <a:xfrm>
          <a:off x="9450017" y="6209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161399</xdr:rowOff>
    </xdr:from>
    <xdr:to>
      <xdr:col>46</xdr:col>
      <xdr:colOff>38100</xdr:colOff>
      <xdr:row>36</xdr:row>
      <xdr:rowOff>91549</xdr:rowOff>
    </xdr:to>
    <xdr:sp macro="" textlink="">
      <xdr:nvSpPr>
        <xdr:cNvPr id="319" name="楕円 318"/>
        <xdr:cNvSpPr/>
      </xdr:nvSpPr>
      <xdr:spPr>
        <a:xfrm>
          <a:off x="86995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108076</xdr:rowOff>
    </xdr:from>
    <xdr:ext cx="469744" cy="259045"/>
    <xdr:sp macro="" textlink="">
      <xdr:nvSpPr>
        <xdr:cNvPr id="320" name="テキスト ボックス 319"/>
        <xdr:cNvSpPr txBox="1"/>
      </xdr:nvSpPr>
      <xdr:spPr>
        <a:xfrm>
          <a:off x="8515428" y="593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63101</xdr:rowOff>
    </xdr:from>
    <xdr:to>
      <xdr:col>41</xdr:col>
      <xdr:colOff>101600</xdr:colOff>
      <xdr:row>37</xdr:row>
      <xdr:rowOff>164701</xdr:rowOff>
    </xdr:to>
    <xdr:sp macro="" textlink="">
      <xdr:nvSpPr>
        <xdr:cNvPr id="321" name="楕円 320"/>
        <xdr:cNvSpPr/>
      </xdr:nvSpPr>
      <xdr:spPr>
        <a:xfrm>
          <a:off x="7810500" y="64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9778</xdr:rowOff>
    </xdr:from>
    <xdr:ext cx="469744" cy="259045"/>
    <xdr:sp macro="" textlink="">
      <xdr:nvSpPr>
        <xdr:cNvPr id="322" name="テキスト ボックス 321"/>
        <xdr:cNvSpPr txBox="1"/>
      </xdr:nvSpPr>
      <xdr:spPr>
        <a:xfrm>
          <a:off x="7626428" y="618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49711</xdr:rowOff>
    </xdr:from>
    <xdr:to>
      <xdr:col>36</xdr:col>
      <xdr:colOff>165100</xdr:colOff>
      <xdr:row>37</xdr:row>
      <xdr:rowOff>151311</xdr:rowOff>
    </xdr:to>
    <xdr:sp macro="" textlink="">
      <xdr:nvSpPr>
        <xdr:cNvPr id="323" name="楕円 322"/>
        <xdr:cNvSpPr/>
      </xdr:nvSpPr>
      <xdr:spPr>
        <a:xfrm>
          <a:off x="6921500" y="63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167838</xdr:rowOff>
    </xdr:from>
    <xdr:ext cx="469744" cy="259045"/>
    <xdr:sp macro="" textlink="">
      <xdr:nvSpPr>
        <xdr:cNvPr id="324" name="テキスト ボックス 323"/>
        <xdr:cNvSpPr txBox="1"/>
      </xdr:nvSpPr>
      <xdr:spPr>
        <a:xfrm>
          <a:off x="6737428" y="61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6" name="直線コネクタ 345"/>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7" name="農林水産業費最小値テキスト"/>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48" name="直線コネクタ 347"/>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49" name="農林水産業費最大値テキスト"/>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0" name="直線コネクタ 349"/>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118714</xdr:rowOff>
    </xdr:from>
    <xdr:to>
      <xdr:col>55</xdr:col>
      <xdr:colOff>0</xdr:colOff>
      <xdr:row>58</xdr:row>
      <xdr:rowOff>120726</xdr:rowOff>
    </xdr:to>
    <xdr:cxnSp macro="">
      <xdr:nvCxnSpPr>
        <xdr:cNvPr id="351" name="直線コネクタ 350"/>
        <xdr:cNvCxnSpPr/>
      </xdr:nvCxnSpPr>
      <xdr:spPr>
        <a:xfrm>
          <a:off x="9639300" y="10062814"/>
          <a:ext cx="8382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63908</xdr:rowOff>
    </xdr:from>
    <xdr:ext cx="469744" cy="259045"/>
    <xdr:sp macro="" textlink="">
      <xdr:nvSpPr>
        <xdr:cNvPr id="352" name="農林水産業費平均値テキスト"/>
        <xdr:cNvSpPr txBox="1"/>
      </xdr:nvSpPr>
      <xdr:spPr>
        <a:xfrm>
          <a:off x="10528300" y="966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3" name="フローチャート: 判断 352"/>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118714</xdr:rowOff>
    </xdr:from>
    <xdr:to>
      <xdr:col>50</xdr:col>
      <xdr:colOff>114300</xdr:colOff>
      <xdr:row>58</xdr:row>
      <xdr:rowOff>118852</xdr:rowOff>
    </xdr:to>
    <xdr:cxnSp macro="">
      <xdr:nvCxnSpPr>
        <xdr:cNvPr id="354" name="直線コネクタ 353"/>
        <xdr:cNvCxnSpPr/>
      </xdr:nvCxnSpPr>
      <xdr:spPr>
        <a:xfrm flipV="1">
          <a:off x="8750300" y="1006281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5" name="フローチャート: 判断 354"/>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147225</xdr:rowOff>
    </xdr:from>
    <xdr:ext cx="469744" cy="259045"/>
    <xdr:sp macro="" textlink="">
      <xdr:nvSpPr>
        <xdr:cNvPr id="356" name="テキスト ボックス 355"/>
        <xdr:cNvSpPr txBox="1"/>
      </xdr:nvSpPr>
      <xdr:spPr>
        <a:xfrm>
          <a:off x="9404428" y="9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116063</xdr:rowOff>
    </xdr:from>
    <xdr:to>
      <xdr:col>45</xdr:col>
      <xdr:colOff>177800</xdr:colOff>
      <xdr:row>58</xdr:row>
      <xdr:rowOff>118852</xdr:rowOff>
    </xdr:to>
    <xdr:cxnSp macro="">
      <xdr:nvCxnSpPr>
        <xdr:cNvPr id="357" name="直線コネクタ 356"/>
        <xdr:cNvCxnSpPr/>
      </xdr:nvCxnSpPr>
      <xdr:spPr>
        <a:xfrm>
          <a:off x="7861300" y="1006016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58" name="フローチャート: 判断 357"/>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150563</xdr:rowOff>
    </xdr:from>
    <xdr:ext cx="469744" cy="259045"/>
    <xdr:sp macro="" textlink="">
      <xdr:nvSpPr>
        <xdr:cNvPr id="359" name="テキスト ボックス 358"/>
        <xdr:cNvSpPr txBox="1"/>
      </xdr:nvSpPr>
      <xdr:spPr>
        <a:xfrm>
          <a:off x="8515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116063</xdr:rowOff>
    </xdr:from>
    <xdr:to>
      <xdr:col>41</xdr:col>
      <xdr:colOff>50800</xdr:colOff>
      <xdr:row>58</xdr:row>
      <xdr:rowOff>118211</xdr:rowOff>
    </xdr:to>
    <xdr:cxnSp macro="">
      <xdr:nvCxnSpPr>
        <xdr:cNvPr id="360" name="直線コネクタ 359"/>
        <xdr:cNvCxnSpPr/>
      </xdr:nvCxnSpPr>
      <xdr:spPr>
        <a:xfrm flipV="1">
          <a:off x="6972300" y="10060163"/>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1" name="フローチャート: 判断 360"/>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141602</xdr:rowOff>
    </xdr:from>
    <xdr:ext cx="469744" cy="259045"/>
    <xdr:sp macro="" textlink="">
      <xdr:nvSpPr>
        <xdr:cNvPr id="362" name="テキスト ボックス 361"/>
        <xdr:cNvSpPr txBox="1"/>
      </xdr:nvSpPr>
      <xdr:spPr>
        <a:xfrm>
          <a:off x="7626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3" name="フローチャート: 判断 362"/>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148962</xdr:rowOff>
    </xdr:from>
    <xdr:ext cx="469744" cy="259045"/>
    <xdr:sp macro="" textlink="">
      <xdr:nvSpPr>
        <xdr:cNvPr id="364" name="テキスト ボックス 363"/>
        <xdr:cNvSpPr txBox="1"/>
      </xdr:nvSpPr>
      <xdr:spPr>
        <a:xfrm>
          <a:off x="6737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69926</xdr:rowOff>
    </xdr:from>
    <xdr:to>
      <xdr:col>55</xdr:col>
      <xdr:colOff>50800</xdr:colOff>
      <xdr:row>59</xdr:row>
      <xdr:rowOff>76</xdr:rowOff>
    </xdr:to>
    <xdr:sp macro="" textlink="">
      <xdr:nvSpPr>
        <xdr:cNvPr id="370" name="楕円 369"/>
        <xdr:cNvSpPr/>
      </xdr:nvSpPr>
      <xdr:spPr>
        <a:xfrm>
          <a:off x="104267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156303</xdr:rowOff>
    </xdr:from>
    <xdr:ext cx="378565" cy="259045"/>
    <xdr:sp macro="" textlink="">
      <xdr:nvSpPr>
        <xdr:cNvPr id="371" name="農林水産業費該当値テキスト"/>
        <xdr:cNvSpPr txBox="1"/>
      </xdr:nvSpPr>
      <xdr:spPr>
        <a:xfrm>
          <a:off x="10528300" y="9928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67914</xdr:rowOff>
    </xdr:from>
    <xdr:to>
      <xdr:col>50</xdr:col>
      <xdr:colOff>165100</xdr:colOff>
      <xdr:row>58</xdr:row>
      <xdr:rowOff>169514</xdr:rowOff>
    </xdr:to>
    <xdr:sp macro="" textlink="">
      <xdr:nvSpPr>
        <xdr:cNvPr id="372" name="楕円 371"/>
        <xdr:cNvSpPr/>
      </xdr:nvSpPr>
      <xdr:spPr>
        <a:xfrm>
          <a:off x="9588500" y="100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160641</xdr:rowOff>
    </xdr:from>
    <xdr:ext cx="378565" cy="259045"/>
    <xdr:sp macro="" textlink="">
      <xdr:nvSpPr>
        <xdr:cNvPr id="373" name="テキスト ボックス 372"/>
        <xdr:cNvSpPr txBox="1"/>
      </xdr:nvSpPr>
      <xdr:spPr>
        <a:xfrm>
          <a:off x="9450017" y="1010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68052</xdr:rowOff>
    </xdr:from>
    <xdr:to>
      <xdr:col>46</xdr:col>
      <xdr:colOff>38100</xdr:colOff>
      <xdr:row>58</xdr:row>
      <xdr:rowOff>169652</xdr:rowOff>
    </xdr:to>
    <xdr:sp macro="" textlink="">
      <xdr:nvSpPr>
        <xdr:cNvPr id="374" name="楕円 373"/>
        <xdr:cNvSpPr/>
      </xdr:nvSpPr>
      <xdr:spPr>
        <a:xfrm>
          <a:off x="8699500" y="100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160779</xdr:rowOff>
    </xdr:from>
    <xdr:ext cx="378565" cy="259045"/>
    <xdr:sp macro="" textlink="">
      <xdr:nvSpPr>
        <xdr:cNvPr id="375" name="テキスト ボックス 374"/>
        <xdr:cNvSpPr txBox="1"/>
      </xdr:nvSpPr>
      <xdr:spPr>
        <a:xfrm>
          <a:off x="8561017" y="10104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65263</xdr:rowOff>
    </xdr:from>
    <xdr:to>
      <xdr:col>41</xdr:col>
      <xdr:colOff>101600</xdr:colOff>
      <xdr:row>58</xdr:row>
      <xdr:rowOff>166863</xdr:rowOff>
    </xdr:to>
    <xdr:sp macro="" textlink="">
      <xdr:nvSpPr>
        <xdr:cNvPr id="376" name="楕円 375"/>
        <xdr:cNvSpPr/>
      </xdr:nvSpPr>
      <xdr:spPr>
        <a:xfrm>
          <a:off x="7810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157990</xdr:rowOff>
    </xdr:from>
    <xdr:ext cx="378565" cy="259045"/>
    <xdr:sp macro="" textlink="">
      <xdr:nvSpPr>
        <xdr:cNvPr id="377" name="テキスト ボックス 376"/>
        <xdr:cNvSpPr txBox="1"/>
      </xdr:nvSpPr>
      <xdr:spPr>
        <a:xfrm>
          <a:off x="7672017" y="101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67411</xdr:rowOff>
    </xdr:from>
    <xdr:to>
      <xdr:col>36</xdr:col>
      <xdr:colOff>165100</xdr:colOff>
      <xdr:row>58</xdr:row>
      <xdr:rowOff>169011</xdr:rowOff>
    </xdr:to>
    <xdr:sp macro="" textlink="">
      <xdr:nvSpPr>
        <xdr:cNvPr id="378" name="楕円 377"/>
        <xdr:cNvSpPr/>
      </xdr:nvSpPr>
      <xdr:spPr>
        <a:xfrm>
          <a:off x="6921500" y="100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160138</xdr:rowOff>
    </xdr:from>
    <xdr:ext cx="378565" cy="259045"/>
    <xdr:sp macro="" textlink="">
      <xdr:nvSpPr>
        <xdr:cNvPr id="379" name="テキスト ボックス 378"/>
        <xdr:cNvSpPr txBox="1"/>
      </xdr:nvSpPr>
      <xdr:spPr>
        <a:xfrm>
          <a:off x="6783017" y="1010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3" name="直線コネクタ 402"/>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4" name="商工費最小値テキスト"/>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5" name="直線コネクタ 404"/>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6" name="商工費最大値テキスト"/>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7" name="直線コネクタ 406"/>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102057</xdr:rowOff>
    </xdr:from>
    <xdr:to>
      <xdr:col>55</xdr:col>
      <xdr:colOff>0</xdr:colOff>
      <xdr:row>77</xdr:row>
      <xdr:rowOff>134289</xdr:rowOff>
    </xdr:to>
    <xdr:cxnSp macro="">
      <xdr:nvCxnSpPr>
        <xdr:cNvPr id="408" name="直線コネクタ 407"/>
        <xdr:cNvCxnSpPr/>
      </xdr:nvCxnSpPr>
      <xdr:spPr>
        <a:xfrm>
          <a:off x="9639300" y="13303707"/>
          <a:ext cx="8382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134638</xdr:rowOff>
    </xdr:from>
    <xdr:ext cx="534377" cy="259045"/>
    <xdr:sp macro="" textlink="">
      <xdr:nvSpPr>
        <xdr:cNvPr id="409" name="商工費平均値テキスト"/>
        <xdr:cNvSpPr txBox="1"/>
      </xdr:nvSpPr>
      <xdr:spPr>
        <a:xfrm>
          <a:off x="10528300" y="12993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0" name="フローチャート: 判断 409"/>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102057</xdr:rowOff>
    </xdr:from>
    <xdr:to>
      <xdr:col>50</xdr:col>
      <xdr:colOff>114300</xdr:colOff>
      <xdr:row>78</xdr:row>
      <xdr:rowOff>4178</xdr:rowOff>
    </xdr:to>
    <xdr:cxnSp macro="">
      <xdr:nvCxnSpPr>
        <xdr:cNvPr id="411" name="直線コネクタ 410"/>
        <xdr:cNvCxnSpPr/>
      </xdr:nvCxnSpPr>
      <xdr:spPr>
        <a:xfrm flipV="1">
          <a:off x="8750300" y="13303707"/>
          <a:ext cx="889000" cy="7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2" name="フローチャート: 判断 411"/>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98289</xdr:rowOff>
    </xdr:from>
    <xdr:ext cx="534377" cy="259045"/>
    <xdr:sp macro="" textlink="">
      <xdr:nvSpPr>
        <xdr:cNvPr id="413" name="テキスト ボックス 412"/>
        <xdr:cNvSpPr txBox="1"/>
      </xdr:nvSpPr>
      <xdr:spPr>
        <a:xfrm>
          <a:off x="9372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4178</xdr:rowOff>
    </xdr:from>
    <xdr:to>
      <xdr:col>45</xdr:col>
      <xdr:colOff>177800</xdr:colOff>
      <xdr:row>78</xdr:row>
      <xdr:rowOff>7417</xdr:rowOff>
    </xdr:to>
    <xdr:cxnSp macro="">
      <xdr:nvCxnSpPr>
        <xdr:cNvPr id="414" name="直線コネクタ 413"/>
        <xdr:cNvCxnSpPr/>
      </xdr:nvCxnSpPr>
      <xdr:spPr>
        <a:xfrm flipV="1">
          <a:off x="7861300" y="13377278"/>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5" name="フローチャート: 判断 414"/>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146600</xdr:rowOff>
    </xdr:from>
    <xdr:ext cx="469744" cy="259045"/>
    <xdr:sp macro="" textlink="">
      <xdr:nvSpPr>
        <xdr:cNvPr id="416" name="テキスト ボックス 415"/>
        <xdr:cNvSpPr txBox="1"/>
      </xdr:nvSpPr>
      <xdr:spPr>
        <a:xfrm>
          <a:off x="8515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7417</xdr:rowOff>
    </xdr:from>
    <xdr:to>
      <xdr:col>41</xdr:col>
      <xdr:colOff>50800</xdr:colOff>
      <xdr:row>78</xdr:row>
      <xdr:rowOff>10922</xdr:rowOff>
    </xdr:to>
    <xdr:cxnSp macro="">
      <xdr:nvCxnSpPr>
        <xdr:cNvPr id="417" name="直線コネクタ 416"/>
        <xdr:cNvCxnSpPr/>
      </xdr:nvCxnSpPr>
      <xdr:spPr>
        <a:xfrm flipV="1">
          <a:off x="6972300" y="1338051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18" name="フローチャート: 判断 417"/>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165688</xdr:rowOff>
    </xdr:from>
    <xdr:ext cx="469744" cy="259045"/>
    <xdr:sp macro="" textlink="">
      <xdr:nvSpPr>
        <xdr:cNvPr id="419" name="テキスト ボックス 418"/>
        <xdr:cNvSpPr txBox="1"/>
      </xdr:nvSpPr>
      <xdr:spPr>
        <a:xfrm>
          <a:off x="7626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0" name="フローチャート: 判断 419"/>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136923</xdr:rowOff>
    </xdr:from>
    <xdr:ext cx="469744" cy="259045"/>
    <xdr:sp macro="" textlink="">
      <xdr:nvSpPr>
        <xdr:cNvPr id="421" name="テキスト ボックス 420"/>
        <xdr:cNvSpPr txBox="1"/>
      </xdr:nvSpPr>
      <xdr:spPr>
        <a:xfrm>
          <a:off x="6737428" y="1299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83489</xdr:rowOff>
    </xdr:from>
    <xdr:to>
      <xdr:col>55</xdr:col>
      <xdr:colOff>50800</xdr:colOff>
      <xdr:row>78</xdr:row>
      <xdr:rowOff>13639</xdr:rowOff>
    </xdr:to>
    <xdr:sp macro="" textlink="">
      <xdr:nvSpPr>
        <xdr:cNvPr id="427" name="楕円 426"/>
        <xdr:cNvSpPr/>
      </xdr:nvSpPr>
      <xdr:spPr>
        <a:xfrm>
          <a:off x="10426700" y="132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169866</xdr:rowOff>
    </xdr:from>
    <xdr:ext cx="469744" cy="259045"/>
    <xdr:sp macro="" textlink="">
      <xdr:nvSpPr>
        <xdr:cNvPr id="428" name="商工費該当値テキスト"/>
        <xdr:cNvSpPr txBox="1"/>
      </xdr:nvSpPr>
      <xdr:spPr>
        <a:xfrm>
          <a:off x="10528300" y="1320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51257</xdr:rowOff>
    </xdr:from>
    <xdr:to>
      <xdr:col>50</xdr:col>
      <xdr:colOff>165100</xdr:colOff>
      <xdr:row>77</xdr:row>
      <xdr:rowOff>152857</xdr:rowOff>
    </xdr:to>
    <xdr:sp macro="" textlink="">
      <xdr:nvSpPr>
        <xdr:cNvPr id="429" name="楕円 428"/>
        <xdr:cNvSpPr/>
      </xdr:nvSpPr>
      <xdr:spPr>
        <a:xfrm>
          <a:off x="9588500" y="1325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143984</xdr:rowOff>
    </xdr:from>
    <xdr:ext cx="469744" cy="259045"/>
    <xdr:sp macro="" textlink="">
      <xdr:nvSpPr>
        <xdr:cNvPr id="430" name="テキスト ボックス 429"/>
        <xdr:cNvSpPr txBox="1"/>
      </xdr:nvSpPr>
      <xdr:spPr>
        <a:xfrm>
          <a:off x="9404428" y="1334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124828</xdr:rowOff>
    </xdr:from>
    <xdr:to>
      <xdr:col>46</xdr:col>
      <xdr:colOff>38100</xdr:colOff>
      <xdr:row>78</xdr:row>
      <xdr:rowOff>54978</xdr:rowOff>
    </xdr:to>
    <xdr:sp macro="" textlink="">
      <xdr:nvSpPr>
        <xdr:cNvPr id="431" name="楕円 430"/>
        <xdr:cNvSpPr/>
      </xdr:nvSpPr>
      <xdr:spPr>
        <a:xfrm>
          <a:off x="8699500" y="133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46105</xdr:rowOff>
    </xdr:from>
    <xdr:ext cx="469744" cy="259045"/>
    <xdr:sp macro="" textlink="">
      <xdr:nvSpPr>
        <xdr:cNvPr id="432" name="テキスト ボックス 431"/>
        <xdr:cNvSpPr txBox="1"/>
      </xdr:nvSpPr>
      <xdr:spPr>
        <a:xfrm>
          <a:off x="8515428" y="1341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128067</xdr:rowOff>
    </xdr:from>
    <xdr:to>
      <xdr:col>41</xdr:col>
      <xdr:colOff>101600</xdr:colOff>
      <xdr:row>78</xdr:row>
      <xdr:rowOff>58217</xdr:rowOff>
    </xdr:to>
    <xdr:sp macro="" textlink="">
      <xdr:nvSpPr>
        <xdr:cNvPr id="433" name="楕円 432"/>
        <xdr:cNvSpPr/>
      </xdr:nvSpPr>
      <xdr:spPr>
        <a:xfrm>
          <a:off x="7810500" y="133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49344</xdr:rowOff>
    </xdr:from>
    <xdr:ext cx="469744" cy="259045"/>
    <xdr:sp macro="" textlink="">
      <xdr:nvSpPr>
        <xdr:cNvPr id="434" name="テキスト ボックス 433"/>
        <xdr:cNvSpPr txBox="1"/>
      </xdr:nvSpPr>
      <xdr:spPr>
        <a:xfrm>
          <a:off x="7626428" y="1342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131572</xdr:rowOff>
    </xdr:from>
    <xdr:to>
      <xdr:col>36</xdr:col>
      <xdr:colOff>165100</xdr:colOff>
      <xdr:row>78</xdr:row>
      <xdr:rowOff>61722</xdr:rowOff>
    </xdr:to>
    <xdr:sp macro="" textlink="">
      <xdr:nvSpPr>
        <xdr:cNvPr id="435" name="楕円 434"/>
        <xdr:cNvSpPr/>
      </xdr:nvSpPr>
      <xdr:spPr>
        <a:xfrm>
          <a:off x="6921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52849</xdr:rowOff>
    </xdr:from>
    <xdr:ext cx="469744" cy="259045"/>
    <xdr:sp macro="" textlink="">
      <xdr:nvSpPr>
        <xdr:cNvPr id="436" name="テキスト ボックス 435"/>
        <xdr:cNvSpPr txBox="1"/>
      </xdr:nvSpPr>
      <xdr:spPr>
        <a:xfrm>
          <a:off x="6737428"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1" name="直線コネクタ 460"/>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2" name="土木費最小値テキスト"/>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3" name="直線コネクタ 462"/>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4" name="土木費最大値テキスト"/>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5" name="直線コネクタ 464"/>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171247</xdr:rowOff>
    </xdr:from>
    <xdr:to>
      <xdr:col>55</xdr:col>
      <xdr:colOff>0</xdr:colOff>
      <xdr:row>99</xdr:row>
      <xdr:rowOff>41269</xdr:rowOff>
    </xdr:to>
    <xdr:cxnSp macro="">
      <xdr:nvCxnSpPr>
        <xdr:cNvPr id="466" name="直線コネクタ 465"/>
        <xdr:cNvCxnSpPr/>
      </xdr:nvCxnSpPr>
      <xdr:spPr>
        <a:xfrm>
          <a:off x="9639300" y="16973347"/>
          <a:ext cx="8382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113720</xdr:rowOff>
    </xdr:from>
    <xdr:ext cx="534377" cy="259045"/>
    <xdr:sp macro="" textlink="">
      <xdr:nvSpPr>
        <xdr:cNvPr id="467" name="土木費平均値テキスト"/>
        <xdr:cNvSpPr txBox="1"/>
      </xdr:nvSpPr>
      <xdr:spPr>
        <a:xfrm>
          <a:off x="10528300" y="1640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68" name="フローチャート: 判断 467"/>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171247</xdr:rowOff>
    </xdr:from>
    <xdr:to>
      <xdr:col>50</xdr:col>
      <xdr:colOff>114300</xdr:colOff>
      <xdr:row>99</xdr:row>
      <xdr:rowOff>12827</xdr:rowOff>
    </xdr:to>
    <xdr:cxnSp macro="">
      <xdr:nvCxnSpPr>
        <xdr:cNvPr id="469" name="直線コネクタ 468"/>
        <xdr:cNvCxnSpPr/>
      </xdr:nvCxnSpPr>
      <xdr:spPr>
        <a:xfrm flipV="1">
          <a:off x="8750300" y="1697334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0" name="フローチャート: 判断 469"/>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49350</xdr:rowOff>
    </xdr:from>
    <xdr:ext cx="534377" cy="259045"/>
    <xdr:sp macro="" textlink="">
      <xdr:nvSpPr>
        <xdr:cNvPr id="471" name="テキスト ボックス 470"/>
        <xdr:cNvSpPr txBox="1"/>
      </xdr:nvSpPr>
      <xdr:spPr>
        <a:xfrm>
          <a:off x="9372111" y="16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128175</xdr:rowOff>
    </xdr:from>
    <xdr:to>
      <xdr:col>45</xdr:col>
      <xdr:colOff>177800</xdr:colOff>
      <xdr:row>99</xdr:row>
      <xdr:rowOff>12827</xdr:rowOff>
    </xdr:to>
    <xdr:cxnSp macro="">
      <xdr:nvCxnSpPr>
        <xdr:cNvPr id="472" name="直線コネクタ 471"/>
        <xdr:cNvCxnSpPr/>
      </xdr:nvCxnSpPr>
      <xdr:spPr>
        <a:xfrm>
          <a:off x="7861300" y="16758825"/>
          <a:ext cx="889000" cy="2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3" name="フローチャート: 判断 472"/>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83297</xdr:rowOff>
    </xdr:from>
    <xdr:ext cx="534377" cy="259045"/>
    <xdr:sp macro="" textlink="">
      <xdr:nvSpPr>
        <xdr:cNvPr id="474" name="テキスト ボックス 473"/>
        <xdr:cNvSpPr txBox="1"/>
      </xdr:nvSpPr>
      <xdr:spPr>
        <a:xfrm>
          <a:off x="8483111" y="163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128175</xdr:rowOff>
    </xdr:from>
    <xdr:to>
      <xdr:col>41</xdr:col>
      <xdr:colOff>50800</xdr:colOff>
      <xdr:row>98</xdr:row>
      <xdr:rowOff>38373</xdr:rowOff>
    </xdr:to>
    <xdr:cxnSp macro="">
      <xdr:nvCxnSpPr>
        <xdr:cNvPr id="475" name="直線コネクタ 474"/>
        <xdr:cNvCxnSpPr/>
      </xdr:nvCxnSpPr>
      <xdr:spPr>
        <a:xfrm flipV="1">
          <a:off x="6972300" y="16758825"/>
          <a:ext cx="889000" cy="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6" name="フローチャート: 判断 475"/>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35177</xdr:rowOff>
    </xdr:from>
    <xdr:ext cx="534377" cy="259045"/>
    <xdr:sp macro="" textlink="">
      <xdr:nvSpPr>
        <xdr:cNvPr id="477" name="テキスト ボックス 476"/>
        <xdr:cNvSpPr txBox="1"/>
      </xdr:nvSpPr>
      <xdr:spPr>
        <a:xfrm>
          <a:off x="7594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8" name="フローチャート: 判断 477"/>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9" name="テキスト ボックス 478"/>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161919</xdr:rowOff>
    </xdr:from>
    <xdr:to>
      <xdr:col>55</xdr:col>
      <xdr:colOff>50800</xdr:colOff>
      <xdr:row>99</xdr:row>
      <xdr:rowOff>92069</xdr:rowOff>
    </xdr:to>
    <xdr:sp macro="" textlink="">
      <xdr:nvSpPr>
        <xdr:cNvPr id="485" name="楕円 484"/>
        <xdr:cNvSpPr/>
      </xdr:nvSpPr>
      <xdr:spPr>
        <a:xfrm>
          <a:off x="10426700" y="169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76846</xdr:rowOff>
    </xdr:from>
    <xdr:ext cx="534377" cy="259045"/>
    <xdr:sp macro="" textlink="">
      <xdr:nvSpPr>
        <xdr:cNvPr id="486" name="土木費該当値テキスト"/>
        <xdr:cNvSpPr txBox="1"/>
      </xdr:nvSpPr>
      <xdr:spPr>
        <a:xfrm>
          <a:off x="10528300" y="1687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120447</xdr:rowOff>
    </xdr:from>
    <xdr:to>
      <xdr:col>50</xdr:col>
      <xdr:colOff>165100</xdr:colOff>
      <xdr:row>99</xdr:row>
      <xdr:rowOff>50597</xdr:rowOff>
    </xdr:to>
    <xdr:sp macro="" textlink="">
      <xdr:nvSpPr>
        <xdr:cNvPr id="487" name="楕円 486"/>
        <xdr:cNvSpPr/>
      </xdr:nvSpPr>
      <xdr:spPr>
        <a:xfrm>
          <a:off x="9588500" y="169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41724</xdr:rowOff>
    </xdr:from>
    <xdr:ext cx="534377" cy="259045"/>
    <xdr:sp macro="" textlink="">
      <xdr:nvSpPr>
        <xdr:cNvPr id="488" name="テキスト ボックス 487"/>
        <xdr:cNvSpPr txBox="1"/>
      </xdr:nvSpPr>
      <xdr:spPr>
        <a:xfrm>
          <a:off x="9372111" y="170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133477</xdr:rowOff>
    </xdr:from>
    <xdr:to>
      <xdr:col>46</xdr:col>
      <xdr:colOff>38100</xdr:colOff>
      <xdr:row>99</xdr:row>
      <xdr:rowOff>63627</xdr:rowOff>
    </xdr:to>
    <xdr:sp macro="" textlink="">
      <xdr:nvSpPr>
        <xdr:cNvPr id="489" name="楕円 488"/>
        <xdr:cNvSpPr/>
      </xdr:nvSpPr>
      <xdr:spPr>
        <a:xfrm>
          <a:off x="8699500" y="169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54754</xdr:rowOff>
    </xdr:from>
    <xdr:ext cx="534377" cy="259045"/>
    <xdr:sp macro="" textlink="">
      <xdr:nvSpPr>
        <xdr:cNvPr id="490" name="テキスト ボックス 489"/>
        <xdr:cNvSpPr txBox="1"/>
      </xdr:nvSpPr>
      <xdr:spPr>
        <a:xfrm>
          <a:off x="8483111"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77375</xdr:rowOff>
    </xdr:from>
    <xdr:to>
      <xdr:col>41</xdr:col>
      <xdr:colOff>101600</xdr:colOff>
      <xdr:row>98</xdr:row>
      <xdr:rowOff>7525</xdr:rowOff>
    </xdr:to>
    <xdr:sp macro="" textlink="">
      <xdr:nvSpPr>
        <xdr:cNvPr id="491" name="楕円 490"/>
        <xdr:cNvSpPr/>
      </xdr:nvSpPr>
      <xdr:spPr>
        <a:xfrm>
          <a:off x="7810500" y="167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170102</xdr:rowOff>
    </xdr:from>
    <xdr:ext cx="534377" cy="259045"/>
    <xdr:sp macro="" textlink="">
      <xdr:nvSpPr>
        <xdr:cNvPr id="492" name="テキスト ボックス 491"/>
        <xdr:cNvSpPr txBox="1"/>
      </xdr:nvSpPr>
      <xdr:spPr>
        <a:xfrm>
          <a:off x="7594111" y="168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159023</xdr:rowOff>
    </xdr:from>
    <xdr:to>
      <xdr:col>36</xdr:col>
      <xdr:colOff>165100</xdr:colOff>
      <xdr:row>98</xdr:row>
      <xdr:rowOff>89173</xdr:rowOff>
    </xdr:to>
    <xdr:sp macro="" textlink="">
      <xdr:nvSpPr>
        <xdr:cNvPr id="493" name="楕円 492"/>
        <xdr:cNvSpPr/>
      </xdr:nvSpPr>
      <xdr:spPr>
        <a:xfrm>
          <a:off x="6921500" y="1678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80300</xdr:rowOff>
    </xdr:from>
    <xdr:ext cx="534377" cy="259045"/>
    <xdr:sp macro="" textlink="">
      <xdr:nvSpPr>
        <xdr:cNvPr id="494" name="テキスト ボックス 493"/>
        <xdr:cNvSpPr txBox="1"/>
      </xdr:nvSpPr>
      <xdr:spPr>
        <a:xfrm>
          <a:off x="6705111" y="1688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19" name="直線コネクタ 518"/>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0" name="消防費最小値テキスト"/>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1" name="直線コネクタ 520"/>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2" name="消防費最大値テキスト"/>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3" name="直線コネクタ 522"/>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74676</xdr:rowOff>
    </xdr:from>
    <xdr:to>
      <xdr:col>85</xdr:col>
      <xdr:colOff>127000</xdr:colOff>
      <xdr:row>37</xdr:row>
      <xdr:rowOff>141732</xdr:rowOff>
    </xdr:to>
    <xdr:cxnSp macro="">
      <xdr:nvCxnSpPr>
        <xdr:cNvPr id="524" name="直線コネクタ 523"/>
        <xdr:cNvCxnSpPr/>
      </xdr:nvCxnSpPr>
      <xdr:spPr>
        <a:xfrm flipV="1">
          <a:off x="15481300" y="6418326"/>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84091</xdr:rowOff>
    </xdr:from>
    <xdr:ext cx="534377" cy="259045"/>
    <xdr:sp macro="" textlink="">
      <xdr:nvSpPr>
        <xdr:cNvPr id="525" name="消防費平均値テキスト"/>
        <xdr:cNvSpPr txBox="1"/>
      </xdr:nvSpPr>
      <xdr:spPr>
        <a:xfrm>
          <a:off x="16370300" y="591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6" name="フローチャート: 判断 525"/>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61976</xdr:rowOff>
    </xdr:from>
    <xdr:to>
      <xdr:col>81</xdr:col>
      <xdr:colOff>50800</xdr:colOff>
      <xdr:row>37</xdr:row>
      <xdr:rowOff>141732</xdr:rowOff>
    </xdr:to>
    <xdr:cxnSp macro="">
      <xdr:nvCxnSpPr>
        <xdr:cNvPr id="527" name="直線コネクタ 526"/>
        <xdr:cNvCxnSpPr/>
      </xdr:nvCxnSpPr>
      <xdr:spPr>
        <a:xfrm>
          <a:off x="14592300" y="6234176"/>
          <a:ext cx="889000" cy="2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28" name="フローチャート: 判断 527"/>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23766</xdr:rowOff>
    </xdr:from>
    <xdr:ext cx="534377" cy="259045"/>
    <xdr:sp macro="" textlink="">
      <xdr:nvSpPr>
        <xdr:cNvPr id="529" name="テキスト ボックス 528"/>
        <xdr:cNvSpPr txBox="1"/>
      </xdr:nvSpPr>
      <xdr:spPr>
        <a:xfrm>
          <a:off x="15214111" y="585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61976</xdr:rowOff>
    </xdr:from>
    <xdr:to>
      <xdr:col>76</xdr:col>
      <xdr:colOff>114300</xdr:colOff>
      <xdr:row>37</xdr:row>
      <xdr:rowOff>59817</xdr:rowOff>
    </xdr:to>
    <xdr:cxnSp macro="">
      <xdr:nvCxnSpPr>
        <xdr:cNvPr id="530" name="直線コネクタ 529"/>
        <xdr:cNvCxnSpPr/>
      </xdr:nvCxnSpPr>
      <xdr:spPr>
        <a:xfrm flipV="1">
          <a:off x="13703300" y="6234176"/>
          <a:ext cx="889000" cy="16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1" name="フローチャート: 判断 530"/>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34434</xdr:rowOff>
    </xdr:from>
    <xdr:ext cx="534377" cy="259045"/>
    <xdr:sp macro="" textlink="">
      <xdr:nvSpPr>
        <xdr:cNvPr id="532" name="テキスト ボックス 531"/>
        <xdr:cNvSpPr txBox="1"/>
      </xdr:nvSpPr>
      <xdr:spPr>
        <a:xfrm>
          <a:off x="14325111" y="5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59817</xdr:rowOff>
    </xdr:from>
    <xdr:to>
      <xdr:col>71</xdr:col>
      <xdr:colOff>177800</xdr:colOff>
      <xdr:row>37</xdr:row>
      <xdr:rowOff>152908</xdr:rowOff>
    </xdr:to>
    <xdr:cxnSp macro="">
      <xdr:nvCxnSpPr>
        <xdr:cNvPr id="533" name="直線コネクタ 532"/>
        <xdr:cNvCxnSpPr/>
      </xdr:nvCxnSpPr>
      <xdr:spPr>
        <a:xfrm flipV="1">
          <a:off x="12814300" y="6403467"/>
          <a:ext cx="889000" cy="9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4" name="フローチャート: 判断 533"/>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144035</xdr:rowOff>
    </xdr:from>
    <xdr:ext cx="534377" cy="259045"/>
    <xdr:sp macro="" textlink="">
      <xdr:nvSpPr>
        <xdr:cNvPr id="535" name="テキスト ボックス 534"/>
        <xdr:cNvSpPr txBox="1"/>
      </xdr:nvSpPr>
      <xdr:spPr>
        <a:xfrm>
          <a:off x="13436111" y="597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6" name="フローチャート: 判断 535"/>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57548</xdr:rowOff>
    </xdr:from>
    <xdr:ext cx="534377" cy="259045"/>
    <xdr:sp macro="" textlink="">
      <xdr:nvSpPr>
        <xdr:cNvPr id="537" name="テキスト ボックス 536"/>
        <xdr:cNvSpPr txBox="1"/>
      </xdr:nvSpPr>
      <xdr:spPr>
        <a:xfrm>
          <a:off x="12547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23876</xdr:rowOff>
    </xdr:from>
    <xdr:to>
      <xdr:col>85</xdr:col>
      <xdr:colOff>177800</xdr:colOff>
      <xdr:row>37</xdr:row>
      <xdr:rowOff>125476</xdr:rowOff>
    </xdr:to>
    <xdr:sp macro="" textlink="">
      <xdr:nvSpPr>
        <xdr:cNvPr id="543" name="楕円 542"/>
        <xdr:cNvSpPr/>
      </xdr:nvSpPr>
      <xdr:spPr>
        <a:xfrm>
          <a:off x="16268700" y="63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2303</xdr:rowOff>
    </xdr:from>
    <xdr:ext cx="534377" cy="259045"/>
    <xdr:sp macro="" textlink="">
      <xdr:nvSpPr>
        <xdr:cNvPr id="544" name="消防費該当値テキスト"/>
        <xdr:cNvSpPr txBox="1"/>
      </xdr:nvSpPr>
      <xdr:spPr>
        <a:xfrm>
          <a:off x="16370300" y="63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90932</xdr:rowOff>
    </xdr:from>
    <xdr:to>
      <xdr:col>81</xdr:col>
      <xdr:colOff>101600</xdr:colOff>
      <xdr:row>38</xdr:row>
      <xdr:rowOff>21082</xdr:rowOff>
    </xdr:to>
    <xdr:sp macro="" textlink="">
      <xdr:nvSpPr>
        <xdr:cNvPr id="545" name="楕円 544"/>
        <xdr:cNvSpPr/>
      </xdr:nvSpPr>
      <xdr:spPr>
        <a:xfrm>
          <a:off x="15430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12209</xdr:rowOff>
    </xdr:from>
    <xdr:ext cx="534377" cy="259045"/>
    <xdr:sp macro="" textlink="">
      <xdr:nvSpPr>
        <xdr:cNvPr id="546" name="テキスト ボックス 545"/>
        <xdr:cNvSpPr txBox="1"/>
      </xdr:nvSpPr>
      <xdr:spPr>
        <a:xfrm>
          <a:off x="15214111" y="652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11176</xdr:rowOff>
    </xdr:from>
    <xdr:to>
      <xdr:col>76</xdr:col>
      <xdr:colOff>165100</xdr:colOff>
      <xdr:row>36</xdr:row>
      <xdr:rowOff>112776</xdr:rowOff>
    </xdr:to>
    <xdr:sp macro="" textlink="">
      <xdr:nvSpPr>
        <xdr:cNvPr id="547" name="楕円 546"/>
        <xdr:cNvSpPr/>
      </xdr:nvSpPr>
      <xdr:spPr>
        <a:xfrm>
          <a:off x="14541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103903</xdr:rowOff>
    </xdr:from>
    <xdr:ext cx="534377" cy="259045"/>
    <xdr:sp macro="" textlink="">
      <xdr:nvSpPr>
        <xdr:cNvPr id="548" name="テキスト ボックス 547"/>
        <xdr:cNvSpPr txBox="1"/>
      </xdr:nvSpPr>
      <xdr:spPr>
        <a:xfrm>
          <a:off x="143251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xdr:rowOff>
    </xdr:from>
    <xdr:to>
      <xdr:col>72</xdr:col>
      <xdr:colOff>38100</xdr:colOff>
      <xdr:row>37</xdr:row>
      <xdr:rowOff>110617</xdr:rowOff>
    </xdr:to>
    <xdr:sp macro="" textlink="">
      <xdr:nvSpPr>
        <xdr:cNvPr id="549" name="楕円 548"/>
        <xdr:cNvSpPr/>
      </xdr:nvSpPr>
      <xdr:spPr>
        <a:xfrm>
          <a:off x="13652500" y="63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101744</xdr:rowOff>
    </xdr:from>
    <xdr:ext cx="534377" cy="259045"/>
    <xdr:sp macro="" textlink="">
      <xdr:nvSpPr>
        <xdr:cNvPr id="550" name="テキスト ボックス 549"/>
        <xdr:cNvSpPr txBox="1"/>
      </xdr:nvSpPr>
      <xdr:spPr>
        <a:xfrm>
          <a:off x="13436111" y="644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102108</xdr:rowOff>
    </xdr:from>
    <xdr:to>
      <xdr:col>67</xdr:col>
      <xdr:colOff>101600</xdr:colOff>
      <xdr:row>38</xdr:row>
      <xdr:rowOff>32258</xdr:rowOff>
    </xdr:to>
    <xdr:sp macro="" textlink="">
      <xdr:nvSpPr>
        <xdr:cNvPr id="551" name="楕円 550"/>
        <xdr:cNvSpPr/>
      </xdr:nvSpPr>
      <xdr:spPr>
        <a:xfrm>
          <a:off x="12763500" y="64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23385</xdr:rowOff>
    </xdr:from>
    <xdr:ext cx="534377" cy="259045"/>
    <xdr:sp macro="" textlink="">
      <xdr:nvSpPr>
        <xdr:cNvPr id="552" name="テキスト ボックス 551"/>
        <xdr:cNvSpPr txBox="1"/>
      </xdr:nvSpPr>
      <xdr:spPr>
        <a:xfrm>
          <a:off x="12547111" y="653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5" name="直線コネクタ 574"/>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6" name="教育費最小値テキスト"/>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7" name="直線コネクタ 576"/>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78" name="教育費最大値テキスト"/>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79" name="直線コネクタ 578"/>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87396</xdr:rowOff>
    </xdr:from>
    <xdr:to>
      <xdr:col>85</xdr:col>
      <xdr:colOff>127000</xdr:colOff>
      <xdr:row>54</xdr:row>
      <xdr:rowOff>158628</xdr:rowOff>
    </xdr:to>
    <xdr:cxnSp macro="">
      <xdr:nvCxnSpPr>
        <xdr:cNvPr id="580" name="直線コネクタ 579"/>
        <xdr:cNvCxnSpPr/>
      </xdr:nvCxnSpPr>
      <xdr:spPr>
        <a:xfrm>
          <a:off x="15481300" y="9345696"/>
          <a:ext cx="8382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103263</xdr:rowOff>
    </xdr:from>
    <xdr:ext cx="534377" cy="259045"/>
    <xdr:sp macro="" textlink="">
      <xdr:nvSpPr>
        <xdr:cNvPr id="581" name="教育費平均値テキスト"/>
        <xdr:cNvSpPr txBox="1"/>
      </xdr:nvSpPr>
      <xdr:spPr>
        <a:xfrm>
          <a:off x="16370300" y="9361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2" name="フローチャート: 判断 581"/>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87396</xdr:rowOff>
    </xdr:from>
    <xdr:to>
      <xdr:col>81</xdr:col>
      <xdr:colOff>50800</xdr:colOff>
      <xdr:row>56</xdr:row>
      <xdr:rowOff>71</xdr:rowOff>
    </xdr:to>
    <xdr:cxnSp macro="">
      <xdr:nvCxnSpPr>
        <xdr:cNvPr id="583" name="直線コネクタ 582"/>
        <xdr:cNvCxnSpPr/>
      </xdr:nvCxnSpPr>
      <xdr:spPr>
        <a:xfrm flipV="1">
          <a:off x="14592300" y="9345696"/>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4" name="フローチャート: 判断 583"/>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148069</xdr:rowOff>
    </xdr:from>
    <xdr:ext cx="534377" cy="259045"/>
    <xdr:sp macro="" textlink="">
      <xdr:nvSpPr>
        <xdr:cNvPr id="585" name="テキスト ボックス 584"/>
        <xdr:cNvSpPr txBox="1"/>
      </xdr:nvSpPr>
      <xdr:spPr>
        <a:xfrm>
          <a:off x="15214111" y="94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xdr:rowOff>
    </xdr:from>
    <xdr:to>
      <xdr:col>76</xdr:col>
      <xdr:colOff>114300</xdr:colOff>
      <xdr:row>56</xdr:row>
      <xdr:rowOff>139060</xdr:rowOff>
    </xdr:to>
    <xdr:cxnSp macro="">
      <xdr:nvCxnSpPr>
        <xdr:cNvPr id="586" name="直線コネクタ 585"/>
        <xdr:cNvCxnSpPr/>
      </xdr:nvCxnSpPr>
      <xdr:spPr>
        <a:xfrm flipV="1">
          <a:off x="13703300" y="9601271"/>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7" name="フローチャート: 判断 586"/>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129898</xdr:rowOff>
    </xdr:from>
    <xdr:ext cx="534377" cy="259045"/>
    <xdr:sp macro="" textlink="">
      <xdr:nvSpPr>
        <xdr:cNvPr id="588" name="テキスト ボックス 587"/>
        <xdr:cNvSpPr txBox="1"/>
      </xdr:nvSpPr>
      <xdr:spPr>
        <a:xfrm>
          <a:off x="14325111" y="92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8301</xdr:rowOff>
    </xdr:from>
    <xdr:to>
      <xdr:col>71</xdr:col>
      <xdr:colOff>177800</xdr:colOff>
      <xdr:row>56</xdr:row>
      <xdr:rowOff>139060</xdr:rowOff>
    </xdr:to>
    <xdr:cxnSp macro="">
      <xdr:nvCxnSpPr>
        <xdr:cNvPr id="589" name="直線コネクタ 588"/>
        <xdr:cNvCxnSpPr/>
      </xdr:nvCxnSpPr>
      <xdr:spPr>
        <a:xfrm>
          <a:off x="12814300" y="9609501"/>
          <a:ext cx="8890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0" name="フローチャート: 判断 589"/>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74896</xdr:rowOff>
    </xdr:from>
    <xdr:ext cx="534377" cy="259045"/>
    <xdr:sp macro="" textlink="">
      <xdr:nvSpPr>
        <xdr:cNvPr id="591" name="テキスト ボックス 590"/>
        <xdr:cNvSpPr txBox="1"/>
      </xdr:nvSpPr>
      <xdr:spPr>
        <a:xfrm>
          <a:off x="13436111" y="9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2" name="フローチャート: 判断 591"/>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71010</xdr:rowOff>
    </xdr:from>
    <xdr:ext cx="534377" cy="259045"/>
    <xdr:sp macro="" textlink="">
      <xdr:nvSpPr>
        <xdr:cNvPr id="593" name="テキスト ボックス 592"/>
        <xdr:cNvSpPr txBox="1"/>
      </xdr:nvSpPr>
      <xdr:spPr>
        <a:xfrm>
          <a:off x="12547111" y="932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107828</xdr:rowOff>
    </xdr:from>
    <xdr:to>
      <xdr:col>85</xdr:col>
      <xdr:colOff>177800</xdr:colOff>
      <xdr:row>55</xdr:row>
      <xdr:rowOff>37978</xdr:rowOff>
    </xdr:to>
    <xdr:sp macro="" textlink="">
      <xdr:nvSpPr>
        <xdr:cNvPr id="599" name="楕円 598"/>
        <xdr:cNvSpPr/>
      </xdr:nvSpPr>
      <xdr:spPr>
        <a:xfrm>
          <a:off x="16268700" y="936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130705</xdr:rowOff>
    </xdr:from>
    <xdr:ext cx="534377" cy="259045"/>
    <xdr:sp macro="" textlink="">
      <xdr:nvSpPr>
        <xdr:cNvPr id="600" name="教育費該当値テキスト"/>
        <xdr:cNvSpPr txBox="1"/>
      </xdr:nvSpPr>
      <xdr:spPr>
        <a:xfrm>
          <a:off x="16370300" y="92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36596</xdr:rowOff>
    </xdr:from>
    <xdr:to>
      <xdr:col>81</xdr:col>
      <xdr:colOff>101600</xdr:colOff>
      <xdr:row>54</xdr:row>
      <xdr:rowOff>138196</xdr:rowOff>
    </xdr:to>
    <xdr:sp macro="" textlink="">
      <xdr:nvSpPr>
        <xdr:cNvPr id="601" name="楕円 600"/>
        <xdr:cNvSpPr/>
      </xdr:nvSpPr>
      <xdr:spPr>
        <a:xfrm>
          <a:off x="15430500" y="929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154723</xdr:rowOff>
    </xdr:from>
    <xdr:ext cx="534377" cy="259045"/>
    <xdr:sp macro="" textlink="">
      <xdr:nvSpPr>
        <xdr:cNvPr id="602" name="テキスト ボックス 601"/>
        <xdr:cNvSpPr txBox="1"/>
      </xdr:nvSpPr>
      <xdr:spPr>
        <a:xfrm>
          <a:off x="15214111" y="907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120721</xdr:rowOff>
    </xdr:from>
    <xdr:to>
      <xdr:col>76</xdr:col>
      <xdr:colOff>165100</xdr:colOff>
      <xdr:row>56</xdr:row>
      <xdr:rowOff>50871</xdr:rowOff>
    </xdr:to>
    <xdr:sp macro="" textlink="">
      <xdr:nvSpPr>
        <xdr:cNvPr id="603" name="楕円 602"/>
        <xdr:cNvSpPr/>
      </xdr:nvSpPr>
      <xdr:spPr>
        <a:xfrm>
          <a:off x="14541500" y="955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41998</xdr:rowOff>
    </xdr:from>
    <xdr:ext cx="534377" cy="259045"/>
    <xdr:sp macro="" textlink="">
      <xdr:nvSpPr>
        <xdr:cNvPr id="604" name="テキスト ボックス 603"/>
        <xdr:cNvSpPr txBox="1"/>
      </xdr:nvSpPr>
      <xdr:spPr>
        <a:xfrm>
          <a:off x="14325111" y="964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88260</xdr:rowOff>
    </xdr:from>
    <xdr:to>
      <xdr:col>72</xdr:col>
      <xdr:colOff>38100</xdr:colOff>
      <xdr:row>57</xdr:row>
      <xdr:rowOff>18410</xdr:rowOff>
    </xdr:to>
    <xdr:sp macro="" textlink="">
      <xdr:nvSpPr>
        <xdr:cNvPr id="605" name="楕円 604"/>
        <xdr:cNvSpPr/>
      </xdr:nvSpPr>
      <xdr:spPr>
        <a:xfrm>
          <a:off x="13652500" y="96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9537</xdr:rowOff>
    </xdr:from>
    <xdr:ext cx="534377" cy="259045"/>
    <xdr:sp macro="" textlink="">
      <xdr:nvSpPr>
        <xdr:cNvPr id="606" name="テキスト ボックス 605"/>
        <xdr:cNvSpPr txBox="1"/>
      </xdr:nvSpPr>
      <xdr:spPr>
        <a:xfrm>
          <a:off x="13436111" y="978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128951</xdr:rowOff>
    </xdr:from>
    <xdr:to>
      <xdr:col>67</xdr:col>
      <xdr:colOff>101600</xdr:colOff>
      <xdr:row>56</xdr:row>
      <xdr:rowOff>59101</xdr:rowOff>
    </xdr:to>
    <xdr:sp macro="" textlink="">
      <xdr:nvSpPr>
        <xdr:cNvPr id="607" name="楕円 606"/>
        <xdr:cNvSpPr/>
      </xdr:nvSpPr>
      <xdr:spPr>
        <a:xfrm>
          <a:off x="12763500" y="955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50228</xdr:rowOff>
    </xdr:from>
    <xdr:ext cx="534377" cy="259045"/>
    <xdr:sp macro="" textlink="">
      <xdr:nvSpPr>
        <xdr:cNvPr id="608" name="テキスト ボックス 607"/>
        <xdr:cNvSpPr txBox="1"/>
      </xdr:nvSpPr>
      <xdr:spPr>
        <a:xfrm>
          <a:off x="12547111" y="96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0" name="直線コネクタ 629"/>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3" name="災害復旧費最大値テキスト"/>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4" name="直線コネクタ 633"/>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21480</xdr:rowOff>
    </xdr:from>
    <xdr:ext cx="378565" cy="259045"/>
    <xdr:sp macro="" textlink="">
      <xdr:nvSpPr>
        <xdr:cNvPr id="636" name="災害復旧費平均値テキスト"/>
        <xdr:cNvSpPr txBox="1"/>
      </xdr:nvSpPr>
      <xdr:spPr>
        <a:xfrm>
          <a:off x="16370300" y="13223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7" name="フローチャート: 判断 636"/>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39" name="フローチャート: 判断 638"/>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51350</xdr:rowOff>
    </xdr:from>
    <xdr:ext cx="378565" cy="259045"/>
    <xdr:sp macro="" textlink="">
      <xdr:nvSpPr>
        <xdr:cNvPr id="640" name="テキスト ボックス 639"/>
        <xdr:cNvSpPr txBox="1"/>
      </xdr:nvSpPr>
      <xdr:spPr>
        <a:xfrm>
          <a:off x="15292017" y="130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2" name="フローチャート: 判断 641"/>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3" name="テキスト ボックス 642"/>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138100</xdr:rowOff>
    </xdr:from>
    <xdr:to>
      <xdr:col>71</xdr:col>
      <xdr:colOff>177800</xdr:colOff>
      <xdr:row>78</xdr:row>
      <xdr:rowOff>139700</xdr:rowOff>
    </xdr:to>
    <xdr:cxnSp macro="">
      <xdr:nvCxnSpPr>
        <xdr:cNvPr id="644" name="直線コネクタ 643"/>
        <xdr:cNvCxnSpPr/>
      </xdr:nvCxnSpPr>
      <xdr:spPr>
        <a:xfrm>
          <a:off x="12814300" y="1351120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5" name="フローチャート: 判断 644"/>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47693</xdr:rowOff>
    </xdr:from>
    <xdr:ext cx="378565" cy="259045"/>
    <xdr:sp macro="" textlink="">
      <xdr:nvSpPr>
        <xdr:cNvPr id="646" name="テキスト ボックス 645"/>
        <xdr:cNvSpPr txBox="1"/>
      </xdr:nvSpPr>
      <xdr:spPr>
        <a:xfrm>
          <a:off x="13514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7" name="フローチャート: 判断 646"/>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146677</xdr:rowOff>
    </xdr:from>
    <xdr:ext cx="378565" cy="259045"/>
    <xdr:sp macro="" textlink="">
      <xdr:nvSpPr>
        <xdr:cNvPr id="648" name="テキスト ボックス 647"/>
        <xdr:cNvSpPr txBox="1"/>
      </xdr:nvSpPr>
      <xdr:spPr>
        <a:xfrm>
          <a:off x="12625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87300</xdr:rowOff>
    </xdr:from>
    <xdr:to>
      <xdr:col>67</xdr:col>
      <xdr:colOff>101600</xdr:colOff>
      <xdr:row>79</xdr:row>
      <xdr:rowOff>17450</xdr:rowOff>
    </xdr:to>
    <xdr:sp macro="" textlink="">
      <xdr:nvSpPr>
        <xdr:cNvPr id="662" name="楕円 661"/>
        <xdr:cNvSpPr/>
      </xdr:nvSpPr>
      <xdr:spPr>
        <a:xfrm>
          <a:off x="12763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8577</xdr:rowOff>
    </xdr:from>
    <xdr:ext cx="249299" cy="259045"/>
    <xdr:sp macro="" textlink="">
      <xdr:nvSpPr>
        <xdr:cNvPr id="663" name="テキスト ボックス 662"/>
        <xdr:cNvSpPr txBox="1"/>
      </xdr:nvSpPr>
      <xdr:spPr>
        <a:xfrm>
          <a:off x="12689650" y="135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6" name="直線コネクタ 685"/>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7" name="公債費最小値テキスト"/>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88" name="直線コネクタ 687"/>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89" name="公債費最大値テキスト"/>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0" name="直線コネクタ 689"/>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104267</xdr:rowOff>
    </xdr:from>
    <xdr:to>
      <xdr:col>85</xdr:col>
      <xdr:colOff>127000</xdr:colOff>
      <xdr:row>98</xdr:row>
      <xdr:rowOff>118258</xdr:rowOff>
    </xdr:to>
    <xdr:cxnSp macro="">
      <xdr:nvCxnSpPr>
        <xdr:cNvPr id="691" name="直線コネクタ 690"/>
        <xdr:cNvCxnSpPr/>
      </xdr:nvCxnSpPr>
      <xdr:spPr>
        <a:xfrm flipV="1">
          <a:off x="15481300" y="16906367"/>
          <a:ext cx="8382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53667</xdr:rowOff>
    </xdr:from>
    <xdr:ext cx="534377" cy="259045"/>
    <xdr:sp macro="" textlink="">
      <xdr:nvSpPr>
        <xdr:cNvPr id="692" name="公債費平均値テキスト"/>
        <xdr:cNvSpPr txBox="1"/>
      </xdr:nvSpPr>
      <xdr:spPr>
        <a:xfrm>
          <a:off x="16370300" y="16512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3" name="フローチャート: 判断 692"/>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118258</xdr:rowOff>
    </xdr:from>
    <xdr:to>
      <xdr:col>81</xdr:col>
      <xdr:colOff>50800</xdr:colOff>
      <xdr:row>98</xdr:row>
      <xdr:rowOff>120475</xdr:rowOff>
    </xdr:to>
    <xdr:cxnSp macro="">
      <xdr:nvCxnSpPr>
        <xdr:cNvPr id="694" name="直線コネクタ 693"/>
        <xdr:cNvCxnSpPr/>
      </xdr:nvCxnSpPr>
      <xdr:spPr>
        <a:xfrm flipV="1">
          <a:off x="14592300" y="16920358"/>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5" name="フローチャート: 判断 694"/>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165719</xdr:rowOff>
    </xdr:from>
    <xdr:ext cx="534377" cy="259045"/>
    <xdr:sp macro="" textlink="">
      <xdr:nvSpPr>
        <xdr:cNvPr id="696" name="テキスト ボックス 695"/>
        <xdr:cNvSpPr txBox="1"/>
      </xdr:nvSpPr>
      <xdr:spPr>
        <a:xfrm>
          <a:off x="15214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120475</xdr:rowOff>
    </xdr:from>
    <xdr:to>
      <xdr:col>76</xdr:col>
      <xdr:colOff>114300</xdr:colOff>
      <xdr:row>98</xdr:row>
      <xdr:rowOff>137437</xdr:rowOff>
    </xdr:to>
    <xdr:cxnSp macro="">
      <xdr:nvCxnSpPr>
        <xdr:cNvPr id="697" name="直線コネクタ 696"/>
        <xdr:cNvCxnSpPr/>
      </xdr:nvCxnSpPr>
      <xdr:spPr>
        <a:xfrm flipV="1">
          <a:off x="13703300" y="16922575"/>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698" name="フローチャート: 判断 697"/>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15003</xdr:rowOff>
    </xdr:from>
    <xdr:ext cx="534377" cy="259045"/>
    <xdr:sp macro="" textlink="">
      <xdr:nvSpPr>
        <xdr:cNvPr id="699" name="テキスト ボックス 698"/>
        <xdr:cNvSpPr txBox="1"/>
      </xdr:nvSpPr>
      <xdr:spPr>
        <a:xfrm>
          <a:off x="14325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137437</xdr:rowOff>
    </xdr:from>
    <xdr:to>
      <xdr:col>71</xdr:col>
      <xdr:colOff>177800</xdr:colOff>
      <xdr:row>98</xdr:row>
      <xdr:rowOff>153690</xdr:rowOff>
    </xdr:to>
    <xdr:cxnSp macro="">
      <xdr:nvCxnSpPr>
        <xdr:cNvPr id="700" name="直線コネクタ 699"/>
        <xdr:cNvCxnSpPr/>
      </xdr:nvCxnSpPr>
      <xdr:spPr>
        <a:xfrm flipV="1">
          <a:off x="12814300" y="16939537"/>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1" name="フローチャート: 判断 700"/>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157559</xdr:rowOff>
    </xdr:from>
    <xdr:ext cx="534377" cy="259045"/>
    <xdr:sp macro="" textlink="">
      <xdr:nvSpPr>
        <xdr:cNvPr id="702" name="テキスト ボックス 701"/>
        <xdr:cNvSpPr txBox="1"/>
      </xdr:nvSpPr>
      <xdr:spPr>
        <a:xfrm>
          <a:off x="13436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3" name="フローチャート: 判断 702"/>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117873</xdr:rowOff>
    </xdr:from>
    <xdr:ext cx="534377" cy="259045"/>
    <xdr:sp macro="" textlink="">
      <xdr:nvSpPr>
        <xdr:cNvPr id="704" name="テキスト ボックス 703"/>
        <xdr:cNvSpPr txBox="1"/>
      </xdr:nvSpPr>
      <xdr:spPr>
        <a:xfrm>
          <a:off x="12547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53467</xdr:rowOff>
    </xdr:from>
    <xdr:to>
      <xdr:col>85</xdr:col>
      <xdr:colOff>177800</xdr:colOff>
      <xdr:row>98</xdr:row>
      <xdr:rowOff>155067</xdr:rowOff>
    </xdr:to>
    <xdr:sp macro="" textlink="">
      <xdr:nvSpPr>
        <xdr:cNvPr id="710" name="楕円 709"/>
        <xdr:cNvSpPr/>
      </xdr:nvSpPr>
      <xdr:spPr>
        <a:xfrm>
          <a:off x="16268700" y="168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139844</xdr:rowOff>
    </xdr:from>
    <xdr:ext cx="534377" cy="259045"/>
    <xdr:sp macro="" textlink="">
      <xdr:nvSpPr>
        <xdr:cNvPr id="711" name="公債費該当値テキスト"/>
        <xdr:cNvSpPr txBox="1"/>
      </xdr:nvSpPr>
      <xdr:spPr>
        <a:xfrm>
          <a:off x="16370300" y="167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67458</xdr:rowOff>
    </xdr:from>
    <xdr:to>
      <xdr:col>81</xdr:col>
      <xdr:colOff>101600</xdr:colOff>
      <xdr:row>98</xdr:row>
      <xdr:rowOff>169058</xdr:rowOff>
    </xdr:to>
    <xdr:sp macro="" textlink="">
      <xdr:nvSpPr>
        <xdr:cNvPr id="712" name="楕円 711"/>
        <xdr:cNvSpPr/>
      </xdr:nvSpPr>
      <xdr:spPr>
        <a:xfrm>
          <a:off x="15430500" y="168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160185</xdr:rowOff>
    </xdr:from>
    <xdr:ext cx="534377" cy="259045"/>
    <xdr:sp macro="" textlink="">
      <xdr:nvSpPr>
        <xdr:cNvPr id="713" name="テキスト ボックス 712"/>
        <xdr:cNvSpPr txBox="1"/>
      </xdr:nvSpPr>
      <xdr:spPr>
        <a:xfrm>
          <a:off x="15214111" y="169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69675</xdr:rowOff>
    </xdr:from>
    <xdr:to>
      <xdr:col>76</xdr:col>
      <xdr:colOff>165100</xdr:colOff>
      <xdr:row>98</xdr:row>
      <xdr:rowOff>171275</xdr:rowOff>
    </xdr:to>
    <xdr:sp macro="" textlink="">
      <xdr:nvSpPr>
        <xdr:cNvPr id="714" name="楕円 713"/>
        <xdr:cNvSpPr/>
      </xdr:nvSpPr>
      <xdr:spPr>
        <a:xfrm>
          <a:off x="14541500" y="168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162402</xdr:rowOff>
    </xdr:from>
    <xdr:ext cx="534377" cy="259045"/>
    <xdr:sp macro="" textlink="">
      <xdr:nvSpPr>
        <xdr:cNvPr id="715" name="テキスト ボックス 714"/>
        <xdr:cNvSpPr txBox="1"/>
      </xdr:nvSpPr>
      <xdr:spPr>
        <a:xfrm>
          <a:off x="14325111" y="169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86637</xdr:rowOff>
    </xdr:from>
    <xdr:to>
      <xdr:col>72</xdr:col>
      <xdr:colOff>38100</xdr:colOff>
      <xdr:row>99</xdr:row>
      <xdr:rowOff>16787</xdr:rowOff>
    </xdr:to>
    <xdr:sp macro="" textlink="">
      <xdr:nvSpPr>
        <xdr:cNvPr id="716" name="楕円 715"/>
        <xdr:cNvSpPr/>
      </xdr:nvSpPr>
      <xdr:spPr>
        <a:xfrm>
          <a:off x="13652500" y="168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7914</xdr:rowOff>
    </xdr:from>
    <xdr:ext cx="534377" cy="259045"/>
    <xdr:sp macro="" textlink="">
      <xdr:nvSpPr>
        <xdr:cNvPr id="717" name="テキスト ボックス 716"/>
        <xdr:cNvSpPr txBox="1"/>
      </xdr:nvSpPr>
      <xdr:spPr>
        <a:xfrm>
          <a:off x="13436111" y="1698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102890</xdr:rowOff>
    </xdr:from>
    <xdr:to>
      <xdr:col>67</xdr:col>
      <xdr:colOff>101600</xdr:colOff>
      <xdr:row>99</xdr:row>
      <xdr:rowOff>33040</xdr:rowOff>
    </xdr:to>
    <xdr:sp macro="" textlink="">
      <xdr:nvSpPr>
        <xdr:cNvPr id="718" name="楕円 717"/>
        <xdr:cNvSpPr/>
      </xdr:nvSpPr>
      <xdr:spPr>
        <a:xfrm>
          <a:off x="12763500" y="169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24167</xdr:rowOff>
    </xdr:from>
    <xdr:ext cx="534377" cy="259045"/>
    <xdr:sp macro="" textlink="">
      <xdr:nvSpPr>
        <xdr:cNvPr id="719" name="テキスト ボックス 718"/>
        <xdr:cNvSpPr txBox="1"/>
      </xdr:nvSpPr>
      <xdr:spPr>
        <a:xfrm>
          <a:off x="12547111" y="1699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9" name="テキスト ボックス 738"/>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5" name="直線コネクタ 744"/>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48" name="諸支出金最大値テキスト"/>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49" name="直線コネクタ 748"/>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1" name="諸支出金平均値テキスト"/>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2" name="フローチャート: 判断 751"/>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4" name="フローチャート: 判断 753"/>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5" name="テキスト ボックス 754"/>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7" name="フローチャート: 判断 756"/>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58" name="テキスト ボックス 757"/>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0" name="フローチャート: 判断 759"/>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1" name="テキスト ボックス 760"/>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2" name="フローチャート: 判断 761"/>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3" name="テキスト ボックス 762"/>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令和３年度の主な構成項目となる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は、子育て世帯への臨時特別給付事業や住民非課税世帯等に対する臨時特別給付金事業などにより、前年度よりも住民一人当たり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また、新型コロナウイルスワクチン接種事業や環境管理センターごみ処理施設維持補修事業などにより、衛生費も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は、前年度実施した特別定額給付金給付事業等の皆減などにより、住民一人当たりの額は大きく減少した。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令和３年度の実質収支は、コロナ禍による市税の落ち込みが想定より小幅に留まり、また地方交付税や臨時財政対策債の増などにより、前年度より約</a:t>
          </a:r>
          <a:r>
            <a:rPr kumimoji="1" lang="en-US" altLang="ja-JP" sz="1350">
              <a:latin typeface="ＭＳ ゴシック" pitchFamily="49" charset="-128"/>
              <a:ea typeface="ＭＳ ゴシック" pitchFamily="49" charset="-128"/>
            </a:rPr>
            <a:t>14</a:t>
          </a:r>
          <a:r>
            <a:rPr kumimoji="1" lang="ja-JP" altLang="en-US" sz="1350">
              <a:latin typeface="ＭＳ ゴシック" pitchFamily="49" charset="-128"/>
              <a:ea typeface="ＭＳ ゴシック" pitchFamily="49" charset="-128"/>
            </a:rPr>
            <a:t>億円増加し、実質収支比率は、</a:t>
          </a:r>
          <a:r>
            <a:rPr kumimoji="1" lang="en-US" altLang="ja-JP" sz="1350">
              <a:latin typeface="ＭＳ ゴシック" pitchFamily="49" charset="-128"/>
              <a:ea typeface="ＭＳ ゴシック" pitchFamily="49" charset="-128"/>
            </a:rPr>
            <a:t>2.6</a:t>
          </a:r>
          <a:r>
            <a:rPr kumimoji="1" lang="ja-JP" altLang="en-US" sz="1350">
              <a:latin typeface="ＭＳ ゴシック" pitchFamily="49" charset="-128"/>
              <a:ea typeface="ＭＳ ゴシック" pitchFamily="49" charset="-128"/>
            </a:rPr>
            <a:t>ポイント上昇した。これにより、財政調整基金の取崩し額の減や剰余金積立額の増となり、基金残高の増及び実質単年度収支も増となった。標準財政規模に対し、基金残高は適切に維持しているものの、実質収支比率は前年度よりも更に高くなったが、コロナ禍における特殊な要因によるものと捉え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全会計とも実質収支、資金不足・剰余額の増減はあるものの黒字となり、連結実質赤字比率は算定されていない。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公営企業会計である病院事業会計においては、新型コロナウイルス感染症への対応による補助金交付の増の影響もあり、標準財政規模に対する黒字額の比率が、前年度より</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ポイント上昇した。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81</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82</v>
      </c>
      <c r="C2" s="179"/>
      <c r="D2" s="180"/>
    </row>
    <row r="3" spans="1:119" ht="18.75" customHeight="1" thickBot="1" x14ac:dyDescent="0.25">
      <c r="A3" s="178"/>
      <c r="B3" s="420" t="s">
        <v>83</v>
      </c>
      <c r="C3" s="421"/>
      <c r="D3" s="421"/>
      <c r="E3" s="422"/>
      <c r="F3" s="422"/>
      <c r="G3" s="422"/>
      <c r="H3" s="422"/>
      <c r="I3" s="422"/>
      <c r="J3" s="422"/>
      <c r="K3" s="422"/>
      <c r="L3" s="422" t="s">
        <v>84</v>
      </c>
      <c r="M3" s="422"/>
      <c r="N3" s="422"/>
      <c r="O3" s="422"/>
      <c r="P3" s="422"/>
      <c r="Q3" s="422"/>
      <c r="R3" s="429"/>
      <c r="S3" s="429"/>
      <c r="T3" s="429"/>
      <c r="U3" s="429"/>
      <c r="V3" s="430"/>
      <c r="W3" s="404" t="s">
        <v>85</v>
      </c>
      <c r="X3" s="405"/>
      <c r="Y3" s="405"/>
      <c r="Z3" s="405"/>
      <c r="AA3" s="405"/>
      <c r="AB3" s="421"/>
      <c r="AC3" s="429" t="s">
        <v>86</v>
      </c>
      <c r="AD3" s="405"/>
      <c r="AE3" s="405"/>
      <c r="AF3" s="405"/>
      <c r="AG3" s="405"/>
      <c r="AH3" s="405"/>
      <c r="AI3" s="405"/>
      <c r="AJ3" s="405"/>
      <c r="AK3" s="405"/>
      <c r="AL3" s="406"/>
      <c r="AM3" s="404" t="s">
        <v>87</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88</v>
      </c>
      <c r="BO3" s="405"/>
      <c r="BP3" s="405"/>
      <c r="BQ3" s="405"/>
      <c r="BR3" s="405"/>
      <c r="BS3" s="405"/>
      <c r="BT3" s="405"/>
      <c r="BU3" s="406"/>
      <c r="BV3" s="404" t="s">
        <v>89</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90</v>
      </c>
      <c r="CU3" s="405"/>
      <c r="CV3" s="405"/>
      <c r="CW3" s="405"/>
      <c r="CX3" s="405"/>
      <c r="CY3" s="405"/>
      <c r="CZ3" s="405"/>
      <c r="DA3" s="406"/>
      <c r="DB3" s="404" t="s">
        <v>91</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92</v>
      </c>
      <c r="AZ4" s="408"/>
      <c r="BA4" s="408"/>
      <c r="BB4" s="408"/>
      <c r="BC4" s="408"/>
      <c r="BD4" s="408"/>
      <c r="BE4" s="408"/>
      <c r="BF4" s="408"/>
      <c r="BG4" s="408"/>
      <c r="BH4" s="408"/>
      <c r="BI4" s="408"/>
      <c r="BJ4" s="408"/>
      <c r="BK4" s="408"/>
      <c r="BL4" s="408"/>
      <c r="BM4" s="409"/>
      <c r="BN4" s="410">
        <v>93072959</v>
      </c>
      <c r="BO4" s="411"/>
      <c r="BP4" s="411"/>
      <c r="BQ4" s="411"/>
      <c r="BR4" s="411"/>
      <c r="BS4" s="411"/>
      <c r="BT4" s="411"/>
      <c r="BU4" s="412"/>
      <c r="BV4" s="410">
        <v>105830896</v>
      </c>
      <c r="BW4" s="411"/>
      <c r="BX4" s="411"/>
      <c r="BY4" s="411"/>
      <c r="BZ4" s="411"/>
      <c r="CA4" s="411"/>
      <c r="CB4" s="411"/>
      <c r="CC4" s="412"/>
      <c r="CD4" s="413" t="s">
        <v>93</v>
      </c>
      <c r="CE4" s="414"/>
      <c r="CF4" s="414"/>
      <c r="CG4" s="414"/>
      <c r="CH4" s="414"/>
      <c r="CI4" s="414"/>
      <c r="CJ4" s="414"/>
      <c r="CK4" s="414"/>
      <c r="CL4" s="414"/>
      <c r="CM4" s="414"/>
      <c r="CN4" s="414"/>
      <c r="CO4" s="414"/>
      <c r="CP4" s="414"/>
      <c r="CQ4" s="414"/>
      <c r="CR4" s="414"/>
      <c r="CS4" s="415"/>
      <c r="CT4" s="416">
        <v>10.7</v>
      </c>
      <c r="CU4" s="417"/>
      <c r="CV4" s="417"/>
      <c r="CW4" s="417"/>
      <c r="CX4" s="417"/>
      <c r="CY4" s="417"/>
      <c r="CZ4" s="417"/>
      <c r="DA4" s="418"/>
      <c r="DB4" s="416">
        <v>8.1</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94</v>
      </c>
      <c r="AN5" s="477"/>
      <c r="AO5" s="477"/>
      <c r="AP5" s="477"/>
      <c r="AQ5" s="477"/>
      <c r="AR5" s="477"/>
      <c r="AS5" s="477"/>
      <c r="AT5" s="478"/>
      <c r="AU5" s="479" t="s">
        <v>95</v>
      </c>
      <c r="AV5" s="480"/>
      <c r="AW5" s="480"/>
      <c r="AX5" s="480"/>
      <c r="AY5" s="481" t="s">
        <v>96</v>
      </c>
      <c r="AZ5" s="482"/>
      <c r="BA5" s="482"/>
      <c r="BB5" s="482"/>
      <c r="BC5" s="482"/>
      <c r="BD5" s="482"/>
      <c r="BE5" s="482"/>
      <c r="BF5" s="482"/>
      <c r="BG5" s="482"/>
      <c r="BH5" s="482"/>
      <c r="BI5" s="482"/>
      <c r="BJ5" s="482"/>
      <c r="BK5" s="482"/>
      <c r="BL5" s="482"/>
      <c r="BM5" s="483"/>
      <c r="BN5" s="447">
        <v>88122184</v>
      </c>
      <c r="BO5" s="448"/>
      <c r="BP5" s="448"/>
      <c r="BQ5" s="448"/>
      <c r="BR5" s="448"/>
      <c r="BS5" s="448"/>
      <c r="BT5" s="448"/>
      <c r="BU5" s="449"/>
      <c r="BV5" s="447">
        <v>102122753</v>
      </c>
      <c r="BW5" s="448"/>
      <c r="BX5" s="448"/>
      <c r="BY5" s="448"/>
      <c r="BZ5" s="448"/>
      <c r="CA5" s="448"/>
      <c r="CB5" s="448"/>
      <c r="CC5" s="449"/>
      <c r="CD5" s="450" t="s">
        <v>97</v>
      </c>
      <c r="CE5" s="451"/>
      <c r="CF5" s="451"/>
      <c r="CG5" s="451"/>
      <c r="CH5" s="451"/>
      <c r="CI5" s="451"/>
      <c r="CJ5" s="451"/>
      <c r="CK5" s="451"/>
      <c r="CL5" s="451"/>
      <c r="CM5" s="451"/>
      <c r="CN5" s="451"/>
      <c r="CO5" s="451"/>
      <c r="CP5" s="451"/>
      <c r="CQ5" s="451"/>
      <c r="CR5" s="451"/>
      <c r="CS5" s="452"/>
      <c r="CT5" s="444">
        <v>92.2</v>
      </c>
      <c r="CU5" s="445"/>
      <c r="CV5" s="445"/>
      <c r="CW5" s="445"/>
      <c r="CX5" s="445"/>
      <c r="CY5" s="445"/>
      <c r="CZ5" s="445"/>
      <c r="DA5" s="446"/>
      <c r="DB5" s="444">
        <v>98</v>
      </c>
      <c r="DC5" s="445"/>
      <c r="DD5" s="445"/>
      <c r="DE5" s="445"/>
      <c r="DF5" s="445"/>
      <c r="DG5" s="445"/>
      <c r="DH5" s="445"/>
      <c r="DI5" s="446"/>
    </row>
    <row r="6" spans="1:119" ht="18.75" customHeight="1" x14ac:dyDescent="0.2">
      <c r="A6" s="178"/>
      <c r="B6" s="453" t="s">
        <v>98</v>
      </c>
      <c r="C6" s="454"/>
      <c r="D6" s="454"/>
      <c r="E6" s="455"/>
      <c r="F6" s="455"/>
      <c r="G6" s="455"/>
      <c r="H6" s="455"/>
      <c r="I6" s="455"/>
      <c r="J6" s="455"/>
      <c r="K6" s="455"/>
      <c r="L6" s="455" t="s">
        <v>99</v>
      </c>
      <c r="M6" s="455"/>
      <c r="N6" s="455"/>
      <c r="O6" s="455"/>
      <c r="P6" s="455"/>
      <c r="Q6" s="455"/>
      <c r="R6" s="459"/>
      <c r="S6" s="459"/>
      <c r="T6" s="459"/>
      <c r="U6" s="459"/>
      <c r="V6" s="460"/>
      <c r="W6" s="463" t="s">
        <v>100</v>
      </c>
      <c r="X6" s="464"/>
      <c r="Y6" s="464"/>
      <c r="Z6" s="464"/>
      <c r="AA6" s="464"/>
      <c r="AB6" s="454"/>
      <c r="AC6" s="467" t="s">
        <v>101</v>
      </c>
      <c r="AD6" s="468"/>
      <c r="AE6" s="468"/>
      <c r="AF6" s="468"/>
      <c r="AG6" s="468"/>
      <c r="AH6" s="468"/>
      <c r="AI6" s="468"/>
      <c r="AJ6" s="468"/>
      <c r="AK6" s="468"/>
      <c r="AL6" s="469"/>
      <c r="AM6" s="476" t="s">
        <v>102</v>
      </c>
      <c r="AN6" s="477"/>
      <c r="AO6" s="477"/>
      <c r="AP6" s="477"/>
      <c r="AQ6" s="477"/>
      <c r="AR6" s="477"/>
      <c r="AS6" s="477"/>
      <c r="AT6" s="478"/>
      <c r="AU6" s="479" t="s">
        <v>103</v>
      </c>
      <c r="AV6" s="480"/>
      <c r="AW6" s="480"/>
      <c r="AX6" s="480"/>
      <c r="AY6" s="481" t="s">
        <v>104</v>
      </c>
      <c r="AZ6" s="482"/>
      <c r="BA6" s="482"/>
      <c r="BB6" s="482"/>
      <c r="BC6" s="482"/>
      <c r="BD6" s="482"/>
      <c r="BE6" s="482"/>
      <c r="BF6" s="482"/>
      <c r="BG6" s="482"/>
      <c r="BH6" s="482"/>
      <c r="BI6" s="482"/>
      <c r="BJ6" s="482"/>
      <c r="BK6" s="482"/>
      <c r="BL6" s="482"/>
      <c r="BM6" s="483"/>
      <c r="BN6" s="447">
        <v>4950775</v>
      </c>
      <c r="BO6" s="448"/>
      <c r="BP6" s="448"/>
      <c r="BQ6" s="448"/>
      <c r="BR6" s="448"/>
      <c r="BS6" s="448"/>
      <c r="BT6" s="448"/>
      <c r="BU6" s="449"/>
      <c r="BV6" s="447">
        <v>3708143</v>
      </c>
      <c r="BW6" s="448"/>
      <c r="BX6" s="448"/>
      <c r="BY6" s="448"/>
      <c r="BZ6" s="448"/>
      <c r="CA6" s="448"/>
      <c r="CB6" s="448"/>
      <c r="CC6" s="449"/>
      <c r="CD6" s="450" t="s">
        <v>105</v>
      </c>
      <c r="CE6" s="451"/>
      <c r="CF6" s="451"/>
      <c r="CG6" s="451"/>
      <c r="CH6" s="451"/>
      <c r="CI6" s="451"/>
      <c r="CJ6" s="451"/>
      <c r="CK6" s="451"/>
      <c r="CL6" s="451"/>
      <c r="CM6" s="451"/>
      <c r="CN6" s="451"/>
      <c r="CO6" s="451"/>
      <c r="CP6" s="451"/>
      <c r="CQ6" s="451"/>
      <c r="CR6" s="451"/>
      <c r="CS6" s="452"/>
      <c r="CT6" s="484">
        <v>96.9</v>
      </c>
      <c r="CU6" s="485"/>
      <c r="CV6" s="485"/>
      <c r="CW6" s="485"/>
      <c r="CX6" s="485"/>
      <c r="CY6" s="485"/>
      <c r="CZ6" s="485"/>
      <c r="DA6" s="486"/>
      <c r="DB6" s="484">
        <v>101.8</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106</v>
      </c>
      <c r="AN7" s="477"/>
      <c r="AO7" s="477"/>
      <c r="AP7" s="477"/>
      <c r="AQ7" s="477"/>
      <c r="AR7" s="477"/>
      <c r="AS7" s="477"/>
      <c r="AT7" s="478"/>
      <c r="AU7" s="479" t="s">
        <v>107</v>
      </c>
      <c r="AV7" s="480"/>
      <c r="AW7" s="480"/>
      <c r="AX7" s="480"/>
      <c r="AY7" s="481" t="s">
        <v>108</v>
      </c>
      <c r="AZ7" s="482"/>
      <c r="BA7" s="482"/>
      <c r="BB7" s="482"/>
      <c r="BC7" s="482"/>
      <c r="BD7" s="482"/>
      <c r="BE7" s="482"/>
      <c r="BF7" s="482"/>
      <c r="BG7" s="482"/>
      <c r="BH7" s="482"/>
      <c r="BI7" s="482"/>
      <c r="BJ7" s="482"/>
      <c r="BK7" s="482"/>
      <c r="BL7" s="482"/>
      <c r="BM7" s="483"/>
      <c r="BN7" s="447">
        <v>70174</v>
      </c>
      <c r="BO7" s="448"/>
      <c r="BP7" s="448"/>
      <c r="BQ7" s="448"/>
      <c r="BR7" s="448"/>
      <c r="BS7" s="448"/>
      <c r="BT7" s="448"/>
      <c r="BU7" s="449"/>
      <c r="BV7" s="447">
        <v>241087</v>
      </c>
      <c r="BW7" s="448"/>
      <c r="BX7" s="448"/>
      <c r="BY7" s="448"/>
      <c r="BZ7" s="448"/>
      <c r="CA7" s="448"/>
      <c r="CB7" s="448"/>
      <c r="CC7" s="449"/>
      <c r="CD7" s="450" t="s">
        <v>109</v>
      </c>
      <c r="CE7" s="451"/>
      <c r="CF7" s="451"/>
      <c r="CG7" s="451"/>
      <c r="CH7" s="451"/>
      <c r="CI7" s="451"/>
      <c r="CJ7" s="451"/>
      <c r="CK7" s="451"/>
      <c r="CL7" s="451"/>
      <c r="CM7" s="451"/>
      <c r="CN7" s="451"/>
      <c r="CO7" s="451"/>
      <c r="CP7" s="451"/>
      <c r="CQ7" s="451"/>
      <c r="CR7" s="451"/>
      <c r="CS7" s="452"/>
      <c r="CT7" s="447">
        <v>45487520</v>
      </c>
      <c r="CU7" s="448"/>
      <c r="CV7" s="448"/>
      <c r="CW7" s="448"/>
      <c r="CX7" s="448"/>
      <c r="CY7" s="448"/>
      <c r="CZ7" s="448"/>
      <c r="DA7" s="449"/>
      <c r="DB7" s="447">
        <v>43021259</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110</v>
      </c>
      <c r="AN8" s="477"/>
      <c r="AO8" s="477"/>
      <c r="AP8" s="477"/>
      <c r="AQ8" s="477"/>
      <c r="AR8" s="477"/>
      <c r="AS8" s="477"/>
      <c r="AT8" s="478"/>
      <c r="AU8" s="479" t="s">
        <v>103</v>
      </c>
      <c r="AV8" s="480"/>
      <c r="AW8" s="480"/>
      <c r="AX8" s="480"/>
      <c r="AY8" s="481" t="s">
        <v>111</v>
      </c>
      <c r="AZ8" s="482"/>
      <c r="BA8" s="482"/>
      <c r="BB8" s="482"/>
      <c r="BC8" s="482"/>
      <c r="BD8" s="482"/>
      <c r="BE8" s="482"/>
      <c r="BF8" s="482"/>
      <c r="BG8" s="482"/>
      <c r="BH8" s="482"/>
      <c r="BI8" s="482"/>
      <c r="BJ8" s="482"/>
      <c r="BK8" s="482"/>
      <c r="BL8" s="482"/>
      <c r="BM8" s="483"/>
      <c r="BN8" s="447">
        <v>4880601</v>
      </c>
      <c r="BO8" s="448"/>
      <c r="BP8" s="448"/>
      <c r="BQ8" s="448"/>
      <c r="BR8" s="448"/>
      <c r="BS8" s="448"/>
      <c r="BT8" s="448"/>
      <c r="BU8" s="449"/>
      <c r="BV8" s="447">
        <v>3467056</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0.96</v>
      </c>
      <c r="CU8" s="488"/>
      <c r="CV8" s="488"/>
      <c r="CW8" s="488"/>
      <c r="CX8" s="488"/>
      <c r="CY8" s="488"/>
      <c r="CZ8" s="488"/>
      <c r="DA8" s="489"/>
      <c r="DB8" s="487">
        <v>0.97</v>
      </c>
      <c r="DC8" s="488"/>
      <c r="DD8" s="488"/>
      <c r="DE8" s="488"/>
      <c r="DF8" s="488"/>
      <c r="DG8" s="488"/>
      <c r="DH8" s="488"/>
      <c r="DI8" s="489"/>
    </row>
    <row r="9" spans="1:119" ht="18.75" customHeight="1" thickBot="1" x14ac:dyDescent="0.25">
      <c r="A9" s="178"/>
      <c r="B9" s="441" t="s">
        <v>113</v>
      </c>
      <c r="C9" s="442"/>
      <c r="D9" s="442"/>
      <c r="E9" s="442"/>
      <c r="F9" s="442"/>
      <c r="G9" s="442"/>
      <c r="H9" s="442"/>
      <c r="I9" s="442"/>
      <c r="J9" s="442"/>
      <c r="K9" s="490"/>
      <c r="L9" s="491" t="s">
        <v>114</v>
      </c>
      <c r="M9" s="492"/>
      <c r="N9" s="492"/>
      <c r="O9" s="492"/>
      <c r="P9" s="492"/>
      <c r="Q9" s="493"/>
      <c r="R9" s="494">
        <v>239169</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95</v>
      </c>
      <c r="AV9" s="480"/>
      <c r="AW9" s="480"/>
      <c r="AX9" s="480"/>
      <c r="AY9" s="481" t="s">
        <v>117</v>
      </c>
      <c r="AZ9" s="482"/>
      <c r="BA9" s="482"/>
      <c r="BB9" s="482"/>
      <c r="BC9" s="482"/>
      <c r="BD9" s="482"/>
      <c r="BE9" s="482"/>
      <c r="BF9" s="482"/>
      <c r="BG9" s="482"/>
      <c r="BH9" s="482"/>
      <c r="BI9" s="482"/>
      <c r="BJ9" s="482"/>
      <c r="BK9" s="482"/>
      <c r="BL9" s="482"/>
      <c r="BM9" s="483"/>
      <c r="BN9" s="447">
        <v>1413545</v>
      </c>
      <c r="BO9" s="448"/>
      <c r="BP9" s="448"/>
      <c r="BQ9" s="448"/>
      <c r="BR9" s="448"/>
      <c r="BS9" s="448"/>
      <c r="BT9" s="448"/>
      <c r="BU9" s="449"/>
      <c r="BV9" s="447">
        <v>1146025</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9.6999999999999993</v>
      </c>
      <c r="CU9" s="445"/>
      <c r="CV9" s="445"/>
      <c r="CW9" s="445"/>
      <c r="CX9" s="445"/>
      <c r="CY9" s="445"/>
      <c r="CZ9" s="445"/>
      <c r="DA9" s="446"/>
      <c r="DB9" s="444">
        <v>9.5</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232922</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95</v>
      </c>
      <c r="AV10" s="480"/>
      <c r="AW10" s="480"/>
      <c r="AX10" s="480"/>
      <c r="AY10" s="481" t="s">
        <v>121</v>
      </c>
      <c r="AZ10" s="482"/>
      <c r="BA10" s="482"/>
      <c r="BB10" s="482"/>
      <c r="BC10" s="482"/>
      <c r="BD10" s="482"/>
      <c r="BE10" s="482"/>
      <c r="BF10" s="482"/>
      <c r="BG10" s="482"/>
      <c r="BH10" s="482"/>
      <c r="BI10" s="482"/>
      <c r="BJ10" s="482"/>
      <c r="BK10" s="482"/>
      <c r="BL10" s="482"/>
      <c r="BM10" s="483"/>
      <c r="BN10" s="447">
        <v>117</v>
      </c>
      <c r="BO10" s="448"/>
      <c r="BP10" s="448"/>
      <c r="BQ10" s="448"/>
      <c r="BR10" s="448"/>
      <c r="BS10" s="448"/>
      <c r="BT10" s="448"/>
      <c r="BU10" s="449"/>
      <c r="BV10" s="447">
        <v>109</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2">
      <c r="A12" s="178"/>
      <c r="B12" s="507" t="s">
        <v>131</v>
      </c>
      <c r="C12" s="508"/>
      <c r="D12" s="508"/>
      <c r="E12" s="508"/>
      <c r="F12" s="508"/>
      <c r="G12" s="508"/>
      <c r="H12" s="508"/>
      <c r="I12" s="508"/>
      <c r="J12" s="508"/>
      <c r="K12" s="509"/>
      <c r="L12" s="516" t="s">
        <v>132</v>
      </c>
      <c r="M12" s="517"/>
      <c r="N12" s="517"/>
      <c r="O12" s="517"/>
      <c r="P12" s="517"/>
      <c r="Q12" s="518"/>
      <c r="R12" s="519">
        <v>242937</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95</v>
      </c>
      <c r="AV12" s="480"/>
      <c r="AW12" s="480"/>
      <c r="AX12" s="480"/>
      <c r="AY12" s="481" t="s">
        <v>136</v>
      </c>
      <c r="AZ12" s="482"/>
      <c r="BA12" s="482"/>
      <c r="BB12" s="482"/>
      <c r="BC12" s="482"/>
      <c r="BD12" s="482"/>
      <c r="BE12" s="482"/>
      <c r="BF12" s="482"/>
      <c r="BG12" s="482"/>
      <c r="BH12" s="482"/>
      <c r="BI12" s="482"/>
      <c r="BJ12" s="482"/>
      <c r="BK12" s="482"/>
      <c r="BL12" s="482"/>
      <c r="BM12" s="483"/>
      <c r="BN12" s="447">
        <v>114000</v>
      </c>
      <c r="BO12" s="448"/>
      <c r="BP12" s="448"/>
      <c r="BQ12" s="448"/>
      <c r="BR12" s="448"/>
      <c r="BS12" s="448"/>
      <c r="BT12" s="448"/>
      <c r="BU12" s="449"/>
      <c r="BV12" s="447">
        <v>1859000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138</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139</v>
      </c>
      <c r="N13" s="539"/>
      <c r="O13" s="539"/>
      <c r="P13" s="539"/>
      <c r="Q13" s="540"/>
      <c r="R13" s="531">
        <v>235704</v>
      </c>
      <c r="S13" s="532"/>
      <c r="T13" s="532"/>
      <c r="U13" s="532"/>
      <c r="V13" s="533"/>
      <c r="W13" s="463" t="s">
        <v>140</v>
      </c>
      <c r="X13" s="464"/>
      <c r="Y13" s="464"/>
      <c r="Z13" s="464"/>
      <c r="AA13" s="464"/>
      <c r="AB13" s="454"/>
      <c r="AC13" s="498">
        <v>462</v>
      </c>
      <c r="AD13" s="499"/>
      <c r="AE13" s="499"/>
      <c r="AF13" s="499"/>
      <c r="AG13" s="541"/>
      <c r="AH13" s="498">
        <v>486</v>
      </c>
      <c r="AI13" s="499"/>
      <c r="AJ13" s="499"/>
      <c r="AK13" s="499"/>
      <c r="AL13" s="500"/>
      <c r="AM13" s="476" t="s">
        <v>141</v>
      </c>
      <c r="AN13" s="477"/>
      <c r="AO13" s="477"/>
      <c r="AP13" s="477"/>
      <c r="AQ13" s="477"/>
      <c r="AR13" s="477"/>
      <c r="AS13" s="477"/>
      <c r="AT13" s="478"/>
      <c r="AU13" s="479" t="s">
        <v>107</v>
      </c>
      <c r="AV13" s="480"/>
      <c r="AW13" s="480"/>
      <c r="AX13" s="480"/>
      <c r="AY13" s="481" t="s">
        <v>142</v>
      </c>
      <c r="AZ13" s="482"/>
      <c r="BA13" s="482"/>
      <c r="BB13" s="482"/>
      <c r="BC13" s="482"/>
      <c r="BD13" s="482"/>
      <c r="BE13" s="482"/>
      <c r="BF13" s="482"/>
      <c r="BG13" s="482"/>
      <c r="BH13" s="482"/>
      <c r="BI13" s="482"/>
      <c r="BJ13" s="482"/>
      <c r="BK13" s="482"/>
      <c r="BL13" s="482"/>
      <c r="BM13" s="483"/>
      <c r="BN13" s="447">
        <v>1299662</v>
      </c>
      <c r="BO13" s="448"/>
      <c r="BP13" s="448"/>
      <c r="BQ13" s="448"/>
      <c r="BR13" s="448"/>
      <c r="BS13" s="448"/>
      <c r="BT13" s="448"/>
      <c r="BU13" s="449"/>
      <c r="BV13" s="447">
        <v>-712866</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2.8</v>
      </c>
      <c r="CU13" s="445"/>
      <c r="CV13" s="445"/>
      <c r="CW13" s="445"/>
      <c r="CX13" s="445"/>
      <c r="CY13" s="445"/>
      <c r="CZ13" s="445"/>
      <c r="DA13" s="446"/>
      <c r="DB13" s="444">
        <v>1.8</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240998</v>
      </c>
      <c r="S14" s="532"/>
      <c r="T14" s="532"/>
      <c r="U14" s="532"/>
      <c r="V14" s="533"/>
      <c r="W14" s="437"/>
      <c r="X14" s="438"/>
      <c r="Y14" s="438"/>
      <c r="Z14" s="438"/>
      <c r="AA14" s="438"/>
      <c r="AB14" s="427"/>
      <c r="AC14" s="534">
        <v>0.5</v>
      </c>
      <c r="AD14" s="535"/>
      <c r="AE14" s="535"/>
      <c r="AF14" s="535"/>
      <c r="AG14" s="536"/>
      <c r="AH14" s="534">
        <v>0.5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v>34.5</v>
      </c>
      <c r="CU14" s="546"/>
      <c r="CV14" s="546"/>
      <c r="CW14" s="546"/>
      <c r="CX14" s="546"/>
      <c r="CY14" s="546"/>
      <c r="CZ14" s="546"/>
      <c r="DA14" s="547"/>
      <c r="DB14" s="545">
        <v>39.200000000000003</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139</v>
      </c>
      <c r="N15" s="539"/>
      <c r="O15" s="539"/>
      <c r="P15" s="539"/>
      <c r="Q15" s="540"/>
      <c r="R15" s="531">
        <v>233760</v>
      </c>
      <c r="S15" s="532"/>
      <c r="T15" s="532"/>
      <c r="U15" s="532"/>
      <c r="V15" s="533"/>
      <c r="W15" s="463" t="s">
        <v>146</v>
      </c>
      <c r="X15" s="464"/>
      <c r="Y15" s="464"/>
      <c r="Z15" s="464"/>
      <c r="AA15" s="464"/>
      <c r="AB15" s="454"/>
      <c r="AC15" s="498">
        <v>20685</v>
      </c>
      <c r="AD15" s="499"/>
      <c r="AE15" s="499"/>
      <c r="AF15" s="499"/>
      <c r="AG15" s="541"/>
      <c r="AH15" s="498">
        <v>24622</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31290894</v>
      </c>
      <c r="BO15" s="411"/>
      <c r="BP15" s="411"/>
      <c r="BQ15" s="411"/>
      <c r="BR15" s="411"/>
      <c r="BS15" s="411"/>
      <c r="BT15" s="411"/>
      <c r="BU15" s="412"/>
      <c r="BV15" s="410">
        <v>31836922</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21.4</v>
      </c>
      <c r="AD16" s="535"/>
      <c r="AE16" s="535"/>
      <c r="AF16" s="535"/>
      <c r="AG16" s="536"/>
      <c r="AH16" s="534">
        <v>24.2</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33758496</v>
      </c>
      <c r="BO16" s="448"/>
      <c r="BP16" s="448"/>
      <c r="BQ16" s="448"/>
      <c r="BR16" s="448"/>
      <c r="BS16" s="448"/>
      <c r="BT16" s="448"/>
      <c r="BU16" s="449"/>
      <c r="BV16" s="447">
        <v>32810615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152</v>
      </c>
      <c r="N17" s="559"/>
      <c r="O17" s="559"/>
      <c r="P17" s="559"/>
      <c r="Q17" s="560"/>
      <c r="R17" s="553" t="s">
        <v>150</v>
      </c>
      <c r="S17" s="554"/>
      <c r="T17" s="554"/>
      <c r="U17" s="554"/>
      <c r="V17" s="555"/>
      <c r="W17" s="463" t="s">
        <v>153</v>
      </c>
      <c r="X17" s="464"/>
      <c r="Y17" s="464"/>
      <c r="Z17" s="464"/>
      <c r="AA17" s="464"/>
      <c r="AB17" s="454"/>
      <c r="AC17" s="498">
        <v>75606</v>
      </c>
      <c r="AD17" s="499"/>
      <c r="AE17" s="499"/>
      <c r="AF17" s="499"/>
      <c r="AG17" s="541"/>
      <c r="AH17" s="498">
        <v>76540</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39873370</v>
      </c>
      <c r="BO17" s="448"/>
      <c r="BP17" s="448"/>
      <c r="BQ17" s="448"/>
      <c r="BR17" s="448"/>
      <c r="BS17" s="448"/>
      <c r="BT17" s="448"/>
      <c r="BU17" s="449"/>
      <c r="BV17" s="447">
        <v>40710658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155</v>
      </c>
      <c r="C18" s="490"/>
      <c r="D18" s="490"/>
      <c r="E18" s="570"/>
      <c r="F18" s="570"/>
      <c r="G18" s="570"/>
      <c r="H18" s="570"/>
      <c r="I18" s="570"/>
      <c r="J18" s="570"/>
      <c r="K18" s="570"/>
      <c r="L18" s="571">
        <v>27.09</v>
      </c>
      <c r="M18" s="571"/>
      <c r="N18" s="571"/>
      <c r="O18" s="571"/>
      <c r="P18" s="571"/>
      <c r="Q18" s="571"/>
      <c r="R18" s="572"/>
      <c r="S18" s="572"/>
      <c r="T18" s="572"/>
      <c r="U18" s="572"/>
      <c r="V18" s="573"/>
      <c r="W18" s="465"/>
      <c r="X18" s="466"/>
      <c r="Y18" s="466"/>
      <c r="Z18" s="466"/>
      <c r="AA18" s="466"/>
      <c r="AB18" s="457"/>
      <c r="AC18" s="574">
        <v>78.099999999999994</v>
      </c>
      <c r="AD18" s="575"/>
      <c r="AE18" s="575"/>
      <c r="AF18" s="575"/>
      <c r="AG18" s="576"/>
      <c r="AH18" s="574">
        <v>75.3</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43353733</v>
      </c>
      <c r="BO18" s="448"/>
      <c r="BP18" s="448"/>
      <c r="BQ18" s="448"/>
      <c r="BR18" s="448"/>
      <c r="BS18" s="448"/>
      <c r="BT18" s="448"/>
      <c r="BU18" s="449"/>
      <c r="BV18" s="447">
        <v>43191202</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157</v>
      </c>
      <c r="C19" s="490"/>
      <c r="D19" s="490"/>
      <c r="E19" s="570"/>
      <c r="F19" s="570"/>
      <c r="G19" s="570"/>
      <c r="H19" s="570"/>
      <c r="I19" s="570"/>
      <c r="J19" s="570"/>
      <c r="K19" s="570"/>
      <c r="L19" s="578">
        <v>8829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53061942</v>
      </c>
      <c r="BO19" s="448"/>
      <c r="BP19" s="448"/>
      <c r="BQ19" s="448"/>
      <c r="BR19" s="448"/>
      <c r="BS19" s="448"/>
      <c r="BT19" s="448"/>
      <c r="BU19" s="449"/>
      <c r="BV19" s="447">
        <v>52048096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159</v>
      </c>
      <c r="C20" s="490"/>
      <c r="D20" s="490"/>
      <c r="E20" s="570"/>
      <c r="F20" s="570"/>
      <c r="G20" s="570"/>
      <c r="H20" s="570"/>
      <c r="I20" s="570"/>
      <c r="J20" s="570"/>
      <c r="K20" s="570"/>
      <c r="L20" s="578">
        <v>110519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58300039</v>
      </c>
      <c r="BO22" s="411"/>
      <c r="BP22" s="411"/>
      <c r="BQ22" s="411"/>
      <c r="BR22" s="411"/>
      <c r="BS22" s="411"/>
      <c r="BT22" s="411"/>
      <c r="BU22" s="412"/>
      <c r="BV22" s="410">
        <v>56372271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35874891</v>
      </c>
      <c r="BO23" s="448"/>
      <c r="BP23" s="448"/>
      <c r="BQ23" s="448"/>
      <c r="BR23" s="448"/>
      <c r="BS23" s="448"/>
      <c r="BT23" s="448"/>
      <c r="BU23" s="449"/>
      <c r="BV23" s="447">
        <v>35555471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169</v>
      </c>
      <c r="F24" s="477"/>
      <c r="G24" s="477"/>
      <c r="H24" s="477"/>
      <c r="I24" s="477"/>
      <c r="J24" s="477"/>
      <c r="K24" s="478"/>
      <c r="L24" s="498">
        <v>1</v>
      </c>
      <c r="M24" s="499"/>
      <c r="N24" s="499"/>
      <c r="O24" s="499"/>
      <c r="P24" s="541"/>
      <c r="Q24" s="498">
        <v>9430</v>
      </c>
      <c r="R24" s="499"/>
      <c r="S24" s="499"/>
      <c r="T24" s="499"/>
      <c r="U24" s="499"/>
      <c r="V24" s="541"/>
      <c r="W24" s="593"/>
      <c r="X24" s="594"/>
      <c r="Y24" s="595"/>
      <c r="Z24" s="497" t="s">
        <v>170</v>
      </c>
      <c r="AA24" s="477"/>
      <c r="AB24" s="477"/>
      <c r="AC24" s="477"/>
      <c r="AD24" s="477"/>
      <c r="AE24" s="477"/>
      <c r="AF24" s="477"/>
      <c r="AG24" s="478"/>
      <c r="AH24" s="498">
        <v>1227</v>
      </c>
      <c r="AI24" s="499"/>
      <c r="AJ24" s="499"/>
      <c r="AK24" s="499"/>
      <c r="AL24" s="541"/>
      <c r="AM24" s="498">
        <v>3847872</v>
      </c>
      <c r="AN24" s="499"/>
      <c r="AO24" s="499"/>
      <c r="AP24" s="499"/>
      <c r="AQ24" s="499"/>
      <c r="AR24" s="541"/>
      <c r="AS24" s="498">
        <v>3136</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39149565</v>
      </c>
      <c r="BO24" s="448"/>
      <c r="BP24" s="448"/>
      <c r="BQ24" s="448"/>
      <c r="BR24" s="448"/>
      <c r="BS24" s="448"/>
      <c r="BT24" s="448"/>
      <c r="BU24" s="449"/>
      <c r="BV24" s="447">
        <v>37849905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172</v>
      </c>
      <c r="F25" s="477"/>
      <c r="G25" s="477"/>
      <c r="H25" s="477"/>
      <c r="I25" s="477"/>
      <c r="J25" s="477"/>
      <c r="K25" s="478"/>
      <c r="L25" s="498">
        <v>2</v>
      </c>
      <c r="M25" s="499"/>
      <c r="N25" s="499"/>
      <c r="O25" s="499"/>
      <c r="P25" s="541"/>
      <c r="Q25" s="498">
        <v>7640</v>
      </c>
      <c r="R25" s="499"/>
      <c r="S25" s="499"/>
      <c r="T25" s="499"/>
      <c r="U25" s="499"/>
      <c r="V25" s="541"/>
      <c r="W25" s="593"/>
      <c r="X25" s="594"/>
      <c r="Y25" s="595"/>
      <c r="Z25" s="497" t="s">
        <v>173</v>
      </c>
      <c r="AA25" s="477"/>
      <c r="AB25" s="477"/>
      <c r="AC25" s="477"/>
      <c r="AD25" s="477"/>
      <c r="AE25" s="477"/>
      <c r="AF25" s="477"/>
      <c r="AG25" s="478"/>
      <c r="AH25" s="498">
        <v>235</v>
      </c>
      <c r="AI25" s="499"/>
      <c r="AJ25" s="499"/>
      <c r="AK25" s="499"/>
      <c r="AL25" s="541"/>
      <c r="AM25" s="498">
        <v>748710</v>
      </c>
      <c r="AN25" s="499"/>
      <c r="AO25" s="499"/>
      <c r="AP25" s="499"/>
      <c r="AQ25" s="499"/>
      <c r="AR25" s="541"/>
      <c r="AS25" s="498">
        <v>3186</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22106010</v>
      </c>
      <c r="BO25" s="411"/>
      <c r="BP25" s="411"/>
      <c r="BQ25" s="411"/>
      <c r="BR25" s="411"/>
      <c r="BS25" s="411"/>
      <c r="BT25" s="411"/>
      <c r="BU25" s="412"/>
      <c r="BV25" s="410">
        <v>9748160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175</v>
      </c>
      <c r="F26" s="477"/>
      <c r="G26" s="477"/>
      <c r="H26" s="477"/>
      <c r="I26" s="477"/>
      <c r="J26" s="477"/>
      <c r="K26" s="478"/>
      <c r="L26" s="498">
        <v>1</v>
      </c>
      <c r="M26" s="499"/>
      <c r="N26" s="499"/>
      <c r="O26" s="499"/>
      <c r="P26" s="541"/>
      <c r="Q26" s="498">
        <v>6820</v>
      </c>
      <c r="R26" s="499"/>
      <c r="S26" s="499"/>
      <c r="T26" s="499"/>
      <c r="U26" s="499"/>
      <c r="V26" s="541"/>
      <c r="W26" s="593"/>
      <c r="X26" s="594"/>
      <c r="Y26" s="595"/>
      <c r="Z26" s="497" t="s">
        <v>176</v>
      </c>
      <c r="AA26" s="599"/>
      <c r="AB26" s="599"/>
      <c r="AC26" s="599"/>
      <c r="AD26" s="599"/>
      <c r="AE26" s="599"/>
      <c r="AF26" s="599"/>
      <c r="AG26" s="600"/>
      <c r="AH26" s="498">
        <v>92</v>
      </c>
      <c r="AI26" s="499"/>
      <c r="AJ26" s="499"/>
      <c r="AK26" s="499"/>
      <c r="AL26" s="541"/>
      <c r="AM26" s="498">
        <v>315100</v>
      </c>
      <c r="AN26" s="499"/>
      <c r="AO26" s="499"/>
      <c r="AP26" s="499"/>
      <c r="AQ26" s="499"/>
      <c r="AR26" s="541"/>
      <c r="AS26" s="498">
        <v>3425</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178</v>
      </c>
      <c r="F27" s="477"/>
      <c r="G27" s="477"/>
      <c r="H27" s="477"/>
      <c r="I27" s="477"/>
      <c r="J27" s="477"/>
      <c r="K27" s="478"/>
      <c r="L27" s="498">
        <v>1</v>
      </c>
      <c r="M27" s="499"/>
      <c r="N27" s="499"/>
      <c r="O27" s="499"/>
      <c r="P27" s="541"/>
      <c r="Q27" s="498">
        <v>5490</v>
      </c>
      <c r="R27" s="499"/>
      <c r="S27" s="499"/>
      <c r="T27" s="499"/>
      <c r="U27" s="499"/>
      <c r="V27" s="541"/>
      <c r="W27" s="593"/>
      <c r="X27" s="594"/>
      <c r="Y27" s="595"/>
      <c r="Z27" s="497" t="s">
        <v>179</v>
      </c>
      <c r="AA27" s="477"/>
      <c r="AB27" s="477"/>
      <c r="AC27" s="477"/>
      <c r="AD27" s="477"/>
      <c r="AE27" s="477"/>
      <c r="AF27" s="477"/>
      <c r="AG27" s="478"/>
      <c r="AH27" s="498">
        <v>20</v>
      </c>
      <c r="AI27" s="499"/>
      <c r="AJ27" s="499"/>
      <c r="AK27" s="499"/>
      <c r="AL27" s="541"/>
      <c r="AM27" s="498">
        <v>74940</v>
      </c>
      <c r="AN27" s="499"/>
      <c r="AO27" s="499"/>
      <c r="AP27" s="499"/>
      <c r="AQ27" s="499"/>
      <c r="AR27" s="541"/>
      <c r="AS27" s="498">
        <v>3747</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t="s">
        <v>138</v>
      </c>
      <c r="BO27" s="567"/>
      <c r="BP27" s="567"/>
      <c r="BQ27" s="567"/>
      <c r="BR27" s="567"/>
      <c r="BS27" s="567"/>
      <c r="BT27" s="567"/>
      <c r="BU27" s="568"/>
      <c r="BV27" s="566" t="s">
        <v>138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181</v>
      </c>
      <c r="F28" s="477"/>
      <c r="G28" s="477"/>
      <c r="H28" s="477"/>
      <c r="I28" s="477"/>
      <c r="J28" s="477"/>
      <c r="K28" s="478"/>
      <c r="L28" s="498">
        <v>1</v>
      </c>
      <c r="M28" s="499"/>
      <c r="N28" s="499"/>
      <c r="O28" s="499"/>
      <c r="P28" s="541"/>
      <c r="Q28" s="498">
        <v>4660</v>
      </c>
      <c r="R28" s="499"/>
      <c r="S28" s="499"/>
      <c r="T28" s="499"/>
      <c r="U28" s="499"/>
      <c r="V28" s="541"/>
      <c r="W28" s="593"/>
      <c r="X28" s="594"/>
      <c r="Y28" s="595"/>
      <c r="Z28" s="497" t="s">
        <v>182</v>
      </c>
      <c r="AA28" s="477"/>
      <c r="AB28" s="477"/>
      <c r="AC28" s="477"/>
      <c r="AD28" s="477"/>
      <c r="AE28" s="477"/>
      <c r="AF28" s="477"/>
      <c r="AG28" s="478"/>
      <c r="AH28" s="498" t="s">
        <v>138</v>
      </c>
      <c r="AI28" s="499"/>
      <c r="AJ28" s="499"/>
      <c r="AK28" s="499"/>
      <c r="AL28" s="541"/>
      <c r="AM28" s="498" t="s">
        <v>138</v>
      </c>
      <c r="AN28" s="499"/>
      <c r="AO28" s="499"/>
      <c r="AP28" s="499"/>
      <c r="AQ28" s="499"/>
      <c r="AR28" s="541"/>
      <c r="AS28" s="498" t="s">
        <v>138</v>
      </c>
      <c r="AT28" s="499"/>
      <c r="AU28" s="499"/>
      <c r="AV28" s="499"/>
      <c r="AW28" s="499"/>
      <c r="AX28" s="500"/>
      <c r="AY28" s="601" t="s">
        <v>183</v>
      </c>
      <c r="AZ28" s="602"/>
      <c r="BA28" s="602"/>
      <c r="BB28" s="603"/>
      <c r="BC28" s="407" t="s">
        <v>49</v>
      </c>
      <c r="BD28" s="408"/>
      <c r="BE28" s="408"/>
      <c r="BF28" s="408"/>
      <c r="BG28" s="408"/>
      <c r="BH28" s="408"/>
      <c r="BI28" s="408"/>
      <c r="BJ28" s="408"/>
      <c r="BK28" s="408"/>
      <c r="BL28" s="408"/>
      <c r="BM28" s="409"/>
      <c r="BN28" s="410">
        <v>5981628</v>
      </c>
      <c r="BO28" s="411"/>
      <c r="BP28" s="411"/>
      <c r="BQ28" s="411"/>
      <c r="BR28" s="411"/>
      <c r="BS28" s="411"/>
      <c r="BT28" s="411"/>
      <c r="BU28" s="412"/>
      <c r="BV28" s="410">
        <v>4345511</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184</v>
      </c>
      <c r="F29" s="477"/>
      <c r="G29" s="477"/>
      <c r="H29" s="477"/>
      <c r="I29" s="477"/>
      <c r="J29" s="477"/>
      <c r="K29" s="478"/>
      <c r="L29" s="498">
        <v>26</v>
      </c>
      <c r="M29" s="499"/>
      <c r="N29" s="499"/>
      <c r="O29" s="499"/>
      <c r="P29" s="541"/>
      <c r="Q29" s="498">
        <v>4390</v>
      </c>
      <c r="R29" s="499"/>
      <c r="S29" s="499"/>
      <c r="T29" s="499"/>
      <c r="U29" s="499"/>
      <c r="V29" s="541"/>
      <c r="W29" s="596"/>
      <c r="X29" s="597"/>
      <c r="Y29" s="598"/>
      <c r="Z29" s="497" t="s">
        <v>185</v>
      </c>
      <c r="AA29" s="477"/>
      <c r="AB29" s="477"/>
      <c r="AC29" s="477"/>
      <c r="AD29" s="477"/>
      <c r="AE29" s="477"/>
      <c r="AF29" s="477"/>
      <c r="AG29" s="478"/>
      <c r="AH29" s="498">
        <v>1247</v>
      </c>
      <c r="AI29" s="499"/>
      <c r="AJ29" s="499"/>
      <c r="AK29" s="499"/>
      <c r="AL29" s="541"/>
      <c r="AM29" s="498">
        <v>3922812</v>
      </c>
      <c r="AN29" s="499"/>
      <c r="AO29" s="499"/>
      <c r="AP29" s="499"/>
      <c r="AQ29" s="499"/>
      <c r="AR29" s="541"/>
      <c r="AS29" s="498">
        <v>3146</v>
      </c>
      <c r="AT29" s="499"/>
      <c r="AU29" s="499"/>
      <c r="AV29" s="499"/>
      <c r="AW29" s="499"/>
      <c r="AX29" s="500"/>
      <c r="AY29" s="604"/>
      <c r="AZ29" s="605"/>
      <c r="BA29" s="605"/>
      <c r="BB29" s="606"/>
      <c r="BC29" s="481" t="s">
        <v>186</v>
      </c>
      <c r="BD29" s="482"/>
      <c r="BE29" s="482"/>
      <c r="BF29" s="482"/>
      <c r="BG29" s="482"/>
      <c r="BH29" s="482"/>
      <c r="BI29" s="482"/>
      <c r="BJ29" s="482"/>
      <c r="BK29" s="482"/>
      <c r="BL29" s="482"/>
      <c r="BM29" s="483"/>
      <c r="BN29" s="447">
        <v>301692</v>
      </c>
      <c r="BO29" s="448"/>
      <c r="BP29" s="448"/>
      <c r="BQ29" s="448"/>
      <c r="BR29" s="448"/>
      <c r="BS29" s="448"/>
      <c r="BT29" s="448"/>
      <c r="BU29" s="449"/>
      <c r="BV29" s="447">
        <v>1685</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187</v>
      </c>
      <c r="X30" s="615"/>
      <c r="Y30" s="615"/>
      <c r="Z30" s="615"/>
      <c r="AA30" s="615"/>
      <c r="AB30" s="615"/>
      <c r="AC30" s="615"/>
      <c r="AD30" s="615"/>
      <c r="AE30" s="615"/>
      <c r="AF30" s="615"/>
      <c r="AG30" s="616"/>
      <c r="AH30" s="574">
        <v>95.7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51</v>
      </c>
      <c r="BD30" s="564"/>
      <c r="BE30" s="564"/>
      <c r="BF30" s="564"/>
      <c r="BG30" s="564"/>
      <c r="BH30" s="564"/>
      <c r="BI30" s="564"/>
      <c r="BJ30" s="564"/>
      <c r="BK30" s="564"/>
      <c r="BL30" s="564"/>
      <c r="BM30" s="565"/>
      <c r="BN30" s="566">
        <v>386167</v>
      </c>
      <c r="BO30" s="567"/>
      <c r="BP30" s="567"/>
      <c r="BQ30" s="567"/>
      <c r="BR30" s="567"/>
      <c r="BS30" s="567"/>
      <c r="BT30" s="567"/>
      <c r="BU30" s="568"/>
      <c r="BV30" s="566">
        <v>517219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188</v>
      </c>
      <c r="D32" s="610"/>
      <c r="E32" s="610"/>
      <c r="F32" s="610"/>
      <c r="G32" s="610"/>
      <c r="H32" s="610"/>
      <c r="I32" s="610"/>
      <c r="J32" s="610"/>
      <c r="K32" s="610"/>
      <c r="L32" s="610"/>
      <c r="M32" s="610"/>
      <c r="N32" s="610"/>
      <c r="O32" s="610"/>
      <c r="P32" s="610"/>
      <c r="Q32" s="610"/>
      <c r="R32" s="610"/>
      <c r="S32" s="610"/>
      <c r="U32" s="451" t="s">
        <v>189</v>
      </c>
      <c r="V32" s="451"/>
      <c r="W32" s="451"/>
      <c r="X32" s="451"/>
      <c r="Y32" s="451"/>
      <c r="Z32" s="451"/>
      <c r="AA32" s="451"/>
      <c r="AB32" s="451"/>
      <c r="AC32" s="451"/>
      <c r="AD32" s="451"/>
      <c r="AE32" s="451"/>
      <c r="AF32" s="451"/>
      <c r="AG32" s="451"/>
      <c r="AH32" s="451"/>
      <c r="AI32" s="451"/>
      <c r="AJ32" s="451"/>
      <c r="AK32" s="451"/>
      <c r="AM32" s="451" t="s">
        <v>190</v>
      </c>
      <c r="AN32" s="451"/>
      <c r="AO32" s="451"/>
      <c r="AP32" s="451"/>
      <c r="AQ32" s="451"/>
      <c r="AR32" s="451"/>
      <c r="AS32" s="451"/>
      <c r="AT32" s="451"/>
      <c r="AU32" s="451"/>
      <c r="AV32" s="451"/>
      <c r="AW32" s="451"/>
      <c r="AX32" s="451"/>
      <c r="AY32" s="451"/>
      <c r="AZ32" s="451"/>
      <c r="BA32" s="451"/>
      <c r="BB32" s="451"/>
      <c r="BC32" s="451"/>
      <c r="BE32" s="451" t="s">
        <v>191</v>
      </c>
      <c r="BF32" s="451"/>
      <c r="BG32" s="451"/>
      <c r="BH32" s="451"/>
      <c r="BI32" s="451"/>
      <c r="BJ32" s="451"/>
      <c r="BK32" s="451"/>
      <c r="BL32" s="451"/>
      <c r="BM32" s="451"/>
      <c r="BN32" s="451"/>
      <c r="BO32" s="451"/>
      <c r="BP32" s="451"/>
      <c r="BQ32" s="451"/>
      <c r="BR32" s="451"/>
      <c r="BS32" s="451"/>
      <c r="BT32" s="451"/>
      <c r="BU32" s="451"/>
      <c r="BW32" s="451" t="s">
        <v>192</v>
      </c>
      <c r="BX32" s="451"/>
      <c r="BY32" s="451"/>
      <c r="BZ32" s="451"/>
      <c r="CA32" s="451"/>
      <c r="CB32" s="451"/>
      <c r="CC32" s="451"/>
      <c r="CD32" s="451"/>
      <c r="CE32" s="451"/>
      <c r="CF32" s="451"/>
      <c r="CG32" s="451"/>
      <c r="CH32" s="451"/>
      <c r="CI32" s="451"/>
      <c r="CJ32" s="451"/>
      <c r="CK32" s="451"/>
      <c r="CL32" s="451"/>
      <c r="CM32" s="451"/>
      <c r="CO32" s="451" t="s">
        <v>193</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194</v>
      </c>
      <c r="D33" s="471"/>
      <c r="E33" s="436" t="s">
        <v>195</v>
      </c>
      <c r="F33" s="436"/>
      <c r="G33" s="436"/>
      <c r="H33" s="436"/>
      <c r="I33" s="436"/>
      <c r="J33" s="436"/>
      <c r="K33" s="436"/>
      <c r="L33" s="436"/>
      <c r="M33" s="436"/>
      <c r="N33" s="436"/>
      <c r="O33" s="436"/>
      <c r="P33" s="436"/>
      <c r="Q33" s="436"/>
      <c r="R33" s="436"/>
      <c r="S33" s="436"/>
      <c r="T33" s="203"/>
      <c r="U33" s="471" t="s">
        <v>194</v>
      </c>
      <c r="V33" s="471"/>
      <c r="W33" s="436" t="s">
        <v>195</v>
      </c>
      <c r="X33" s="436"/>
      <c r="Y33" s="436"/>
      <c r="Z33" s="436"/>
      <c r="AA33" s="436"/>
      <c r="AB33" s="436"/>
      <c r="AC33" s="436"/>
      <c r="AD33" s="436"/>
      <c r="AE33" s="436"/>
      <c r="AF33" s="436"/>
      <c r="AG33" s="436"/>
      <c r="AH33" s="436"/>
      <c r="AI33" s="436"/>
      <c r="AJ33" s="436"/>
      <c r="AK33" s="436"/>
      <c r="AL33" s="203"/>
      <c r="AM33" s="471" t="s">
        <v>194</v>
      </c>
      <c r="AN33" s="471"/>
      <c r="AO33" s="436" t="s">
        <v>196</v>
      </c>
      <c r="AP33" s="436"/>
      <c r="AQ33" s="436"/>
      <c r="AR33" s="436"/>
      <c r="AS33" s="436"/>
      <c r="AT33" s="436"/>
      <c r="AU33" s="436"/>
      <c r="AV33" s="436"/>
      <c r="AW33" s="436"/>
      <c r="AX33" s="436"/>
      <c r="AY33" s="436"/>
      <c r="AZ33" s="436"/>
      <c r="BA33" s="436"/>
      <c r="BB33" s="436"/>
      <c r="BC33" s="436"/>
      <c r="BD33" s="204"/>
      <c r="BE33" s="436" t="s">
        <v>197</v>
      </c>
      <c r="BF33" s="436"/>
      <c r="BG33" s="436" t="s">
        <v>198</v>
      </c>
      <c r="BH33" s="436"/>
      <c r="BI33" s="436"/>
      <c r="BJ33" s="436"/>
      <c r="BK33" s="436"/>
      <c r="BL33" s="436"/>
      <c r="BM33" s="436"/>
      <c r="BN33" s="436"/>
      <c r="BO33" s="436"/>
      <c r="BP33" s="436"/>
      <c r="BQ33" s="436"/>
      <c r="BR33" s="436"/>
      <c r="BS33" s="436"/>
      <c r="BT33" s="436"/>
      <c r="BU33" s="436"/>
      <c r="BV33" s="204"/>
      <c r="BW33" s="471" t="s">
        <v>197</v>
      </c>
      <c r="BX33" s="471"/>
      <c r="BY33" s="436" t="s">
        <v>199</v>
      </c>
      <c r="BZ33" s="436"/>
      <c r="CA33" s="436"/>
      <c r="CB33" s="436"/>
      <c r="CC33" s="436"/>
      <c r="CD33" s="436"/>
      <c r="CE33" s="436"/>
      <c r="CF33" s="436"/>
      <c r="CG33" s="436"/>
      <c r="CH33" s="436"/>
      <c r="CI33" s="436"/>
      <c r="CJ33" s="436"/>
      <c r="CK33" s="436"/>
      <c r="CL33" s="436"/>
      <c r="CM33" s="436"/>
      <c r="CN33" s="203"/>
      <c r="CO33" s="471" t="s">
        <v>194</v>
      </c>
      <c r="CP33" s="471"/>
      <c r="CQ33" s="436" t="s">
        <v>200</v>
      </c>
      <c r="CR33" s="436"/>
      <c r="CS33" s="436"/>
      <c r="CT33" s="436"/>
      <c r="CU33" s="436"/>
      <c r="CV33" s="436"/>
      <c r="CW33" s="436"/>
      <c r="CX33" s="436"/>
      <c r="CY33" s="436"/>
      <c r="CZ33" s="436"/>
      <c r="DA33" s="436"/>
      <c r="DB33" s="436"/>
      <c r="DC33" s="436"/>
      <c r="DD33" s="436"/>
      <c r="DE33" s="436"/>
      <c r="DF33" s="203"/>
      <c r="DG33" s="636" t="s">
        <v>201</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病院事業会計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広域大和斎場組合</v>
      </c>
      <c r="BZ34" s="638"/>
      <c r="CA34" s="638"/>
      <c r="CB34" s="638"/>
      <c r="CC34" s="638"/>
      <c r="CD34" s="638"/>
      <c r="CE34" s="638"/>
      <c r="CF34" s="638"/>
      <c r="CG34" s="638"/>
      <c r="CH34" s="638"/>
      <c r="CI34" s="638"/>
      <c r="CJ34" s="638"/>
      <c r="CK34" s="638"/>
      <c r="CL34" s="638"/>
      <c r="CM34" s="638"/>
      <c r="CN34" s="178"/>
      <c r="CO34" s="637">
        <f>IF(CQ34="","",MAX(C34:D43,U34:V43,AM34:AN43,BE34:BF43,BW34:BX43)+1)</f>
        <v>10</v>
      </c>
      <c r="CP34" s="637"/>
      <c r="CQ34" s="638" t="str">
        <f>IF('各会計、関係団体の財政状況及び健全化判断比率'!BS7="","",'各会計、関係団体の財政状況及び健全化判断比率'!BS7)</f>
        <v>大和市土地開発公社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神奈川県後期高齢者医療広域連合（一般会計）</v>
      </c>
      <c r="BZ35" s="638"/>
      <c r="CA35" s="638"/>
      <c r="CB35" s="638"/>
      <c r="CC35" s="638"/>
      <c r="CD35" s="638"/>
      <c r="CE35" s="638"/>
      <c r="CF35" s="638"/>
      <c r="CG35" s="638"/>
      <c r="CH35" s="638"/>
      <c r="CI35" s="638"/>
      <c r="CJ35" s="638"/>
      <c r="CK35" s="638"/>
      <c r="CL35" s="638"/>
      <c r="CM35" s="638"/>
      <c r="CN35" s="178"/>
      <c r="CO35" s="637">
        <f t="shared" ref="CO35:CO43" si="3">IF(CQ35="","",CO34+1)</f>
        <v>11</v>
      </c>
      <c r="CP35" s="637"/>
      <c r="CQ35" s="638" t="str">
        <f>IF('各会計、関係団体の財政状況及び健全化判断比率'!BS8="","",'各会計、関係団体の財政状況及び健全化判断比率'!BS8)</f>
        <v>（公財）大和市スポーツ・よか・みどり財団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後期高齢者医療事業特別会計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神奈川県後期高齢者医療広域連合（特別会計）</v>
      </c>
      <c r="BZ36" s="638"/>
      <c r="CA36" s="638"/>
      <c r="CB36" s="638"/>
      <c r="CC36" s="638"/>
      <c r="CD36" s="638"/>
      <c r="CE36" s="638"/>
      <c r="CF36" s="638"/>
      <c r="CG36" s="638"/>
      <c r="CH36" s="638"/>
      <c r="CI36" s="638"/>
      <c r="CJ36" s="638"/>
      <c r="CK36" s="638"/>
      <c r="CL36" s="638"/>
      <c r="CM36" s="638"/>
      <c r="CN36" s="178"/>
      <c r="CO36" s="637">
        <f t="shared" si="3"/>
        <v>12</v>
      </c>
      <c r="CP36" s="637"/>
      <c r="CQ36" s="638" t="str">
        <f>IF('各会計、関係団体の財政状況及び健全化判断比率'!BS9="","",'各会計、関係団体の財政状況及び健全化判断比率'!BS9)</f>
        <v>（公財）大和市国際化協会</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t="str">
        <f t="shared" si="2"/>
        <v/>
      </c>
      <c r="BX37" s="637"/>
      <c r="BY37" s="638" t="str">
        <f>IF('各会計、関係団体の財政状況及び健全化判断比率'!B71="","",'各会計、関係団体の財政状況及び健全化判断比率'!B71)</f>
        <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202</v>
      </c>
      <c r="E46" s="640" t="s">
        <v>203</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204</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205</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206</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207</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208</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209</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589</v>
      </c>
    </row>
    <row r="54" spans="5:113" x14ac:dyDescent="0.2"/>
    <row r="55" spans="5:113" x14ac:dyDescent="0.2"/>
    <row r="56" spans="5:113" x14ac:dyDescent="0.2"/>
  </sheetData>
  <sheetProtection algorithmName="SHA-512" hashValue="GyR65nfO4+mY/8aYH9H1lutQbahjZ10TMCdIfKP6zfhgxzuBb2JQuK16GK6/QfaYXucvOTpsfsxkpVH5Gn8rWw==" saltValue="GE0qlpXjhp+jMzlarxfAg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17" t="s">
        <v>562</v>
      </c>
      <c r="D34" s="1217"/>
      <c r="E34" s="1218"/>
      <c r="F34" s="32">
        <v>5.85</v>
      </c>
      <c r="G34" s="33">
        <v>4.55</v>
      </c>
      <c r="H34" s="33">
        <v>5.57</v>
      </c>
      <c r="I34" s="33">
        <v>8.0500000000000007</v>
      </c>
      <c r="J34" s="34">
        <v>10.72</v>
      </c>
      <c r="K34" s="22"/>
      <c r="L34" s="22"/>
      <c r="M34" s="22"/>
      <c r="N34" s="22"/>
      <c r="O34" s="22"/>
      <c r="P34" s="22"/>
    </row>
    <row r="35" spans="1:16" ht="39" customHeight="1" x14ac:dyDescent="0.2">
      <c r="A35" s="22"/>
      <c r="B35" s="35"/>
      <c r="C35" s="1211" t="s">
        <v>563</v>
      </c>
      <c r="D35" s="1212"/>
      <c r="E35" s="1213"/>
      <c r="F35" s="36">
        <v>2.4</v>
      </c>
      <c r="G35" s="37">
        <v>0.31</v>
      </c>
      <c r="H35" s="37">
        <v>1.51</v>
      </c>
      <c r="I35" s="37">
        <v>1.23</v>
      </c>
      <c r="J35" s="38">
        <v>2.74</v>
      </c>
      <c r="K35" s="22"/>
      <c r="L35" s="22"/>
      <c r="M35" s="22"/>
      <c r="N35" s="22"/>
      <c r="O35" s="22"/>
      <c r="P35" s="22"/>
    </row>
    <row r="36" spans="1:16" ht="39" customHeight="1" x14ac:dyDescent="0.2">
      <c r="A36" s="22"/>
      <c r="B36" s="35"/>
      <c r="C36" s="1211" t="s">
        <v>564</v>
      </c>
      <c r="D36" s="1212"/>
      <c r="E36" s="1213"/>
      <c r="F36" s="36" t="s">
        <v>512</v>
      </c>
      <c r="G36" s="37" t="s">
        <v>512</v>
      </c>
      <c r="H36" s="37" t="s">
        <v>512</v>
      </c>
      <c r="I36" s="37">
        <v>1.56</v>
      </c>
      <c r="J36" s="38">
        <v>1.98</v>
      </c>
      <c r="K36" s="22"/>
      <c r="L36" s="22"/>
      <c r="M36" s="22"/>
      <c r="N36" s="22"/>
      <c r="O36" s="22"/>
      <c r="P36" s="22"/>
    </row>
    <row r="37" spans="1:16" ht="39" customHeight="1" x14ac:dyDescent="0.2">
      <c r="A37" s="22"/>
      <c r="B37" s="35"/>
      <c r="C37" s="1211" t="s">
        <v>565</v>
      </c>
      <c r="D37" s="1212"/>
      <c r="E37" s="1213"/>
      <c r="F37" s="36">
        <v>2.4500000000000002</v>
      </c>
      <c r="G37" s="37">
        <v>0.36</v>
      </c>
      <c r="H37" s="37">
        <v>0.6</v>
      </c>
      <c r="I37" s="37">
        <v>0.56999999999999995</v>
      </c>
      <c r="J37" s="38">
        <v>0.59</v>
      </c>
      <c r="K37" s="22"/>
      <c r="L37" s="22"/>
      <c r="M37" s="22"/>
      <c r="N37" s="22"/>
      <c r="O37" s="22"/>
      <c r="P37" s="22"/>
    </row>
    <row r="38" spans="1:16" ht="39" customHeight="1" x14ac:dyDescent="0.2">
      <c r="A38" s="22"/>
      <c r="B38" s="35"/>
      <c r="C38" s="1211" t="s">
        <v>566</v>
      </c>
      <c r="D38" s="1212"/>
      <c r="E38" s="1213"/>
      <c r="F38" s="36">
        <v>0.68</v>
      </c>
      <c r="G38" s="37">
        <v>0.28999999999999998</v>
      </c>
      <c r="H38" s="37">
        <v>0.76</v>
      </c>
      <c r="I38" s="37">
        <v>0.9</v>
      </c>
      <c r="J38" s="38">
        <v>0.41</v>
      </c>
      <c r="K38" s="22"/>
      <c r="L38" s="22"/>
      <c r="M38" s="22"/>
      <c r="N38" s="22"/>
      <c r="O38" s="22"/>
      <c r="P38" s="22"/>
    </row>
    <row r="39" spans="1:16" ht="39" customHeight="1" x14ac:dyDescent="0.2">
      <c r="A39" s="22"/>
      <c r="B39" s="35"/>
      <c r="C39" s="1211" t="s">
        <v>567</v>
      </c>
      <c r="D39" s="1212"/>
      <c r="E39" s="1213"/>
      <c r="F39" s="36">
        <v>0.2</v>
      </c>
      <c r="G39" s="37">
        <v>0.22</v>
      </c>
      <c r="H39" s="37">
        <v>0.25</v>
      </c>
      <c r="I39" s="37">
        <v>0.31</v>
      </c>
      <c r="J39" s="38">
        <v>0.27</v>
      </c>
      <c r="K39" s="22"/>
      <c r="L39" s="22"/>
      <c r="M39" s="22"/>
      <c r="N39" s="22"/>
      <c r="O39" s="22"/>
      <c r="P39" s="22"/>
    </row>
    <row r="40" spans="1:16" ht="39" customHeight="1" x14ac:dyDescent="0.2">
      <c r="A40" s="22"/>
      <c r="B40" s="35"/>
      <c r="C40" s="1211"/>
      <c r="D40" s="1212"/>
      <c r="E40" s="1213"/>
      <c r="F40" s="36"/>
      <c r="G40" s="37"/>
      <c r="H40" s="37"/>
      <c r="I40" s="37"/>
      <c r="J40" s="38"/>
      <c r="K40" s="22"/>
      <c r="L40" s="22"/>
      <c r="M40" s="22"/>
      <c r="N40" s="22"/>
      <c r="O40" s="22"/>
      <c r="P40" s="22"/>
    </row>
    <row r="41" spans="1:16" ht="39" customHeight="1" x14ac:dyDescent="0.2">
      <c r="A41" s="22"/>
      <c r="B41" s="35"/>
      <c r="C41" s="1211"/>
      <c r="D41" s="1212"/>
      <c r="E41" s="1213"/>
      <c r="F41" s="36"/>
      <c r="G41" s="37"/>
      <c r="H41" s="37"/>
      <c r="I41" s="37"/>
      <c r="J41" s="38"/>
      <c r="K41" s="22"/>
      <c r="L41" s="22"/>
      <c r="M41" s="22"/>
      <c r="N41" s="22"/>
      <c r="O41" s="22"/>
      <c r="P41" s="22"/>
    </row>
    <row r="42" spans="1:16" ht="39" customHeight="1" x14ac:dyDescent="0.2">
      <c r="A42" s="22"/>
      <c r="B42" s="39"/>
      <c r="C42" s="1211" t="s">
        <v>568</v>
      </c>
      <c r="D42" s="1212"/>
      <c r="E42" s="1213"/>
      <c r="F42" s="36" t="s">
        <v>512</v>
      </c>
      <c r="G42" s="37" t="s">
        <v>512</v>
      </c>
      <c r="H42" s="37" t="s">
        <v>512</v>
      </c>
      <c r="I42" s="37" t="s">
        <v>512</v>
      </c>
      <c r="J42" s="38" t="s">
        <v>512</v>
      </c>
      <c r="K42" s="22"/>
      <c r="L42" s="22"/>
      <c r="M42" s="22"/>
      <c r="N42" s="22"/>
      <c r="O42" s="22"/>
      <c r="P42" s="22"/>
    </row>
    <row r="43" spans="1:16" ht="39" customHeight="1" thickBot="1" x14ac:dyDescent="0.25">
      <c r="A43" s="22"/>
      <c r="B43" s="40"/>
      <c r="C43" s="1214" t="s">
        <v>569</v>
      </c>
      <c r="D43" s="1215"/>
      <c r="E43" s="1216"/>
      <c r="F43" s="41">
        <v>0.57999999999999996</v>
      </c>
      <c r="G43" s="42">
        <v>0.49</v>
      </c>
      <c r="H43" s="42">
        <v>5.03</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qgyQ8cWssBPrNRcUEWrEWkvh9VP+/jq31obECu2h/F7fpaCINqnQHWbtvRcMqqlc07PblIczwyBPV+Jmlhqlg==" saltValue="vFNOarAlcUNIMRutNPNF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19" t="s">
        <v>11</v>
      </c>
      <c r="C45" s="1220"/>
      <c r="D45" s="58"/>
      <c r="E45" s="1225" t="s">
        <v>12</v>
      </c>
      <c r="F45" s="1225"/>
      <c r="G45" s="1225"/>
      <c r="H45" s="1225"/>
      <c r="I45" s="1225"/>
      <c r="J45" s="1226"/>
      <c r="K45" s="59">
        <v>4528</v>
      </c>
      <c r="L45" s="60">
        <v>4617</v>
      </c>
      <c r="M45" s="60">
        <v>4956</v>
      </c>
      <c r="N45" s="60">
        <v>5037</v>
      </c>
      <c r="O45" s="61">
        <v>5240</v>
      </c>
      <c r="P45" s="48"/>
      <c r="Q45" s="48"/>
      <c r="R45" s="48"/>
      <c r="S45" s="48"/>
      <c r="T45" s="48"/>
      <c r="U45" s="48"/>
    </row>
    <row r="46" spans="1:21" ht="30.75" customHeight="1" x14ac:dyDescent="0.2">
      <c r="A46" s="48"/>
      <c r="B46" s="1221"/>
      <c r="C46" s="1222"/>
      <c r="D46" s="62"/>
      <c r="E46" s="1227" t="s">
        <v>13</v>
      </c>
      <c r="F46" s="1227"/>
      <c r="G46" s="1227"/>
      <c r="H46" s="1227"/>
      <c r="I46" s="1227"/>
      <c r="J46" s="1228"/>
      <c r="K46" s="63" t="s">
        <v>512</v>
      </c>
      <c r="L46" s="64">
        <v>2</v>
      </c>
      <c r="M46" s="64">
        <v>14</v>
      </c>
      <c r="N46" s="64">
        <v>23</v>
      </c>
      <c r="O46" s="65" t="s">
        <v>512</v>
      </c>
      <c r="P46" s="48"/>
      <c r="Q46" s="48"/>
      <c r="R46" s="48"/>
      <c r="S46" s="48"/>
      <c r="T46" s="48"/>
      <c r="U46" s="48"/>
    </row>
    <row r="47" spans="1:21" ht="30.75" customHeight="1" x14ac:dyDescent="0.2">
      <c r="A47" s="48"/>
      <c r="B47" s="1221"/>
      <c r="C47" s="1222"/>
      <c r="D47" s="62"/>
      <c r="E47" s="1227" t="s">
        <v>14</v>
      </c>
      <c r="F47" s="1227"/>
      <c r="G47" s="1227"/>
      <c r="H47" s="1227"/>
      <c r="I47" s="1227"/>
      <c r="J47" s="1228"/>
      <c r="K47" s="63">
        <v>56</v>
      </c>
      <c r="L47" s="64">
        <v>54</v>
      </c>
      <c r="M47" s="64">
        <v>54</v>
      </c>
      <c r="N47" s="64">
        <v>52</v>
      </c>
      <c r="O47" s="65">
        <v>49</v>
      </c>
      <c r="P47" s="48"/>
      <c r="Q47" s="48"/>
      <c r="R47" s="48"/>
      <c r="S47" s="48"/>
      <c r="T47" s="48"/>
      <c r="U47" s="48"/>
    </row>
    <row r="48" spans="1:21" ht="30.75" customHeight="1" x14ac:dyDescent="0.2">
      <c r="A48" s="48"/>
      <c r="B48" s="1221"/>
      <c r="C48" s="1222"/>
      <c r="D48" s="62"/>
      <c r="E48" s="1227" t="s">
        <v>15</v>
      </c>
      <c r="F48" s="1227"/>
      <c r="G48" s="1227"/>
      <c r="H48" s="1227"/>
      <c r="I48" s="1227"/>
      <c r="J48" s="1228"/>
      <c r="K48" s="63">
        <v>1778</v>
      </c>
      <c r="L48" s="64">
        <v>1647</v>
      </c>
      <c r="M48" s="64">
        <v>1829</v>
      </c>
      <c r="N48" s="64">
        <v>1876</v>
      </c>
      <c r="O48" s="65">
        <v>2030</v>
      </c>
      <c r="P48" s="48"/>
      <c r="Q48" s="48"/>
      <c r="R48" s="48"/>
      <c r="S48" s="48"/>
      <c r="T48" s="48"/>
      <c r="U48" s="48"/>
    </row>
    <row r="49" spans="1:21" ht="30.75" customHeight="1" x14ac:dyDescent="0.2">
      <c r="A49" s="48"/>
      <c r="B49" s="1221"/>
      <c r="C49" s="1222"/>
      <c r="D49" s="62"/>
      <c r="E49" s="1227" t="s">
        <v>16</v>
      </c>
      <c r="F49" s="1227"/>
      <c r="G49" s="1227"/>
      <c r="H49" s="1227"/>
      <c r="I49" s="1227"/>
      <c r="J49" s="1228"/>
      <c r="K49" s="63" t="s">
        <v>512</v>
      </c>
      <c r="L49" s="64">
        <v>3</v>
      </c>
      <c r="M49" s="64">
        <v>3</v>
      </c>
      <c r="N49" s="64">
        <v>3</v>
      </c>
      <c r="O49" s="65">
        <v>3</v>
      </c>
      <c r="P49" s="48"/>
      <c r="Q49" s="48"/>
      <c r="R49" s="48"/>
      <c r="S49" s="48"/>
      <c r="T49" s="48"/>
      <c r="U49" s="48"/>
    </row>
    <row r="50" spans="1:21" ht="30.75" customHeight="1" x14ac:dyDescent="0.2">
      <c r="A50" s="48"/>
      <c r="B50" s="1221"/>
      <c r="C50" s="1222"/>
      <c r="D50" s="62"/>
      <c r="E50" s="1227" t="s">
        <v>17</v>
      </c>
      <c r="F50" s="1227"/>
      <c r="G50" s="1227"/>
      <c r="H50" s="1227"/>
      <c r="I50" s="1227"/>
      <c r="J50" s="1228"/>
      <c r="K50" s="63">
        <v>73</v>
      </c>
      <c r="L50" s="64">
        <v>73</v>
      </c>
      <c r="M50" s="64">
        <v>66</v>
      </c>
      <c r="N50" s="64">
        <v>66</v>
      </c>
      <c r="O50" s="65">
        <v>94</v>
      </c>
      <c r="P50" s="48"/>
      <c r="Q50" s="48"/>
      <c r="R50" s="48"/>
      <c r="S50" s="48"/>
      <c r="T50" s="48"/>
      <c r="U50" s="48"/>
    </row>
    <row r="51" spans="1:21" ht="30.75" customHeight="1" x14ac:dyDescent="0.2">
      <c r="A51" s="48"/>
      <c r="B51" s="1223"/>
      <c r="C51" s="1224"/>
      <c r="D51" s="66"/>
      <c r="E51" s="1227" t="s">
        <v>18</v>
      </c>
      <c r="F51" s="1227"/>
      <c r="G51" s="1227"/>
      <c r="H51" s="1227"/>
      <c r="I51" s="1227"/>
      <c r="J51" s="1228"/>
      <c r="K51" s="63" t="s">
        <v>512</v>
      </c>
      <c r="L51" s="64" t="s">
        <v>512</v>
      </c>
      <c r="M51" s="64" t="s">
        <v>512</v>
      </c>
      <c r="N51" s="64" t="s">
        <v>512</v>
      </c>
      <c r="O51" s="65" t="s">
        <v>512</v>
      </c>
      <c r="P51" s="48"/>
      <c r="Q51" s="48"/>
      <c r="R51" s="48"/>
      <c r="S51" s="48"/>
      <c r="T51" s="48"/>
      <c r="U51" s="48"/>
    </row>
    <row r="52" spans="1:21" ht="30.75" customHeight="1" x14ac:dyDescent="0.2">
      <c r="A52" s="48"/>
      <c r="B52" s="1229" t="s">
        <v>19</v>
      </c>
      <c r="C52" s="1230"/>
      <c r="D52" s="66"/>
      <c r="E52" s="1227" t="s">
        <v>20</v>
      </c>
      <c r="F52" s="1227"/>
      <c r="G52" s="1227"/>
      <c r="H52" s="1227"/>
      <c r="I52" s="1227"/>
      <c r="J52" s="1228"/>
      <c r="K52" s="63">
        <v>6117</v>
      </c>
      <c r="L52" s="64">
        <v>6216</v>
      </c>
      <c r="M52" s="64">
        <v>5971</v>
      </c>
      <c r="N52" s="64">
        <v>6092</v>
      </c>
      <c r="O52" s="65">
        <v>5976</v>
      </c>
      <c r="P52" s="48"/>
      <c r="Q52" s="48"/>
      <c r="R52" s="48"/>
      <c r="S52" s="48"/>
      <c r="T52" s="48"/>
      <c r="U52" s="48"/>
    </row>
    <row r="53" spans="1:21" ht="30.75" customHeight="1" thickBot="1" x14ac:dyDescent="0.25">
      <c r="A53" s="48"/>
      <c r="B53" s="1231" t="s">
        <v>21</v>
      </c>
      <c r="C53" s="1232"/>
      <c r="D53" s="67"/>
      <c r="E53" s="1233" t="s">
        <v>22</v>
      </c>
      <c r="F53" s="1233"/>
      <c r="G53" s="1233"/>
      <c r="H53" s="1233"/>
      <c r="I53" s="1233"/>
      <c r="J53" s="1234"/>
      <c r="K53" s="68">
        <v>318</v>
      </c>
      <c r="L53" s="69">
        <v>180</v>
      </c>
      <c r="M53" s="69">
        <v>951</v>
      </c>
      <c r="N53" s="69">
        <v>965</v>
      </c>
      <c r="O53" s="70">
        <v>1440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35" t="s">
        <v>26</v>
      </c>
      <c r="C57" s="1236"/>
      <c r="D57" s="1239" t="s">
        <v>27</v>
      </c>
      <c r="E57" s="1240"/>
      <c r="F57" s="1240"/>
      <c r="G57" s="1240"/>
      <c r="H57" s="1240"/>
      <c r="I57" s="1240"/>
      <c r="J57" s="1241"/>
      <c r="K57" s="83">
        <v>169</v>
      </c>
      <c r="L57" s="84">
        <v>182</v>
      </c>
      <c r="M57" s="84">
        <v>142</v>
      </c>
      <c r="N57" s="84">
        <v>82</v>
      </c>
      <c r="O57" s="85" t="s">
        <v>588</v>
      </c>
    </row>
    <row r="58" spans="1:21" ht="31.5" customHeight="1" thickBot="1" x14ac:dyDescent="0.25">
      <c r="B58" s="1237"/>
      <c r="C58" s="1238"/>
      <c r="D58" s="1242" t="s">
        <v>28</v>
      </c>
      <c r="E58" s="1243"/>
      <c r="F58" s="1243"/>
      <c r="G58" s="1243"/>
      <c r="H58" s="1243"/>
      <c r="I58" s="1243"/>
      <c r="J58" s="1244"/>
      <c r="K58" s="86">
        <v>156</v>
      </c>
      <c r="L58" s="87">
        <v>192</v>
      </c>
      <c r="M58" s="87">
        <v>246</v>
      </c>
      <c r="N58" s="87">
        <v>267</v>
      </c>
      <c r="O58" s="88">
        <v>286</v>
      </c>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e/YP9iXClasMW9Fnp0TAGk8LCEIwGYM2z2TZql3WuSVQ+5YvYrlQ+sCHc+u8lTg32Tr4FGHAaI3gicVYHCU6w==" saltValue="sf+QoXUE3T7f5ty1Y3Gi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45" t="s">
        <v>31</v>
      </c>
      <c r="C41" s="1246"/>
      <c r="D41" s="102"/>
      <c r="E41" s="1251" t="s">
        <v>32</v>
      </c>
      <c r="F41" s="1251"/>
      <c r="G41" s="1251"/>
      <c r="H41" s="1252"/>
      <c r="I41" s="351">
        <v>53934</v>
      </c>
      <c r="J41" s="352">
        <v>55656</v>
      </c>
      <c r="K41" s="352">
        <v>56299</v>
      </c>
      <c r="L41" s="352">
        <v>56377</v>
      </c>
      <c r="M41" s="353">
        <v>58300</v>
      </c>
    </row>
    <row r="42" spans="2:13" ht="27.75" customHeight="1" x14ac:dyDescent="0.2">
      <c r="B42" s="1247"/>
      <c r="C42" s="1248"/>
      <c r="D42" s="103"/>
      <c r="E42" s="1253" t="s">
        <v>33</v>
      </c>
      <c r="F42" s="1253"/>
      <c r="G42" s="1253"/>
      <c r="H42" s="1254"/>
      <c r="I42" s="354">
        <v>1354</v>
      </c>
      <c r="J42" s="355">
        <v>1317</v>
      </c>
      <c r="K42" s="355">
        <v>1317</v>
      </c>
      <c r="L42" s="355">
        <v>1813</v>
      </c>
      <c r="M42" s="356">
        <v>1709</v>
      </c>
    </row>
    <row r="43" spans="2:13" ht="27.75" customHeight="1" x14ac:dyDescent="0.2">
      <c r="B43" s="1247"/>
      <c r="C43" s="1248"/>
      <c r="D43" s="103"/>
      <c r="E43" s="1253" t="s">
        <v>34</v>
      </c>
      <c r="F43" s="1253"/>
      <c r="G43" s="1253"/>
      <c r="H43" s="1254"/>
      <c r="I43" s="354">
        <v>17819</v>
      </c>
      <c r="J43" s="355">
        <v>17085</v>
      </c>
      <c r="K43" s="355">
        <v>16690</v>
      </c>
      <c r="L43" s="355">
        <v>16604</v>
      </c>
      <c r="M43" s="356">
        <v>17108</v>
      </c>
    </row>
    <row r="44" spans="2:13" ht="27.75" customHeight="1" x14ac:dyDescent="0.2">
      <c r="B44" s="1247"/>
      <c r="C44" s="1248"/>
      <c r="D44" s="103"/>
      <c r="E44" s="1253" t="s">
        <v>35</v>
      </c>
      <c r="F44" s="1253"/>
      <c r="G44" s="1253"/>
      <c r="H44" s="1254"/>
      <c r="I44" s="354">
        <v>33</v>
      </c>
      <c r="J44" s="355">
        <v>30</v>
      </c>
      <c r="K44" s="355">
        <v>27</v>
      </c>
      <c r="L44" s="355">
        <v>23</v>
      </c>
      <c r="M44" s="356">
        <v>22</v>
      </c>
    </row>
    <row r="45" spans="2:13" ht="27.75" customHeight="1" x14ac:dyDescent="0.2">
      <c r="B45" s="1247"/>
      <c r="C45" s="1248"/>
      <c r="D45" s="103"/>
      <c r="E45" s="1253" t="s">
        <v>36</v>
      </c>
      <c r="F45" s="1253"/>
      <c r="G45" s="1253"/>
      <c r="H45" s="1254"/>
      <c r="I45" s="354">
        <v>8635</v>
      </c>
      <c r="J45" s="355">
        <v>8669</v>
      </c>
      <c r="K45" s="355">
        <v>8615</v>
      </c>
      <c r="L45" s="355">
        <v>8283</v>
      </c>
      <c r="M45" s="356">
        <v>8220</v>
      </c>
    </row>
    <row r="46" spans="2:13" ht="27.75" customHeight="1" x14ac:dyDescent="0.2">
      <c r="B46" s="1247"/>
      <c r="C46" s="1248"/>
      <c r="D46" s="104"/>
      <c r="E46" s="1253" t="s">
        <v>37</v>
      </c>
      <c r="F46" s="1253"/>
      <c r="G46" s="1253"/>
      <c r="H46" s="1254"/>
      <c r="I46" s="354" t="s">
        <v>512</v>
      </c>
      <c r="J46" s="355" t="s">
        <v>512</v>
      </c>
      <c r="K46" s="355" t="s">
        <v>512</v>
      </c>
      <c r="L46" s="355" t="s">
        <v>512</v>
      </c>
      <c r="M46" s="356" t="s">
        <v>512</v>
      </c>
    </row>
    <row r="47" spans="2:13" ht="27.75" customHeight="1" x14ac:dyDescent="0.2">
      <c r="B47" s="1247"/>
      <c r="C47" s="1248"/>
      <c r="D47" s="105"/>
      <c r="E47" s="1255" t="s">
        <v>38</v>
      </c>
      <c r="F47" s="1256"/>
      <c r="G47" s="1256"/>
      <c r="H47" s="1257"/>
      <c r="I47" s="354" t="s">
        <v>512</v>
      </c>
      <c r="J47" s="355" t="s">
        <v>512</v>
      </c>
      <c r="K47" s="355" t="s">
        <v>512</v>
      </c>
      <c r="L47" s="355" t="s">
        <v>512</v>
      </c>
      <c r="M47" s="356" t="s">
        <v>512</v>
      </c>
    </row>
    <row r="48" spans="2:13" ht="27.75" customHeight="1" x14ac:dyDescent="0.2">
      <c r="B48" s="1247"/>
      <c r="C48" s="1248"/>
      <c r="D48" s="103"/>
      <c r="E48" s="1253" t="s">
        <v>39</v>
      </c>
      <c r="F48" s="1253"/>
      <c r="G48" s="1253"/>
      <c r="H48" s="1254"/>
      <c r="I48" s="354" t="s">
        <v>512</v>
      </c>
      <c r="J48" s="355" t="s">
        <v>512</v>
      </c>
      <c r="K48" s="355" t="s">
        <v>512</v>
      </c>
      <c r="L48" s="355" t="s">
        <v>512</v>
      </c>
      <c r="M48" s="356" t="s">
        <v>512</v>
      </c>
    </row>
    <row r="49" spans="2:13" ht="27.75" customHeight="1" x14ac:dyDescent="0.2">
      <c r="B49" s="1249"/>
      <c r="C49" s="1250"/>
      <c r="D49" s="103"/>
      <c r="E49" s="1253" t="s">
        <v>40</v>
      </c>
      <c r="F49" s="1253"/>
      <c r="G49" s="1253"/>
      <c r="H49" s="1254"/>
      <c r="I49" s="354" t="s">
        <v>512</v>
      </c>
      <c r="J49" s="355" t="s">
        <v>512</v>
      </c>
      <c r="K49" s="355" t="s">
        <v>512</v>
      </c>
      <c r="L49" s="355" t="s">
        <v>512</v>
      </c>
      <c r="M49" s="356" t="s">
        <v>512</v>
      </c>
    </row>
    <row r="50" spans="2:13" ht="27.75" customHeight="1" x14ac:dyDescent="0.2">
      <c r="B50" s="1258" t="s">
        <v>41</v>
      </c>
      <c r="C50" s="1259"/>
      <c r="D50" s="106"/>
      <c r="E50" s="1253" t="s">
        <v>42</v>
      </c>
      <c r="F50" s="1253"/>
      <c r="G50" s="1253"/>
      <c r="H50" s="1254"/>
      <c r="I50" s="354">
        <v>10583</v>
      </c>
      <c r="J50" s="355">
        <v>11400</v>
      </c>
      <c r="K50" s="355">
        <v>9236</v>
      </c>
      <c r="L50" s="355">
        <v>8442</v>
      </c>
      <c r="M50" s="356">
        <v>10264</v>
      </c>
    </row>
    <row r="51" spans="2:13" ht="27.75" customHeight="1" x14ac:dyDescent="0.2">
      <c r="B51" s="1247"/>
      <c r="C51" s="1248"/>
      <c r="D51" s="103"/>
      <c r="E51" s="1253" t="s">
        <v>43</v>
      </c>
      <c r="F51" s="1253"/>
      <c r="G51" s="1253"/>
      <c r="H51" s="1254"/>
      <c r="I51" s="354">
        <v>17835</v>
      </c>
      <c r="J51" s="355">
        <v>17607</v>
      </c>
      <c r="K51" s="355">
        <v>17615</v>
      </c>
      <c r="L51" s="355">
        <v>18627</v>
      </c>
      <c r="M51" s="356">
        <v>20191</v>
      </c>
    </row>
    <row r="52" spans="2:13" ht="27.75" customHeight="1" x14ac:dyDescent="0.2">
      <c r="B52" s="1249"/>
      <c r="C52" s="1250"/>
      <c r="D52" s="103"/>
      <c r="E52" s="1253" t="s">
        <v>44</v>
      </c>
      <c r="F52" s="1253"/>
      <c r="G52" s="1253"/>
      <c r="H52" s="1254"/>
      <c r="I52" s="354">
        <v>42816</v>
      </c>
      <c r="J52" s="355">
        <v>42758</v>
      </c>
      <c r="K52" s="355">
        <v>41719</v>
      </c>
      <c r="L52" s="355">
        <v>40748</v>
      </c>
      <c r="M52" s="356">
        <v>40555</v>
      </c>
    </row>
    <row r="53" spans="2:13" ht="27.75" customHeight="1" thickBot="1" x14ac:dyDescent="0.25">
      <c r="B53" s="1260" t="s">
        <v>45</v>
      </c>
      <c r="C53" s="1261"/>
      <c r="D53" s="107"/>
      <c r="E53" s="1262" t="s">
        <v>46</v>
      </c>
      <c r="F53" s="1262"/>
      <c r="G53" s="1262"/>
      <c r="H53" s="1263"/>
      <c r="I53" s="357">
        <v>10541</v>
      </c>
      <c r="J53" s="358">
        <v>10991</v>
      </c>
      <c r="K53" s="358">
        <v>14376</v>
      </c>
      <c r="L53" s="358">
        <v>15284</v>
      </c>
      <c r="M53" s="359">
        <v>14349</v>
      </c>
    </row>
    <row r="54" spans="2:13" ht="27.75" customHeight="1" x14ac:dyDescent="0.2">
      <c r="B54" s="108" t="s">
        <v>47</v>
      </c>
      <c r="C54" s="109"/>
      <c r="D54" s="109"/>
      <c r="E54" s="110"/>
      <c r="F54" s="110"/>
      <c r="G54" s="110"/>
      <c r="H54" s="110"/>
      <c r="I54" s="111"/>
      <c r="J54" s="111"/>
      <c r="K54" s="111"/>
      <c r="L54" s="111"/>
      <c r="M54" s="111"/>
    </row>
    <row r="55" spans="2:13" ht="13.2" x14ac:dyDescent="0.2"/>
  </sheetData>
  <sheetProtection algorithmName="SHA-512" hashValue="vwtK9BorugEe2u+YZzOU+gSWtXckinBpd6gLdSVnKUZ0wUrBvmFTedSpllLZyWVo9r7lVoQElFhhzEd3sHGLNw==" saltValue="KwQm29OhBX0OiIbZmTiY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48</v>
      </c>
    </row>
    <row r="54" spans="2:8" ht="29.25" customHeight="1" thickBot="1" x14ac:dyDescent="0.3">
      <c r="B54" s="113" t="s">
        <v>1</v>
      </c>
      <c r="C54" s="114"/>
      <c r="D54" s="114"/>
      <c r="E54" s="115" t="s">
        <v>2</v>
      </c>
      <c r="F54" s="116" t="s">
        <v>555</v>
      </c>
      <c r="G54" s="116" t="s">
        <v>556</v>
      </c>
      <c r="H54" s="117" t="s">
        <v>557</v>
      </c>
    </row>
    <row r="55" spans="2:8" ht="52.5" customHeight="1" x14ac:dyDescent="0.2">
      <c r="B55" s="118"/>
      <c r="C55" s="1272" t="s">
        <v>49</v>
      </c>
      <c r="D55" s="1272"/>
      <c r="E55" s="1273"/>
      <c r="F55" s="119">
        <v>5004</v>
      </c>
      <c r="G55" s="119">
        <v>4346</v>
      </c>
      <c r="H55" s="120">
        <v>5982</v>
      </c>
    </row>
    <row r="56" spans="2:8" ht="52.5" customHeight="1" x14ac:dyDescent="0.2">
      <c r="B56" s="121"/>
      <c r="C56" s="1274" t="s">
        <v>50</v>
      </c>
      <c r="D56" s="1274"/>
      <c r="E56" s="1275"/>
      <c r="F56" s="122" t="s">
        <v>512</v>
      </c>
      <c r="G56" s="122">
        <v>2</v>
      </c>
      <c r="H56" s="123">
        <v>302</v>
      </c>
    </row>
    <row r="57" spans="2:8" ht="53.25" customHeight="1" x14ac:dyDescent="0.2">
      <c r="B57" s="121"/>
      <c r="C57" s="1276" t="s">
        <v>51</v>
      </c>
      <c r="D57" s="1276"/>
      <c r="E57" s="1277"/>
      <c r="F57" s="124">
        <v>491</v>
      </c>
      <c r="G57" s="124">
        <v>517</v>
      </c>
      <c r="H57" s="125">
        <v>386</v>
      </c>
    </row>
    <row r="58" spans="2:8" ht="45.75" customHeight="1" x14ac:dyDescent="0.2">
      <c r="B58" s="126"/>
      <c r="C58" s="1264" t="s">
        <v>575</v>
      </c>
      <c r="D58" s="1265"/>
      <c r="E58" s="1266"/>
      <c r="F58" s="127">
        <v>270</v>
      </c>
      <c r="G58" s="127">
        <v>295</v>
      </c>
      <c r="H58" s="128">
        <v>115</v>
      </c>
    </row>
    <row r="59" spans="2:8" ht="45.75" customHeight="1" x14ac:dyDescent="0.2">
      <c r="B59" s="126"/>
      <c r="C59" s="1264" t="s">
        <v>576</v>
      </c>
      <c r="D59" s="1265"/>
      <c r="E59" s="1266"/>
      <c r="F59" s="127">
        <v>114</v>
      </c>
      <c r="G59" s="127">
        <v>114</v>
      </c>
      <c r="H59" s="128">
        <v>112</v>
      </c>
    </row>
    <row r="60" spans="2:8" ht="45.75" customHeight="1" x14ac:dyDescent="0.2">
      <c r="B60" s="126"/>
      <c r="C60" s="1264" t="s">
        <v>577</v>
      </c>
      <c r="D60" s="1265"/>
      <c r="E60" s="1266"/>
      <c r="F60" s="127">
        <v>23</v>
      </c>
      <c r="G60" s="127">
        <v>23</v>
      </c>
      <c r="H60" s="128">
        <v>70</v>
      </c>
    </row>
    <row r="61" spans="2:8" ht="45.75" customHeight="1" x14ac:dyDescent="0.2">
      <c r="B61" s="126"/>
      <c r="C61" s="1264" t="s">
        <v>578</v>
      </c>
      <c r="D61" s="1265"/>
      <c r="E61" s="1266"/>
      <c r="F61" s="127">
        <v>23</v>
      </c>
      <c r="G61" s="127">
        <v>23</v>
      </c>
      <c r="H61" s="128">
        <v>23</v>
      </c>
    </row>
    <row r="62" spans="2:8" ht="45.75" customHeight="1" thickBot="1" x14ac:dyDescent="0.25">
      <c r="B62" s="129"/>
      <c r="C62" s="1267" t="s">
        <v>579</v>
      </c>
      <c r="D62" s="1268"/>
      <c r="E62" s="1269"/>
      <c r="F62" s="130">
        <v>15</v>
      </c>
      <c r="G62" s="130">
        <v>15</v>
      </c>
      <c r="H62" s="131">
        <v>17</v>
      </c>
    </row>
    <row r="63" spans="2:8" ht="52.5" customHeight="1" thickBot="1" x14ac:dyDescent="0.25">
      <c r="B63" s="132"/>
      <c r="C63" s="1270" t="s">
        <v>52</v>
      </c>
      <c r="D63" s="1270"/>
      <c r="E63" s="1271"/>
      <c r="F63" s="133">
        <v>5495</v>
      </c>
      <c r="G63" s="133">
        <v>4864</v>
      </c>
      <c r="H63" s="134">
        <v>6669</v>
      </c>
    </row>
    <row r="64" spans="2:8" ht="13.2" x14ac:dyDescent="0.2"/>
  </sheetData>
  <sheetProtection algorithmName="SHA-512" hashValue="Hw8JkeTIzjMX5Yf5HJc5LRRrwuIUa3UwGav/5u9cAFtgGSMhR60xIjTNkhcIgKXrpv/FyI7WZVGdgKdtHpOcyQ==" saltValue="Wnb5OF1ptkuKRfh+KycD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590</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591</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0" t="s">
        <v>599</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ht="13.2" x14ac:dyDescent="0.2">
      <c r="B44" s="376"/>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ht="13.2" x14ac:dyDescent="0.2">
      <c r="B45" s="376"/>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ht="13.2" x14ac:dyDescent="0.2">
      <c r="B46" s="376"/>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ht="13.2" x14ac:dyDescent="0.2">
      <c r="B47" s="376"/>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592</v>
      </c>
    </row>
    <row r="50" spans="1:109" ht="13.2" x14ac:dyDescent="0.2">
      <c r="B50" s="376"/>
      <c r="G50" s="1289"/>
      <c r="H50" s="1289"/>
      <c r="I50" s="1289"/>
      <c r="J50" s="1289"/>
      <c r="K50" s="386"/>
      <c r="L50" s="386"/>
      <c r="M50" s="387"/>
      <c r="N50" s="387"/>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553</v>
      </c>
      <c r="BQ50" s="1293"/>
      <c r="BR50" s="1293"/>
      <c r="BS50" s="1293"/>
      <c r="BT50" s="1293"/>
      <c r="BU50" s="1293"/>
      <c r="BV50" s="1293"/>
      <c r="BW50" s="1293"/>
      <c r="BX50" s="1293" t="s">
        <v>554</v>
      </c>
      <c r="BY50" s="1293"/>
      <c r="BZ50" s="1293"/>
      <c r="CA50" s="1293"/>
      <c r="CB50" s="1293"/>
      <c r="CC50" s="1293"/>
      <c r="CD50" s="1293"/>
      <c r="CE50" s="1293"/>
      <c r="CF50" s="1293" t="s">
        <v>555</v>
      </c>
      <c r="CG50" s="1293"/>
      <c r="CH50" s="1293"/>
      <c r="CI50" s="1293"/>
      <c r="CJ50" s="1293"/>
      <c r="CK50" s="1293"/>
      <c r="CL50" s="1293"/>
      <c r="CM50" s="1293"/>
      <c r="CN50" s="1293" t="s">
        <v>556</v>
      </c>
      <c r="CO50" s="1293"/>
      <c r="CP50" s="1293"/>
      <c r="CQ50" s="1293"/>
      <c r="CR50" s="1293"/>
      <c r="CS50" s="1293"/>
      <c r="CT50" s="1293"/>
      <c r="CU50" s="1293"/>
      <c r="CV50" s="1293" t="s">
        <v>557</v>
      </c>
      <c r="CW50" s="1293"/>
      <c r="CX50" s="1293"/>
      <c r="CY50" s="1293"/>
      <c r="CZ50" s="1293"/>
      <c r="DA50" s="1293"/>
      <c r="DB50" s="1293"/>
      <c r="DC50" s="1293"/>
    </row>
    <row r="51" spans="1:109" ht="13.5" customHeight="1" x14ac:dyDescent="0.2">
      <c r="B51" s="376"/>
      <c r="G51" s="1294"/>
      <c r="H51" s="1294"/>
      <c r="I51" s="1297"/>
      <c r="J51" s="1297"/>
      <c r="K51" s="1295"/>
      <c r="L51" s="1295"/>
      <c r="M51" s="1295"/>
      <c r="N51" s="1295"/>
      <c r="AM51" s="385"/>
      <c r="AN51" s="1296" t="s">
        <v>593</v>
      </c>
      <c r="AO51" s="1296"/>
      <c r="AP51" s="1296"/>
      <c r="AQ51" s="1296"/>
      <c r="AR51" s="1296"/>
      <c r="AS51" s="1296"/>
      <c r="AT51" s="1296"/>
      <c r="AU51" s="1296"/>
      <c r="AV51" s="1296"/>
      <c r="AW51" s="1296"/>
      <c r="AX51" s="1296"/>
      <c r="AY51" s="1296"/>
      <c r="AZ51" s="1296"/>
      <c r="BA51" s="1296"/>
      <c r="BB51" s="1296" t="s">
        <v>594</v>
      </c>
      <c r="BC51" s="1296"/>
      <c r="BD51" s="1296"/>
      <c r="BE51" s="1296"/>
      <c r="BF51" s="1296"/>
      <c r="BG51" s="1296"/>
      <c r="BH51" s="1296"/>
      <c r="BI51" s="1296"/>
      <c r="BJ51" s="1296"/>
      <c r="BK51" s="1296"/>
      <c r="BL51" s="1296"/>
      <c r="BM51" s="1296"/>
      <c r="BN51" s="1296"/>
      <c r="BO51" s="1296"/>
      <c r="BP51" s="1278"/>
      <c r="BQ51" s="1279"/>
      <c r="BR51" s="1279"/>
      <c r="BS51" s="1279"/>
      <c r="BT51" s="1279"/>
      <c r="BU51" s="1279"/>
      <c r="BV51" s="1279"/>
      <c r="BW51" s="1279"/>
      <c r="BX51" s="1278"/>
      <c r="BY51" s="1279"/>
      <c r="BZ51" s="1279"/>
      <c r="CA51" s="1279"/>
      <c r="CB51" s="1279"/>
      <c r="CC51" s="1279"/>
      <c r="CD51" s="1279"/>
      <c r="CE51" s="1279"/>
      <c r="CF51" s="1279">
        <v>38.200000000000003</v>
      </c>
      <c r="CG51" s="1279"/>
      <c r="CH51" s="1279"/>
      <c r="CI51" s="1279"/>
      <c r="CJ51" s="1279"/>
      <c r="CK51" s="1279"/>
      <c r="CL51" s="1279"/>
      <c r="CM51" s="1279"/>
      <c r="CN51" s="1279">
        <v>39.200000000000003</v>
      </c>
      <c r="CO51" s="1279"/>
      <c r="CP51" s="1279"/>
      <c r="CQ51" s="1279"/>
      <c r="CR51" s="1279"/>
      <c r="CS51" s="1279"/>
      <c r="CT51" s="1279"/>
      <c r="CU51" s="1279"/>
      <c r="CV51" s="1279">
        <v>34.5</v>
      </c>
      <c r="CW51" s="1279"/>
      <c r="CX51" s="1279"/>
      <c r="CY51" s="1279"/>
      <c r="CZ51" s="1279"/>
      <c r="DA51" s="1279"/>
      <c r="DB51" s="1279"/>
      <c r="DC51" s="1279"/>
    </row>
    <row r="52" spans="1:109" ht="13.2" x14ac:dyDescent="0.2">
      <c r="B52" s="376"/>
      <c r="G52" s="1294"/>
      <c r="H52" s="1294"/>
      <c r="I52" s="1297"/>
      <c r="J52" s="1297"/>
      <c r="K52" s="1295"/>
      <c r="L52" s="1295"/>
      <c r="M52" s="1295"/>
      <c r="N52" s="1295"/>
      <c r="AM52" s="385"/>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4"/>
      <c r="B53" s="376"/>
      <c r="G53" s="1294"/>
      <c r="H53" s="1294"/>
      <c r="I53" s="1289"/>
      <c r="J53" s="1289"/>
      <c r="K53" s="1295"/>
      <c r="L53" s="1295"/>
      <c r="M53" s="1295"/>
      <c r="N53" s="1295"/>
      <c r="AM53" s="385"/>
      <c r="AN53" s="1296"/>
      <c r="AO53" s="1296"/>
      <c r="AP53" s="1296"/>
      <c r="AQ53" s="1296"/>
      <c r="AR53" s="1296"/>
      <c r="AS53" s="1296"/>
      <c r="AT53" s="1296"/>
      <c r="AU53" s="1296"/>
      <c r="AV53" s="1296"/>
      <c r="AW53" s="1296"/>
      <c r="AX53" s="1296"/>
      <c r="AY53" s="1296"/>
      <c r="AZ53" s="1296"/>
      <c r="BA53" s="1296"/>
      <c r="BB53" s="1296" t="s">
        <v>595</v>
      </c>
      <c r="BC53" s="1296"/>
      <c r="BD53" s="1296"/>
      <c r="BE53" s="1296"/>
      <c r="BF53" s="1296"/>
      <c r="BG53" s="1296"/>
      <c r="BH53" s="1296"/>
      <c r="BI53" s="1296"/>
      <c r="BJ53" s="1296"/>
      <c r="BK53" s="1296"/>
      <c r="BL53" s="1296"/>
      <c r="BM53" s="1296"/>
      <c r="BN53" s="1296"/>
      <c r="BO53" s="1296"/>
      <c r="BP53" s="1278"/>
      <c r="BQ53" s="1279"/>
      <c r="BR53" s="1279"/>
      <c r="BS53" s="1279"/>
      <c r="BT53" s="1279"/>
      <c r="BU53" s="1279"/>
      <c r="BV53" s="1279"/>
      <c r="BW53" s="1279"/>
      <c r="BX53" s="1278"/>
      <c r="BY53" s="1279"/>
      <c r="BZ53" s="1279"/>
      <c r="CA53" s="1279"/>
      <c r="CB53" s="1279"/>
      <c r="CC53" s="1279"/>
      <c r="CD53" s="1279"/>
      <c r="CE53" s="1279"/>
      <c r="CF53" s="1279">
        <v>58.9</v>
      </c>
      <c r="CG53" s="1279"/>
      <c r="CH53" s="1279"/>
      <c r="CI53" s="1279"/>
      <c r="CJ53" s="1279"/>
      <c r="CK53" s="1279"/>
      <c r="CL53" s="1279"/>
      <c r="CM53" s="1279"/>
      <c r="CN53" s="1279">
        <v>60</v>
      </c>
      <c r="CO53" s="1279"/>
      <c r="CP53" s="1279"/>
      <c r="CQ53" s="1279"/>
      <c r="CR53" s="1279"/>
      <c r="CS53" s="1279"/>
      <c r="CT53" s="1279"/>
      <c r="CU53" s="1279"/>
      <c r="CV53" s="1279">
        <v>60.6</v>
      </c>
      <c r="CW53" s="1279"/>
      <c r="CX53" s="1279"/>
      <c r="CY53" s="1279"/>
      <c r="CZ53" s="1279"/>
      <c r="DA53" s="1279"/>
      <c r="DB53" s="1279"/>
      <c r="DC53" s="1279"/>
    </row>
    <row r="54" spans="1:109" ht="13.2" x14ac:dyDescent="0.2">
      <c r="A54" s="384"/>
      <c r="B54" s="376"/>
      <c r="G54" s="1294"/>
      <c r="H54" s="1294"/>
      <c r="I54" s="1289"/>
      <c r="J54" s="1289"/>
      <c r="K54" s="1295"/>
      <c r="L54" s="1295"/>
      <c r="M54" s="1295"/>
      <c r="N54" s="1295"/>
      <c r="AM54" s="385"/>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4"/>
      <c r="B55" s="376"/>
      <c r="G55" s="1289"/>
      <c r="H55" s="1289"/>
      <c r="I55" s="1289"/>
      <c r="J55" s="1289"/>
      <c r="K55" s="1295"/>
      <c r="L55" s="1295"/>
      <c r="M55" s="1295"/>
      <c r="N55" s="1295"/>
      <c r="AN55" s="1293" t="s">
        <v>596</v>
      </c>
      <c r="AO55" s="1293"/>
      <c r="AP55" s="1293"/>
      <c r="AQ55" s="1293"/>
      <c r="AR55" s="1293"/>
      <c r="AS55" s="1293"/>
      <c r="AT55" s="1293"/>
      <c r="AU55" s="1293"/>
      <c r="AV55" s="1293"/>
      <c r="AW55" s="1293"/>
      <c r="AX55" s="1293"/>
      <c r="AY55" s="1293"/>
      <c r="AZ55" s="1293"/>
      <c r="BA55" s="1293"/>
      <c r="BB55" s="1296" t="s">
        <v>594</v>
      </c>
      <c r="BC55" s="1296"/>
      <c r="BD55" s="1296"/>
      <c r="BE55" s="1296"/>
      <c r="BF55" s="1296"/>
      <c r="BG55" s="1296"/>
      <c r="BH55" s="1296"/>
      <c r="BI55" s="1296"/>
      <c r="BJ55" s="1296"/>
      <c r="BK55" s="1296"/>
      <c r="BL55" s="1296"/>
      <c r="BM55" s="1296"/>
      <c r="BN55" s="1296"/>
      <c r="BO55" s="1296"/>
      <c r="BP55" s="1278"/>
      <c r="BQ55" s="1279"/>
      <c r="BR55" s="1279"/>
      <c r="BS55" s="1279"/>
      <c r="BT55" s="1279"/>
      <c r="BU55" s="1279"/>
      <c r="BV55" s="1279"/>
      <c r="BW55" s="1279"/>
      <c r="BX55" s="1278"/>
      <c r="BY55" s="1279"/>
      <c r="BZ55" s="1279"/>
      <c r="CA55" s="1279"/>
      <c r="CB55" s="1279"/>
      <c r="CC55" s="1279"/>
      <c r="CD55" s="1279"/>
      <c r="CE55" s="1279"/>
      <c r="CF55" s="1279">
        <v>19</v>
      </c>
      <c r="CG55" s="1279"/>
      <c r="CH55" s="1279"/>
      <c r="CI55" s="1279"/>
      <c r="CJ55" s="1279"/>
      <c r="CK55" s="1279"/>
      <c r="CL55" s="1279"/>
      <c r="CM55" s="1279"/>
      <c r="CN55" s="1279">
        <v>18</v>
      </c>
      <c r="CO55" s="1279"/>
      <c r="CP55" s="1279"/>
      <c r="CQ55" s="1279"/>
      <c r="CR55" s="1279"/>
      <c r="CS55" s="1279"/>
      <c r="CT55" s="1279"/>
      <c r="CU55" s="1279"/>
      <c r="CV55" s="1279">
        <v>13.1</v>
      </c>
      <c r="CW55" s="1279"/>
      <c r="CX55" s="1279"/>
      <c r="CY55" s="1279"/>
      <c r="CZ55" s="1279"/>
      <c r="DA55" s="1279"/>
      <c r="DB55" s="1279"/>
      <c r="DC55" s="1279"/>
    </row>
    <row r="56" spans="1:109" ht="13.2" x14ac:dyDescent="0.2">
      <c r="A56" s="384"/>
      <c r="B56" s="376"/>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2" x14ac:dyDescent="0.2">
      <c r="B57" s="388"/>
      <c r="G57" s="1289"/>
      <c r="H57" s="1289"/>
      <c r="I57" s="1298"/>
      <c r="J57" s="1298"/>
      <c r="K57" s="1295"/>
      <c r="L57" s="1295"/>
      <c r="M57" s="1295"/>
      <c r="N57" s="1295"/>
      <c r="AM57" s="370"/>
      <c r="AN57" s="1293"/>
      <c r="AO57" s="1293"/>
      <c r="AP57" s="1293"/>
      <c r="AQ57" s="1293"/>
      <c r="AR57" s="1293"/>
      <c r="AS57" s="1293"/>
      <c r="AT57" s="1293"/>
      <c r="AU57" s="1293"/>
      <c r="AV57" s="1293"/>
      <c r="AW57" s="1293"/>
      <c r="AX57" s="1293"/>
      <c r="AY57" s="1293"/>
      <c r="AZ57" s="1293"/>
      <c r="BA57" s="1293"/>
      <c r="BB57" s="1296" t="s">
        <v>595</v>
      </c>
      <c r="BC57" s="1296"/>
      <c r="BD57" s="1296"/>
      <c r="BE57" s="1296"/>
      <c r="BF57" s="1296"/>
      <c r="BG57" s="1296"/>
      <c r="BH57" s="1296"/>
      <c r="BI57" s="1296"/>
      <c r="BJ57" s="1296"/>
      <c r="BK57" s="1296"/>
      <c r="BL57" s="1296"/>
      <c r="BM57" s="1296"/>
      <c r="BN57" s="1296"/>
      <c r="BO57" s="1296"/>
      <c r="BP57" s="1278"/>
      <c r="BQ57" s="1279"/>
      <c r="BR57" s="1279"/>
      <c r="BS57" s="1279"/>
      <c r="BT57" s="1279"/>
      <c r="BU57" s="1279"/>
      <c r="BV57" s="1279"/>
      <c r="BW57" s="1279"/>
      <c r="BX57" s="1278"/>
      <c r="BY57" s="1279"/>
      <c r="BZ57" s="1279"/>
      <c r="CA57" s="1279"/>
      <c r="CB57" s="1279"/>
      <c r="CC57" s="1279"/>
      <c r="CD57" s="1279"/>
      <c r="CE57" s="1279"/>
      <c r="CF57" s="1279">
        <v>60.9</v>
      </c>
      <c r="CG57" s="1279"/>
      <c r="CH57" s="1279"/>
      <c r="CI57" s="1279"/>
      <c r="CJ57" s="1279"/>
      <c r="CK57" s="1279"/>
      <c r="CL57" s="1279"/>
      <c r="CM57" s="1279"/>
      <c r="CN57" s="1279">
        <v>61.9</v>
      </c>
      <c r="CO57" s="1279"/>
      <c r="CP57" s="1279"/>
      <c r="CQ57" s="1279"/>
      <c r="CR57" s="1279"/>
      <c r="CS57" s="1279"/>
      <c r="CT57" s="1279"/>
      <c r="CU57" s="1279"/>
      <c r="CV57" s="1279">
        <v>62.5</v>
      </c>
      <c r="CW57" s="1279"/>
      <c r="CX57" s="1279"/>
      <c r="CY57" s="1279"/>
      <c r="CZ57" s="1279"/>
      <c r="DA57" s="1279"/>
      <c r="DB57" s="1279"/>
      <c r="DC57" s="1279"/>
      <c r="DD57" s="389"/>
      <c r="DE57" s="388"/>
    </row>
    <row r="58" spans="1:109" s="384" customFormat="1" ht="13.2" x14ac:dyDescent="0.2">
      <c r="A58" s="370"/>
      <c r="B58" s="388"/>
      <c r="G58" s="1289"/>
      <c r="H58" s="1289"/>
      <c r="I58" s="1298"/>
      <c r="J58" s="1298"/>
      <c r="K58" s="1295"/>
      <c r="L58" s="1295"/>
      <c r="M58" s="1295"/>
      <c r="N58" s="1295"/>
      <c r="AM58" s="370"/>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597</v>
      </c>
    </row>
    <row r="64" spans="1:109" ht="13.2" x14ac:dyDescent="0.2">
      <c r="B64" s="376"/>
      <c r="G64" s="383"/>
      <c r="I64" s="396"/>
      <c r="J64" s="396"/>
      <c r="K64" s="396"/>
      <c r="L64" s="396"/>
      <c r="M64" s="396"/>
      <c r="N64" s="397"/>
      <c r="AM64" s="383"/>
      <c r="AN64" s="383" t="s">
        <v>591</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0" t="s">
        <v>600</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ht="13.2" x14ac:dyDescent="0.2">
      <c r="B66" s="376"/>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ht="13.2" x14ac:dyDescent="0.2">
      <c r="B67" s="376"/>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ht="13.2" x14ac:dyDescent="0.2">
      <c r="B68" s="376"/>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ht="13.2" x14ac:dyDescent="0.2">
      <c r="B69" s="376"/>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592</v>
      </c>
    </row>
    <row r="72" spans="2:107" ht="13.2" x14ac:dyDescent="0.2">
      <c r="B72" s="376"/>
      <c r="G72" s="1289"/>
      <c r="H72" s="1289"/>
      <c r="I72" s="1289"/>
      <c r="J72" s="1289"/>
      <c r="K72" s="386"/>
      <c r="L72" s="386"/>
      <c r="M72" s="387"/>
      <c r="N72" s="387"/>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553</v>
      </c>
      <c r="BQ72" s="1293"/>
      <c r="BR72" s="1293"/>
      <c r="BS72" s="1293"/>
      <c r="BT72" s="1293"/>
      <c r="BU72" s="1293"/>
      <c r="BV72" s="1293"/>
      <c r="BW72" s="1293"/>
      <c r="BX72" s="1293" t="s">
        <v>554</v>
      </c>
      <c r="BY72" s="1293"/>
      <c r="BZ72" s="1293"/>
      <c r="CA72" s="1293"/>
      <c r="CB72" s="1293"/>
      <c r="CC72" s="1293"/>
      <c r="CD72" s="1293"/>
      <c r="CE72" s="1293"/>
      <c r="CF72" s="1293" t="s">
        <v>555</v>
      </c>
      <c r="CG72" s="1293"/>
      <c r="CH72" s="1293"/>
      <c r="CI72" s="1293"/>
      <c r="CJ72" s="1293"/>
      <c r="CK72" s="1293"/>
      <c r="CL72" s="1293"/>
      <c r="CM72" s="1293"/>
      <c r="CN72" s="1293" t="s">
        <v>556</v>
      </c>
      <c r="CO72" s="1293"/>
      <c r="CP72" s="1293"/>
      <c r="CQ72" s="1293"/>
      <c r="CR72" s="1293"/>
      <c r="CS72" s="1293"/>
      <c r="CT72" s="1293"/>
      <c r="CU72" s="1293"/>
      <c r="CV72" s="1293" t="s">
        <v>557</v>
      </c>
      <c r="CW72" s="1293"/>
      <c r="CX72" s="1293"/>
      <c r="CY72" s="1293"/>
      <c r="CZ72" s="1293"/>
      <c r="DA72" s="1293"/>
      <c r="DB72" s="1293"/>
      <c r="DC72" s="1293"/>
    </row>
    <row r="73" spans="2:107" ht="13.2" x14ac:dyDescent="0.2">
      <c r="B73" s="376"/>
      <c r="G73" s="1294"/>
      <c r="H73" s="1294"/>
      <c r="I73" s="1294"/>
      <c r="J73" s="1294"/>
      <c r="K73" s="1299"/>
      <c r="L73" s="1299"/>
      <c r="M73" s="1299"/>
      <c r="N73" s="1299"/>
      <c r="AM73" s="385"/>
      <c r="AN73" s="1296" t="s">
        <v>593</v>
      </c>
      <c r="AO73" s="1296"/>
      <c r="AP73" s="1296"/>
      <c r="AQ73" s="1296"/>
      <c r="AR73" s="1296"/>
      <c r="AS73" s="1296"/>
      <c r="AT73" s="1296"/>
      <c r="AU73" s="1296"/>
      <c r="AV73" s="1296"/>
      <c r="AW73" s="1296"/>
      <c r="AX73" s="1296"/>
      <c r="AY73" s="1296"/>
      <c r="AZ73" s="1296"/>
      <c r="BA73" s="1296"/>
      <c r="BB73" s="1296" t="s">
        <v>594</v>
      </c>
      <c r="BC73" s="1296"/>
      <c r="BD73" s="1296"/>
      <c r="BE73" s="1296"/>
      <c r="BF73" s="1296"/>
      <c r="BG73" s="1296"/>
      <c r="BH73" s="1296"/>
      <c r="BI73" s="1296"/>
      <c r="BJ73" s="1296"/>
      <c r="BK73" s="1296"/>
      <c r="BL73" s="1296"/>
      <c r="BM73" s="1296"/>
      <c r="BN73" s="1296"/>
      <c r="BO73" s="1296"/>
      <c r="BP73" s="1279">
        <v>28.4</v>
      </c>
      <c r="BQ73" s="1279"/>
      <c r="BR73" s="1279"/>
      <c r="BS73" s="1279"/>
      <c r="BT73" s="1279"/>
      <c r="BU73" s="1279"/>
      <c r="BV73" s="1279"/>
      <c r="BW73" s="1279"/>
      <c r="BX73" s="1279">
        <v>29.6</v>
      </c>
      <c r="BY73" s="1279"/>
      <c r="BZ73" s="1279"/>
      <c r="CA73" s="1279"/>
      <c r="CB73" s="1279"/>
      <c r="CC73" s="1279"/>
      <c r="CD73" s="1279"/>
      <c r="CE73" s="1279"/>
      <c r="CF73" s="1279">
        <v>38.200000000000003</v>
      </c>
      <c r="CG73" s="1279"/>
      <c r="CH73" s="1279"/>
      <c r="CI73" s="1279"/>
      <c r="CJ73" s="1279"/>
      <c r="CK73" s="1279"/>
      <c r="CL73" s="1279"/>
      <c r="CM73" s="1279"/>
      <c r="CN73" s="1279">
        <v>39.200000000000003</v>
      </c>
      <c r="CO73" s="1279"/>
      <c r="CP73" s="1279"/>
      <c r="CQ73" s="1279"/>
      <c r="CR73" s="1279"/>
      <c r="CS73" s="1279"/>
      <c r="CT73" s="1279"/>
      <c r="CU73" s="1279"/>
      <c r="CV73" s="1279">
        <v>34.5</v>
      </c>
      <c r="CW73" s="1279"/>
      <c r="CX73" s="1279"/>
      <c r="CY73" s="1279"/>
      <c r="CZ73" s="1279"/>
      <c r="DA73" s="1279"/>
      <c r="DB73" s="1279"/>
      <c r="DC73" s="1279"/>
    </row>
    <row r="74" spans="2:107" ht="13.2" x14ac:dyDescent="0.2">
      <c r="B74" s="376"/>
      <c r="G74" s="1294"/>
      <c r="H74" s="1294"/>
      <c r="I74" s="1294"/>
      <c r="J74" s="1294"/>
      <c r="K74" s="1299"/>
      <c r="L74" s="1299"/>
      <c r="M74" s="1299"/>
      <c r="N74" s="1299"/>
      <c r="AM74" s="385"/>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6"/>
      <c r="G75" s="1294"/>
      <c r="H75" s="1294"/>
      <c r="I75" s="1289"/>
      <c r="J75" s="1289"/>
      <c r="K75" s="1295"/>
      <c r="L75" s="1295"/>
      <c r="M75" s="1295"/>
      <c r="N75" s="1295"/>
      <c r="AM75" s="385"/>
      <c r="AN75" s="1296"/>
      <c r="AO75" s="1296"/>
      <c r="AP75" s="1296"/>
      <c r="AQ75" s="1296"/>
      <c r="AR75" s="1296"/>
      <c r="AS75" s="1296"/>
      <c r="AT75" s="1296"/>
      <c r="AU75" s="1296"/>
      <c r="AV75" s="1296"/>
      <c r="AW75" s="1296"/>
      <c r="AX75" s="1296"/>
      <c r="AY75" s="1296"/>
      <c r="AZ75" s="1296"/>
      <c r="BA75" s="1296"/>
      <c r="BB75" s="1296" t="s">
        <v>598</v>
      </c>
      <c r="BC75" s="1296"/>
      <c r="BD75" s="1296"/>
      <c r="BE75" s="1296"/>
      <c r="BF75" s="1296"/>
      <c r="BG75" s="1296"/>
      <c r="BH75" s="1296"/>
      <c r="BI75" s="1296"/>
      <c r="BJ75" s="1296"/>
      <c r="BK75" s="1296"/>
      <c r="BL75" s="1296"/>
      <c r="BM75" s="1296"/>
      <c r="BN75" s="1296"/>
      <c r="BO75" s="1296"/>
      <c r="BP75" s="1279">
        <v>0.7</v>
      </c>
      <c r="BQ75" s="1279"/>
      <c r="BR75" s="1279"/>
      <c r="BS75" s="1279"/>
      <c r="BT75" s="1279"/>
      <c r="BU75" s="1279"/>
      <c r="BV75" s="1279"/>
      <c r="BW75" s="1279"/>
      <c r="BX75" s="1279">
        <v>0.6</v>
      </c>
      <c r="BY75" s="1279"/>
      <c r="BZ75" s="1279"/>
      <c r="CA75" s="1279"/>
      <c r="CB75" s="1279"/>
      <c r="CC75" s="1279"/>
      <c r="CD75" s="1279"/>
      <c r="CE75" s="1279"/>
      <c r="CF75" s="1279">
        <v>1.2</v>
      </c>
      <c r="CG75" s="1279"/>
      <c r="CH75" s="1279"/>
      <c r="CI75" s="1279"/>
      <c r="CJ75" s="1279"/>
      <c r="CK75" s="1279"/>
      <c r="CL75" s="1279"/>
      <c r="CM75" s="1279"/>
      <c r="CN75" s="1279">
        <v>1.8</v>
      </c>
      <c r="CO75" s="1279"/>
      <c r="CP75" s="1279"/>
      <c r="CQ75" s="1279"/>
      <c r="CR75" s="1279"/>
      <c r="CS75" s="1279"/>
      <c r="CT75" s="1279"/>
      <c r="CU75" s="1279"/>
      <c r="CV75" s="1279">
        <v>2.8</v>
      </c>
      <c r="CW75" s="1279"/>
      <c r="CX75" s="1279"/>
      <c r="CY75" s="1279"/>
      <c r="CZ75" s="1279"/>
      <c r="DA75" s="1279"/>
      <c r="DB75" s="1279"/>
      <c r="DC75" s="1279"/>
    </row>
    <row r="76" spans="2:107" ht="13.2" x14ac:dyDescent="0.2">
      <c r="B76" s="376"/>
      <c r="G76" s="1294"/>
      <c r="H76" s="1294"/>
      <c r="I76" s="1289"/>
      <c r="J76" s="1289"/>
      <c r="K76" s="1295"/>
      <c r="L76" s="1295"/>
      <c r="M76" s="1295"/>
      <c r="N76" s="1295"/>
      <c r="AM76" s="385"/>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6"/>
      <c r="G77" s="1289"/>
      <c r="H77" s="1289"/>
      <c r="I77" s="1289"/>
      <c r="J77" s="1289"/>
      <c r="K77" s="1299"/>
      <c r="L77" s="1299"/>
      <c r="M77" s="1299"/>
      <c r="N77" s="1299"/>
      <c r="AN77" s="1293" t="s">
        <v>596</v>
      </c>
      <c r="AO77" s="1293"/>
      <c r="AP77" s="1293"/>
      <c r="AQ77" s="1293"/>
      <c r="AR77" s="1293"/>
      <c r="AS77" s="1293"/>
      <c r="AT77" s="1293"/>
      <c r="AU77" s="1293"/>
      <c r="AV77" s="1293"/>
      <c r="AW77" s="1293"/>
      <c r="AX77" s="1293"/>
      <c r="AY77" s="1293"/>
      <c r="AZ77" s="1293"/>
      <c r="BA77" s="1293"/>
      <c r="BB77" s="1296" t="s">
        <v>594</v>
      </c>
      <c r="BC77" s="1296"/>
      <c r="BD77" s="1296"/>
      <c r="BE77" s="1296"/>
      <c r="BF77" s="1296"/>
      <c r="BG77" s="1296"/>
      <c r="BH77" s="1296"/>
      <c r="BI77" s="1296"/>
      <c r="BJ77" s="1296"/>
      <c r="BK77" s="1296"/>
      <c r="BL77" s="1296"/>
      <c r="BM77" s="1296"/>
      <c r="BN77" s="1296"/>
      <c r="BO77" s="1296"/>
      <c r="BP77" s="1279">
        <v>30</v>
      </c>
      <c r="BQ77" s="1279"/>
      <c r="BR77" s="1279"/>
      <c r="BS77" s="1279"/>
      <c r="BT77" s="1279"/>
      <c r="BU77" s="1279"/>
      <c r="BV77" s="1279"/>
      <c r="BW77" s="1279"/>
      <c r="BX77" s="1279">
        <v>23.1</v>
      </c>
      <c r="BY77" s="1279"/>
      <c r="BZ77" s="1279"/>
      <c r="CA77" s="1279"/>
      <c r="CB77" s="1279"/>
      <c r="CC77" s="1279"/>
      <c r="CD77" s="1279"/>
      <c r="CE77" s="1279"/>
      <c r="CF77" s="1279">
        <v>19</v>
      </c>
      <c r="CG77" s="1279"/>
      <c r="CH77" s="1279"/>
      <c r="CI77" s="1279"/>
      <c r="CJ77" s="1279"/>
      <c r="CK77" s="1279"/>
      <c r="CL77" s="1279"/>
      <c r="CM77" s="1279"/>
      <c r="CN77" s="1279">
        <v>18</v>
      </c>
      <c r="CO77" s="1279"/>
      <c r="CP77" s="1279"/>
      <c r="CQ77" s="1279"/>
      <c r="CR77" s="1279"/>
      <c r="CS77" s="1279"/>
      <c r="CT77" s="1279"/>
      <c r="CU77" s="1279"/>
      <c r="CV77" s="1279">
        <v>13.1</v>
      </c>
      <c r="CW77" s="1279"/>
      <c r="CX77" s="1279"/>
      <c r="CY77" s="1279"/>
      <c r="CZ77" s="1279"/>
      <c r="DA77" s="1279"/>
      <c r="DB77" s="1279"/>
      <c r="DC77" s="1279"/>
    </row>
    <row r="78" spans="2:107" ht="13.2" x14ac:dyDescent="0.2">
      <c r="B78" s="376"/>
      <c r="G78" s="1289"/>
      <c r="H78" s="1289"/>
      <c r="I78" s="1289"/>
      <c r="J78" s="1289"/>
      <c r="K78" s="1299"/>
      <c r="L78" s="1299"/>
      <c r="M78" s="1299"/>
      <c r="N78" s="1299"/>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6"/>
      <c r="G79" s="1289"/>
      <c r="H79" s="1289"/>
      <c r="I79" s="1298"/>
      <c r="J79" s="1298"/>
      <c r="K79" s="1300"/>
      <c r="L79" s="1300"/>
      <c r="M79" s="1300"/>
      <c r="N79" s="1300"/>
      <c r="AN79" s="1293"/>
      <c r="AO79" s="1293"/>
      <c r="AP79" s="1293"/>
      <c r="AQ79" s="1293"/>
      <c r="AR79" s="1293"/>
      <c r="AS79" s="1293"/>
      <c r="AT79" s="1293"/>
      <c r="AU79" s="1293"/>
      <c r="AV79" s="1293"/>
      <c r="AW79" s="1293"/>
      <c r="AX79" s="1293"/>
      <c r="AY79" s="1293"/>
      <c r="AZ79" s="1293"/>
      <c r="BA79" s="1293"/>
      <c r="BB79" s="1296" t="s">
        <v>598</v>
      </c>
      <c r="BC79" s="1296"/>
      <c r="BD79" s="1296"/>
      <c r="BE79" s="1296"/>
      <c r="BF79" s="1296"/>
      <c r="BG79" s="1296"/>
      <c r="BH79" s="1296"/>
      <c r="BI79" s="1296"/>
      <c r="BJ79" s="1296"/>
      <c r="BK79" s="1296"/>
      <c r="BL79" s="1296"/>
      <c r="BM79" s="1296"/>
      <c r="BN79" s="1296"/>
      <c r="BO79" s="1296"/>
      <c r="BP79" s="1279">
        <v>5</v>
      </c>
      <c r="BQ79" s="1279"/>
      <c r="BR79" s="1279"/>
      <c r="BS79" s="1279"/>
      <c r="BT79" s="1279"/>
      <c r="BU79" s="1279"/>
      <c r="BV79" s="1279"/>
      <c r="BW79" s="1279"/>
      <c r="BX79" s="1279">
        <v>4.2</v>
      </c>
      <c r="BY79" s="1279"/>
      <c r="BZ79" s="1279"/>
      <c r="CA79" s="1279"/>
      <c r="CB79" s="1279"/>
      <c r="CC79" s="1279"/>
      <c r="CD79" s="1279"/>
      <c r="CE79" s="1279"/>
      <c r="CF79" s="1279">
        <v>3.6</v>
      </c>
      <c r="CG79" s="1279"/>
      <c r="CH79" s="1279"/>
      <c r="CI79" s="1279"/>
      <c r="CJ79" s="1279"/>
      <c r="CK79" s="1279"/>
      <c r="CL79" s="1279"/>
      <c r="CM79" s="1279"/>
      <c r="CN79" s="1279">
        <v>3.5</v>
      </c>
      <c r="CO79" s="1279"/>
      <c r="CP79" s="1279"/>
      <c r="CQ79" s="1279"/>
      <c r="CR79" s="1279"/>
      <c r="CS79" s="1279"/>
      <c r="CT79" s="1279"/>
      <c r="CU79" s="1279"/>
      <c r="CV79" s="1279">
        <v>3.6</v>
      </c>
      <c r="CW79" s="1279"/>
      <c r="CX79" s="1279"/>
      <c r="CY79" s="1279"/>
      <c r="CZ79" s="1279"/>
      <c r="DA79" s="1279"/>
      <c r="DB79" s="1279"/>
      <c r="DC79" s="1279"/>
    </row>
    <row r="80" spans="2:107" ht="13.2" x14ac:dyDescent="0.2">
      <c r="B80" s="376"/>
      <c r="G80" s="1289"/>
      <c r="H80" s="1289"/>
      <c r="I80" s="1298"/>
      <c r="J80" s="1298"/>
      <c r="K80" s="1300"/>
      <c r="L80" s="1300"/>
      <c r="M80" s="1300"/>
      <c r="N80" s="1300"/>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2oMfZI2FKAp5qP7PtBa9ccQjrvCEcFvSkFLn6rIPDc37m7KZ6P4BQEeDvNRrYK5LLpLB1smLsT8SVHs5vr5WJw==" saltValue="ZzCxiPT0QF3dRq1GOKfb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500</v>
      </c>
    </row>
  </sheetData>
  <sheetProtection algorithmName="SHA-512" hashValue="uyC/cgiMM8779N4vpYIb4SAa02J7sOdS9iwISj8BGAzBh2yLq+qz2tR2iJ71n1te/U727fOPNPE+8ffwOqT3Gg==" saltValue="93ZlIw1a22fWrQfANmM5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500</v>
      </c>
    </row>
  </sheetData>
  <sheetProtection algorithmName="SHA-512" hashValue="s2stOCkrwFyQBSnDQyEKdHBQ9qUosfUg1Z98/D1r+9dJMqBcGXrFosHsiG5fNS7DCdlk8BYxCIugNku5v3jJpA==" saltValue="WDjwx/cAjic+BKBV0hqL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53</v>
      </c>
      <c r="E2" s="146"/>
      <c r="F2" s="147" t="s">
        <v>550</v>
      </c>
      <c r="G2" s="148"/>
      <c r="H2" s="149"/>
    </row>
    <row r="3" spans="1:8" x14ac:dyDescent="0.2">
      <c r="A3" s="145" t="s">
        <v>543</v>
      </c>
      <c r="B3" s="150"/>
      <c r="C3" s="151"/>
      <c r="D3" s="152">
        <v>31166</v>
      </c>
      <c r="E3" s="153"/>
      <c r="F3" s="154">
        <v>45426</v>
      </c>
      <c r="G3" s="155"/>
      <c r="H3" s="156"/>
    </row>
    <row r="4" spans="1:8" x14ac:dyDescent="0.2">
      <c r="A4" s="157"/>
      <c r="B4" s="158"/>
      <c r="C4" s="159"/>
      <c r="D4" s="160">
        <v>15982</v>
      </c>
      <c r="E4" s="161"/>
      <c r="F4" s="162">
        <v>24508</v>
      </c>
      <c r="G4" s="163"/>
      <c r="H4" s="164"/>
    </row>
    <row r="5" spans="1:8" x14ac:dyDescent="0.2">
      <c r="A5" s="145" t="s">
        <v>545</v>
      </c>
      <c r="B5" s="150"/>
      <c r="C5" s="151"/>
      <c r="D5" s="152">
        <v>35405</v>
      </c>
      <c r="E5" s="153"/>
      <c r="F5" s="154">
        <v>45022</v>
      </c>
      <c r="G5" s="155"/>
      <c r="H5" s="156"/>
    </row>
    <row r="6" spans="1:8" x14ac:dyDescent="0.2">
      <c r="A6" s="157"/>
      <c r="B6" s="158"/>
      <c r="C6" s="159"/>
      <c r="D6" s="160">
        <v>19536</v>
      </c>
      <c r="E6" s="161"/>
      <c r="F6" s="162">
        <v>25247</v>
      </c>
      <c r="G6" s="163"/>
      <c r="H6" s="164"/>
    </row>
    <row r="7" spans="1:8" x14ac:dyDescent="0.2">
      <c r="A7" s="145" t="s">
        <v>546</v>
      </c>
      <c r="B7" s="150"/>
      <c r="C7" s="151"/>
      <c r="D7" s="152">
        <v>26009</v>
      </c>
      <c r="E7" s="153"/>
      <c r="F7" s="154">
        <v>46035</v>
      </c>
      <c r="G7" s="155"/>
      <c r="H7" s="156"/>
    </row>
    <row r="8" spans="1:8" x14ac:dyDescent="0.2">
      <c r="A8" s="157"/>
      <c r="B8" s="158"/>
      <c r="C8" s="159"/>
      <c r="D8" s="160">
        <v>17939</v>
      </c>
      <c r="E8" s="161"/>
      <c r="F8" s="162">
        <v>25158</v>
      </c>
      <c r="G8" s="163"/>
      <c r="H8" s="164"/>
    </row>
    <row r="9" spans="1:8" x14ac:dyDescent="0.2">
      <c r="A9" s="145" t="s">
        <v>547</v>
      </c>
      <c r="B9" s="150"/>
      <c r="C9" s="151"/>
      <c r="D9" s="152">
        <v>21771</v>
      </c>
      <c r="E9" s="153"/>
      <c r="F9" s="154">
        <v>43261</v>
      </c>
      <c r="G9" s="155"/>
      <c r="H9" s="156"/>
    </row>
    <row r="10" spans="1:8" x14ac:dyDescent="0.2">
      <c r="A10" s="157"/>
      <c r="B10" s="158"/>
      <c r="C10" s="159"/>
      <c r="D10" s="160">
        <v>15214</v>
      </c>
      <c r="E10" s="161"/>
      <c r="F10" s="162">
        <v>24721</v>
      </c>
      <c r="G10" s="163"/>
      <c r="H10" s="164"/>
    </row>
    <row r="11" spans="1:8" x14ac:dyDescent="0.2">
      <c r="A11" s="145" t="s">
        <v>548</v>
      </c>
      <c r="B11" s="150"/>
      <c r="C11" s="151"/>
      <c r="D11" s="152">
        <v>33598</v>
      </c>
      <c r="E11" s="153"/>
      <c r="F11" s="154">
        <v>40626</v>
      </c>
      <c r="G11" s="155"/>
      <c r="H11" s="156"/>
    </row>
    <row r="12" spans="1:8" x14ac:dyDescent="0.2">
      <c r="A12" s="157"/>
      <c r="B12" s="158"/>
      <c r="C12" s="165"/>
      <c r="D12" s="160">
        <v>22226</v>
      </c>
      <c r="E12" s="161"/>
      <c r="F12" s="162">
        <v>24279</v>
      </c>
      <c r="G12" s="163"/>
      <c r="H12" s="164"/>
    </row>
    <row r="13" spans="1:8" x14ac:dyDescent="0.2">
      <c r="A13" s="145"/>
      <c r="B13" s="150"/>
      <c r="C13" s="166"/>
      <c r="D13" s="167">
        <v>29590</v>
      </c>
      <c r="E13" s="168"/>
      <c r="F13" s="169">
        <v>44074</v>
      </c>
      <c r="G13" s="170"/>
      <c r="H13" s="156"/>
    </row>
    <row r="14" spans="1:8" x14ac:dyDescent="0.2">
      <c r="A14" s="157"/>
      <c r="B14" s="158"/>
      <c r="C14" s="159"/>
      <c r="D14" s="160">
        <v>18179</v>
      </c>
      <c r="E14" s="161"/>
      <c r="F14" s="162">
        <v>24783</v>
      </c>
      <c r="G14" s="163"/>
      <c r="H14" s="164"/>
    </row>
    <row r="17" spans="1:11" x14ac:dyDescent="0.2">
      <c r="A17" s="141" t="s">
        <v>54</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55</v>
      </c>
      <c r="B19" s="171">
        <f>ROUND(VALUE(SUBSTITUTE(実質収支比率等に係る経年分析!F$48,"▲","-")),2)</f>
        <v>5.95</v>
      </c>
      <c r="C19" s="171">
        <f>ROUND(VALUE(SUBSTITUTE(実質収支比率等に係る経年分析!G$48,"▲","-")),2)</f>
        <v>4.67</v>
      </c>
      <c r="D19" s="171">
        <f>ROUND(VALUE(SUBSTITUTE(実質収支比率等に係る経年分析!H$48,"▲","-")),2)</f>
        <v>5.57</v>
      </c>
      <c r="E19" s="171">
        <f>ROUND(VALUE(SUBSTITUTE(実質収支比率等に係る経年分析!I$48,"▲","-")),2)</f>
        <v>8.06</v>
      </c>
      <c r="F19" s="171">
        <f>ROUND(VALUE(SUBSTITUTE(実質収支比率等に係る経年分析!J$48,"▲","-")),2)</f>
        <v>10.73</v>
      </c>
    </row>
    <row r="20" spans="1:11" x14ac:dyDescent="0.2">
      <c r="A20" s="171" t="s">
        <v>56</v>
      </c>
      <c r="B20" s="171">
        <f>ROUND(VALUE(SUBSTITUTE(実質収支比率等に係る経年分析!F$47,"▲","-")),2)</f>
        <v>13.82</v>
      </c>
      <c r="C20" s="171">
        <f>ROUND(VALUE(SUBSTITUTE(実質収支比率等に係る経年分析!G$47,"▲","-")),2)</f>
        <v>13.68</v>
      </c>
      <c r="D20" s="171">
        <f>ROUND(VALUE(SUBSTITUTE(実質収支比率等に係る経年分析!H$47,"▲","-")),2)</f>
        <v>12.01</v>
      </c>
      <c r="E20" s="171">
        <f>ROUND(VALUE(SUBSTITUTE(実質収支比率等に係る経年分析!I$47,"▲","-")),2)</f>
        <v>10.1</v>
      </c>
      <c r="F20" s="171">
        <f>ROUND(VALUE(SUBSTITUTE(実質収支比率等に係る経年分析!J$47,"▲","-")),2)</f>
        <v>13.15</v>
      </c>
    </row>
    <row r="21" spans="1:11" x14ac:dyDescent="0.2">
      <c r="A21" s="171" t="s">
        <v>57</v>
      </c>
      <c r="B21" s="171">
        <f>IF(ISNUMBER(VALUE(SUBSTITUTE(実質収支比率等に係る経年分析!F$49,"▲","-"))),ROUND(VALUE(SUBSTITUTE(実質収支比率等に係る経年分析!F$49,"▲","-")),2),NA())</f>
        <v>-4.78</v>
      </c>
      <c r="C21" s="171">
        <f>IF(ISNUMBER(VALUE(SUBSTITUTE(実質収支比率等に係る経年分析!G$49,"▲","-"))),ROUND(VALUE(SUBSTITUTE(実質収支比率等に係る経年分析!G$49,"▲","-")),2),NA())</f>
        <v>-4.8099999999999996</v>
      </c>
      <c r="D21" s="171">
        <f>IF(ISNUMBER(VALUE(SUBSTITUTE(実質収支比率等に係る経年分析!H$49,"▲","-"))),ROUND(VALUE(SUBSTITUTE(実質収支比率等に係る経年分析!H$49,"▲","-")),2),NA())</f>
        <v>-2.79</v>
      </c>
      <c r="E21" s="171">
        <f>IF(ISNUMBER(VALUE(SUBSTITUTE(実質収支比率等に係る経年分析!I$49,"▲","-"))),ROUND(VALUE(SUBSTITUTE(実質収支比率等に係る経年分析!I$49,"▲","-")),2),NA())</f>
        <v>-1.66</v>
      </c>
      <c r="F21" s="171">
        <f>IF(ISNUMBER(VALUE(SUBSTITUTE(実質収支比率等に係る経年分析!J$49,"▲","-"))),ROUND(VALUE(SUBSTITUTE(実質収支比率等に係る経年分析!J$49,"▲","-")),2),NA())</f>
        <v>2.86</v>
      </c>
    </row>
    <row r="24" spans="1:11" x14ac:dyDescent="0.2">
      <c r="A24" s="141" t="s">
        <v>58</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59</v>
      </c>
      <c r="C26" s="172" t="s">
        <v>60</v>
      </c>
      <c r="D26" s="172" t="s">
        <v>59</v>
      </c>
      <c r="E26" s="172" t="s">
        <v>60</v>
      </c>
      <c r="F26" s="172" t="s">
        <v>59</v>
      </c>
      <c r="G26" s="172" t="s">
        <v>60</v>
      </c>
      <c r="H26" s="172" t="s">
        <v>59</v>
      </c>
      <c r="I26" s="172" t="s">
        <v>60</v>
      </c>
      <c r="J26" s="172" t="s">
        <v>59</v>
      </c>
      <c r="K26" s="172" t="s">
        <v>60</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0.57999999999999996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5.03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0.28999999999999998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0.41</v>
      </c>
    </row>
    <row r="33" spans="1:16" x14ac:dyDescent="0.2">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2.4500000000000002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0.59</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1.98</v>
      </c>
    </row>
    <row r="35" spans="1:16" x14ac:dyDescent="0.2">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2.74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5.85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8.0500000000000007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10.72</v>
      </c>
    </row>
    <row r="39" spans="1:16" x14ac:dyDescent="0.2">
      <c r="A39" s="141" t="s">
        <v>61</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2">
      <c r="A42" s="173" t="s">
        <v>64</v>
      </c>
      <c r="B42" s="173"/>
      <c r="C42" s="173"/>
      <c r="D42" s="173">
        <f>'実質公債費比率（分子）の構造'!K$52</f>
        <v>6117</v>
      </c>
      <c r="E42" s="173"/>
      <c r="F42" s="173"/>
      <c r="G42" s="173">
        <f>'実質公債費比率（分子）の構造'!L$52</f>
        <v>6216</v>
      </c>
      <c r="H42" s="173"/>
      <c r="I42" s="173"/>
      <c r="J42" s="173">
        <f>'実質公債費比率（分子）の構造'!M$52</f>
        <v>5971</v>
      </c>
      <c r="K42" s="173"/>
      <c r="L42" s="173"/>
      <c r="M42" s="173">
        <f>'実質公債費比率（分子）の構造'!N$52</f>
        <v>6092</v>
      </c>
      <c r="N42" s="173"/>
      <c r="O42" s="173"/>
      <c r="P42" s="173">
        <f>'実質公債費比率（分子）の構造'!O$52</f>
        <v>5976</v>
      </c>
    </row>
    <row r="43" spans="1:16" x14ac:dyDescent="0.2">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66</v>
      </c>
      <c r="B44" s="173">
        <f>'実質公債費比率（分子）の構造'!K$50</f>
        <v>73</v>
      </c>
      <c r="C44" s="173"/>
      <c r="D44" s="173"/>
      <c r="E44" s="173">
        <f>'実質公債費比率（分子）の構造'!L$50</f>
        <v>73</v>
      </c>
      <c r="F44" s="173"/>
      <c r="G44" s="173"/>
      <c r="H44" s="173">
        <f>'実質公債費比率（分子）の構造'!M$50</f>
        <v>66</v>
      </c>
      <c r="I44" s="173"/>
      <c r="J44" s="173"/>
      <c r="K44" s="173">
        <f>'実質公債費比率（分子）の構造'!N$50</f>
        <v>66</v>
      </c>
      <c r="L44" s="173"/>
      <c r="M44" s="173"/>
      <c r="N44" s="173">
        <f>'実質公債費比率（分子）の構造'!O$50</f>
        <v>94</v>
      </c>
      <c r="O44" s="173"/>
      <c r="P44" s="173"/>
    </row>
    <row r="45" spans="1:16" x14ac:dyDescent="0.2">
      <c r="A45" s="173" t="s">
        <v>67</v>
      </c>
      <c r="B45" s="173" t="str">
        <f>'実質公債費比率（分子）の構造'!K$49</f>
        <v>-</v>
      </c>
      <c r="C45" s="173"/>
      <c r="D45" s="173"/>
      <c r="E45" s="173">
        <f>'実質公債費比率（分子）の構造'!L$49</f>
        <v>3</v>
      </c>
      <c r="F45" s="173"/>
      <c r="G45" s="173"/>
      <c r="H45" s="173">
        <f>'実質公債費比率（分子）の構造'!M$49</f>
        <v>3</v>
      </c>
      <c r="I45" s="173"/>
      <c r="J45" s="173"/>
      <c r="K45" s="173">
        <f>'実質公債費比率（分子）の構造'!N$49</f>
        <v>3</v>
      </c>
      <c r="L45" s="173"/>
      <c r="M45" s="173"/>
      <c r="N45" s="173">
        <f>'実質公債費比率（分子）の構造'!O$49</f>
        <v>3</v>
      </c>
      <c r="O45" s="173"/>
      <c r="P45" s="173"/>
    </row>
    <row r="46" spans="1:16" x14ac:dyDescent="0.2">
      <c r="A46" s="173" t="s">
        <v>68</v>
      </c>
      <c r="B46" s="173">
        <f>'実質公債費比率（分子）の構造'!K$48</f>
        <v>1778</v>
      </c>
      <c r="C46" s="173"/>
      <c r="D46" s="173"/>
      <c r="E46" s="173">
        <f>'実質公債費比率（分子）の構造'!L$48</f>
        <v>1647</v>
      </c>
      <c r="F46" s="173"/>
      <c r="G46" s="173"/>
      <c r="H46" s="173">
        <f>'実質公債費比率（分子）の構造'!M$48</f>
        <v>1829</v>
      </c>
      <c r="I46" s="173"/>
      <c r="J46" s="173"/>
      <c r="K46" s="173">
        <f>'実質公債費比率（分子）の構造'!N$48</f>
        <v>1876</v>
      </c>
      <c r="L46" s="173"/>
      <c r="M46" s="173"/>
      <c r="N46" s="173">
        <f>'実質公債費比率（分子）の構造'!O$48</f>
        <v>2030</v>
      </c>
      <c r="O46" s="173"/>
      <c r="P46" s="173"/>
    </row>
    <row r="47" spans="1:16" x14ac:dyDescent="0.2">
      <c r="A47" s="173" t="s">
        <v>69</v>
      </c>
      <c r="B47" s="173">
        <f>'実質公債費比率（分子）の構造'!K$47</f>
        <v>56</v>
      </c>
      <c r="C47" s="173"/>
      <c r="D47" s="173"/>
      <c r="E47" s="173">
        <f>'実質公債費比率（分子）の構造'!L$47</f>
        <v>54</v>
      </c>
      <c r="F47" s="173"/>
      <c r="G47" s="173"/>
      <c r="H47" s="173">
        <f>'実質公債費比率（分子）の構造'!M$47</f>
        <v>54</v>
      </c>
      <c r="I47" s="173"/>
      <c r="J47" s="173"/>
      <c r="K47" s="173">
        <f>'実質公債費比率（分子）の構造'!N$47</f>
        <v>52</v>
      </c>
      <c r="L47" s="173"/>
      <c r="M47" s="173"/>
      <c r="N47" s="173">
        <f>'実質公債費比率（分子）の構造'!O$47</f>
        <v>49</v>
      </c>
      <c r="O47" s="173"/>
      <c r="P47" s="173"/>
    </row>
    <row r="48" spans="1:16" x14ac:dyDescent="0.2">
      <c r="A48" s="173" t="s">
        <v>70</v>
      </c>
      <c r="B48" s="173" t="str">
        <f>'実質公債費比率（分子）の構造'!K$46</f>
        <v>-</v>
      </c>
      <c r="C48" s="173"/>
      <c r="D48" s="173"/>
      <c r="E48" s="173">
        <f>'実質公債費比率（分子）の構造'!L$46</f>
        <v>2</v>
      </c>
      <c r="F48" s="173"/>
      <c r="G48" s="173"/>
      <c r="H48" s="173">
        <f>'実質公債費比率（分子）の構造'!M$46</f>
        <v>14</v>
      </c>
      <c r="I48" s="173"/>
      <c r="J48" s="173"/>
      <c r="K48" s="173">
        <f>'実質公債費比率（分子）の構造'!N$46</f>
        <v>23</v>
      </c>
      <c r="L48" s="173"/>
      <c r="M48" s="173"/>
      <c r="N48" s="173" t="str">
        <f>'実質公債費比率（分子）の構造'!O$46</f>
        <v>-</v>
      </c>
      <c r="O48" s="173"/>
      <c r="P48" s="173"/>
    </row>
    <row r="49" spans="1:16" x14ac:dyDescent="0.2">
      <c r="A49" s="173" t="s">
        <v>71</v>
      </c>
      <c r="B49" s="173">
        <f>'実質公債費比率（分子）の構造'!K$45</f>
        <v>4528</v>
      </c>
      <c r="C49" s="173"/>
      <c r="D49" s="173"/>
      <c r="E49" s="173">
        <f>'実質公債費比率（分子）の構造'!L$45</f>
        <v>4617</v>
      </c>
      <c r="F49" s="173"/>
      <c r="G49" s="173"/>
      <c r="H49" s="173">
        <f>'実質公債費比率（分子）の構造'!M$45</f>
        <v>4956</v>
      </c>
      <c r="I49" s="173"/>
      <c r="J49" s="173"/>
      <c r="K49" s="173">
        <f>'実質公債費比率（分子）の構造'!N$45</f>
        <v>5037</v>
      </c>
      <c r="L49" s="173"/>
      <c r="M49" s="173"/>
      <c r="N49" s="173">
        <f>'実質公債費比率（分子）の構造'!O$45</f>
        <v>5240</v>
      </c>
      <c r="O49" s="173"/>
      <c r="P49" s="173"/>
    </row>
    <row r="50" spans="1:16" x14ac:dyDescent="0.2">
      <c r="A50" s="173" t="s">
        <v>72</v>
      </c>
      <c r="B50" s="173" t="e">
        <f>NA()</f>
        <v>#N/A</v>
      </c>
      <c r="C50" s="173">
        <f>IF(ISNUMBER('実質公債費比率（分子）の構造'!K$53),'実質公債費比率（分子）の構造'!K$53,NA())</f>
        <v>318</v>
      </c>
      <c r="D50" s="173" t="e">
        <f>NA()</f>
        <v>#N/A</v>
      </c>
      <c r="E50" s="173" t="e">
        <f>NA()</f>
        <v>#N/A</v>
      </c>
      <c r="F50" s="173">
        <f>IF(ISNUMBER('実質公債費比率（分子）の構造'!L$53),'実質公債費比率（分子）の構造'!L$53,NA())</f>
        <v>180</v>
      </c>
      <c r="G50" s="173" t="e">
        <f>NA()</f>
        <v>#N/A</v>
      </c>
      <c r="H50" s="173" t="e">
        <f>NA()</f>
        <v>#N/A</v>
      </c>
      <c r="I50" s="173">
        <f>IF(ISNUMBER('実質公債費比率（分子）の構造'!M$53),'実質公債費比率（分子）の構造'!M$53,NA())</f>
        <v>951</v>
      </c>
      <c r="J50" s="173" t="e">
        <f>NA()</f>
        <v>#N/A</v>
      </c>
      <c r="K50" s="173" t="e">
        <f>NA()</f>
        <v>#N/A</v>
      </c>
      <c r="L50" s="173">
        <f>IF(ISNUMBER('実質公債費比率（分子）の構造'!N$53),'実質公債費比率（分子）の構造'!N$53,NA())</f>
        <v>965</v>
      </c>
      <c r="M50" s="173" t="e">
        <f>NA()</f>
        <v>#N/A</v>
      </c>
      <c r="N50" s="173" t="e">
        <f>NA()</f>
        <v>#N/A</v>
      </c>
      <c r="O50" s="173">
        <f>IF(ISNUMBER('実質公債費比率（分子）の構造'!O$53),'実質公債費比率（分子）の構造'!O$53,NA())</f>
        <v>1440</v>
      </c>
      <c r="P50" s="173" t="e">
        <f>NA()</f>
        <v>#N/A</v>
      </c>
    </row>
    <row r="53" spans="1:16" x14ac:dyDescent="0.2">
      <c r="A53" s="141" t="s">
        <v>73</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2">
      <c r="A56" s="172" t="s">
        <v>44</v>
      </c>
      <c r="B56" s="172"/>
      <c r="C56" s="172"/>
      <c r="D56" s="172">
        <f>'将来負担比率（分子）の構造'!I$52</f>
        <v>42816</v>
      </c>
      <c r="E56" s="172"/>
      <c r="F56" s="172"/>
      <c r="G56" s="172">
        <f>'将来負担比率（分子）の構造'!J$52</f>
        <v>42758</v>
      </c>
      <c r="H56" s="172"/>
      <c r="I56" s="172"/>
      <c r="J56" s="172">
        <f>'将来負担比率（分子）の構造'!K$52</f>
        <v>41719</v>
      </c>
      <c r="K56" s="172"/>
      <c r="L56" s="172"/>
      <c r="M56" s="172">
        <f>'将来負担比率（分子）の構造'!L$52</f>
        <v>40748</v>
      </c>
      <c r="N56" s="172"/>
      <c r="O56" s="172"/>
      <c r="P56" s="172">
        <f>'将来負担比率（分子）の構造'!M$52</f>
        <v>40555</v>
      </c>
    </row>
    <row r="57" spans="1:16" x14ac:dyDescent="0.2">
      <c r="A57" s="172" t="s">
        <v>43</v>
      </c>
      <c r="B57" s="172"/>
      <c r="C57" s="172"/>
      <c r="D57" s="172">
        <f>'将来負担比率（分子）の構造'!I$51</f>
        <v>17835</v>
      </c>
      <c r="E57" s="172"/>
      <c r="F57" s="172"/>
      <c r="G57" s="172">
        <f>'将来負担比率（分子）の構造'!J$51</f>
        <v>17607</v>
      </c>
      <c r="H57" s="172"/>
      <c r="I57" s="172"/>
      <c r="J57" s="172">
        <f>'将来負担比率（分子）の構造'!K$51</f>
        <v>17615</v>
      </c>
      <c r="K57" s="172"/>
      <c r="L57" s="172"/>
      <c r="M57" s="172">
        <f>'将来負担比率（分子）の構造'!L$51</f>
        <v>18627</v>
      </c>
      <c r="N57" s="172"/>
      <c r="O57" s="172"/>
      <c r="P57" s="172">
        <f>'将来負担比率（分子）の構造'!M$51</f>
        <v>20191</v>
      </c>
    </row>
    <row r="58" spans="1:16" x14ac:dyDescent="0.2">
      <c r="A58" s="172" t="s">
        <v>42</v>
      </c>
      <c r="B58" s="172"/>
      <c r="C58" s="172"/>
      <c r="D58" s="172">
        <f>'将来負担比率（分子）の構造'!I$50</f>
        <v>10583</v>
      </c>
      <c r="E58" s="172"/>
      <c r="F58" s="172"/>
      <c r="G58" s="172">
        <f>'将来負担比率（分子）の構造'!J$50</f>
        <v>11400</v>
      </c>
      <c r="H58" s="172"/>
      <c r="I58" s="172"/>
      <c r="J58" s="172">
        <f>'将来負担比率（分子）の構造'!K$50</f>
        <v>9236</v>
      </c>
      <c r="K58" s="172"/>
      <c r="L58" s="172"/>
      <c r="M58" s="172">
        <f>'将来負担比率（分子）の構造'!L$50</f>
        <v>8442</v>
      </c>
      <c r="N58" s="172"/>
      <c r="O58" s="172"/>
      <c r="P58" s="172">
        <f>'将来負担比率（分子）の構造'!M$50</f>
        <v>10264</v>
      </c>
    </row>
    <row r="59" spans="1:16" x14ac:dyDescent="0.2">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36</v>
      </c>
      <c r="B62" s="172">
        <f>'将来負担比率（分子）の構造'!I$45</f>
        <v>8635</v>
      </c>
      <c r="C62" s="172"/>
      <c r="D62" s="172"/>
      <c r="E62" s="172">
        <f>'将来負担比率（分子）の構造'!J$45</f>
        <v>8669</v>
      </c>
      <c r="F62" s="172"/>
      <c r="G62" s="172"/>
      <c r="H62" s="172">
        <f>'将来負担比率（分子）の構造'!K$45</f>
        <v>8615</v>
      </c>
      <c r="I62" s="172"/>
      <c r="J62" s="172"/>
      <c r="K62" s="172">
        <f>'将来負担比率（分子）の構造'!L$45</f>
        <v>8283</v>
      </c>
      <c r="L62" s="172"/>
      <c r="M62" s="172"/>
      <c r="N62" s="172">
        <f>'将来負担比率（分子）の構造'!M$45</f>
        <v>8220</v>
      </c>
      <c r="O62" s="172"/>
      <c r="P62" s="172"/>
    </row>
    <row r="63" spans="1:16" x14ac:dyDescent="0.2">
      <c r="A63" s="172" t="s">
        <v>35</v>
      </c>
      <c r="B63" s="172">
        <f>'将来負担比率（分子）の構造'!I$44</f>
        <v>33</v>
      </c>
      <c r="C63" s="172"/>
      <c r="D63" s="172"/>
      <c r="E63" s="172">
        <f>'将来負担比率（分子）の構造'!J$44</f>
        <v>30</v>
      </c>
      <c r="F63" s="172"/>
      <c r="G63" s="172"/>
      <c r="H63" s="172">
        <f>'将来負担比率（分子）の構造'!K$44</f>
        <v>27</v>
      </c>
      <c r="I63" s="172"/>
      <c r="J63" s="172"/>
      <c r="K63" s="172">
        <f>'将来負担比率（分子）の構造'!L$44</f>
        <v>23</v>
      </c>
      <c r="L63" s="172"/>
      <c r="M63" s="172"/>
      <c r="N63" s="172">
        <f>'将来負担比率（分子）の構造'!M$44</f>
        <v>22</v>
      </c>
      <c r="O63" s="172"/>
      <c r="P63" s="172"/>
    </row>
    <row r="64" spans="1:16" x14ac:dyDescent="0.2">
      <c r="A64" s="172" t="s">
        <v>34</v>
      </c>
      <c r="B64" s="172">
        <f>'将来負担比率（分子）の構造'!I$43</f>
        <v>17819</v>
      </c>
      <c r="C64" s="172"/>
      <c r="D64" s="172"/>
      <c r="E64" s="172">
        <f>'将来負担比率（分子）の構造'!J$43</f>
        <v>17085</v>
      </c>
      <c r="F64" s="172"/>
      <c r="G64" s="172"/>
      <c r="H64" s="172">
        <f>'将来負担比率（分子）の構造'!K$43</f>
        <v>16690</v>
      </c>
      <c r="I64" s="172"/>
      <c r="J64" s="172"/>
      <c r="K64" s="172">
        <f>'将来負担比率（分子）の構造'!L$43</f>
        <v>16604</v>
      </c>
      <c r="L64" s="172"/>
      <c r="M64" s="172"/>
      <c r="N64" s="172">
        <f>'将来負担比率（分子）の構造'!M$43</f>
        <v>17108</v>
      </c>
      <c r="O64" s="172"/>
      <c r="P64" s="172"/>
    </row>
    <row r="65" spans="1:16" x14ac:dyDescent="0.2">
      <c r="A65" s="172" t="s">
        <v>33</v>
      </c>
      <c r="B65" s="172">
        <f>'将来負担比率（分子）の構造'!I$42</f>
        <v>1354</v>
      </c>
      <c r="C65" s="172"/>
      <c r="D65" s="172"/>
      <c r="E65" s="172">
        <f>'将来負担比率（分子）の構造'!J$42</f>
        <v>1317</v>
      </c>
      <c r="F65" s="172"/>
      <c r="G65" s="172"/>
      <c r="H65" s="172">
        <f>'将来負担比率（分子）の構造'!K$42</f>
        <v>1317</v>
      </c>
      <c r="I65" s="172"/>
      <c r="J65" s="172"/>
      <c r="K65" s="172">
        <f>'将来負担比率（分子）の構造'!L$42</f>
        <v>1813</v>
      </c>
      <c r="L65" s="172"/>
      <c r="M65" s="172"/>
      <c r="N65" s="172">
        <f>'将来負担比率（分子）の構造'!M$42</f>
        <v>1709</v>
      </c>
      <c r="O65" s="172"/>
      <c r="P65" s="172"/>
    </row>
    <row r="66" spans="1:16" x14ac:dyDescent="0.2">
      <c r="A66" s="172" t="s">
        <v>32</v>
      </c>
      <c r="B66" s="172">
        <f>'将来負担比率（分子）の構造'!I$41</f>
        <v>53934</v>
      </c>
      <c r="C66" s="172"/>
      <c r="D66" s="172"/>
      <c r="E66" s="172">
        <f>'将来負担比率（分子）の構造'!J$41</f>
        <v>55656</v>
      </c>
      <c r="F66" s="172"/>
      <c r="G66" s="172"/>
      <c r="H66" s="172">
        <f>'将来負担比率（分子）の構造'!K$41</f>
        <v>56299</v>
      </c>
      <c r="I66" s="172"/>
      <c r="J66" s="172"/>
      <c r="K66" s="172">
        <f>'将来負担比率（分子）の構造'!L$41</f>
        <v>56377</v>
      </c>
      <c r="L66" s="172"/>
      <c r="M66" s="172"/>
      <c r="N66" s="172">
        <f>'将来負担比率（分子）の構造'!M$41</f>
        <v>58300</v>
      </c>
      <c r="O66" s="172"/>
      <c r="P66" s="172"/>
    </row>
    <row r="67" spans="1:16" x14ac:dyDescent="0.2">
      <c r="A67" s="172" t="s">
        <v>76</v>
      </c>
      <c r="B67" s="172" t="e">
        <f>NA()</f>
        <v>#N/A</v>
      </c>
      <c r="C67" s="172">
        <f>IF(ISNUMBER('将来負担比率（分子）の構造'!I$53), IF('将来負担比率（分子）の構造'!I$53 &lt; 0, 0, '将来負担比率（分子）の構造'!I$53), NA())</f>
        <v>10541</v>
      </c>
      <c r="D67" s="172" t="e">
        <f>NA()</f>
        <v>#N/A</v>
      </c>
      <c r="E67" s="172" t="e">
        <f>NA()</f>
        <v>#N/A</v>
      </c>
      <c r="F67" s="172">
        <f>IF(ISNUMBER('将来負担比率（分子）の構造'!J$53), IF('将来負担比率（分子）の構造'!J$53 &lt; 0, 0, '将来負担比率（分子）の構造'!J$53), NA())</f>
        <v>10991</v>
      </c>
      <c r="G67" s="172" t="e">
        <f>NA()</f>
        <v>#N/A</v>
      </c>
      <c r="H67" s="172" t="e">
        <f>NA()</f>
        <v>#N/A</v>
      </c>
      <c r="I67" s="172">
        <f>IF(ISNUMBER('将来負担比率（分子）の構造'!K$53), IF('将来負担比率（分子）の構造'!K$53 &lt; 0, 0, '将来負担比率（分子）の構造'!K$53), NA())</f>
        <v>14376</v>
      </c>
      <c r="J67" s="172" t="e">
        <f>NA()</f>
        <v>#N/A</v>
      </c>
      <c r="K67" s="172" t="e">
        <f>NA()</f>
        <v>#N/A</v>
      </c>
      <c r="L67" s="172">
        <f>IF(ISNUMBER('将来負担比率（分子）の構造'!L$53), IF('将来負担比率（分子）の構造'!L$53 &lt; 0, 0, '将来負担比率（分子）の構造'!L$53), NA())</f>
        <v>15284</v>
      </c>
      <c r="M67" s="172" t="e">
        <f>NA()</f>
        <v>#N/A</v>
      </c>
      <c r="N67" s="172" t="e">
        <f>NA()</f>
        <v>#N/A</v>
      </c>
      <c r="O67" s="172">
        <f>IF(ISNUMBER('将来負担比率（分子）の構造'!M$53), IF('将来負担比率（分子）の構造'!M$53 &lt; 0, 0, '将来負担比率（分子）の構造'!M$53), NA())</f>
        <v>14349</v>
      </c>
      <c r="P67" s="172" t="e">
        <f>NA()</f>
        <v>#N/A</v>
      </c>
    </row>
    <row r="70" spans="1:16" x14ac:dyDescent="0.2">
      <c r="A70" s="174" t="s">
        <v>77</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78</v>
      </c>
      <c r="B72" s="176">
        <f>基金残高に係る経年分析!F55</f>
        <v>5004</v>
      </c>
      <c r="C72" s="176">
        <f>基金残高に係る経年分析!G55</f>
        <v>4346</v>
      </c>
      <c r="D72" s="176">
        <f>基金残高に係る経年分析!H55</f>
        <v>5982</v>
      </c>
    </row>
    <row r="73" spans="1:16" x14ac:dyDescent="0.2">
      <c r="A73" s="175" t="s">
        <v>79</v>
      </c>
      <c r="B73" s="176" t="str">
        <f>基金残高に係る経年分析!F56</f>
        <v>-</v>
      </c>
      <c r="C73" s="176">
        <f>基金残高に係る経年分析!G56</f>
        <v>2</v>
      </c>
      <c r="D73" s="176">
        <f>基金残高に係る経年分析!H56</f>
        <v>302</v>
      </c>
    </row>
    <row r="74" spans="1:16" x14ac:dyDescent="0.2">
      <c r="A74" s="175" t="s">
        <v>80</v>
      </c>
      <c r="B74" s="176">
        <f>基金残高に係る経年分析!F57</f>
        <v>491</v>
      </c>
      <c r="C74" s="176">
        <f>基金残高に係る経年分析!G57</f>
        <v>517</v>
      </c>
      <c r="D74" s="176">
        <f>基金残高に係る経年分析!H57</f>
        <v>386</v>
      </c>
    </row>
  </sheetData>
  <sheetProtection algorithmName="SHA-512" hashValue="cBVCzJW33PFj7+QhPC5rv3PbQ9Xvgw7wMRqUcw4V0LUc0iSyGy4lhRb4ju//Fse7UQIJiEUP1G4LnXpoCfpZsw==" saltValue="8eSY89ajlY7JH0U2ZAiK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210</v>
      </c>
      <c r="DI1" s="643"/>
      <c r="DJ1" s="643"/>
      <c r="DK1" s="643"/>
      <c r="DL1" s="643"/>
      <c r="DM1" s="643"/>
      <c r="DN1" s="644"/>
      <c r="DO1" s="212"/>
      <c r="DP1" s="642" t="s">
        <v>211</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214</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216</v>
      </c>
      <c r="S4" s="646"/>
      <c r="T4" s="646"/>
      <c r="U4" s="646"/>
      <c r="V4" s="646"/>
      <c r="W4" s="646"/>
      <c r="X4" s="646"/>
      <c r="Y4" s="647"/>
      <c r="Z4" s="645" t="s">
        <v>217</v>
      </c>
      <c r="AA4" s="646"/>
      <c r="AB4" s="646"/>
      <c r="AC4" s="647"/>
      <c r="AD4" s="645" t="s">
        <v>218</v>
      </c>
      <c r="AE4" s="646"/>
      <c r="AF4" s="646"/>
      <c r="AG4" s="646"/>
      <c r="AH4" s="646"/>
      <c r="AI4" s="646"/>
      <c r="AJ4" s="646"/>
      <c r="AK4" s="647"/>
      <c r="AL4" s="645" t="s">
        <v>217</v>
      </c>
      <c r="AM4" s="646"/>
      <c r="AN4" s="646"/>
      <c r="AO4" s="647"/>
      <c r="AP4" s="651" t="s">
        <v>219</v>
      </c>
      <c r="AQ4" s="651"/>
      <c r="AR4" s="651"/>
      <c r="AS4" s="651"/>
      <c r="AT4" s="651"/>
      <c r="AU4" s="651"/>
      <c r="AV4" s="651"/>
      <c r="AW4" s="651"/>
      <c r="AX4" s="651"/>
      <c r="AY4" s="651"/>
      <c r="AZ4" s="651"/>
      <c r="BA4" s="651"/>
      <c r="BB4" s="651"/>
      <c r="BC4" s="651"/>
      <c r="BD4" s="651"/>
      <c r="BE4" s="651"/>
      <c r="BF4" s="651"/>
      <c r="BG4" s="651" t="s">
        <v>220</v>
      </c>
      <c r="BH4" s="651"/>
      <c r="BI4" s="651"/>
      <c r="BJ4" s="651"/>
      <c r="BK4" s="651"/>
      <c r="BL4" s="651"/>
      <c r="BM4" s="651"/>
      <c r="BN4" s="651"/>
      <c r="BO4" s="651" t="s">
        <v>217</v>
      </c>
      <c r="BP4" s="651"/>
      <c r="BQ4" s="651"/>
      <c r="BR4" s="651"/>
      <c r="BS4" s="651" t="s">
        <v>221</v>
      </c>
      <c r="BT4" s="651"/>
      <c r="BU4" s="651"/>
      <c r="BV4" s="651"/>
      <c r="BW4" s="651"/>
      <c r="BX4" s="651"/>
      <c r="BY4" s="651"/>
      <c r="BZ4" s="651"/>
      <c r="CA4" s="651"/>
      <c r="CB4" s="651"/>
      <c r="CD4" s="648" t="s">
        <v>222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223</v>
      </c>
      <c r="C5" s="653"/>
      <c r="D5" s="653"/>
      <c r="E5" s="653"/>
      <c r="F5" s="653"/>
      <c r="G5" s="653"/>
      <c r="H5" s="653"/>
      <c r="I5" s="653"/>
      <c r="J5" s="653"/>
      <c r="K5" s="653"/>
      <c r="L5" s="653"/>
      <c r="M5" s="653"/>
      <c r="N5" s="653"/>
      <c r="O5" s="653"/>
      <c r="P5" s="653"/>
      <c r="Q5" s="654"/>
      <c r="R5" s="655">
        <v>36638738</v>
      </c>
      <c r="S5" s="656"/>
      <c r="T5" s="656"/>
      <c r="U5" s="656"/>
      <c r="V5" s="656"/>
      <c r="W5" s="656"/>
      <c r="X5" s="656"/>
      <c r="Y5" s="657"/>
      <c r="Z5" s="658">
        <v>39.4</v>
      </c>
      <c r="AA5" s="658"/>
      <c r="AB5" s="658"/>
      <c r="AC5" s="658"/>
      <c r="AD5" s="659">
        <v>34511157</v>
      </c>
      <c r="AE5" s="659"/>
      <c r="AF5" s="659"/>
      <c r="AG5" s="659"/>
      <c r="AH5" s="659"/>
      <c r="AI5" s="659"/>
      <c r="AJ5" s="659"/>
      <c r="AK5" s="659"/>
      <c r="AL5" s="660">
        <v>77.099999999999994</v>
      </c>
      <c r="AM5" s="661"/>
      <c r="AN5" s="661"/>
      <c r="AO5" s="662"/>
      <c r="AP5" s="652" t="s">
        <v>224</v>
      </c>
      <c r="AQ5" s="653"/>
      <c r="AR5" s="653"/>
      <c r="AS5" s="653"/>
      <c r="AT5" s="653"/>
      <c r="AU5" s="653"/>
      <c r="AV5" s="653"/>
      <c r="AW5" s="653"/>
      <c r="AX5" s="653"/>
      <c r="AY5" s="653"/>
      <c r="AZ5" s="653"/>
      <c r="BA5" s="653"/>
      <c r="BB5" s="653"/>
      <c r="BC5" s="653"/>
      <c r="BD5" s="653"/>
      <c r="BE5" s="653"/>
      <c r="BF5" s="654"/>
      <c r="BG5" s="666">
        <v>34511157</v>
      </c>
      <c r="BH5" s="667"/>
      <c r="BI5" s="667"/>
      <c r="BJ5" s="667"/>
      <c r="BK5" s="667"/>
      <c r="BL5" s="667"/>
      <c r="BM5" s="667"/>
      <c r="BN5" s="668"/>
      <c r="BO5" s="669">
        <v>94.2</v>
      </c>
      <c r="BP5" s="669"/>
      <c r="BQ5" s="669"/>
      <c r="BR5" s="669"/>
      <c r="BS5" s="670">
        <v>155888</v>
      </c>
      <c r="BT5" s="670"/>
      <c r="BU5" s="670"/>
      <c r="BV5" s="670"/>
      <c r="BW5" s="670"/>
      <c r="BX5" s="670"/>
      <c r="BY5" s="670"/>
      <c r="BZ5" s="670"/>
      <c r="CA5" s="670"/>
      <c r="CB5" s="674"/>
      <c r="CD5" s="648" t="s">
        <v>219</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217</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x14ac:dyDescent="0.2">
      <c r="B6" s="663" t="s">
        <v>228</v>
      </c>
      <c r="C6" s="664"/>
      <c r="D6" s="664"/>
      <c r="E6" s="664"/>
      <c r="F6" s="664"/>
      <c r="G6" s="664"/>
      <c r="H6" s="664"/>
      <c r="I6" s="664"/>
      <c r="J6" s="664"/>
      <c r="K6" s="664"/>
      <c r="L6" s="664"/>
      <c r="M6" s="664"/>
      <c r="N6" s="664"/>
      <c r="O6" s="664"/>
      <c r="P6" s="664"/>
      <c r="Q6" s="665"/>
      <c r="R6" s="666">
        <v>405717</v>
      </c>
      <c r="S6" s="667"/>
      <c r="T6" s="667"/>
      <c r="U6" s="667"/>
      <c r="V6" s="667"/>
      <c r="W6" s="667"/>
      <c r="X6" s="667"/>
      <c r="Y6" s="668"/>
      <c r="Z6" s="669">
        <v>0.4</v>
      </c>
      <c r="AA6" s="669"/>
      <c r="AB6" s="669"/>
      <c r="AC6" s="669"/>
      <c r="AD6" s="670">
        <v>405717</v>
      </c>
      <c r="AE6" s="670"/>
      <c r="AF6" s="670"/>
      <c r="AG6" s="670"/>
      <c r="AH6" s="670"/>
      <c r="AI6" s="670"/>
      <c r="AJ6" s="670"/>
      <c r="AK6" s="670"/>
      <c r="AL6" s="671">
        <v>0.9</v>
      </c>
      <c r="AM6" s="672"/>
      <c r="AN6" s="672"/>
      <c r="AO6" s="673"/>
      <c r="AP6" s="663" t="s">
        <v>229</v>
      </c>
      <c r="AQ6" s="664"/>
      <c r="AR6" s="664"/>
      <c r="AS6" s="664"/>
      <c r="AT6" s="664"/>
      <c r="AU6" s="664"/>
      <c r="AV6" s="664"/>
      <c r="AW6" s="664"/>
      <c r="AX6" s="664"/>
      <c r="AY6" s="664"/>
      <c r="AZ6" s="664"/>
      <c r="BA6" s="664"/>
      <c r="BB6" s="664"/>
      <c r="BC6" s="664"/>
      <c r="BD6" s="664"/>
      <c r="BE6" s="664"/>
      <c r="BF6" s="665"/>
      <c r="BG6" s="666">
        <v>34511157</v>
      </c>
      <c r="BH6" s="667"/>
      <c r="BI6" s="667"/>
      <c r="BJ6" s="667"/>
      <c r="BK6" s="667"/>
      <c r="BL6" s="667"/>
      <c r="BM6" s="667"/>
      <c r="BN6" s="668"/>
      <c r="BO6" s="669">
        <v>94.2</v>
      </c>
      <c r="BP6" s="669"/>
      <c r="BQ6" s="669"/>
      <c r="BR6" s="669"/>
      <c r="BS6" s="670">
        <v>155888</v>
      </c>
      <c r="BT6" s="670"/>
      <c r="BU6" s="670"/>
      <c r="BV6" s="670"/>
      <c r="BW6" s="670"/>
      <c r="BX6" s="670"/>
      <c r="BY6" s="670"/>
      <c r="BZ6" s="670"/>
      <c r="CA6" s="670"/>
      <c r="CB6" s="674"/>
      <c r="CD6" s="677" t="s">
        <v>230</v>
      </c>
      <c r="CE6" s="678"/>
      <c r="CF6" s="678"/>
      <c r="CG6" s="678"/>
      <c r="CH6" s="678"/>
      <c r="CI6" s="678"/>
      <c r="CJ6" s="678"/>
      <c r="CK6" s="678"/>
      <c r="CL6" s="678"/>
      <c r="CM6" s="678"/>
      <c r="CN6" s="678"/>
      <c r="CO6" s="678"/>
      <c r="CP6" s="678"/>
      <c r="CQ6" s="679"/>
      <c r="CR6" s="666">
        <v>378685</v>
      </c>
      <c r="CS6" s="667"/>
      <c r="CT6" s="667"/>
      <c r="CU6" s="667"/>
      <c r="CV6" s="667"/>
      <c r="CW6" s="667"/>
      <c r="CX6" s="667"/>
      <c r="CY6" s="668"/>
      <c r="CZ6" s="660">
        <v>0.4</v>
      </c>
      <c r="DA6" s="661"/>
      <c r="DB6" s="661"/>
      <c r="DC6" s="680"/>
      <c r="DD6" s="675" t="s">
        <v>129</v>
      </c>
      <c r="DE6" s="667"/>
      <c r="DF6" s="667"/>
      <c r="DG6" s="667"/>
      <c r="DH6" s="667"/>
      <c r="DI6" s="667"/>
      <c r="DJ6" s="667"/>
      <c r="DK6" s="667"/>
      <c r="DL6" s="667"/>
      <c r="DM6" s="667"/>
      <c r="DN6" s="667"/>
      <c r="DO6" s="667"/>
      <c r="DP6" s="668"/>
      <c r="DQ6" s="675">
        <v>378685</v>
      </c>
      <c r="DR6" s="667"/>
      <c r="DS6" s="667"/>
      <c r="DT6" s="667"/>
      <c r="DU6" s="667"/>
      <c r="DV6" s="667"/>
      <c r="DW6" s="667"/>
      <c r="DX6" s="667"/>
      <c r="DY6" s="667"/>
      <c r="DZ6" s="667"/>
      <c r="EA6" s="667"/>
      <c r="EB6" s="667"/>
      <c r="EC6" s="676"/>
    </row>
    <row r="7" spans="2:143" ht="11.25" customHeight="1" x14ac:dyDescent="0.2">
      <c r="B7" s="663" t="s">
        <v>232</v>
      </c>
      <c r="C7" s="664"/>
      <c r="D7" s="664"/>
      <c r="E7" s="664"/>
      <c r="F7" s="664"/>
      <c r="G7" s="664"/>
      <c r="H7" s="664"/>
      <c r="I7" s="664"/>
      <c r="J7" s="664"/>
      <c r="K7" s="664"/>
      <c r="L7" s="664"/>
      <c r="M7" s="664"/>
      <c r="N7" s="664"/>
      <c r="O7" s="664"/>
      <c r="P7" s="664"/>
      <c r="Q7" s="665"/>
      <c r="R7" s="666">
        <v>18993</v>
      </c>
      <c r="S7" s="667"/>
      <c r="T7" s="667"/>
      <c r="U7" s="667"/>
      <c r="V7" s="667"/>
      <c r="W7" s="667"/>
      <c r="X7" s="667"/>
      <c r="Y7" s="668"/>
      <c r="Z7" s="669">
        <v>0</v>
      </c>
      <c r="AA7" s="669"/>
      <c r="AB7" s="669"/>
      <c r="AC7" s="669"/>
      <c r="AD7" s="670">
        <v>18993</v>
      </c>
      <c r="AE7" s="670"/>
      <c r="AF7" s="670"/>
      <c r="AG7" s="670"/>
      <c r="AH7" s="670"/>
      <c r="AI7" s="670"/>
      <c r="AJ7" s="670"/>
      <c r="AK7" s="670"/>
      <c r="AL7" s="671">
        <v>0</v>
      </c>
      <c r="AM7" s="672"/>
      <c r="AN7" s="672"/>
      <c r="AO7" s="673"/>
      <c r="AP7" s="663" t="s">
        <v>233</v>
      </c>
      <c r="AQ7" s="664"/>
      <c r="AR7" s="664"/>
      <c r="AS7" s="664"/>
      <c r="AT7" s="664"/>
      <c r="AU7" s="664"/>
      <c r="AV7" s="664"/>
      <c r="AW7" s="664"/>
      <c r="AX7" s="664"/>
      <c r="AY7" s="664"/>
      <c r="AZ7" s="664"/>
      <c r="BA7" s="664"/>
      <c r="BB7" s="664"/>
      <c r="BC7" s="664"/>
      <c r="BD7" s="664"/>
      <c r="BE7" s="664"/>
      <c r="BF7" s="665"/>
      <c r="BG7" s="666">
        <v>17827740</v>
      </c>
      <c r="BH7" s="667"/>
      <c r="BI7" s="667"/>
      <c r="BJ7" s="667"/>
      <c r="BK7" s="667"/>
      <c r="BL7" s="667"/>
      <c r="BM7" s="667"/>
      <c r="BN7" s="668"/>
      <c r="BO7" s="669">
        <v>48.7</v>
      </c>
      <c r="BP7" s="669"/>
      <c r="BQ7" s="669"/>
      <c r="BR7" s="669"/>
      <c r="BS7" s="670">
        <v>155888</v>
      </c>
      <c r="BT7" s="670"/>
      <c r="BU7" s="670"/>
      <c r="BV7" s="670"/>
      <c r="BW7" s="670"/>
      <c r="BX7" s="670"/>
      <c r="BY7" s="670"/>
      <c r="BZ7" s="670"/>
      <c r="CA7" s="670"/>
      <c r="CB7" s="674"/>
      <c r="CD7" s="681" t="s">
        <v>234</v>
      </c>
      <c r="CE7" s="682"/>
      <c r="CF7" s="682"/>
      <c r="CG7" s="682"/>
      <c r="CH7" s="682"/>
      <c r="CI7" s="682"/>
      <c r="CJ7" s="682"/>
      <c r="CK7" s="682"/>
      <c r="CL7" s="682"/>
      <c r="CM7" s="682"/>
      <c r="CN7" s="682"/>
      <c r="CO7" s="682"/>
      <c r="CP7" s="682"/>
      <c r="CQ7" s="683"/>
      <c r="CR7" s="666">
        <v>7146886</v>
      </c>
      <c r="CS7" s="667"/>
      <c r="CT7" s="667"/>
      <c r="CU7" s="667"/>
      <c r="CV7" s="667"/>
      <c r="CW7" s="667"/>
      <c r="CX7" s="667"/>
      <c r="CY7" s="668"/>
      <c r="CZ7" s="669">
        <v>8.1</v>
      </c>
      <c r="DA7" s="669"/>
      <c r="DB7" s="669"/>
      <c r="DC7" s="669"/>
      <c r="DD7" s="675">
        <v>523595</v>
      </c>
      <c r="DE7" s="667"/>
      <c r="DF7" s="667"/>
      <c r="DG7" s="667"/>
      <c r="DH7" s="667"/>
      <c r="DI7" s="667"/>
      <c r="DJ7" s="667"/>
      <c r="DK7" s="667"/>
      <c r="DL7" s="667"/>
      <c r="DM7" s="667"/>
      <c r="DN7" s="667"/>
      <c r="DO7" s="667"/>
      <c r="DP7" s="668"/>
      <c r="DQ7" s="675">
        <v>5750740</v>
      </c>
      <c r="DR7" s="667"/>
      <c r="DS7" s="667"/>
      <c r="DT7" s="667"/>
      <c r="DU7" s="667"/>
      <c r="DV7" s="667"/>
      <c r="DW7" s="667"/>
      <c r="DX7" s="667"/>
      <c r="DY7" s="667"/>
      <c r="DZ7" s="667"/>
      <c r="EA7" s="667"/>
      <c r="EB7" s="667"/>
      <c r="EC7" s="676"/>
    </row>
    <row r="8" spans="2:143" ht="11.25" customHeight="1" x14ac:dyDescent="0.2">
      <c r="B8" s="663" t="s">
        <v>235</v>
      </c>
      <c r="C8" s="664"/>
      <c r="D8" s="664"/>
      <c r="E8" s="664"/>
      <c r="F8" s="664"/>
      <c r="G8" s="664"/>
      <c r="H8" s="664"/>
      <c r="I8" s="664"/>
      <c r="J8" s="664"/>
      <c r="K8" s="664"/>
      <c r="L8" s="664"/>
      <c r="M8" s="664"/>
      <c r="N8" s="664"/>
      <c r="O8" s="664"/>
      <c r="P8" s="664"/>
      <c r="Q8" s="665"/>
      <c r="R8" s="666">
        <v>283190</v>
      </c>
      <c r="S8" s="667"/>
      <c r="T8" s="667"/>
      <c r="U8" s="667"/>
      <c r="V8" s="667"/>
      <c r="W8" s="667"/>
      <c r="X8" s="667"/>
      <c r="Y8" s="668"/>
      <c r="Z8" s="669">
        <v>0.3</v>
      </c>
      <c r="AA8" s="669"/>
      <c r="AB8" s="669"/>
      <c r="AC8" s="669"/>
      <c r="AD8" s="670">
        <v>283190</v>
      </c>
      <c r="AE8" s="670"/>
      <c r="AF8" s="670"/>
      <c r="AG8" s="670"/>
      <c r="AH8" s="670"/>
      <c r="AI8" s="670"/>
      <c r="AJ8" s="670"/>
      <c r="AK8" s="670"/>
      <c r="AL8" s="671">
        <v>0.6</v>
      </c>
      <c r="AM8" s="672"/>
      <c r="AN8" s="672"/>
      <c r="AO8" s="673"/>
      <c r="AP8" s="663" t="s">
        <v>236</v>
      </c>
      <c r="AQ8" s="664"/>
      <c r="AR8" s="664"/>
      <c r="AS8" s="664"/>
      <c r="AT8" s="664"/>
      <c r="AU8" s="664"/>
      <c r="AV8" s="664"/>
      <c r="AW8" s="664"/>
      <c r="AX8" s="664"/>
      <c r="AY8" s="664"/>
      <c r="AZ8" s="664"/>
      <c r="BA8" s="664"/>
      <c r="BB8" s="664"/>
      <c r="BC8" s="664"/>
      <c r="BD8" s="664"/>
      <c r="BE8" s="664"/>
      <c r="BF8" s="665"/>
      <c r="BG8" s="666">
        <v>446142</v>
      </c>
      <c r="BH8" s="667"/>
      <c r="BI8" s="667"/>
      <c r="BJ8" s="667"/>
      <c r="BK8" s="667"/>
      <c r="BL8" s="667"/>
      <c r="BM8" s="667"/>
      <c r="BN8" s="668"/>
      <c r="BO8" s="669">
        <v>1.2</v>
      </c>
      <c r="BP8" s="669"/>
      <c r="BQ8" s="669"/>
      <c r="BR8" s="669"/>
      <c r="BS8" s="670" t="s">
        <v>129</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43094236</v>
      </c>
      <c r="CS8" s="667"/>
      <c r="CT8" s="667"/>
      <c r="CU8" s="667"/>
      <c r="CV8" s="667"/>
      <c r="CW8" s="667"/>
      <c r="CX8" s="667"/>
      <c r="CY8" s="668"/>
      <c r="CZ8" s="669">
        <v>48.9</v>
      </c>
      <c r="DA8" s="669"/>
      <c r="DB8" s="669"/>
      <c r="DC8" s="669"/>
      <c r="DD8" s="675">
        <v>474157</v>
      </c>
      <c r="DE8" s="667"/>
      <c r="DF8" s="667"/>
      <c r="DG8" s="667"/>
      <c r="DH8" s="667"/>
      <c r="DI8" s="667"/>
      <c r="DJ8" s="667"/>
      <c r="DK8" s="667"/>
      <c r="DL8" s="667"/>
      <c r="DM8" s="667"/>
      <c r="DN8" s="667"/>
      <c r="DO8" s="667"/>
      <c r="DP8" s="668"/>
      <c r="DQ8" s="675">
        <v>17033077</v>
      </c>
      <c r="DR8" s="667"/>
      <c r="DS8" s="667"/>
      <c r="DT8" s="667"/>
      <c r="DU8" s="667"/>
      <c r="DV8" s="667"/>
      <c r="DW8" s="667"/>
      <c r="DX8" s="667"/>
      <c r="DY8" s="667"/>
      <c r="DZ8" s="667"/>
      <c r="EA8" s="667"/>
      <c r="EB8" s="667"/>
      <c r="EC8" s="676"/>
    </row>
    <row r="9" spans="2:143" ht="11.25" customHeight="1" x14ac:dyDescent="0.2">
      <c r="B9" s="663" t="s">
        <v>238</v>
      </c>
      <c r="C9" s="664"/>
      <c r="D9" s="664"/>
      <c r="E9" s="664"/>
      <c r="F9" s="664"/>
      <c r="G9" s="664"/>
      <c r="H9" s="664"/>
      <c r="I9" s="664"/>
      <c r="J9" s="664"/>
      <c r="K9" s="664"/>
      <c r="L9" s="664"/>
      <c r="M9" s="664"/>
      <c r="N9" s="664"/>
      <c r="O9" s="664"/>
      <c r="P9" s="664"/>
      <c r="Q9" s="665"/>
      <c r="R9" s="666">
        <v>360601</v>
      </c>
      <c r="S9" s="667"/>
      <c r="T9" s="667"/>
      <c r="U9" s="667"/>
      <c r="V9" s="667"/>
      <c r="W9" s="667"/>
      <c r="X9" s="667"/>
      <c r="Y9" s="668"/>
      <c r="Z9" s="669">
        <v>0.4</v>
      </c>
      <c r="AA9" s="669"/>
      <c r="AB9" s="669"/>
      <c r="AC9" s="669"/>
      <c r="AD9" s="670">
        <v>360601</v>
      </c>
      <c r="AE9" s="670"/>
      <c r="AF9" s="670"/>
      <c r="AG9" s="670"/>
      <c r="AH9" s="670"/>
      <c r="AI9" s="670"/>
      <c r="AJ9" s="670"/>
      <c r="AK9" s="670"/>
      <c r="AL9" s="671">
        <v>0.8</v>
      </c>
      <c r="AM9" s="672"/>
      <c r="AN9" s="672"/>
      <c r="AO9" s="673"/>
      <c r="AP9" s="663" t="s">
        <v>239</v>
      </c>
      <c r="AQ9" s="664"/>
      <c r="AR9" s="664"/>
      <c r="AS9" s="664"/>
      <c r="AT9" s="664"/>
      <c r="AU9" s="664"/>
      <c r="AV9" s="664"/>
      <c r="AW9" s="664"/>
      <c r="AX9" s="664"/>
      <c r="AY9" s="664"/>
      <c r="AZ9" s="664"/>
      <c r="BA9" s="664"/>
      <c r="BB9" s="664"/>
      <c r="BC9" s="664"/>
      <c r="BD9" s="664"/>
      <c r="BE9" s="664"/>
      <c r="BF9" s="665"/>
      <c r="BG9" s="666">
        <v>15718415</v>
      </c>
      <c r="BH9" s="667"/>
      <c r="BI9" s="667"/>
      <c r="BJ9" s="667"/>
      <c r="BK9" s="667"/>
      <c r="BL9" s="667"/>
      <c r="BM9" s="667"/>
      <c r="BN9" s="668"/>
      <c r="BO9" s="669">
        <v>42.9</v>
      </c>
      <c r="BP9" s="669"/>
      <c r="BQ9" s="669"/>
      <c r="BR9" s="669"/>
      <c r="BS9" s="670" t="s">
        <v>129</v>
      </c>
      <c r="BT9" s="670"/>
      <c r="BU9" s="670"/>
      <c r="BV9" s="670"/>
      <c r="BW9" s="670"/>
      <c r="BX9" s="670"/>
      <c r="BY9" s="670"/>
      <c r="BZ9" s="670"/>
      <c r="CA9" s="670"/>
      <c r="CB9" s="674"/>
      <c r="CD9" s="681" t="s">
        <v>240</v>
      </c>
      <c r="CE9" s="682"/>
      <c r="CF9" s="682"/>
      <c r="CG9" s="682"/>
      <c r="CH9" s="682"/>
      <c r="CI9" s="682"/>
      <c r="CJ9" s="682"/>
      <c r="CK9" s="682"/>
      <c r="CL9" s="682"/>
      <c r="CM9" s="682"/>
      <c r="CN9" s="682"/>
      <c r="CO9" s="682"/>
      <c r="CP9" s="682"/>
      <c r="CQ9" s="683"/>
      <c r="CR9" s="666">
        <v>11828364</v>
      </c>
      <c r="CS9" s="667"/>
      <c r="CT9" s="667"/>
      <c r="CU9" s="667"/>
      <c r="CV9" s="667"/>
      <c r="CW9" s="667"/>
      <c r="CX9" s="667"/>
      <c r="CY9" s="668"/>
      <c r="CZ9" s="669">
        <v>13.4</v>
      </c>
      <c r="DA9" s="669"/>
      <c r="DB9" s="669"/>
      <c r="DC9" s="669"/>
      <c r="DD9" s="675">
        <v>2113859</v>
      </c>
      <c r="DE9" s="667"/>
      <c r="DF9" s="667"/>
      <c r="DG9" s="667"/>
      <c r="DH9" s="667"/>
      <c r="DI9" s="667"/>
      <c r="DJ9" s="667"/>
      <c r="DK9" s="667"/>
      <c r="DL9" s="667"/>
      <c r="DM9" s="667"/>
      <c r="DN9" s="667"/>
      <c r="DO9" s="667"/>
      <c r="DP9" s="668"/>
      <c r="DQ9" s="675">
        <v>6485303</v>
      </c>
      <c r="DR9" s="667"/>
      <c r="DS9" s="667"/>
      <c r="DT9" s="667"/>
      <c r="DU9" s="667"/>
      <c r="DV9" s="667"/>
      <c r="DW9" s="667"/>
      <c r="DX9" s="667"/>
      <c r="DY9" s="667"/>
      <c r="DZ9" s="667"/>
      <c r="EA9" s="667"/>
      <c r="EB9" s="667"/>
      <c r="EC9" s="676"/>
    </row>
    <row r="10" spans="2:143" ht="11.25" customHeight="1" x14ac:dyDescent="0.2">
      <c r="B10" s="663" t="s">
        <v>241</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242</v>
      </c>
      <c r="AQ10" s="664"/>
      <c r="AR10" s="664"/>
      <c r="AS10" s="664"/>
      <c r="AT10" s="664"/>
      <c r="AU10" s="664"/>
      <c r="AV10" s="664"/>
      <c r="AW10" s="664"/>
      <c r="AX10" s="664"/>
      <c r="AY10" s="664"/>
      <c r="AZ10" s="664"/>
      <c r="BA10" s="664"/>
      <c r="BB10" s="664"/>
      <c r="BC10" s="664"/>
      <c r="BD10" s="664"/>
      <c r="BE10" s="664"/>
      <c r="BF10" s="665"/>
      <c r="BG10" s="666">
        <v>628018</v>
      </c>
      <c r="BH10" s="667"/>
      <c r="BI10" s="667"/>
      <c r="BJ10" s="667"/>
      <c r="BK10" s="667"/>
      <c r="BL10" s="667"/>
      <c r="BM10" s="667"/>
      <c r="BN10" s="668"/>
      <c r="BO10" s="669">
        <v>1.7</v>
      </c>
      <c r="BP10" s="669"/>
      <c r="BQ10" s="669"/>
      <c r="BR10" s="669"/>
      <c r="BS10" s="670" t="s">
        <v>129</v>
      </c>
      <c r="BT10" s="670"/>
      <c r="BU10" s="670"/>
      <c r="BV10" s="670"/>
      <c r="BW10" s="670"/>
      <c r="BX10" s="670"/>
      <c r="BY10" s="670"/>
      <c r="BZ10" s="670"/>
      <c r="CA10" s="670"/>
      <c r="CB10" s="674"/>
      <c r="CD10" s="681" t="s">
        <v>243</v>
      </c>
      <c r="CE10" s="682"/>
      <c r="CF10" s="682"/>
      <c r="CG10" s="682"/>
      <c r="CH10" s="682"/>
      <c r="CI10" s="682"/>
      <c r="CJ10" s="682"/>
      <c r="CK10" s="682"/>
      <c r="CL10" s="682"/>
      <c r="CM10" s="682"/>
      <c r="CN10" s="682"/>
      <c r="CO10" s="682"/>
      <c r="CP10" s="682"/>
      <c r="CQ10" s="683"/>
      <c r="CR10" s="666">
        <v>209052</v>
      </c>
      <c r="CS10" s="667"/>
      <c r="CT10" s="667"/>
      <c r="CU10" s="667"/>
      <c r="CV10" s="667"/>
      <c r="CW10" s="667"/>
      <c r="CX10" s="667"/>
      <c r="CY10" s="668"/>
      <c r="CZ10" s="669">
        <v>0.2</v>
      </c>
      <c r="DA10" s="669"/>
      <c r="DB10" s="669"/>
      <c r="DC10" s="669"/>
      <c r="DD10" s="675" t="s">
        <v>129</v>
      </c>
      <c r="DE10" s="667"/>
      <c r="DF10" s="667"/>
      <c r="DG10" s="667"/>
      <c r="DH10" s="667"/>
      <c r="DI10" s="667"/>
      <c r="DJ10" s="667"/>
      <c r="DK10" s="667"/>
      <c r="DL10" s="667"/>
      <c r="DM10" s="667"/>
      <c r="DN10" s="667"/>
      <c r="DO10" s="667"/>
      <c r="DP10" s="668"/>
      <c r="DQ10" s="675">
        <v>59052</v>
      </c>
      <c r="DR10" s="667"/>
      <c r="DS10" s="667"/>
      <c r="DT10" s="667"/>
      <c r="DU10" s="667"/>
      <c r="DV10" s="667"/>
      <c r="DW10" s="667"/>
      <c r="DX10" s="667"/>
      <c r="DY10" s="667"/>
      <c r="DZ10" s="667"/>
      <c r="EA10" s="667"/>
      <c r="EB10" s="667"/>
      <c r="EC10" s="676"/>
    </row>
    <row r="11" spans="2:143" ht="11.25" customHeight="1" x14ac:dyDescent="0.2">
      <c r="B11" s="663" t="s">
        <v>244</v>
      </c>
      <c r="C11" s="664"/>
      <c r="D11" s="664"/>
      <c r="E11" s="664"/>
      <c r="F11" s="664"/>
      <c r="G11" s="664"/>
      <c r="H11" s="664"/>
      <c r="I11" s="664"/>
      <c r="J11" s="664"/>
      <c r="K11" s="664"/>
      <c r="L11" s="664"/>
      <c r="M11" s="664"/>
      <c r="N11" s="664"/>
      <c r="O11" s="664"/>
      <c r="P11" s="664"/>
      <c r="Q11" s="665"/>
      <c r="R11" s="666">
        <v>5097981</v>
      </c>
      <c r="S11" s="667"/>
      <c r="T11" s="667"/>
      <c r="U11" s="667"/>
      <c r="V11" s="667"/>
      <c r="W11" s="667"/>
      <c r="X11" s="667"/>
      <c r="Y11" s="668"/>
      <c r="Z11" s="671">
        <v>5.5</v>
      </c>
      <c r="AA11" s="672"/>
      <c r="AB11" s="672"/>
      <c r="AC11" s="684"/>
      <c r="AD11" s="675">
        <v>5097981</v>
      </c>
      <c r="AE11" s="667"/>
      <c r="AF11" s="667"/>
      <c r="AG11" s="667"/>
      <c r="AH11" s="667"/>
      <c r="AI11" s="667"/>
      <c r="AJ11" s="667"/>
      <c r="AK11" s="668"/>
      <c r="AL11" s="671">
        <v>11.4</v>
      </c>
      <c r="AM11" s="672"/>
      <c r="AN11" s="672"/>
      <c r="AO11" s="673"/>
      <c r="AP11" s="663" t="s">
        <v>245</v>
      </c>
      <c r="AQ11" s="664"/>
      <c r="AR11" s="664"/>
      <c r="AS11" s="664"/>
      <c r="AT11" s="664"/>
      <c r="AU11" s="664"/>
      <c r="AV11" s="664"/>
      <c r="AW11" s="664"/>
      <c r="AX11" s="664"/>
      <c r="AY11" s="664"/>
      <c r="AZ11" s="664"/>
      <c r="BA11" s="664"/>
      <c r="BB11" s="664"/>
      <c r="BC11" s="664"/>
      <c r="BD11" s="664"/>
      <c r="BE11" s="664"/>
      <c r="BF11" s="665"/>
      <c r="BG11" s="666">
        <v>1035165</v>
      </c>
      <c r="BH11" s="667"/>
      <c r="BI11" s="667"/>
      <c r="BJ11" s="667"/>
      <c r="BK11" s="667"/>
      <c r="BL11" s="667"/>
      <c r="BM11" s="667"/>
      <c r="BN11" s="668"/>
      <c r="BO11" s="669">
        <v>2.8</v>
      </c>
      <c r="BP11" s="669"/>
      <c r="BQ11" s="669"/>
      <c r="BR11" s="669"/>
      <c r="BS11" s="670">
        <v>155888</v>
      </c>
      <c r="BT11" s="670"/>
      <c r="BU11" s="670"/>
      <c r="BV11" s="670"/>
      <c r="BW11" s="670"/>
      <c r="BX11" s="670"/>
      <c r="BY11" s="670"/>
      <c r="BZ11" s="670"/>
      <c r="CA11" s="670"/>
      <c r="CB11" s="674"/>
      <c r="CD11" s="681" t="s">
        <v>246</v>
      </c>
      <c r="CE11" s="682"/>
      <c r="CF11" s="682"/>
      <c r="CG11" s="682"/>
      <c r="CH11" s="682"/>
      <c r="CI11" s="682"/>
      <c r="CJ11" s="682"/>
      <c r="CK11" s="682"/>
      <c r="CL11" s="682"/>
      <c r="CM11" s="682"/>
      <c r="CN11" s="682"/>
      <c r="CO11" s="682"/>
      <c r="CP11" s="682"/>
      <c r="CQ11" s="683"/>
      <c r="CR11" s="666">
        <v>100760</v>
      </c>
      <c r="CS11" s="667"/>
      <c r="CT11" s="667"/>
      <c r="CU11" s="667"/>
      <c r="CV11" s="667"/>
      <c r="CW11" s="667"/>
      <c r="CX11" s="667"/>
      <c r="CY11" s="668"/>
      <c r="CZ11" s="669">
        <v>0.1</v>
      </c>
      <c r="DA11" s="669"/>
      <c r="DB11" s="669"/>
      <c r="DC11" s="669"/>
      <c r="DD11" s="675" t="s">
        <v>129</v>
      </c>
      <c r="DE11" s="667"/>
      <c r="DF11" s="667"/>
      <c r="DG11" s="667"/>
      <c r="DH11" s="667"/>
      <c r="DI11" s="667"/>
      <c r="DJ11" s="667"/>
      <c r="DK11" s="667"/>
      <c r="DL11" s="667"/>
      <c r="DM11" s="667"/>
      <c r="DN11" s="667"/>
      <c r="DO11" s="667"/>
      <c r="DP11" s="668"/>
      <c r="DQ11" s="675">
        <v>99381</v>
      </c>
      <c r="DR11" s="667"/>
      <c r="DS11" s="667"/>
      <c r="DT11" s="667"/>
      <c r="DU11" s="667"/>
      <c r="DV11" s="667"/>
      <c r="DW11" s="667"/>
      <c r="DX11" s="667"/>
      <c r="DY11" s="667"/>
      <c r="DZ11" s="667"/>
      <c r="EA11" s="667"/>
      <c r="EB11" s="667"/>
      <c r="EC11" s="676"/>
    </row>
    <row r="12" spans="2:143" ht="11.25" customHeight="1" x14ac:dyDescent="0.2">
      <c r="B12" s="663" t="s">
        <v>247</v>
      </c>
      <c r="C12" s="664"/>
      <c r="D12" s="664"/>
      <c r="E12" s="664"/>
      <c r="F12" s="664"/>
      <c r="G12" s="664"/>
      <c r="H12" s="664"/>
      <c r="I12" s="664"/>
      <c r="J12" s="664"/>
      <c r="K12" s="664"/>
      <c r="L12" s="664"/>
      <c r="M12" s="664"/>
      <c r="N12" s="664"/>
      <c r="O12" s="664"/>
      <c r="P12" s="664"/>
      <c r="Q12" s="665"/>
      <c r="R12" s="666">
        <v>11546</v>
      </c>
      <c r="S12" s="667"/>
      <c r="T12" s="667"/>
      <c r="U12" s="667"/>
      <c r="V12" s="667"/>
      <c r="W12" s="667"/>
      <c r="X12" s="667"/>
      <c r="Y12" s="668"/>
      <c r="Z12" s="669">
        <v>0</v>
      </c>
      <c r="AA12" s="669"/>
      <c r="AB12" s="669"/>
      <c r="AC12" s="669"/>
      <c r="AD12" s="670">
        <v>11546</v>
      </c>
      <c r="AE12" s="670"/>
      <c r="AF12" s="670"/>
      <c r="AG12" s="670"/>
      <c r="AH12" s="670"/>
      <c r="AI12" s="670"/>
      <c r="AJ12" s="670"/>
      <c r="AK12" s="670"/>
      <c r="AL12" s="671">
        <v>0</v>
      </c>
      <c r="AM12" s="672"/>
      <c r="AN12" s="672"/>
      <c r="AO12" s="673"/>
      <c r="AP12" s="663" t="s">
        <v>248</v>
      </c>
      <c r="AQ12" s="664"/>
      <c r="AR12" s="664"/>
      <c r="AS12" s="664"/>
      <c r="AT12" s="664"/>
      <c r="AU12" s="664"/>
      <c r="AV12" s="664"/>
      <c r="AW12" s="664"/>
      <c r="AX12" s="664"/>
      <c r="AY12" s="664"/>
      <c r="AZ12" s="664"/>
      <c r="BA12" s="664"/>
      <c r="BB12" s="664"/>
      <c r="BC12" s="664"/>
      <c r="BD12" s="664"/>
      <c r="BE12" s="664"/>
      <c r="BF12" s="665"/>
      <c r="BG12" s="666">
        <v>14668256</v>
      </c>
      <c r="BH12" s="667"/>
      <c r="BI12" s="667"/>
      <c r="BJ12" s="667"/>
      <c r="BK12" s="667"/>
      <c r="BL12" s="667"/>
      <c r="BM12" s="667"/>
      <c r="BN12" s="668"/>
      <c r="BO12" s="669">
        <v>40</v>
      </c>
      <c r="BP12" s="669"/>
      <c r="BQ12" s="669"/>
      <c r="BR12" s="669"/>
      <c r="BS12" s="670" t="s">
        <v>129</v>
      </c>
      <c r="BT12" s="670"/>
      <c r="BU12" s="670"/>
      <c r="BV12" s="670"/>
      <c r="BW12" s="670"/>
      <c r="BX12" s="670"/>
      <c r="BY12" s="670"/>
      <c r="BZ12" s="670"/>
      <c r="CA12" s="670"/>
      <c r="CB12" s="674"/>
      <c r="CD12" s="681" t="s">
        <v>249</v>
      </c>
      <c r="CE12" s="682"/>
      <c r="CF12" s="682"/>
      <c r="CG12" s="682"/>
      <c r="CH12" s="682"/>
      <c r="CI12" s="682"/>
      <c r="CJ12" s="682"/>
      <c r="CK12" s="682"/>
      <c r="CL12" s="682"/>
      <c r="CM12" s="682"/>
      <c r="CN12" s="682"/>
      <c r="CO12" s="682"/>
      <c r="CP12" s="682"/>
      <c r="CQ12" s="683"/>
      <c r="CR12" s="666">
        <v>1613618</v>
      </c>
      <c r="CS12" s="667"/>
      <c r="CT12" s="667"/>
      <c r="CU12" s="667"/>
      <c r="CV12" s="667"/>
      <c r="CW12" s="667"/>
      <c r="CX12" s="667"/>
      <c r="CY12" s="668"/>
      <c r="CZ12" s="669">
        <v>1.8</v>
      </c>
      <c r="DA12" s="669"/>
      <c r="DB12" s="669"/>
      <c r="DC12" s="669"/>
      <c r="DD12" s="675" t="s">
        <v>129</v>
      </c>
      <c r="DE12" s="667"/>
      <c r="DF12" s="667"/>
      <c r="DG12" s="667"/>
      <c r="DH12" s="667"/>
      <c r="DI12" s="667"/>
      <c r="DJ12" s="667"/>
      <c r="DK12" s="667"/>
      <c r="DL12" s="667"/>
      <c r="DM12" s="667"/>
      <c r="DN12" s="667"/>
      <c r="DO12" s="667"/>
      <c r="DP12" s="668"/>
      <c r="DQ12" s="675">
        <v>583350</v>
      </c>
      <c r="DR12" s="667"/>
      <c r="DS12" s="667"/>
      <c r="DT12" s="667"/>
      <c r="DU12" s="667"/>
      <c r="DV12" s="667"/>
      <c r="DW12" s="667"/>
      <c r="DX12" s="667"/>
      <c r="DY12" s="667"/>
      <c r="DZ12" s="667"/>
      <c r="EA12" s="667"/>
      <c r="EB12" s="667"/>
      <c r="EC12" s="676"/>
    </row>
    <row r="13" spans="2:143" ht="11.25" customHeight="1" x14ac:dyDescent="0.2">
      <c r="B13" s="663" t="s">
        <v>250</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251</v>
      </c>
      <c r="AQ13" s="664"/>
      <c r="AR13" s="664"/>
      <c r="AS13" s="664"/>
      <c r="AT13" s="664"/>
      <c r="AU13" s="664"/>
      <c r="AV13" s="664"/>
      <c r="AW13" s="664"/>
      <c r="AX13" s="664"/>
      <c r="AY13" s="664"/>
      <c r="AZ13" s="664"/>
      <c r="BA13" s="664"/>
      <c r="BB13" s="664"/>
      <c r="BC13" s="664"/>
      <c r="BD13" s="664"/>
      <c r="BE13" s="664"/>
      <c r="BF13" s="665"/>
      <c r="BG13" s="666">
        <v>14582349</v>
      </c>
      <c r="BH13" s="667"/>
      <c r="BI13" s="667"/>
      <c r="BJ13" s="667"/>
      <c r="BK13" s="667"/>
      <c r="BL13" s="667"/>
      <c r="BM13" s="667"/>
      <c r="BN13" s="668"/>
      <c r="BO13" s="669">
        <v>39.799999999999997</v>
      </c>
      <c r="BP13" s="669"/>
      <c r="BQ13" s="669"/>
      <c r="BR13" s="669"/>
      <c r="BS13" s="670" t="s">
        <v>129</v>
      </c>
      <c r="BT13" s="670"/>
      <c r="BU13" s="670"/>
      <c r="BV13" s="670"/>
      <c r="BW13" s="670"/>
      <c r="BX13" s="670"/>
      <c r="BY13" s="670"/>
      <c r="BZ13" s="670"/>
      <c r="CA13" s="670"/>
      <c r="CB13" s="674"/>
      <c r="CD13" s="681" t="s">
        <v>252</v>
      </c>
      <c r="CE13" s="682"/>
      <c r="CF13" s="682"/>
      <c r="CG13" s="682"/>
      <c r="CH13" s="682"/>
      <c r="CI13" s="682"/>
      <c r="CJ13" s="682"/>
      <c r="CK13" s="682"/>
      <c r="CL13" s="682"/>
      <c r="CM13" s="682"/>
      <c r="CN13" s="682"/>
      <c r="CO13" s="682"/>
      <c r="CP13" s="682"/>
      <c r="CQ13" s="683"/>
      <c r="CR13" s="666">
        <v>4899204</v>
      </c>
      <c r="CS13" s="667"/>
      <c r="CT13" s="667"/>
      <c r="CU13" s="667"/>
      <c r="CV13" s="667"/>
      <c r="CW13" s="667"/>
      <c r="CX13" s="667"/>
      <c r="CY13" s="668"/>
      <c r="CZ13" s="669">
        <v>5.6</v>
      </c>
      <c r="DA13" s="669"/>
      <c r="DB13" s="669"/>
      <c r="DC13" s="669"/>
      <c r="DD13" s="675">
        <v>1800307</v>
      </c>
      <c r="DE13" s="667"/>
      <c r="DF13" s="667"/>
      <c r="DG13" s="667"/>
      <c r="DH13" s="667"/>
      <c r="DI13" s="667"/>
      <c r="DJ13" s="667"/>
      <c r="DK13" s="667"/>
      <c r="DL13" s="667"/>
      <c r="DM13" s="667"/>
      <c r="DN13" s="667"/>
      <c r="DO13" s="667"/>
      <c r="DP13" s="668"/>
      <c r="DQ13" s="675">
        <v>3252406</v>
      </c>
      <c r="DR13" s="667"/>
      <c r="DS13" s="667"/>
      <c r="DT13" s="667"/>
      <c r="DU13" s="667"/>
      <c r="DV13" s="667"/>
      <c r="DW13" s="667"/>
      <c r="DX13" s="667"/>
      <c r="DY13" s="667"/>
      <c r="DZ13" s="667"/>
      <c r="EA13" s="667"/>
      <c r="EB13" s="667"/>
      <c r="EC13" s="676"/>
    </row>
    <row r="14" spans="2:143" ht="11.25" customHeight="1" x14ac:dyDescent="0.2">
      <c r="B14" s="663" t="s">
        <v>253</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254</v>
      </c>
      <c r="AQ14" s="664"/>
      <c r="AR14" s="664"/>
      <c r="AS14" s="664"/>
      <c r="AT14" s="664"/>
      <c r="AU14" s="664"/>
      <c r="AV14" s="664"/>
      <c r="AW14" s="664"/>
      <c r="AX14" s="664"/>
      <c r="AY14" s="664"/>
      <c r="AZ14" s="664"/>
      <c r="BA14" s="664"/>
      <c r="BB14" s="664"/>
      <c r="BC14" s="664"/>
      <c r="BD14" s="664"/>
      <c r="BE14" s="664"/>
      <c r="BF14" s="665"/>
      <c r="BG14" s="666">
        <v>283645</v>
      </c>
      <c r="BH14" s="667"/>
      <c r="BI14" s="667"/>
      <c r="BJ14" s="667"/>
      <c r="BK14" s="667"/>
      <c r="BL14" s="667"/>
      <c r="BM14" s="667"/>
      <c r="BN14" s="668"/>
      <c r="BO14" s="669">
        <v>0.8</v>
      </c>
      <c r="BP14" s="669"/>
      <c r="BQ14" s="669"/>
      <c r="BR14" s="669"/>
      <c r="BS14" s="670" t="s">
        <v>129</v>
      </c>
      <c r="BT14" s="670"/>
      <c r="BU14" s="670"/>
      <c r="BV14" s="670"/>
      <c r="BW14" s="670"/>
      <c r="BX14" s="670"/>
      <c r="BY14" s="670"/>
      <c r="BZ14" s="670"/>
      <c r="CA14" s="670"/>
      <c r="CB14" s="674"/>
      <c r="CD14" s="681" t="s">
        <v>255</v>
      </c>
      <c r="CE14" s="682"/>
      <c r="CF14" s="682"/>
      <c r="CG14" s="682"/>
      <c r="CH14" s="682"/>
      <c r="CI14" s="682"/>
      <c r="CJ14" s="682"/>
      <c r="CK14" s="682"/>
      <c r="CL14" s="682"/>
      <c r="CM14" s="682"/>
      <c r="CN14" s="682"/>
      <c r="CO14" s="682"/>
      <c r="CP14" s="682"/>
      <c r="CQ14" s="683"/>
      <c r="CR14" s="666">
        <v>2784662</v>
      </c>
      <c r="CS14" s="667"/>
      <c r="CT14" s="667"/>
      <c r="CU14" s="667"/>
      <c r="CV14" s="667"/>
      <c r="CW14" s="667"/>
      <c r="CX14" s="667"/>
      <c r="CY14" s="668"/>
      <c r="CZ14" s="669">
        <v>3.2</v>
      </c>
      <c r="DA14" s="669"/>
      <c r="DB14" s="669"/>
      <c r="DC14" s="669"/>
      <c r="DD14" s="675">
        <v>328353</v>
      </c>
      <c r="DE14" s="667"/>
      <c r="DF14" s="667"/>
      <c r="DG14" s="667"/>
      <c r="DH14" s="667"/>
      <c r="DI14" s="667"/>
      <c r="DJ14" s="667"/>
      <c r="DK14" s="667"/>
      <c r="DL14" s="667"/>
      <c r="DM14" s="667"/>
      <c r="DN14" s="667"/>
      <c r="DO14" s="667"/>
      <c r="DP14" s="668"/>
      <c r="DQ14" s="675">
        <v>2447719</v>
      </c>
      <c r="DR14" s="667"/>
      <c r="DS14" s="667"/>
      <c r="DT14" s="667"/>
      <c r="DU14" s="667"/>
      <c r="DV14" s="667"/>
      <c r="DW14" s="667"/>
      <c r="DX14" s="667"/>
      <c r="DY14" s="667"/>
      <c r="DZ14" s="667"/>
      <c r="EA14" s="667"/>
      <c r="EB14" s="667"/>
      <c r="EC14" s="676"/>
    </row>
    <row r="15" spans="2:143" ht="11.25" customHeight="1" x14ac:dyDescent="0.2">
      <c r="B15" s="663" t="s">
        <v>256</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257</v>
      </c>
      <c r="AQ15" s="664"/>
      <c r="AR15" s="664"/>
      <c r="AS15" s="664"/>
      <c r="AT15" s="664"/>
      <c r="AU15" s="664"/>
      <c r="AV15" s="664"/>
      <c r="AW15" s="664"/>
      <c r="AX15" s="664"/>
      <c r="AY15" s="664"/>
      <c r="AZ15" s="664"/>
      <c r="BA15" s="664"/>
      <c r="BB15" s="664"/>
      <c r="BC15" s="664"/>
      <c r="BD15" s="664"/>
      <c r="BE15" s="664"/>
      <c r="BF15" s="665"/>
      <c r="BG15" s="666">
        <v>1731516</v>
      </c>
      <c r="BH15" s="667"/>
      <c r="BI15" s="667"/>
      <c r="BJ15" s="667"/>
      <c r="BK15" s="667"/>
      <c r="BL15" s="667"/>
      <c r="BM15" s="667"/>
      <c r="BN15" s="668"/>
      <c r="BO15" s="669">
        <v>4.7</v>
      </c>
      <c r="BP15" s="669"/>
      <c r="BQ15" s="669"/>
      <c r="BR15" s="669"/>
      <c r="BS15" s="670" t="s">
        <v>129</v>
      </c>
      <c r="BT15" s="670"/>
      <c r="BU15" s="670"/>
      <c r="BV15" s="670"/>
      <c r="BW15" s="670"/>
      <c r="BX15" s="670"/>
      <c r="BY15" s="670"/>
      <c r="BZ15" s="670"/>
      <c r="CA15" s="670"/>
      <c r="CB15" s="674"/>
      <c r="CD15" s="681" t="s">
        <v>258</v>
      </c>
      <c r="CE15" s="682"/>
      <c r="CF15" s="682"/>
      <c r="CG15" s="682"/>
      <c r="CH15" s="682"/>
      <c r="CI15" s="682"/>
      <c r="CJ15" s="682"/>
      <c r="CK15" s="682"/>
      <c r="CL15" s="682"/>
      <c r="CM15" s="682"/>
      <c r="CN15" s="682"/>
      <c r="CO15" s="682"/>
      <c r="CP15" s="682"/>
      <c r="CQ15" s="683"/>
      <c r="CR15" s="666">
        <v>10831497</v>
      </c>
      <c r="CS15" s="667"/>
      <c r="CT15" s="667"/>
      <c r="CU15" s="667"/>
      <c r="CV15" s="667"/>
      <c r="CW15" s="667"/>
      <c r="CX15" s="667"/>
      <c r="CY15" s="668"/>
      <c r="CZ15" s="669">
        <v>12.3</v>
      </c>
      <c r="DA15" s="669"/>
      <c r="DB15" s="669"/>
      <c r="DC15" s="669"/>
      <c r="DD15" s="675">
        <v>2922018</v>
      </c>
      <c r="DE15" s="667"/>
      <c r="DF15" s="667"/>
      <c r="DG15" s="667"/>
      <c r="DH15" s="667"/>
      <c r="DI15" s="667"/>
      <c r="DJ15" s="667"/>
      <c r="DK15" s="667"/>
      <c r="DL15" s="667"/>
      <c r="DM15" s="667"/>
      <c r="DN15" s="667"/>
      <c r="DO15" s="667"/>
      <c r="DP15" s="668"/>
      <c r="DQ15" s="675">
        <v>6870438</v>
      </c>
      <c r="DR15" s="667"/>
      <c r="DS15" s="667"/>
      <c r="DT15" s="667"/>
      <c r="DU15" s="667"/>
      <c r="DV15" s="667"/>
      <c r="DW15" s="667"/>
      <c r="DX15" s="667"/>
      <c r="DY15" s="667"/>
      <c r="DZ15" s="667"/>
      <c r="EA15" s="667"/>
      <c r="EB15" s="667"/>
      <c r="EC15" s="676"/>
    </row>
    <row r="16" spans="2:143" ht="11.25" customHeight="1" x14ac:dyDescent="0.2">
      <c r="B16" s="663" t="s">
        <v>259</v>
      </c>
      <c r="C16" s="664"/>
      <c r="D16" s="664"/>
      <c r="E16" s="664"/>
      <c r="F16" s="664"/>
      <c r="G16" s="664"/>
      <c r="H16" s="664"/>
      <c r="I16" s="664"/>
      <c r="J16" s="664"/>
      <c r="K16" s="664"/>
      <c r="L16" s="664"/>
      <c r="M16" s="664"/>
      <c r="N16" s="664"/>
      <c r="O16" s="664"/>
      <c r="P16" s="664"/>
      <c r="Q16" s="665"/>
      <c r="R16" s="666">
        <v>74759</v>
      </c>
      <c r="S16" s="667"/>
      <c r="T16" s="667"/>
      <c r="U16" s="667"/>
      <c r="V16" s="667"/>
      <c r="W16" s="667"/>
      <c r="X16" s="667"/>
      <c r="Y16" s="668"/>
      <c r="Z16" s="669">
        <v>0.1</v>
      </c>
      <c r="AA16" s="669"/>
      <c r="AB16" s="669"/>
      <c r="AC16" s="669"/>
      <c r="AD16" s="670">
        <v>74759</v>
      </c>
      <c r="AE16" s="670"/>
      <c r="AF16" s="670"/>
      <c r="AG16" s="670"/>
      <c r="AH16" s="670"/>
      <c r="AI16" s="670"/>
      <c r="AJ16" s="670"/>
      <c r="AK16" s="670"/>
      <c r="AL16" s="671">
        <v>0.2</v>
      </c>
      <c r="AM16" s="672"/>
      <c r="AN16" s="672"/>
      <c r="AO16" s="673"/>
      <c r="AP16" s="663" t="s">
        <v>260</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261</v>
      </c>
      <c r="CE16" s="682"/>
      <c r="CF16" s="682"/>
      <c r="CG16" s="682"/>
      <c r="CH16" s="682"/>
      <c r="CI16" s="682"/>
      <c r="CJ16" s="682"/>
      <c r="CK16" s="682"/>
      <c r="CL16" s="682"/>
      <c r="CM16" s="682"/>
      <c r="CN16" s="682"/>
      <c r="CO16" s="682"/>
      <c r="CP16" s="682"/>
      <c r="CQ16" s="683"/>
      <c r="CR16" s="666" t="s">
        <v>129</v>
      </c>
      <c r="CS16" s="667"/>
      <c r="CT16" s="667"/>
      <c r="CU16" s="667"/>
      <c r="CV16" s="667"/>
      <c r="CW16" s="667"/>
      <c r="CX16" s="667"/>
      <c r="CY16" s="668"/>
      <c r="CZ16" s="669" t="s">
        <v>129</v>
      </c>
      <c r="DA16" s="669"/>
      <c r="DB16" s="669"/>
      <c r="DC16" s="669"/>
      <c r="DD16" s="675" t="s">
        <v>129</v>
      </c>
      <c r="DE16" s="667"/>
      <c r="DF16" s="667"/>
      <c r="DG16" s="667"/>
      <c r="DH16" s="667"/>
      <c r="DI16" s="667"/>
      <c r="DJ16" s="667"/>
      <c r="DK16" s="667"/>
      <c r="DL16" s="667"/>
      <c r="DM16" s="667"/>
      <c r="DN16" s="667"/>
      <c r="DO16" s="667"/>
      <c r="DP16" s="668"/>
      <c r="DQ16" s="675" t="s">
        <v>129</v>
      </c>
      <c r="DR16" s="667"/>
      <c r="DS16" s="667"/>
      <c r="DT16" s="667"/>
      <c r="DU16" s="667"/>
      <c r="DV16" s="667"/>
      <c r="DW16" s="667"/>
      <c r="DX16" s="667"/>
      <c r="DY16" s="667"/>
      <c r="DZ16" s="667"/>
      <c r="EA16" s="667"/>
      <c r="EB16" s="667"/>
      <c r="EC16" s="676"/>
    </row>
    <row r="17" spans="2:133" ht="11.25" customHeight="1" x14ac:dyDescent="0.2">
      <c r="B17" s="663" t="s">
        <v>262</v>
      </c>
      <c r="C17" s="664"/>
      <c r="D17" s="664"/>
      <c r="E17" s="664"/>
      <c r="F17" s="664"/>
      <c r="G17" s="664"/>
      <c r="H17" s="664"/>
      <c r="I17" s="664"/>
      <c r="J17" s="664"/>
      <c r="K17" s="664"/>
      <c r="L17" s="664"/>
      <c r="M17" s="664"/>
      <c r="N17" s="664"/>
      <c r="O17" s="664"/>
      <c r="P17" s="664"/>
      <c r="Q17" s="665"/>
      <c r="R17" s="666">
        <v>310449</v>
      </c>
      <c r="S17" s="667"/>
      <c r="T17" s="667"/>
      <c r="U17" s="667"/>
      <c r="V17" s="667"/>
      <c r="W17" s="667"/>
      <c r="X17" s="667"/>
      <c r="Y17" s="668"/>
      <c r="Z17" s="669">
        <v>0.3</v>
      </c>
      <c r="AA17" s="669"/>
      <c r="AB17" s="669"/>
      <c r="AC17" s="669"/>
      <c r="AD17" s="670">
        <v>310449</v>
      </c>
      <c r="AE17" s="670"/>
      <c r="AF17" s="670"/>
      <c r="AG17" s="670"/>
      <c r="AH17" s="670"/>
      <c r="AI17" s="670"/>
      <c r="AJ17" s="670"/>
      <c r="AK17" s="670"/>
      <c r="AL17" s="671">
        <v>0.7</v>
      </c>
      <c r="AM17" s="672"/>
      <c r="AN17" s="672"/>
      <c r="AO17" s="673"/>
      <c r="AP17" s="663" t="s">
        <v>263</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264</v>
      </c>
      <c r="CE17" s="682"/>
      <c r="CF17" s="682"/>
      <c r="CG17" s="682"/>
      <c r="CH17" s="682"/>
      <c r="CI17" s="682"/>
      <c r="CJ17" s="682"/>
      <c r="CK17" s="682"/>
      <c r="CL17" s="682"/>
      <c r="CM17" s="682"/>
      <c r="CN17" s="682"/>
      <c r="CO17" s="682"/>
      <c r="CP17" s="682"/>
      <c r="CQ17" s="683"/>
      <c r="CR17" s="666">
        <v>5235220</v>
      </c>
      <c r="CS17" s="667"/>
      <c r="CT17" s="667"/>
      <c r="CU17" s="667"/>
      <c r="CV17" s="667"/>
      <c r="CW17" s="667"/>
      <c r="CX17" s="667"/>
      <c r="CY17" s="668"/>
      <c r="CZ17" s="669">
        <v>5.9</v>
      </c>
      <c r="DA17" s="669"/>
      <c r="DB17" s="669"/>
      <c r="DC17" s="669"/>
      <c r="DD17" s="675" t="s">
        <v>129</v>
      </c>
      <c r="DE17" s="667"/>
      <c r="DF17" s="667"/>
      <c r="DG17" s="667"/>
      <c r="DH17" s="667"/>
      <c r="DI17" s="667"/>
      <c r="DJ17" s="667"/>
      <c r="DK17" s="667"/>
      <c r="DL17" s="667"/>
      <c r="DM17" s="667"/>
      <c r="DN17" s="667"/>
      <c r="DO17" s="667"/>
      <c r="DP17" s="668"/>
      <c r="DQ17" s="675">
        <v>5151016</v>
      </c>
      <c r="DR17" s="667"/>
      <c r="DS17" s="667"/>
      <c r="DT17" s="667"/>
      <c r="DU17" s="667"/>
      <c r="DV17" s="667"/>
      <c r="DW17" s="667"/>
      <c r="DX17" s="667"/>
      <c r="DY17" s="667"/>
      <c r="DZ17" s="667"/>
      <c r="EA17" s="667"/>
      <c r="EB17" s="667"/>
      <c r="EC17" s="676"/>
    </row>
    <row r="18" spans="2:133" ht="11.25" customHeight="1" x14ac:dyDescent="0.2">
      <c r="B18" s="663" t="s">
        <v>265</v>
      </c>
      <c r="C18" s="664"/>
      <c r="D18" s="664"/>
      <c r="E18" s="664"/>
      <c r="F18" s="664"/>
      <c r="G18" s="664"/>
      <c r="H18" s="664"/>
      <c r="I18" s="664"/>
      <c r="J18" s="664"/>
      <c r="K18" s="664"/>
      <c r="L18" s="664"/>
      <c r="M18" s="664"/>
      <c r="N18" s="664"/>
      <c r="O18" s="664"/>
      <c r="P18" s="664"/>
      <c r="Q18" s="665"/>
      <c r="R18" s="666">
        <v>507338</v>
      </c>
      <c r="S18" s="667"/>
      <c r="T18" s="667"/>
      <c r="U18" s="667"/>
      <c r="V18" s="667"/>
      <c r="W18" s="667"/>
      <c r="X18" s="667"/>
      <c r="Y18" s="668"/>
      <c r="Z18" s="669">
        <v>0.5</v>
      </c>
      <c r="AA18" s="669"/>
      <c r="AB18" s="669"/>
      <c r="AC18" s="669"/>
      <c r="AD18" s="670">
        <v>491821</v>
      </c>
      <c r="AE18" s="670"/>
      <c r="AF18" s="670"/>
      <c r="AG18" s="670"/>
      <c r="AH18" s="670"/>
      <c r="AI18" s="670"/>
      <c r="AJ18" s="670"/>
      <c r="AK18" s="670"/>
      <c r="AL18" s="671">
        <v>1.1000000238418579</v>
      </c>
      <c r="AM18" s="672"/>
      <c r="AN18" s="672"/>
      <c r="AO18" s="673"/>
      <c r="AP18" s="663" t="s">
        <v>266</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267</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2">
      <c r="B19" s="663" t="s">
        <v>268</v>
      </c>
      <c r="C19" s="664"/>
      <c r="D19" s="664"/>
      <c r="E19" s="664"/>
      <c r="F19" s="664"/>
      <c r="G19" s="664"/>
      <c r="H19" s="664"/>
      <c r="I19" s="664"/>
      <c r="J19" s="664"/>
      <c r="K19" s="664"/>
      <c r="L19" s="664"/>
      <c r="M19" s="664"/>
      <c r="N19" s="664"/>
      <c r="O19" s="664"/>
      <c r="P19" s="664"/>
      <c r="Q19" s="665"/>
      <c r="R19" s="666">
        <v>277863</v>
      </c>
      <c r="S19" s="667"/>
      <c r="T19" s="667"/>
      <c r="U19" s="667"/>
      <c r="V19" s="667"/>
      <c r="W19" s="667"/>
      <c r="X19" s="667"/>
      <c r="Y19" s="668"/>
      <c r="Z19" s="669">
        <v>0.3</v>
      </c>
      <c r="AA19" s="669"/>
      <c r="AB19" s="669"/>
      <c r="AC19" s="669"/>
      <c r="AD19" s="670">
        <v>277863</v>
      </c>
      <c r="AE19" s="670"/>
      <c r="AF19" s="670"/>
      <c r="AG19" s="670"/>
      <c r="AH19" s="670"/>
      <c r="AI19" s="670"/>
      <c r="AJ19" s="670"/>
      <c r="AK19" s="670"/>
      <c r="AL19" s="671">
        <v>0.6</v>
      </c>
      <c r="AM19" s="672"/>
      <c r="AN19" s="672"/>
      <c r="AO19" s="673"/>
      <c r="AP19" s="663" t="s">
        <v>269</v>
      </c>
      <c r="AQ19" s="664"/>
      <c r="AR19" s="664"/>
      <c r="AS19" s="664"/>
      <c r="AT19" s="664"/>
      <c r="AU19" s="664"/>
      <c r="AV19" s="664"/>
      <c r="AW19" s="664"/>
      <c r="AX19" s="664"/>
      <c r="AY19" s="664"/>
      <c r="AZ19" s="664"/>
      <c r="BA19" s="664"/>
      <c r="BB19" s="664"/>
      <c r="BC19" s="664"/>
      <c r="BD19" s="664"/>
      <c r="BE19" s="664"/>
      <c r="BF19" s="665"/>
      <c r="BG19" s="666">
        <v>2127581</v>
      </c>
      <c r="BH19" s="667"/>
      <c r="BI19" s="667"/>
      <c r="BJ19" s="667"/>
      <c r="BK19" s="667"/>
      <c r="BL19" s="667"/>
      <c r="BM19" s="667"/>
      <c r="BN19" s="668"/>
      <c r="BO19" s="669">
        <v>5.8</v>
      </c>
      <c r="BP19" s="669"/>
      <c r="BQ19" s="669"/>
      <c r="BR19" s="669"/>
      <c r="BS19" s="670" t="s">
        <v>129</v>
      </c>
      <c r="BT19" s="670"/>
      <c r="BU19" s="670"/>
      <c r="BV19" s="670"/>
      <c r="BW19" s="670"/>
      <c r="BX19" s="670"/>
      <c r="BY19" s="670"/>
      <c r="BZ19" s="670"/>
      <c r="CA19" s="670"/>
      <c r="CB19" s="674"/>
      <c r="CD19" s="681" t="s">
        <v>270</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2">
      <c r="B20" s="663" t="s">
        <v>271</v>
      </c>
      <c r="C20" s="664"/>
      <c r="D20" s="664"/>
      <c r="E20" s="664"/>
      <c r="F20" s="664"/>
      <c r="G20" s="664"/>
      <c r="H20" s="664"/>
      <c r="I20" s="664"/>
      <c r="J20" s="664"/>
      <c r="K20" s="664"/>
      <c r="L20" s="664"/>
      <c r="M20" s="664"/>
      <c r="N20" s="664"/>
      <c r="O20" s="664"/>
      <c r="P20" s="664"/>
      <c r="Q20" s="665"/>
      <c r="R20" s="666">
        <v>23527</v>
      </c>
      <c r="S20" s="667"/>
      <c r="T20" s="667"/>
      <c r="U20" s="667"/>
      <c r="V20" s="667"/>
      <c r="W20" s="667"/>
      <c r="X20" s="667"/>
      <c r="Y20" s="668"/>
      <c r="Z20" s="669">
        <v>0</v>
      </c>
      <c r="AA20" s="669"/>
      <c r="AB20" s="669"/>
      <c r="AC20" s="669"/>
      <c r="AD20" s="670">
        <v>23527</v>
      </c>
      <c r="AE20" s="670"/>
      <c r="AF20" s="670"/>
      <c r="AG20" s="670"/>
      <c r="AH20" s="670"/>
      <c r="AI20" s="670"/>
      <c r="AJ20" s="670"/>
      <c r="AK20" s="670"/>
      <c r="AL20" s="671">
        <v>0.1</v>
      </c>
      <c r="AM20" s="672"/>
      <c r="AN20" s="672"/>
      <c r="AO20" s="673"/>
      <c r="AP20" s="663" t="s">
        <v>272</v>
      </c>
      <c r="AQ20" s="664"/>
      <c r="AR20" s="664"/>
      <c r="AS20" s="664"/>
      <c r="AT20" s="664"/>
      <c r="AU20" s="664"/>
      <c r="AV20" s="664"/>
      <c r="AW20" s="664"/>
      <c r="AX20" s="664"/>
      <c r="AY20" s="664"/>
      <c r="AZ20" s="664"/>
      <c r="BA20" s="664"/>
      <c r="BB20" s="664"/>
      <c r="BC20" s="664"/>
      <c r="BD20" s="664"/>
      <c r="BE20" s="664"/>
      <c r="BF20" s="665"/>
      <c r="BG20" s="666">
        <v>2127581</v>
      </c>
      <c r="BH20" s="667"/>
      <c r="BI20" s="667"/>
      <c r="BJ20" s="667"/>
      <c r="BK20" s="667"/>
      <c r="BL20" s="667"/>
      <c r="BM20" s="667"/>
      <c r="BN20" s="668"/>
      <c r="BO20" s="669">
        <v>5.8</v>
      </c>
      <c r="BP20" s="669"/>
      <c r="BQ20" s="669"/>
      <c r="BR20" s="669"/>
      <c r="BS20" s="670" t="s">
        <v>129</v>
      </c>
      <c r="BT20" s="670"/>
      <c r="BU20" s="670"/>
      <c r="BV20" s="670"/>
      <c r="BW20" s="670"/>
      <c r="BX20" s="670"/>
      <c r="BY20" s="670"/>
      <c r="BZ20" s="670"/>
      <c r="CA20" s="670"/>
      <c r="CB20" s="674"/>
      <c r="CD20" s="681" t="s">
        <v>273</v>
      </c>
      <c r="CE20" s="682"/>
      <c r="CF20" s="682"/>
      <c r="CG20" s="682"/>
      <c r="CH20" s="682"/>
      <c r="CI20" s="682"/>
      <c r="CJ20" s="682"/>
      <c r="CK20" s="682"/>
      <c r="CL20" s="682"/>
      <c r="CM20" s="682"/>
      <c r="CN20" s="682"/>
      <c r="CO20" s="682"/>
      <c r="CP20" s="682"/>
      <c r="CQ20" s="683"/>
      <c r="CR20" s="666">
        <v>88122184</v>
      </c>
      <c r="CS20" s="667"/>
      <c r="CT20" s="667"/>
      <c r="CU20" s="667"/>
      <c r="CV20" s="667"/>
      <c r="CW20" s="667"/>
      <c r="CX20" s="667"/>
      <c r="CY20" s="668"/>
      <c r="CZ20" s="669">
        <v>100</v>
      </c>
      <c r="DA20" s="669"/>
      <c r="DB20" s="669"/>
      <c r="DC20" s="669"/>
      <c r="DD20" s="675">
        <v>8162289</v>
      </c>
      <c r="DE20" s="667"/>
      <c r="DF20" s="667"/>
      <c r="DG20" s="667"/>
      <c r="DH20" s="667"/>
      <c r="DI20" s="667"/>
      <c r="DJ20" s="667"/>
      <c r="DK20" s="667"/>
      <c r="DL20" s="667"/>
      <c r="DM20" s="667"/>
      <c r="DN20" s="667"/>
      <c r="DO20" s="667"/>
      <c r="DP20" s="668"/>
      <c r="DQ20" s="675">
        <v>48111167</v>
      </c>
      <c r="DR20" s="667"/>
      <c r="DS20" s="667"/>
      <c r="DT20" s="667"/>
      <c r="DU20" s="667"/>
      <c r="DV20" s="667"/>
      <c r="DW20" s="667"/>
      <c r="DX20" s="667"/>
      <c r="DY20" s="667"/>
      <c r="DZ20" s="667"/>
      <c r="EA20" s="667"/>
      <c r="EB20" s="667"/>
      <c r="EC20" s="676"/>
    </row>
    <row r="21" spans="2:133" ht="11.25" customHeight="1" x14ac:dyDescent="0.2">
      <c r="B21" s="663" t="s">
        <v>274</v>
      </c>
      <c r="C21" s="664"/>
      <c r="D21" s="664"/>
      <c r="E21" s="664"/>
      <c r="F21" s="664"/>
      <c r="G21" s="664"/>
      <c r="H21" s="664"/>
      <c r="I21" s="664"/>
      <c r="J21" s="664"/>
      <c r="K21" s="664"/>
      <c r="L21" s="664"/>
      <c r="M21" s="664"/>
      <c r="N21" s="664"/>
      <c r="O21" s="664"/>
      <c r="P21" s="664"/>
      <c r="Q21" s="665"/>
      <c r="R21" s="666">
        <v>6544</v>
      </c>
      <c r="S21" s="667"/>
      <c r="T21" s="667"/>
      <c r="U21" s="667"/>
      <c r="V21" s="667"/>
      <c r="W21" s="667"/>
      <c r="X21" s="667"/>
      <c r="Y21" s="668"/>
      <c r="Z21" s="669">
        <v>0</v>
      </c>
      <c r="AA21" s="669"/>
      <c r="AB21" s="669"/>
      <c r="AC21" s="669"/>
      <c r="AD21" s="670">
        <v>6544</v>
      </c>
      <c r="AE21" s="670"/>
      <c r="AF21" s="670"/>
      <c r="AG21" s="670"/>
      <c r="AH21" s="670"/>
      <c r="AI21" s="670"/>
      <c r="AJ21" s="670"/>
      <c r="AK21" s="670"/>
      <c r="AL21" s="671">
        <v>0</v>
      </c>
      <c r="AM21" s="672"/>
      <c r="AN21" s="672"/>
      <c r="AO21" s="673"/>
      <c r="AP21" s="685" t="s">
        <v>275</v>
      </c>
      <c r="AQ21" s="686"/>
      <c r="AR21" s="686"/>
      <c r="AS21" s="686"/>
      <c r="AT21" s="686"/>
      <c r="AU21" s="686"/>
      <c r="AV21" s="686"/>
      <c r="AW21" s="686"/>
      <c r="AX21" s="686"/>
      <c r="AY21" s="686"/>
      <c r="AZ21" s="686"/>
      <c r="BA21" s="686"/>
      <c r="BB21" s="686"/>
      <c r="BC21" s="686"/>
      <c r="BD21" s="686"/>
      <c r="BE21" s="686"/>
      <c r="BF21" s="687"/>
      <c r="BG21" s="666" t="s">
        <v>129</v>
      </c>
      <c r="BH21" s="667"/>
      <c r="BI21" s="667"/>
      <c r="BJ21" s="667"/>
      <c r="BK21" s="667"/>
      <c r="BL21" s="667"/>
      <c r="BM21" s="667"/>
      <c r="BN21" s="668"/>
      <c r="BO21" s="669" t="s">
        <v>129</v>
      </c>
      <c r="BP21" s="669"/>
      <c r="BQ21" s="669"/>
      <c r="BR21" s="669"/>
      <c r="BS21" s="670" t="s">
        <v>129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276</v>
      </c>
      <c r="C22" s="703"/>
      <c r="D22" s="703"/>
      <c r="E22" s="703"/>
      <c r="F22" s="703"/>
      <c r="G22" s="703"/>
      <c r="H22" s="703"/>
      <c r="I22" s="703"/>
      <c r="J22" s="703"/>
      <c r="K22" s="703"/>
      <c r="L22" s="703"/>
      <c r="M22" s="703"/>
      <c r="N22" s="703"/>
      <c r="O22" s="703"/>
      <c r="P22" s="703"/>
      <c r="Q22" s="704"/>
      <c r="R22" s="666">
        <v>199404</v>
      </c>
      <c r="S22" s="667"/>
      <c r="T22" s="667"/>
      <c r="U22" s="667"/>
      <c r="V22" s="667"/>
      <c r="W22" s="667"/>
      <c r="X22" s="667"/>
      <c r="Y22" s="668"/>
      <c r="Z22" s="669">
        <v>0.2</v>
      </c>
      <c r="AA22" s="669"/>
      <c r="AB22" s="669"/>
      <c r="AC22" s="669"/>
      <c r="AD22" s="670">
        <v>183887</v>
      </c>
      <c r="AE22" s="670"/>
      <c r="AF22" s="670"/>
      <c r="AG22" s="670"/>
      <c r="AH22" s="670"/>
      <c r="AI22" s="670"/>
      <c r="AJ22" s="670"/>
      <c r="AK22" s="670"/>
      <c r="AL22" s="671">
        <v>0.40000000596046448</v>
      </c>
      <c r="AM22" s="672"/>
      <c r="AN22" s="672"/>
      <c r="AO22" s="673"/>
      <c r="AP22" s="685" t="s">
        <v>277</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278</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279</v>
      </c>
      <c r="C23" s="664"/>
      <c r="D23" s="664"/>
      <c r="E23" s="664"/>
      <c r="F23" s="664"/>
      <c r="G23" s="664"/>
      <c r="H23" s="664"/>
      <c r="I23" s="664"/>
      <c r="J23" s="664"/>
      <c r="K23" s="664"/>
      <c r="L23" s="664"/>
      <c r="M23" s="664"/>
      <c r="N23" s="664"/>
      <c r="O23" s="664"/>
      <c r="P23" s="664"/>
      <c r="Q23" s="665"/>
      <c r="R23" s="666">
        <v>2776968</v>
      </c>
      <c r="S23" s="667"/>
      <c r="T23" s="667"/>
      <c r="U23" s="667"/>
      <c r="V23" s="667"/>
      <c r="W23" s="667"/>
      <c r="X23" s="667"/>
      <c r="Y23" s="668"/>
      <c r="Z23" s="669">
        <v>3</v>
      </c>
      <c r="AA23" s="669"/>
      <c r="AB23" s="669"/>
      <c r="AC23" s="669"/>
      <c r="AD23" s="670">
        <v>2467602</v>
      </c>
      <c r="AE23" s="670"/>
      <c r="AF23" s="670"/>
      <c r="AG23" s="670"/>
      <c r="AH23" s="670"/>
      <c r="AI23" s="670"/>
      <c r="AJ23" s="670"/>
      <c r="AK23" s="670"/>
      <c r="AL23" s="671">
        <v>5.5</v>
      </c>
      <c r="AM23" s="672"/>
      <c r="AN23" s="672"/>
      <c r="AO23" s="673"/>
      <c r="AP23" s="685" t="s">
        <v>280</v>
      </c>
      <c r="AQ23" s="686"/>
      <c r="AR23" s="686"/>
      <c r="AS23" s="686"/>
      <c r="AT23" s="686"/>
      <c r="AU23" s="686"/>
      <c r="AV23" s="686"/>
      <c r="AW23" s="686"/>
      <c r="AX23" s="686"/>
      <c r="AY23" s="686"/>
      <c r="AZ23" s="686"/>
      <c r="BA23" s="686"/>
      <c r="BB23" s="686"/>
      <c r="BC23" s="686"/>
      <c r="BD23" s="686"/>
      <c r="BE23" s="686"/>
      <c r="BF23" s="687"/>
      <c r="BG23" s="666">
        <v>2127581</v>
      </c>
      <c r="BH23" s="667"/>
      <c r="BI23" s="667"/>
      <c r="BJ23" s="667"/>
      <c r="BK23" s="667"/>
      <c r="BL23" s="667"/>
      <c r="BM23" s="667"/>
      <c r="BN23" s="668"/>
      <c r="BO23" s="669">
        <v>5.8</v>
      </c>
      <c r="BP23" s="669"/>
      <c r="BQ23" s="669"/>
      <c r="BR23" s="669"/>
      <c r="BS23" s="670" t="s">
        <v>129</v>
      </c>
      <c r="BT23" s="670"/>
      <c r="BU23" s="670"/>
      <c r="BV23" s="670"/>
      <c r="BW23" s="670"/>
      <c r="BX23" s="670"/>
      <c r="BY23" s="670"/>
      <c r="BZ23" s="670"/>
      <c r="CA23" s="670"/>
      <c r="CB23" s="674"/>
      <c r="CD23" s="648" t="s">
        <v>219</v>
      </c>
      <c r="CE23" s="649"/>
      <c r="CF23" s="649"/>
      <c r="CG23" s="649"/>
      <c r="CH23" s="649"/>
      <c r="CI23" s="649"/>
      <c r="CJ23" s="649"/>
      <c r="CK23" s="649"/>
      <c r="CL23" s="649"/>
      <c r="CM23" s="649"/>
      <c r="CN23" s="649"/>
      <c r="CO23" s="649"/>
      <c r="CP23" s="649"/>
      <c r="CQ23" s="650"/>
      <c r="CR23" s="648" t="s">
        <v>281</v>
      </c>
      <c r="CS23" s="649"/>
      <c r="CT23" s="649"/>
      <c r="CU23" s="649"/>
      <c r="CV23" s="649"/>
      <c r="CW23" s="649"/>
      <c r="CX23" s="649"/>
      <c r="CY23" s="650"/>
      <c r="CZ23" s="648" t="s">
        <v>282</v>
      </c>
      <c r="DA23" s="649"/>
      <c r="DB23" s="649"/>
      <c r="DC23" s="650"/>
      <c r="DD23" s="648" t="s">
        <v>283</v>
      </c>
      <c r="DE23" s="649"/>
      <c r="DF23" s="649"/>
      <c r="DG23" s="649"/>
      <c r="DH23" s="649"/>
      <c r="DI23" s="649"/>
      <c r="DJ23" s="649"/>
      <c r="DK23" s="650"/>
      <c r="DL23" s="697" t="s">
        <v>284</v>
      </c>
      <c r="DM23" s="698"/>
      <c r="DN23" s="698"/>
      <c r="DO23" s="698"/>
      <c r="DP23" s="698"/>
      <c r="DQ23" s="698"/>
      <c r="DR23" s="698"/>
      <c r="DS23" s="698"/>
      <c r="DT23" s="698"/>
      <c r="DU23" s="698"/>
      <c r="DV23" s="699"/>
      <c r="DW23" s="648" t="s">
        <v>285</v>
      </c>
      <c r="DX23" s="649"/>
      <c r="DY23" s="649"/>
      <c r="DZ23" s="649"/>
      <c r="EA23" s="649"/>
      <c r="EB23" s="649"/>
      <c r="EC23" s="650"/>
    </row>
    <row r="24" spans="2:133" ht="11.25" customHeight="1" x14ac:dyDescent="0.2">
      <c r="B24" s="663" t="s">
        <v>286</v>
      </c>
      <c r="C24" s="664"/>
      <c r="D24" s="664"/>
      <c r="E24" s="664"/>
      <c r="F24" s="664"/>
      <c r="G24" s="664"/>
      <c r="H24" s="664"/>
      <c r="I24" s="664"/>
      <c r="J24" s="664"/>
      <c r="K24" s="664"/>
      <c r="L24" s="664"/>
      <c r="M24" s="664"/>
      <c r="N24" s="664"/>
      <c r="O24" s="664"/>
      <c r="P24" s="664"/>
      <c r="Q24" s="665"/>
      <c r="R24" s="666">
        <v>2467602</v>
      </c>
      <c r="S24" s="667"/>
      <c r="T24" s="667"/>
      <c r="U24" s="667"/>
      <c r="V24" s="667"/>
      <c r="W24" s="667"/>
      <c r="X24" s="667"/>
      <c r="Y24" s="668"/>
      <c r="Z24" s="669">
        <v>2.7</v>
      </c>
      <c r="AA24" s="669"/>
      <c r="AB24" s="669"/>
      <c r="AC24" s="669"/>
      <c r="AD24" s="670">
        <v>2467602</v>
      </c>
      <c r="AE24" s="670"/>
      <c r="AF24" s="670"/>
      <c r="AG24" s="670"/>
      <c r="AH24" s="670"/>
      <c r="AI24" s="670"/>
      <c r="AJ24" s="670"/>
      <c r="AK24" s="670"/>
      <c r="AL24" s="671">
        <v>5.5</v>
      </c>
      <c r="AM24" s="672"/>
      <c r="AN24" s="672"/>
      <c r="AO24" s="673"/>
      <c r="AP24" s="685" t="s">
        <v>287</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288</v>
      </c>
      <c r="CE24" s="678"/>
      <c r="CF24" s="678"/>
      <c r="CG24" s="678"/>
      <c r="CH24" s="678"/>
      <c r="CI24" s="678"/>
      <c r="CJ24" s="678"/>
      <c r="CK24" s="678"/>
      <c r="CL24" s="678"/>
      <c r="CM24" s="678"/>
      <c r="CN24" s="678"/>
      <c r="CO24" s="678"/>
      <c r="CP24" s="678"/>
      <c r="CQ24" s="679"/>
      <c r="CR24" s="655">
        <v>49523913</v>
      </c>
      <c r="CS24" s="656"/>
      <c r="CT24" s="656"/>
      <c r="CU24" s="656"/>
      <c r="CV24" s="656"/>
      <c r="CW24" s="656"/>
      <c r="CX24" s="656"/>
      <c r="CY24" s="657"/>
      <c r="CZ24" s="660">
        <v>56.2</v>
      </c>
      <c r="DA24" s="661"/>
      <c r="DB24" s="661"/>
      <c r="DC24" s="680"/>
      <c r="DD24" s="708">
        <v>23797045</v>
      </c>
      <c r="DE24" s="656"/>
      <c r="DF24" s="656"/>
      <c r="DG24" s="656"/>
      <c r="DH24" s="656"/>
      <c r="DI24" s="656"/>
      <c r="DJ24" s="656"/>
      <c r="DK24" s="657"/>
      <c r="DL24" s="708">
        <v>23757053</v>
      </c>
      <c r="DM24" s="656"/>
      <c r="DN24" s="656"/>
      <c r="DO24" s="656"/>
      <c r="DP24" s="656"/>
      <c r="DQ24" s="656"/>
      <c r="DR24" s="656"/>
      <c r="DS24" s="656"/>
      <c r="DT24" s="656"/>
      <c r="DU24" s="656"/>
      <c r="DV24" s="657"/>
      <c r="DW24" s="660">
        <v>50.5</v>
      </c>
      <c r="DX24" s="661"/>
      <c r="DY24" s="661"/>
      <c r="DZ24" s="661"/>
      <c r="EA24" s="661"/>
      <c r="EB24" s="661"/>
      <c r="EC24" s="662"/>
    </row>
    <row r="25" spans="2:133" ht="11.25" customHeight="1" x14ac:dyDescent="0.2">
      <c r="B25" s="663" t="s">
        <v>289</v>
      </c>
      <c r="C25" s="664"/>
      <c r="D25" s="664"/>
      <c r="E25" s="664"/>
      <c r="F25" s="664"/>
      <c r="G25" s="664"/>
      <c r="H25" s="664"/>
      <c r="I25" s="664"/>
      <c r="J25" s="664"/>
      <c r="K25" s="664"/>
      <c r="L25" s="664"/>
      <c r="M25" s="664"/>
      <c r="N25" s="664"/>
      <c r="O25" s="664"/>
      <c r="P25" s="664"/>
      <c r="Q25" s="665"/>
      <c r="R25" s="666">
        <v>309366</v>
      </c>
      <c r="S25" s="667"/>
      <c r="T25" s="667"/>
      <c r="U25" s="667"/>
      <c r="V25" s="667"/>
      <c r="W25" s="667"/>
      <c r="X25" s="667"/>
      <c r="Y25" s="668"/>
      <c r="Z25" s="669">
        <v>0.3</v>
      </c>
      <c r="AA25" s="669"/>
      <c r="AB25" s="669"/>
      <c r="AC25" s="669"/>
      <c r="AD25" s="670" t="s">
        <v>129</v>
      </c>
      <c r="AE25" s="670"/>
      <c r="AF25" s="670"/>
      <c r="AG25" s="670"/>
      <c r="AH25" s="670"/>
      <c r="AI25" s="670"/>
      <c r="AJ25" s="670"/>
      <c r="AK25" s="670"/>
      <c r="AL25" s="671" t="s">
        <v>129</v>
      </c>
      <c r="AM25" s="672"/>
      <c r="AN25" s="672"/>
      <c r="AO25" s="673"/>
      <c r="AP25" s="685" t="s">
        <v>290</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291</v>
      </c>
      <c r="CE25" s="682"/>
      <c r="CF25" s="682"/>
      <c r="CG25" s="682"/>
      <c r="CH25" s="682"/>
      <c r="CI25" s="682"/>
      <c r="CJ25" s="682"/>
      <c r="CK25" s="682"/>
      <c r="CL25" s="682"/>
      <c r="CM25" s="682"/>
      <c r="CN25" s="682"/>
      <c r="CO25" s="682"/>
      <c r="CP25" s="682"/>
      <c r="CQ25" s="683"/>
      <c r="CR25" s="666">
        <v>12494271</v>
      </c>
      <c r="CS25" s="705"/>
      <c r="CT25" s="705"/>
      <c r="CU25" s="705"/>
      <c r="CV25" s="705"/>
      <c r="CW25" s="705"/>
      <c r="CX25" s="705"/>
      <c r="CY25" s="706"/>
      <c r="CZ25" s="671">
        <v>14.2</v>
      </c>
      <c r="DA25" s="700"/>
      <c r="DB25" s="700"/>
      <c r="DC25" s="707"/>
      <c r="DD25" s="675">
        <v>11353140</v>
      </c>
      <c r="DE25" s="705"/>
      <c r="DF25" s="705"/>
      <c r="DG25" s="705"/>
      <c r="DH25" s="705"/>
      <c r="DI25" s="705"/>
      <c r="DJ25" s="705"/>
      <c r="DK25" s="706"/>
      <c r="DL25" s="675">
        <v>11342043</v>
      </c>
      <c r="DM25" s="705"/>
      <c r="DN25" s="705"/>
      <c r="DO25" s="705"/>
      <c r="DP25" s="705"/>
      <c r="DQ25" s="705"/>
      <c r="DR25" s="705"/>
      <c r="DS25" s="705"/>
      <c r="DT25" s="705"/>
      <c r="DU25" s="705"/>
      <c r="DV25" s="706"/>
      <c r="DW25" s="671">
        <v>24.1</v>
      </c>
      <c r="DX25" s="700"/>
      <c r="DY25" s="700"/>
      <c r="DZ25" s="700"/>
      <c r="EA25" s="700"/>
      <c r="EB25" s="700"/>
      <c r="EC25" s="701"/>
    </row>
    <row r="26" spans="2:133" ht="11.25" customHeight="1" x14ac:dyDescent="0.2">
      <c r="B26" s="663" t="s">
        <v>292</v>
      </c>
      <c r="C26" s="664"/>
      <c r="D26" s="664"/>
      <c r="E26" s="664"/>
      <c r="F26" s="664"/>
      <c r="G26" s="664"/>
      <c r="H26" s="664"/>
      <c r="I26" s="664"/>
      <c r="J26" s="664"/>
      <c r="K26" s="664"/>
      <c r="L26" s="664"/>
      <c r="M26" s="664"/>
      <c r="N26" s="664"/>
      <c r="O26" s="664"/>
      <c r="P26" s="664"/>
      <c r="Q26" s="665"/>
      <c r="R26" s="666" t="s">
        <v>129</v>
      </c>
      <c r="S26" s="667"/>
      <c r="T26" s="667"/>
      <c r="U26" s="667"/>
      <c r="V26" s="667"/>
      <c r="W26" s="667"/>
      <c r="X26" s="667"/>
      <c r="Y26" s="668"/>
      <c r="Z26" s="669" t="s">
        <v>129</v>
      </c>
      <c r="AA26" s="669"/>
      <c r="AB26" s="669"/>
      <c r="AC26" s="669"/>
      <c r="AD26" s="670" t="s">
        <v>129</v>
      </c>
      <c r="AE26" s="670"/>
      <c r="AF26" s="670"/>
      <c r="AG26" s="670"/>
      <c r="AH26" s="670"/>
      <c r="AI26" s="670"/>
      <c r="AJ26" s="670"/>
      <c r="AK26" s="670"/>
      <c r="AL26" s="671" t="s">
        <v>129</v>
      </c>
      <c r="AM26" s="672"/>
      <c r="AN26" s="672"/>
      <c r="AO26" s="673"/>
      <c r="AP26" s="685" t="s">
        <v>293</v>
      </c>
      <c r="AQ26" s="715"/>
      <c r="AR26" s="715"/>
      <c r="AS26" s="715"/>
      <c r="AT26" s="715"/>
      <c r="AU26" s="715"/>
      <c r="AV26" s="715"/>
      <c r="AW26" s="715"/>
      <c r="AX26" s="715"/>
      <c r="AY26" s="715"/>
      <c r="AZ26" s="715"/>
      <c r="BA26" s="715"/>
      <c r="BB26" s="715"/>
      <c r="BC26" s="715"/>
      <c r="BD26" s="715"/>
      <c r="BE26" s="715"/>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294</v>
      </c>
      <c r="CE26" s="682"/>
      <c r="CF26" s="682"/>
      <c r="CG26" s="682"/>
      <c r="CH26" s="682"/>
      <c r="CI26" s="682"/>
      <c r="CJ26" s="682"/>
      <c r="CK26" s="682"/>
      <c r="CL26" s="682"/>
      <c r="CM26" s="682"/>
      <c r="CN26" s="682"/>
      <c r="CO26" s="682"/>
      <c r="CP26" s="682"/>
      <c r="CQ26" s="683"/>
      <c r="CR26" s="666">
        <v>8138340</v>
      </c>
      <c r="CS26" s="667"/>
      <c r="CT26" s="667"/>
      <c r="CU26" s="667"/>
      <c r="CV26" s="667"/>
      <c r="CW26" s="667"/>
      <c r="CX26" s="667"/>
      <c r="CY26" s="668"/>
      <c r="CZ26" s="671">
        <v>9.1999999999999993</v>
      </c>
      <c r="DA26" s="700"/>
      <c r="DB26" s="700"/>
      <c r="DC26" s="707"/>
      <c r="DD26" s="675">
        <v>7449413</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0"/>
      <c r="DY26" s="700"/>
      <c r="DZ26" s="700"/>
      <c r="EA26" s="700"/>
      <c r="EB26" s="700"/>
      <c r="EC26" s="701"/>
    </row>
    <row r="27" spans="2:133" ht="11.25" customHeight="1" x14ac:dyDescent="0.2">
      <c r="B27" s="663" t="s">
        <v>295</v>
      </c>
      <c r="C27" s="664"/>
      <c r="D27" s="664"/>
      <c r="E27" s="664"/>
      <c r="F27" s="664"/>
      <c r="G27" s="664"/>
      <c r="H27" s="664"/>
      <c r="I27" s="664"/>
      <c r="J27" s="664"/>
      <c r="K27" s="664"/>
      <c r="L27" s="664"/>
      <c r="M27" s="664"/>
      <c r="N27" s="664"/>
      <c r="O27" s="664"/>
      <c r="P27" s="664"/>
      <c r="Q27" s="665"/>
      <c r="R27" s="666">
        <v>46486280</v>
      </c>
      <c r="S27" s="667"/>
      <c r="T27" s="667"/>
      <c r="U27" s="667"/>
      <c r="V27" s="667"/>
      <c r="W27" s="667"/>
      <c r="X27" s="667"/>
      <c r="Y27" s="668"/>
      <c r="Z27" s="669">
        <v>49.9</v>
      </c>
      <c r="AA27" s="669"/>
      <c r="AB27" s="669"/>
      <c r="AC27" s="669"/>
      <c r="AD27" s="670">
        <v>44033816</v>
      </c>
      <c r="AE27" s="670"/>
      <c r="AF27" s="670"/>
      <c r="AG27" s="670"/>
      <c r="AH27" s="670"/>
      <c r="AI27" s="670"/>
      <c r="AJ27" s="670"/>
      <c r="AK27" s="670"/>
      <c r="AL27" s="671">
        <v>98.400001525878906</v>
      </c>
      <c r="AM27" s="672"/>
      <c r="AN27" s="672"/>
      <c r="AO27" s="673"/>
      <c r="AP27" s="663" t="s">
        <v>296</v>
      </c>
      <c r="AQ27" s="664"/>
      <c r="AR27" s="664"/>
      <c r="AS27" s="664"/>
      <c r="AT27" s="664"/>
      <c r="AU27" s="664"/>
      <c r="AV27" s="664"/>
      <c r="AW27" s="664"/>
      <c r="AX27" s="664"/>
      <c r="AY27" s="664"/>
      <c r="AZ27" s="664"/>
      <c r="BA27" s="664"/>
      <c r="BB27" s="664"/>
      <c r="BC27" s="664"/>
      <c r="BD27" s="664"/>
      <c r="BE27" s="664"/>
      <c r="BF27" s="665"/>
      <c r="BG27" s="666">
        <v>36638738</v>
      </c>
      <c r="BH27" s="667"/>
      <c r="BI27" s="667"/>
      <c r="BJ27" s="667"/>
      <c r="BK27" s="667"/>
      <c r="BL27" s="667"/>
      <c r="BM27" s="667"/>
      <c r="BN27" s="668"/>
      <c r="BO27" s="669">
        <v>100</v>
      </c>
      <c r="BP27" s="669"/>
      <c r="BQ27" s="669"/>
      <c r="BR27" s="669"/>
      <c r="BS27" s="670">
        <v>155888</v>
      </c>
      <c r="BT27" s="670"/>
      <c r="BU27" s="670"/>
      <c r="BV27" s="670"/>
      <c r="BW27" s="670"/>
      <c r="BX27" s="670"/>
      <c r="BY27" s="670"/>
      <c r="BZ27" s="670"/>
      <c r="CA27" s="670"/>
      <c r="CB27" s="674"/>
      <c r="CD27" s="681" t="s">
        <v>297</v>
      </c>
      <c r="CE27" s="682"/>
      <c r="CF27" s="682"/>
      <c r="CG27" s="682"/>
      <c r="CH27" s="682"/>
      <c r="CI27" s="682"/>
      <c r="CJ27" s="682"/>
      <c r="CK27" s="682"/>
      <c r="CL27" s="682"/>
      <c r="CM27" s="682"/>
      <c r="CN27" s="682"/>
      <c r="CO27" s="682"/>
      <c r="CP27" s="682"/>
      <c r="CQ27" s="683"/>
      <c r="CR27" s="666">
        <v>31794422</v>
      </c>
      <c r="CS27" s="705"/>
      <c r="CT27" s="705"/>
      <c r="CU27" s="705"/>
      <c r="CV27" s="705"/>
      <c r="CW27" s="705"/>
      <c r="CX27" s="705"/>
      <c r="CY27" s="706"/>
      <c r="CZ27" s="671">
        <v>36.1</v>
      </c>
      <c r="DA27" s="700"/>
      <c r="DB27" s="700"/>
      <c r="DC27" s="707"/>
      <c r="DD27" s="675">
        <v>7292889</v>
      </c>
      <c r="DE27" s="705"/>
      <c r="DF27" s="705"/>
      <c r="DG27" s="705"/>
      <c r="DH27" s="705"/>
      <c r="DI27" s="705"/>
      <c r="DJ27" s="705"/>
      <c r="DK27" s="706"/>
      <c r="DL27" s="675">
        <v>7263994</v>
      </c>
      <c r="DM27" s="705"/>
      <c r="DN27" s="705"/>
      <c r="DO27" s="705"/>
      <c r="DP27" s="705"/>
      <c r="DQ27" s="705"/>
      <c r="DR27" s="705"/>
      <c r="DS27" s="705"/>
      <c r="DT27" s="705"/>
      <c r="DU27" s="705"/>
      <c r="DV27" s="706"/>
      <c r="DW27" s="671">
        <v>15.4</v>
      </c>
      <c r="DX27" s="700"/>
      <c r="DY27" s="700"/>
      <c r="DZ27" s="700"/>
      <c r="EA27" s="700"/>
      <c r="EB27" s="700"/>
      <c r="EC27" s="701"/>
    </row>
    <row r="28" spans="2:133" ht="11.25" customHeight="1" x14ac:dyDescent="0.2">
      <c r="B28" s="663" t="s">
        <v>298</v>
      </c>
      <c r="C28" s="664"/>
      <c r="D28" s="664"/>
      <c r="E28" s="664"/>
      <c r="F28" s="664"/>
      <c r="G28" s="664"/>
      <c r="H28" s="664"/>
      <c r="I28" s="664"/>
      <c r="J28" s="664"/>
      <c r="K28" s="664"/>
      <c r="L28" s="664"/>
      <c r="M28" s="664"/>
      <c r="N28" s="664"/>
      <c r="O28" s="664"/>
      <c r="P28" s="664"/>
      <c r="Q28" s="665"/>
      <c r="R28" s="666">
        <v>34410</v>
      </c>
      <c r="S28" s="667"/>
      <c r="T28" s="667"/>
      <c r="U28" s="667"/>
      <c r="V28" s="667"/>
      <c r="W28" s="667"/>
      <c r="X28" s="667"/>
      <c r="Y28" s="668"/>
      <c r="Z28" s="669">
        <v>0</v>
      </c>
      <c r="AA28" s="669"/>
      <c r="AB28" s="669"/>
      <c r="AC28" s="669"/>
      <c r="AD28" s="670">
        <v>34410</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299</v>
      </c>
      <c r="CE28" s="682"/>
      <c r="CF28" s="682"/>
      <c r="CG28" s="682"/>
      <c r="CH28" s="682"/>
      <c r="CI28" s="682"/>
      <c r="CJ28" s="682"/>
      <c r="CK28" s="682"/>
      <c r="CL28" s="682"/>
      <c r="CM28" s="682"/>
      <c r="CN28" s="682"/>
      <c r="CO28" s="682"/>
      <c r="CP28" s="682"/>
      <c r="CQ28" s="683"/>
      <c r="CR28" s="666">
        <v>5235220</v>
      </c>
      <c r="CS28" s="667"/>
      <c r="CT28" s="667"/>
      <c r="CU28" s="667"/>
      <c r="CV28" s="667"/>
      <c r="CW28" s="667"/>
      <c r="CX28" s="667"/>
      <c r="CY28" s="668"/>
      <c r="CZ28" s="671">
        <v>5.9</v>
      </c>
      <c r="DA28" s="700"/>
      <c r="DB28" s="700"/>
      <c r="DC28" s="707"/>
      <c r="DD28" s="675">
        <v>5151016</v>
      </c>
      <c r="DE28" s="667"/>
      <c r="DF28" s="667"/>
      <c r="DG28" s="667"/>
      <c r="DH28" s="667"/>
      <c r="DI28" s="667"/>
      <c r="DJ28" s="667"/>
      <c r="DK28" s="668"/>
      <c r="DL28" s="675">
        <v>5151016</v>
      </c>
      <c r="DM28" s="667"/>
      <c r="DN28" s="667"/>
      <c r="DO28" s="667"/>
      <c r="DP28" s="667"/>
      <c r="DQ28" s="667"/>
      <c r="DR28" s="667"/>
      <c r="DS28" s="667"/>
      <c r="DT28" s="667"/>
      <c r="DU28" s="667"/>
      <c r="DV28" s="668"/>
      <c r="DW28" s="671">
        <v>11</v>
      </c>
      <c r="DX28" s="700"/>
      <c r="DY28" s="700"/>
      <c r="DZ28" s="700"/>
      <c r="EA28" s="700"/>
      <c r="EB28" s="700"/>
      <c r="EC28" s="701"/>
    </row>
    <row r="29" spans="2:133" ht="11.25" customHeight="1" x14ac:dyDescent="0.2">
      <c r="B29" s="663" t="s">
        <v>300</v>
      </c>
      <c r="C29" s="664"/>
      <c r="D29" s="664"/>
      <c r="E29" s="664"/>
      <c r="F29" s="664"/>
      <c r="G29" s="664"/>
      <c r="H29" s="664"/>
      <c r="I29" s="664"/>
      <c r="J29" s="664"/>
      <c r="K29" s="664"/>
      <c r="L29" s="664"/>
      <c r="M29" s="664"/>
      <c r="N29" s="664"/>
      <c r="O29" s="664"/>
      <c r="P29" s="664"/>
      <c r="Q29" s="665"/>
      <c r="R29" s="666">
        <v>810576</v>
      </c>
      <c r="S29" s="667"/>
      <c r="T29" s="667"/>
      <c r="U29" s="667"/>
      <c r="V29" s="667"/>
      <c r="W29" s="667"/>
      <c r="X29" s="667"/>
      <c r="Y29" s="668"/>
      <c r="Z29" s="669">
        <v>0.9</v>
      </c>
      <c r="AA29" s="669"/>
      <c r="AB29" s="669"/>
      <c r="AC29" s="669"/>
      <c r="AD29" s="670" t="s">
        <v>129</v>
      </c>
      <c r="AE29" s="670"/>
      <c r="AF29" s="670"/>
      <c r="AG29" s="670"/>
      <c r="AH29" s="670"/>
      <c r="AI29" s="670"/>
      <c r="AJ29" s="670"/>
      <c r="AK29" s="670"/>
      <c r="AL29" s="671" t="s">
        <v>129</v>
      </c>
      <c r="AM29" s="672"/>
      <c r="AN29" s="672"/>
      <c r="AO29" s="673"/>
      <c r="AP29" s="716"/>
      <c r="AQ29" s="717"/>
      <c r="AR29" s="717"/>
      <c r="AS29" s="717"/>
      <c r="AT29" s="717"/>
      <c r="AU29" s="717"/>
      <c r="AV29" s="717"/>
      <c r="AW29" s="717"/>
      <c r="AX29" s="717"/>
      <c r="AY29" s="717"/>
      <c r="AZ29" s="717"/>
      <c r="BA29" s="717"/>
      <c r="BB29" s="717"/>
      <c r="BC29" s="717"/>
      <c r="BD29" s="717"/>
      <c r="BE29" s="717"/>
      <c r="BF29" s="718"/>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09" t="s">
        <v>301</v>
      </c>
      <c r="CE29" s="710"/>
      <c r="CF29" s="681" t="s">
        <v>71</v>
      </c>
      <c r="CG29" s="682"/>
      <c r="CH29" s="682"/>
      <c r="CI29" s="682"/>
      <c r="CJ29" s="682"/>
      <c r="CK29" s="682"/>
      <c r="CL29" s="682"/>
      <c r="CM29" s="682"/>
      <c r="CN29" s="682"/>
      <c r="CO29" s="682"/>
      <c r="CP29" s="682"/>
      <c r="CQ29" s="683"/>
      <c r="CR29" s="666">
        <v>5235191</v>
      </c>
      <c r="CS29" s="705"/>
      <c r="CT29" s="705"/>
      <c r="CU29" s="705"/>
      <c r="CV29" s="705"/>
      <c r="CW29" s="705"/>
      <c r="CX29" s="705"/>
      <c r="CY29" s="706"/>
      <c r="CZ29" s="671">
        <v>5.9</v>
      </c>
      <c r="DA29" s="700"/>
      <c r="DB29" s="700"/>
      <c r="DC29" s="707"/>
      <c r="DD29" s="675">
        <v>5150987</v>
      </c>
      <c r="DE29" s="705"/>
      <c r="DF29" s="705"/>
      <c r="DG29" s="705"/>
      <c r="DH29" s="705"/>
      <c r="DI29" s="705"/>
      <c r="DJ29" s="705"/>
      <c r="DK29" s="706"/>
      <c r="DL29" s="675">
        <v>5150987</v>
      </c>
      <c r="DM29" s="705"/>
      <c r="DN29" s="705"/>
      <c r="DO29" s="705"/>
      <c r="DP29" s="705"/>
      <c r="DQ29" s="705"/>
      <c r="DR29" s="705"/>
      <c r="DS29" s="705"/>
      <c r="DT29" s="705"/>
      <c r="DU29" s="705"/>
      <c r="DV29" s="706"/>
      <c r="DW29" s="671">
        <v>11</v>
      </c>
      <c r="DX29" s="700"/>
      <c r="DY29" s="700"/>
      <c r="DZ29" s="700"/>
      <c r="EA29" s="700"/>
      <c r="EB29" s="700"/>
      <c r="EC29" s="701"/>
    </row>
    <row r="30" spans="2:133" ht="11.25" customHeight="1" x14ac:dyDescent="0.2">
      <c r="B30" s="663" t="s">
        <v>302</v>
      </c>
      <c r="C30" s="664"/>
      <c r="D30" s="664"/>
      <c r="E30" s="664"/>
      <c r="F30" s="664"/>
      <c r="G30" s="664"/>
      <c r="H30" s="664"/>
      <c r="I30" s="664"/>
      <c r="J30" s="664"/>
      <c r="K30" s="664"/>
      <c r="L30" s="664"/>
      <c r="M30" s="664"/>
      <c r="N30" s="664"/>
      <c r="O30" s="664"/>
      <c r="P30" s="664"/>
      <c r="Q30" s="665"/>
      <c r="R30" s="666">
        <v>558568</v>
      </c>
      <c r="S30" s="667"/>
      <c r="T30" s="667"/>
      <c r="U30" s="667"/>
      <c r="V30" s="667"/>
      <c r="W30" s="667"/>
      <c r="X30" s="667"/>
      <c r="Y30" s="668"/>
      <c r="Z30" s="669">
        <v>0.6</v>
      </c>
      <c r="AA30" s="669"/>
      <c r="AB30" s="669"/>
      <c r="AC30" s="669"/>
      <c r="AD30" s="670">
        <v>224886</v>
      </c>
      <c r="AE30" s="670"/>
      <c r="AF30" s="670"/>
      <c r="AG30" s="670"/>
      <c r="AH30" s="670"/>
      <c r="AI30" s="670"/>
      <c r="AJ30" s="670"/>
      <c r="AK30" s="670"/>
      <c r="AL30" s="671">
        <v>0.5</v>
      </c>
      <c r="AM30" s="672"/>
      <c r="AN30" s="672"/>
      <c r="AO30" s="673"/>
      <c r="AP30" s="645" t="s">
        <v>219</v>
      </c>
      <c r="AQ30" s="646"/>
      <c r="AR30" s="646"/>
      <c r="AS30" s="646"/>
      <c r="AT30" s="646"/>
      <c r="AU30" s="646"/>
      <c r="AV30" s="646"/>
      <c r="AW30" s="646"/>
      <c r="AX30" s="646"/>
      <c r="AY30" s="646"/>
      <c r="AZ30" s="646"/>
      <c r="BA30" s="646"/>
      <c r="BB30" s="646"/>
      <c r="BC30" s="646"/>
      <c r="BD30" s="646"/>
      <c r="BE30" s="646"/>
      <c r="BF30" s="647"/>
      <c r="BG30" s="645" t="s">
        <v>303</v>
      </c>
      <c r="BH30" s="719"/>
      <c r="BI30" s="719"/>
      <c r="BJ30" s="719"/>
      <c r="BK30" s="719"/>
      <c r="BL30" s="719"/>
      <c r="BM30" s="719"/>
      <c r="BN30" s="719"/>
      <c r="BO30" s="719"/>
      <c r="BP30" s="719"/>
      <c r="BQ30" s="720"/>
      <c r="BR30" s="645" t="s">
        <v>304</v>
      </c>
      <c r="BS30" s="719"/>
      <c r="BT30" s="719"/>
      <c r="BU30" s="719"/>
      <c r="BV30" s="719"/>
      <c r="BW30" s="719"/>
      <c r="BX30" s="719"/>
      <c r="BY30" s="719"/>
      <c r="BZ30" s="719"/>
      <c r="CA30" s="719"/>
      <c r="CB30" s="720"/>
      <c r="CD30" s="711"/>
      <c r="CE30" s="712"/>
      <c r="CF30" s="681" t="s">
        <v>305</v>
      </c>
      <c r="CG30" s="682"/>
      <c r="CH30" s="682"/>
      <c r="CI30" s="682"/>
      <c r="CJ30" s="682"/>
      <c r="CK30" s="682"/>
      <c r="CL30" s="682"/>
      <c r="CM30" s="682"/>
      <c r="CN30" s="682"/>
      <c r="CO30" s="682"/>
      <c r="CP30" s="682"/>
      <c r="CQ30" s="683"/>
      <c r="CR30" s="666">
        <v>4981932</v>
      </c>
      <c r="CS30" s="667"/>
      <c r="CT30" s="667"/>
      <c r="CU30" s="667"/>
      <c r="CV30" s="667"/>
      <c r="CW30" s="667"/>
      <c r="CX30" s="667"/>
      <c r="CY30" s="668"/>
      <c r="CZ30" s="671">
        <v>5.7</v>
      </c>
      <c r="DA30" s="700"/>
      <c r="DB30" s="700"/>
      <c r="DC30" s="707"/>
      <c r="DD30" s="675">
        <v>4906050</v>
      </c>
      <c r="DE30" s="667"/>
      <c r="DF30" s="667"/>
      <c r="DG30" s="667"/>
      <c r="DH30" s="667"/>
      <c r="DI30" s="667"/>
      <c r="DJ30" s="667"/>
      <c r="DK30" s="668"/>
      <c r="DL30" s="675">
        <v>4906050</v>
      </c>
      <c r="DM30" s="667"/>
      <c r="DN30" s="667"/>
      <c r="DO30" s="667"/>
      <c r="DP30" s="667"/>
      <c r="DQ30" s="667"/>
      <c r="DR30" s="667"/>
      <c r="DS30" s="667"/>
      <c r="DT30" s="667"/>
      <c r="DU30" s="667"/>
      <c r="DV30" s="668"/>
      <c r="DW30" s="671">
        <v>10.4</v>
      </c>
      <c r="DX30" s="700"/>
      <c r="DY30" s="700"/>
      <c r="DZ30" s="700"/>
      <c r="EA30" s="700"/>
      <c r="EB30" s="700"/>
      <c r="EC30" s="701"/>
    </row>
    <row r="31" spans="2:133" ht="11.25" customHeight="1" x14ac:dyDescent="0.2">
      <c r="B31" s="663" t="s">
        <v>306</v>
      </c>
      <c r="C31" s="664"/>
      <c r="D31" s="664"/>
      <c r="E31" s="664"/>
      <c r="F31" s="664"/>
      <c r="G31" s="664"/>
      <c r="H31" s="664"/>
      <c r="I31" s="664"/>
      <c r="J31" s="664"/>
      <c r="K31" s="664"/>
      <c r="L31" s="664"/>
      <c r="M31" s="664"/>
      <c r="N31" s="664"/>
      <c r="O31" s="664"/>
      <c r="P31" s="664"/>
      <c r="Q31" s="665"/>
      <c r="R31" s="666">
        <v>950450</v>
      </c>
      <c r="S31" s="667"/>
      <c r="T31" s="667"/>
      <c r="U31" s="667"/>
      <c r="V31" s="667"/>
      <c r="W31" s="667"/>
      <c r="X31" s="667"/>
      <c r="Y31" s="668"/>
      <c r="Z31" s="669">
        <v>1</v>
      </c>
      <c r="AA31" s="669"/>
      <c r="AB31" s="669"/>
      <c r="AC31" s="669"/>
      <c r="AD31" s="670" t="s">
        <v>129</v>
      </c>
      <c r="AE31" s="670"/>
      <c r="AF31" s="670"/>
      <c r="AG31" s="670"/>
      <c r="AH31" s="670"/>
      <c r="AI31" s="670"/>
      <c r="AJ31" s="670"/>
      <c r="AK31" s="670"/>
      <c r="AL31" s="671" t="s">
        <v>129</v>
      </c>
      <c r="AM31" s="672"/>
      <c r="AN31" s="672"/>
      <c r="AO31" s="673"/>
      <c r="AP31" s="723" t="s">
        <v>307</v>
      </c>
      <c r="AQ31" s="724"/>
      <c r="AR31" s="724"/>
      <c r="AS31" s="724"/>
      <c r="AT31" s="729" t="s">
        <v>308</v>
      </c>
      <c r="AU31" s="366"/>
      <c r="AV31" s="366"/>
      <c r="AW31" s="366"/>
      <c r="AX31" s="652" t="s">
        <v>185</v>
      </c>
      <c r="AY31" s="653"/>
      <c r="AZ31" s="653"/>
      <c r="BA31" s="653"/>
      <c r="BB31" s="653"/>
      <c r="BC31" s="653"/>
      <c r="BD31" s="653"/>
      <c r="BE31" s="653"/>
      <c r="BF31" s="654"/>
      <c r="BG31" s="734">
        <v>99.1</v>
      </c>
      <c r="BH31" s="721"/>
      <c r="BI31" s="721"/>
      <c r="BJ31" s="721"/>
      <c r="BK31" s="721"/>
      <c r="BL31" s="721"/>
      <c r="BM31" s="661">
        <v>96.9</v>
      </c>
      <c r="BN31" s="721"/>
      <c r="BO31" s="721"/>
      <c r="BP31" s="721"/>
      <c r="BQ31" s="722"/>
      <c r="BR31" s="734">
        <v>98.8</v>
      </c>
      <c r="BS31" s="721"/>
      <c r="BT31" s="721"/>
      <c r="BU31" s="721"/>
      <c r="BV31" s="721"/>
      <c r="BW31" s="721"/>
      <c r="BX31" s="661">
        <v>96.6</v>
      </c>
      <c r="BY31" s="721"/>
      <c r="BZ31" s="721"/>
      <c r="CA31" s="721"/>
      <c r="CB31" s="722"/>
      <c r="CD31" s="711"/>
      <c r="CE31" s="712"/>
      <c r="CF31" s="681" t="s">
        <v>309</v>
      </c>
      <c r="CG31" s="682"/>
      <c r="CH31" s="682"/>
      <c r="CI31" s="682"/>
      <c r="CJ31" s="682"/>
      <c r="CK31" s="682"/>
      <c r="CL31" s="682"/>
      <c r="CM31" s="682"/>
      <c r="CN31" s="682"/>
      <c r="CO31" s="682"/>
      <c r="CP31" s="682"/>
      <c r="CQ31" s="683"/>
      <c r="CR31" s="666">
        <v>253259</v>
      </c>
      <c r="CS31" s="705"/>
      <c r="CT31" s="705"/>
      <c r="CU31" s="705"/>
      <c r="CV31" s="705"/>
      <c r="CW31" s="705"/>
      <c r="CX31" s="705"/>
      <c r="CY31" s="706"/>
      <c r="CZ31" s="671">
        <v>0.3</v>
      </c>
      <c r="DA31" s="700"/>
      <c r="DB31" s="700"/>
      <c r="DC31" s="707"/>
      <c r="DD31" s="675">
        <v>244937</v>
      </c>
      <c r="DE31" s="705"/>
      <c r="DF31" s="705"/>
      <c r="DG31" s="705"/>
      <c r="DH31" s="705"/>
      <c r="DI31" s="705"/>
      <c r="DJ31" s="705"/>
      <c r="DK31" s="706"/>
      <c r="DL31" s="675">
        <v>244937</v>
      </c>
      <c r="DM31" s="705"/>
      <c r="DN31" s="705"/>
      <c r="DO31" s="705"/>
      <c r="DP31" s="705"/>
      <c r="DQ31" s="705"/>
      <c r="DR31" s="705"/>
      <c r="DS31" s="705"/>
      <c r="DT31" s="705"/>
      <c r="DU31" s="705"/>
      <c r="DV31" s="706"/>
      <c r="DW31" s="671">
        <v>0.5</v>
      </c>
      <c r="DX31" s="700"/>
      <c r="DY31" s="700"/>
      <c r="DZ31" s="700"/>
      <c r="EA31" s="700"/>
      <c r="EB31" s="700"/>
      <c r="EC31" s="701"/>
    </row>
    <row r="32" spans="2:133" ht="11.25" customHeight="1" x14ac:dyDescent="0.2">
      <c r="B32" s="663" t="s">
        <v>310</v>
      </c>
      <c r="C32" s="664"/>
      <c r="D32" s="664"/>
      <c r="E32" s="664"/>
      <c r="F32" s="664"/>
      <c r="G32" s="664"/>
      <c r="H32" s="664"/>
      <c r="I32" s="664"/>
      <c r="J32" s="664"/>
      <c r="K32" s="664"/>
      <c r="L32" s="664"/>
      <c r="M32" s="664"/>
      <c r="N32" s="664"/>
      <c r="O32" s="664"/>
      <c r="P32" s="664"/>
      <c r="Q32" s="665"/>
      <c r="R32" s="666">
        <v>26379997</v>
      </c>
      <c r="S32" s="667"/>
      <c r="T32" s="667"/>
      <c r="U32" s="667"/>
      <c r="V32" s="667"/>
      <c r="W32" s="667"/>
      <c r="X32" s="667"/>
      <c r="Y32" s="668"/>
      <c r="Z32" s="669">
        <v>28.3</v>
      </c>
      <c r="AA32" s="669"/>
      <c r="AB32" s="669"/>
      <c r="AC32" s="669"/>
      <c r="AD32" s="670" t="s">
        <v>129</v>
      </c>
      <c r="AE32" s="670"/>
      <c r="AF32" s="670"/>
      <c r="AG32" s="670"/>
      <c r="AH32" s="670"/>
      <c r="AI32" s="670"/>
      <c r="AJ32" s="670"/>
      <c r="AK32" s="670"/>
      <c r="AL32" s="671" t="s">
        <v>129</v>
      </c>
      <c r="AM32" s="672"/>
      <c r="AN32" s="672"/>
      <c r="AO32" s="673"/>
      <c r="AP32" s="725"/>
      <c r="AQ32" s="726"/>
      <c r="AR32" s="726"/>
      <c r="AS32" s="726"/>
      <c r="AT32" s="730"/>
      <c r="AU32" s="362" t="s">
        <v>311</v>
      </c>
      <c r="AV32" s="362"/>
      <c r="AW32" s="362"/>
      <c r="AX32" s="663" t="s">
        <v>312</v>
      </c>
      <c r="AY32" s="664"/>
      <c r="AZ32" s="664"/>
      <c r="BA32" s="664"/>
      <c r="BB32" s="664"/>
      <c r="BC32" s="664"/>
      <c r="BD32" s="664"/>
      <c r="BE32" s="664"/>
      <c r="BF32" s="665"/>
      <c r="BG32" s="735">
        <v>98.6</v>
      </c>
      <c r="BH32" s="705"/>
      <c r="BI32" s="705"/>
      <c r="BJ32" s="705"/>
      <c r="BK32" s="705"/>
      <c r="BL32" s="705"/>
      <c r="BM32" s="672">
        <v>95.3</v>
      </c>
      <c r="BN32" s="732"/>
      <c r="BO32" s="732"/>
      <c r="BP32" s="732"/>
      <c r="BQ32" s="733"/>
      <c r="BR32" s="735">
        <v>98.1</v>
      </c>
      <c r="BS32" s="705"/>
      <c r="BT32" s="705"/>
      <c r="BU32" s="705"/>
      <c r="BV32" s="705"/>
      <c r="BW32" s="705"/>
      <c r="BX32" s="672">
        <v>94.8</v>
      </c>
      <c r="BY32" s="732"/>
      <c r="BZ32" s="732"/>
      <c r="CA32" s="732"/>
      <c r="CB32" s="733"/>
      <c r="CD32" s="713"/>
      <c r="CE32" s="714"/>
      <c r="CF32" s="681" t="s">
        <v>313</v>
      </c>
      <c r="CG32" s="682"/>
      <c r="CH32" s="682"/>
      <c r="CI32" s="682"/>
      <c r="CJ32" s="682"/>
      <c r="CK32" s="682"/>
      <c r="CL32" s="682"/>
      <c r="CM32" s="682"/>
      <c r="CN32" s="682"/>
      <c r="CO32" s="682"/>
      <c r="CP32" s="682"/>
      <c r="CQ32" s="683"/>
      <c r="CR32" s="666">
        <v>29</v>
      </c>
      <c r="CS32" s="667"/>
      <c r="CT32" s="667"/>
      <c r="CU32" s="667"/>
      <c r="CV32" s="667"/>
      <c r="CW32" s="667"/>
      <c r="CX32" s="667"/>
      <c r="CY32" s="668"/>
      <c r="CZ32" s="671">
        <v>0</v>
      </c>
      <c r="DA32" s="700"/>
      <c r="DB32" s="700"/>
      <c r="DC32" s="707"/>
      <c r="DD32" s="675">
        <v>29</v>
      </c>
      <c r="DE32" s="667"/>
      <c r="DF32" s="667"/>
      <c r="DG32" s="667"/>
      <c r="DH32" s="667"/>
      <c r="DI32" s="667"/>
      <c r="DJ32" s="667"/>
      <c r="DK32" s="668"/>
      <c r="DL32" s="675">
        <v>29</v>
      </c>
      <c r="DM32" s="667"/>
      <c r="DN32" s="667"/>
      <c r="DO32" s="667"/>
      <c r="DP32" s="667"/>
      <c r="DQ32" s="667"/>
      <c r="DR32" s="667"/>
      <c r="DS32" s="667"/>
      <c r="DT32" s="667"/>
      <c r="DU32" s="667"/>
      <c r="DV32" s="668"/>
      <c r="DW32" s="671">
        <v>0</v>
      </c>
      <c r="DX32" s="700"/>
      <c r="DY32" s="700"/>
      <c r="DZ32" s="700"/>
      <c r="EA32" s="700"/>
      <c r="EB32" s="700"/>
      <c r="EC32" s="701"/>
    </row>
    <row r="33" spans="2:133" ht="11.25" customHeight="1" x14ac:dyDescent="0.2">
      <c r="B33" s="702" t="s">
        <v>314</v>
      </c>
      <c r="C33" s="703"/>
      <c r="D33" s="703"/>
      <c r="E33" s="703"/>
      <c r="F33" s="703"/>
      <c r="G33" s="703"/>
      <c r="H33" s="703"/>
      <c r="I33" s="703"/>
      <c r="J33" s="703"/>
      <c r="K33" s="703"/>
      <c r="L33" s="703"/>
      <c r="M33" s="703"/>
      <c r="N33" s="703"/>
      <c r="O33" s="703"/>
      <c r="P33" s="703"/>
      <c r="Q33" s="704"/>
      <c r="R33" s="666">
        <v>359992</v>
      </c>
      <c r="S33" s="667"/>
      <c r="T33" s="667"/>
      <c r="U33" s="667"/>
      <c r="V33" s="667"/>
      <c r="W33" s="667"/>
      <c r="X33" s="667"/>
      <c r="Y33" s="668"/>
      <c r="Z33" s="669">
        <v>0.4</v>
      </c>
      <c r="AA33" s="669"/>
      <c r="AB33" s="669"/>
      <c r="AC33" s="669"/>
      <c r="AD33" s="670">
        <v>359992</v>
      </c>
      <c r="AE33" s="670"/>
      <c r="AF33" s="670"/>
      <c r="AG33" s="670"/>
      <c r="AH33" s="670"/>
      <c r="AI33" s="670"/>
      <c r="AJ33" s="670"/>
      <c r="AK33" s="670"/>
      <c r="AL33" s="671">
        <v>0.8</v>
      </c>
      <c r="AM33" s="672"/>
      <c r="AN33" s="672"/>
      <c r="AO33" s="673"/>
      <c r="AP33" s="727"/>
      <c r="AQ33" s="728"/>
      <c r="AR33" s="728"/>
      <c r="AS33" s="728"/>
      <c r="AT33" s="731"/>
      <c r="AU33" s="360"/>
      <c r="AV33" s="360"/>
      <c r="AW33" s="360"/>
      <c r="AX33" s="716" t="s">
        <v>315</v>
      </c>
      <c r="AY33" s="717"/>
      <c r="AZ33" s="717"/>
      <c r="BA33" s="717"/>
      <c r="BB33" s="717"/>
      <c r="BC33" s="717"/>
      <c r="BD33" s="717"/>
      <c r="BE33" s="717"/>
      <c r="BF33" s="718"/>
      <c r="BG33" s="736">
        <v>99.5</v>
      </c>
      <c r="BH33" s="737"/>
      <c r="BI33" s="737"/>
      <c r="BJ33" s="737"/>
      <c r="BK33" s="737"/>
      <c r="BL33" s="737"/>
      <c r="BM33" s="738">
        <v>98.5</v>
      </c>
      <c r="BN33" s="737"/>
      <c r="BO33" s="737"/>
      <c r="BP33" s="737"/>
      <c r="BQ33" s="739"/>
      <c r="BR33" s="736">
        <v>99.4</v>
      </c>
      <c r="BS33" s="737"/>
      <c r="BT33" s="737"/>
      <c r="BU33" s="737"/>
      <c r="BV33" s="737"/>
      <c r="BW33" s="737"/>
      <c r="BX33" s="738">
        <v>98.3</v>
      </c>
      <c r="BY33" s="737"/>
      <c r="BZ33" s="737"/>
      <c r="CA33" s="737"/>
      <c r="CB33" s="739"/>
      <c r="CD33" s="681" t="s">
        <v>316</v>
      </c>
      <c r="CE33" s="682"/>
      <c r="CF33" s="682"/>
      <c r="CG33" s="682"/>
      <c r="CH33" s="682"/>
      <c r="CI33" s="682"/>
      <c r="CJ33" s="682"/>
      <c r="CK33" s="682"/>
      <c r="CL33" s="682"/>
      <c r="CM33" s="682"/>
      <c r="CN33" s="682"/>
      <c r="CO33" s="682"/>
      <c r="CP33" s="682"/>
      <c r="CQ33" s="683"/>
      <c r="CR33" s="666">
        <v>30435982</v>
      </c>
      <c r="CS33" s="705"/>
      <c r="CT33" s="705"/>
      <c r="CU33" s="705"/>
      <c r="CV33" s="705"/>
      <c r="CW33" s="705"/>
      <c r="CX33" s="705"/>
      <c r="CY33" s="706"/>
      <c r="CZ33" s="671">
        <v>34.5</v>
      </c>
      <c r="DA33" s="700"/>
      <c r="DB33" s="700"/>
      <c r="DC33" s="707"/>
      <c r="DD33" s="675">
        <v>23183472</v>
      </c>
      <c r="DE33" s="705"/>
      <c r="DF33" s="705"/>
      <c r="DG33" s="705"/>
      <c r="DH33" s="705"/>
      <c r="DI33" s="705"/>
      <c r="DJ33" s="705"/>
      <c r="DK33" s="706"/>
      <c r="DL33" s="675">
        <v>19596680</v>
      </c>
      <c r="DM33" s="705"/>
      <c r="DN33" s="705"/>
      <c r="DO33" s="705"/>
      <c r="DP33" s="705"/>
      <c r="DQ33" s="705"/>
      <c r="DR33" s="705"/>
      <c r="DS33" s="705"/>
      <c r="DT33" s="705"/>
      <c r="DU33" s="705"/>
      <c r="DV33" s="706"/>
      <c r="DW33" s="671">
        <v>41.7</v>
      </c>
      <c r="DX33" s="700"/>
      <c r="DY33" s="700"/>
      <c r="DZ33" s="700"/>
      <c r="EA33" s="700"/>
      <c r="EB33" s="700"/>
      <c r="EC33" s="701"/>
    </row>
    <row r="34" spans="2:133" ht="11.25" customHeight="1" x14ac:dyDescent="0.2">
      <c r="B34" s="663" t="s">
        <v>317</v>
      </c>
      <c r="C34" s="664"/>
      <c r="D34" s="664"/>
      <c r="E34" s="664"/>
      <c r="F34" s="664"/>
      <c r="G34" s="664"/>
      <c r="H34" s="664"/>
      <c r="I34" s="664"/>
      <c r="J34" s="664"/>
      <c r="K34" s="664"/>
      <c r="L34" s="664"/>
      <c r="M34" s="664"/>
      <c r="N34" s="664"/>
      <c r="O34" s="664"/>
      <c r="P34" s="664"/>
      <c r="Q34" s="665"/>
      <c r="R34" s="666">
        <v>6022868</v>
      </c>
      <c r="S34" s="667"/>
      <c r="T34" s="667"/>
      <c r="U34" s="667"/>
      <c r="V34" s="667"/>
      <c r="W34" s="667"/>
      <c r="X34" s="667"/>
      <c r="Y34" s="668"/>
      <c r="Z34" s="669">
        <v>6.5</v>
      </c>
      <c r="AA34" s="669"/>
      <c r="AB34" s="669"/>
      <c r="AC34" s="669"/>
      <c r="AD34" s="670" t="s">
        <v>129</v>
      </c>
      <c r="AE34" s="670"/>
      <c r="AF34" s="670"/>
      <c r="AG34" s="670"/>
      <c r="AH34" s="670"/>
      <c r="AI34" s="670"/>
      <c r="AJ34" s="670"/>
      <c r="AK34" s="670"/>
      <c r="AL34" s="671" t="s">
        <v>129</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318</v>
      </c>
      <c r="CE34" s="682"/>
      <c r="CF34" s="682"/>
      <c r="CG34" s="682"/>
      <c r="CH34" s="682"/>
      <c r="CI34" s="682"/>
      <c r="CJ34" s="682"/>
      <c r="CK34" s="682"/>
      <c r="CL34" s="682"/>
      <c r="CM34" s="682"/>
      <c r="CN34" s="682"/>
      <c r="CO34" s="682"/>
      <c r="CP34" s="682"/>
      <c r="CQ34" s="683"/>
      <c r="CR34" s="666">
        <v>14762602</v>
      </c>
      <c r="CS34" s="667"/>
      <c r="CT34" s="667"/>
      <c r="CU34" s="667"/>
      <c r="CV34" s="667"/>
      <c r="CW34" s="667"/>
      <c r="CX34" s="667"/>
      <c r="CY34" s="668"/>
      <c r="CZ34" s="671">
        <v>16.8</v>
      </c>
      <c r="DA34" s="700"/>
      <c r="DB34" s="700"/>
      <c r="DC34" s="707"/>
      <c r="DD34" s="675">
        <v>10493717</v>
      </c>
      <c r="DE34" s="667"/>
      <c r="DF34" s="667"/>
      <c r="DG34" s="667"/>
      <c r="DH34" s="667"/>
      <c r="DI34" s="667"/>
      <c r="DJ34" s="667"/>
      <c r="DK34" s="668"/>
      <c r="DL34" s="675">
        <v>9777377</v>
      </c>
      <c r="DM34" s="667"/>
      <c r="DN34" s="667"/>
      <c r="DO34" s="667"/>
      <c r="DP34" s="667"/>
      <c r="DQ34" s="667"/>
      <c r="DR34" s="667"/>
      <c r="DS34" s="667"/>
      <c r="DT34" s="667"/>
      <c r="DU34" s="667"/>
      <c r="DV34" s="668"/>
      <c r="DW34" s="671">
        <v>20.8</v>
      </c>
      <c r="DX34" s="700"/>
      <c r="DY34" s="700"/>
      <c r="DZ34" s="700"/>
      <c r="EA34" s="700"/>
      <c r="EB34" s="700"/>
      <c r="EC34" s="701"/>
    </row>
    <row r="35" spans="2:133" ht="11.25" customHeight="1" x14ac:dyDescent="0.2">
      <c r="B35" s="663" t="s">
        <v>319</v>
      </c>
      <c r="C35" s="664"/>
      <c r="D35" s="664"/>
      <c r="E35" s="664"/>
      <c r="F35" s="664"/>
      <c r="G35" s="664"/>
      <c r="H35" s="664"/>
      <c r="I35" s="664"/>
      <c r="J35" s="664"/>
      <c r="K35" s="664"/>
      <c r="L35" s="664"/>
      <c r="M35" s="664"/>
      <c r="N35" s="664"/>
      <c r="O35" s="664"/>
      <c r="P35" s="664"/>
      <c r="Q35" s="665"/>
      <c r="R35" s="666">
        <v>275451</v>
      </c>
      <c r="S35" s="667"/>
      <c r="T35" s="667"/>
      <c r="U35" s="667"/>
      <c r="V35" s="667"/>
      <c r="W35" s="667"/>
      <c r="X35" s="667"/>
      <c r="Y35" s="668"/>
      <c r="Z35" s="669">
        <v>0.3</v>
      </c>
      <c r="AA35" s="669"/>
      <c r="AB35" s="669"/>
      <c r="AC35" s="669"/>
      <c r="AD35" s="670">
        <v>82644</v>
      </c>
      <c r="AE35" s="670"/>
      <c r="AF35" s="670"/>
      <c r="AG35" s="670"/>
      <c r="AH35" s="670"/>
      <c r="AI35" s="670"/>
      <c r="AJ35" s="670"/>
      <c r="AK35" s="670"/>
      <c r="AL35" s="671">
        <v>0.2</v>
      </c>
      <c r="AM35" s="672"/>
      <c r="AN35" s="672"/>
      <c r="AO35" s="673"/>
      <c r="AP35" s="218"/>
      <c r="AQ35" s="645" t="s">
        <v>320</v>
      </c>
      <c r="AR35" s="646"/>
      <c r="AS35" s="646"/>
      <c r="AT35" s="646"/>
      <c r="AU35" s="646"/>
      <c r="AV35" s="646"/>
      <c r="AW35" s="646"/>
      <c r="AX35" s="646"/>
      <c r="AY35" s="646"/>
      <c r="AZ35" s="646"/>
      <c r="BA35" s="646"/>
      <c r="BB35" s="646"/>
      <c r="BC35" s="646"/>
      <c r="BD35" s="646"/>
      <c r="BE35" s="646"/>
      <c r="BF35" s="647"/>
      <c r="BG35" s="645" t="s">
        <v>321</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322</v>
      </c>
      <c r="CE35" s="682"/>
      <c r="CF35" s="682"/>
      <c r="CG35" s="682"/>
      <c r="CH35" s="682"/>
      <c r="CI35" s="682"/>
      <c r="CJ35" s="682"/>
      <c r="CK35" s="682"/>
      <c r="CL35" s="682"/>
      <c r="CM35" s="682"/>
      <c r="CN35" s="682"/>
      <c r="CO35" s="682"/>
      <c r="CP35" s="682"/>
      <c r="CQ35" s="683"/>
      <c r="CR35" s="666">
        <v>404262</v>
      </c>
      <c r="CS35" s="705"/>
      <c r="CT35" s="705"/>
      <c r="CU35" s="705"/>
      <c r="CV35" s="705"/>
      <c r="CW35" s="705"/>
      <c r="CX35" s="705"/>
      <c r="CY35" s="706"/>
      <c r="CZ35" s="671">
        <v>0.5</v>
      </c>
      <c r="DA35" s="700"/>
      <c r="DB35" s="700"/>
      <c r="DC35" s="707"/>
      <c r="DD35" s="675">
        <v>387950</v>
      </c>
      <c r="DE35" s="705"/>
      <c r="DF35" s="705"/>
      <c r="DG35" s="705"/>
      <c r="DH35" s="705"/>
      <c r="DI35" s="705"/>
      <c r="DJ35" s="705"/>
      <c r="DK35" s="706"/>
      <c r="DL35" s="675">
        <v>234820</v>
      </c>
      <c r="DM35" s="705"/>
      <c r="DN35" s="705"/>
      <c r="DO35" s="705"/>
      <c r="DP35" s="705"/>
      <c r="DQ35" s="705"/>
      <c r="DR35" s="705"/>
      <c r="DS35" s="705"/>
      <c r="DT35" s="705"/>
      <c r="DU35" s="705"/>
      <c r="DV35" s="706"/>
      <c r="DW35" s="671">
        <v>0.5</v>
      </c>
      <c r="DX35" s="700"/>
      <c r="DY35" s="700"/>
      <c r="DZ35" s="700"/>
      <c r="EA35" s="700"/>
      <c r="EB35" s="700"/>
      <c r="EC35" s="701"/>
    </row>
    <row r="36" spans="2:133" ht="11.25" customHeight="1" x14ac:dyDescent="0.2">
      <c r="B36" s="663" t="s">
        <v>323</v>
      </c>
      <c r="C36" s="664"/>
      <c r="D36" s="664"/>
      <c r="E36" s="664"/>
      <c r="F36" s="664"/>
      <c r="G36" s="664"/>
      <c r="H36" s="664"/>
      <c r="I36" s="664"/>
      <c r="J36" s="664"/>
      <c r="K36" s="664"/>
      <c r="L36" s="664"/>
      <c r="M36" s="664"/>
      <c r="N36" s="664"/>
      <c r="O36" s="664"/>
      <c r="P36" s="664"/>
      <c r="Q36" s="665"/>
      <c r="R36" s="666">
        <v>130235</v>
      </c>
      <c r="S36" s="667"/>
      <c r="T36" s="667"/>
      <c r="U36" s="667"/>
      <c r="V36" s="667"/>
      <c r="W36" s="667"/>
      <c r="X36" s="667"/>
      <c r="Y36" s="668"/>
      <c r="Z36" s="669">
        <v>0.1</v>
      </c>
      <c r="AA36" s="669"/>
      <c r="AB36" s="669"/>
      <c r="AC36" s="669"/>
      <c r="AD36" s="670" t="s">
        <v>129</v>
      </c>
      <c r="AE36" s="670"/>
      <c r="AF36" s="670"/>
      <c r="AG36" s="670"/>
      <c r="AH36" s="670"/>
      <c r="AI36" s="670"/>
      <c r="AJ36" s="670"/>
      <c r="AK36" s="670"/>
      <c r="AL36" s="671" t="s">
        <v>129</v>
      </c>
      <c r="AM36" s="672"/>
      <c r="AN36" s="672"/>
      <c r="AO36" s="673"/>
      <c r="AP36" s="218"/>
      <c r="AQ36" s="740" t="s">
        <v>324</v>
      </c>
      <c r="AR36" s="741"/>
      <c r="AS36" s="741"/>
      <c r="AT36" s="741"/>
      <c r="AU36" s="741"/>
      <c r="AV36" s="741"/>
      <c r="AW36" s="741"/>
      <c r="AX36" s="741"/>
      <c r="AY36" s="742"/>
      <c r="AZ36" s="655">
        <v>10360014</v>
      </c>
      <c r="BA36" s="656"/>
      <c r="BB36" s="656"/>
      <c r="BC36" s="656"/>
      <c r="BD36" s="656"/>
      <c r="BE36" s="656"/>
      <c r="BF36" s="743"/>
      <c r="BG36" s="677" t="s">
        <v>325</v>
      </c>
      <c r="BH36" s="678"/>
      <c r="BI36" s="678"/>
      <c r="BJ36" s="678"/>
      <c r="BK36" s="678"/>
      <c r="BL36" s="678"/>
      <c r="BM36" s="678"/>
      <c r="BN36" s="678"/>
      <c r="BO36" s="678"/>
      <c r="BP36" s="678"/>
      <c r="BQ36" s="678"/>
      <c r="BR36" s="678"/>
      <c r="BS36" s="678"/>
      <c r="BT36" s="678"/>
      <c r="BU36" s="679"/>
      <c r="BV36" s="655">
        <v>269258</v>
      </c>
      <c r="BW36" s="656"/>
      <c r="BX36" s="656"/>
      <c r="BY36" s="656"/>
      <c r="BZ36" s="656"/>
      <c r="CA36" s="656"/>
      <c r="CB36" s="743"/>
      <c r="CD36" s="681" t="s">
        <v>326</v>
      </c>
      <c r="CE36" s="682"/>
      <c r="CF36" s="682"/>
      <c r="CG36" s="682"/>
      <c r="CH36" s="682"/>
      <c r="CI36" s="682"/>
      <c r="CJ36" s="682"/>
      <c r="CK36" s="682"/>
      <c r="CL36" s="682"/>
      <c r="CM36" s="682"/>
      <c r="CN36" s="682"/>
      <c r="CO36" s="682"/>
      <c r="CP36" s="682"/>
      <c r="CQ36" s="683"/>
      <c r="CR36" s="666">
        <v>7022481</v>
      </c>
      <c r="CS36" s="667"/>
      <c r="CT36" s="667"/>
      <c r="CU36" s="667"/>
      <c r="CV36" s="667"/>
      <c r="CW36" s="667"/>
      <c r="CX36" s="667"/>
      <c r="CY36" s="668"/>
      <c r="CZ36" s="671">
        <v>8</v>
      </c>
      <c r="DA36" s="700"/>
      <c r="DB36" s="700"/>
      <c r="DC36" s="707"/>
      <c r="DD36" s="675">
        <v>6503932</v>
      </c>
      <c r="DE36" s="667"/>
      <c r="DF36" s="667"/>
      <c r="DG36" s="667"/>
      <c r="DH36" s="667"/>
      <c r="DI36" s="667"/>
      <c r="DJ36" s="667"/>
      <c r="DK36" s="668"/>
      <c r="DL36" s="675">
        <v>4626242</v>
      </c>
      <c r="DM36" s="667"/>
      <c r="DN36" s="667"/>
      <c r="DO36" s="667"/>
      <c r="DP36" s="667"/>
      <c r="DQ36" s="667"/>
      <c r="DR36" s="667"/>
      <c r="DS36" s="667"/>
      <c r="DT36" s="667"/>
      <c r="DU36" s="667"/>
      <c r="DV36" s="668"/>
      <c r="DW36" s="671">
        <v>9.8000000000000007</v>
      </c>
      <c r="DX36" s="700"/>
      <c r="DY36" s="700"/>
      <c r="DZ36" s="700"/>
      <c r="EA36" s="700"/>
      <c r="EB36" s="700"/>
      <c r="EC36" s="701"/>
    </row>
    <row r="37" spans="2:133" ht="11.25" customHeight="1" x14ac:dyDescent="0.2">
      <c r="B37" s="663" t="s">
        <v>327</v>
      </c>
      <c r="C37" s="664"/>
      <c r="D37" s="664"/>
      <c r="E37" s="664"/>
      <c r="F37" s="664"/>
      <c r="G37" s="664"/>
      <c r="H37" s="664"/>
      <c r="I37" s="664"/>
      <c r="J37" s="664"/>
      <c r="K37" s="664"/>
      <c r="L37" s="664"/>
      <c r="M37" s="664"/>
      <c r="N37" s="664"/>
      <c r="O37" s="664"/>
      <c r="P37" s="664"/>
      <c r="Q37" s="665"/>
      <c r="R37" s="666">
        <v>392438</v>
      </c>
      <c r="S37" s="667"/>
      <c r="T37" s="667"/>
      <c r="U37" s="667"/>
      <c r="V37" s="667"/>
      <c r="W37" s="667"/>
      <c r="X37" s="667"/>
      <c r="Y37" s="668"/>
      <c r="Z37" s="669">
        <v>0.4</v>
      </c>
      <c r="AA37" s="669"/>
      <c r="AB37" s="669"/>
      <c r="AC37" s="669"/>
      <c r="AD37" s="670" t="s">
        <v>129</v>
      </c>
      <c r="AE37" s="670"/>
      <c r="AF37" s="670"/>
      <c r="AG37" s="670"/>
      <c r="AH37" s="670"/>
      <c r="AI37" s="670"/>
      <c r="AJ37" s="670"/>
      <c r="AK37" s="670"/>
      <c r="AL37" s="671" t="s">
        <v>129</v>
      </c>
      <c r="AM37" s="672"/>
      <c r="AN37" s="672"/>
      <c r="AO37" s="673"/>
      <c r="AQ37" s="744" t="s">
        <v>328</v>
      </c>
      <c r="AR37" s="745"/>
      <c r="AS37" s="745"/>
      <c r="AT37" s="745"/>
      <c r="AU37" s="745"/>
      <c r="AV37" s="745"/>
      <c r="AW37" s="745"/>
      <c r="AX37" s="745"/>
      <c r="AY37" s="746"/>
      <c r="AZ37" s="666">
        <v>1889476</v>
      </c>
      <c r="BA37" s="667"/>
      <c r="BB37" s="667"/>
      <c r="BC37" s="667"/>
      <c r="BD37" s="705"/>
      <c r="BE37" s="705"/>
      <c r="BF37" s="733"/>
      <c r="BG37" s="681" t="s">
        <v>329</v>
      </c>
      <c r="BH37" s="682"/>
      <c r="BI37" s="682"/>
      <c r="BJ37" s="682"/>
      <c r="BK37" s="682"/>
      <c r="BL37" s="682"/>
      <c r="BM37" s="682"/>
      <c r="BN37" s="682"/>
      <c r="BO37" s="682"/>
      <c r="BP37" s="682"/>
      <c r="BQ37" s="682"/>
      <c r="BR37" s="682"/>
      <c r="BS37" s="682"/>
      <c r="BT37" s="682"/>
      <c r="BU37" s="683"/>
      <c r="BV37" s="666">
        <v>-519747</v>
      </c>
      <c r="BW37" s="667"/>
      <c r="BX37" s="667"/>
      <c r="BY37" s="667"/>
      <c r="BZ37" s="667"/>
      <c r="CA37" s="667"/>
      <c r="CB37" s="676"/>
      <c r="CD37" s="681" t="s">
        <v>330</v>
      </c>
      <c r="CE37" s="682"/>
      <c r="CF37" s="682"/>
      <c r="CG37" s="682"/>
      <c r="CH37" s="682"/>
      <c r="CI37" s="682"/>
      <c r="CJ37" s="682"/>
      <c r="CK37" s="682"/>
      <c r="CL37" s="682"/>
      <c r="CM37" s="682"/>
      <c r="CN37" s="682"/>
      <c r="CO37" s="682"/>
      <c r="CP37" s="682"/>
      <c r="CQ37" s="683"/>
      <c r="CR37" s="666">
        <v>98713</v>
      </c>
      <c r="CS37" s="705"/>
      <c r="CT37" s="705"/>
      <c r="CU37" s="705"/>
      <c r="CV37" s="705"/>
      <c r="CW37" s="705"/>
      <c r="CX37" s="705"/>
      <c r="CY37" s="706"/>
      <c r="CZ37" s="671">
        <v>0.1</v>
      </c>
      <c r="DA37" s="700"/>
      <c r="DB37" s="700"/>
      <c r="DC37" s="707"/>
      <c r="DD37" s="675">
        <v>98713</v>
      </c>
      <c r="DE37" s="705"/>
      <c r="DF37" s="705"/>
      <c r="DG37" s="705"/>
      <c r="DH37" s="705"/>
      <c r="DI37" s="705"/>
      <c r="DJ37" s="705"/>
      <c r="DK37" s="706"/>
      <c r="DL37" s="675">
        <v>98713</v>
      </c>
      <c r="DM37" s="705"/>
      <c r="DN37" s="705"/>
      <c r="DO37" s="705"/>
      <c r="DP37" s="705"/>
      <c r="DQ37" s="705"/>
      <c r="DR37" s="705"/>
      <c r="DS37" s="705"/>
      <c r="DT37" s="705"/>
      <c r="DU37" s="705"/>
      <c r="DV37" s="706"/>
      <c r="DW37" s="671">
        <v>0.2</v>
      </c>
      <c r="DX37" s="700"/>
      <c r="DY37" s="700"/>
      <c r="DZ37" s="700"/>
      <c r="EA37" s="700"/>
      <c r="EB37" s="700"/>
      <c r="EC37" s="701"/>
    </row>
    <row r="38" spans="2:133" ht="11.25" customHeight="1" x14ac:dyDescent="0.2">
      <c r="B38" s="663" t="s">
        <v>331</v>
      </c>
      <c r="C38" s="664"/>
      <c r="D38" s="664"/>
      <c r="E38" s="664"/>
      <c r="F38" s="664"/>
      <c r="G38" s="664"/>
      <c r="H38" s="664"/>
      <c r="I38" s="664"/>
      <c r="J38" s="664"/>
      <c r="K38" s="664"/>
      <c r="L38" s="664"/>
      <c r="M38" s="664"/>
      <c r="N38" s="664"/>
      <c r="O38" s="664"/>
      <c r="P38" s="664"/>
      <c r="Q38" s="665"/>
      <c r="R38" s="666">
        <v>1658143</v>
      </c>
      <c r="S38" s="667"/>
      <c r="T38" s="667"/>
      <c r="U38" s="667"/>
      <c r="V38" s="667"/>
      <c r="W38" s="667"/>
      <c r="X38" s="667"/>
      <c r="Y38" s="668"/>
      <c r="Z38" s="669">
        <v>1.8</v>
      </c>
      <c r="AA38" s="669"/>
      <c r="AB38" s="669"/>
      <c r="AC38" s="669"/>
      <c r="AD38" s="670" t="s">
        <v>129</v>
      </c>
      <c r="AE38" s="670"/>
      <c r="AF38" s="670"/>
      <c r="AG38" s="670"/>
      <c r="AH38" s="670"/>
      <c r="AI38" s="670"/>
      <c r="AJ38" s="670"/>
      <c r="AK38" s="670"/>
      <c r="AL38" s="671" t="s">
        <v>129</v>
      </c>
      <c r="AM38" s="672"/>
      <c r="AN38" s="672"/>
      <c r="AO38" s="673"/>
      <c r="AQ38" s="744" t="s">
        <v>332</v>
      </c>
      <c r="AR38" s="745"/>
      <c r="AS38" s="745"/>
      <c r="AT38" s="745"/>
      <c r="AU38" s="745"/>
      <c r="AV38" s="745"/>
      <c r="AW38" s="745"/>
      <c r="AX38" s="745"/>
      <c r="AY38" s="746"/>
      <c r="AZ38" s="666">
        <v>1498242</v>
      </c>
      <c r="BA38" s="667"/>
      <c r="BB38" s="667"/>
      <c r="BC38" s="667"/>
      <c r="BD38" s="705"/>
      <c r="BE38" s="705"/>
      <c r="BF38" s="733"/>
      <c r="BG38" s="681" t="s">
        <v>333</v>
      </c>
      <c r="BH38" s="682"/>
      <c r="BI38" s="682"/>
      <c r="BJ38" s="682"/>
      <c r="BK38" s="682"/>
      <c r="BL38" s="682"/>
      <c r="BM38" s="682"/>
      <c r="BN38" s="682"/>
      <c r="BO38" s="682"/>
      <c r="BP38" s="682"/>
      <c r="BQ38" s="682"/>
      <c r="BR38" s="682"/>
      <c r="BS38" s="682"/>
      <c r="BT38" s="682"/>
      <c r="BU38" s="683"/>
      <c r="BV38" s="666">
        <v>32353</v>
      </c>
      <c r="BW38" s="667"/>
      <c r="BX38" s="667"/>
      <c r="BY38" s="667"/>
      <c r="BZ38" s="667"/>
      <c r="CA38" s="667"/>
      <c r="CB38" s="676"/>
      <c r="CD38" s="681" t="s">
        <v>334</v>
      </c>
      <c r="CE38" s="682"/>
      <c r="CF38" s="682"/>
      <c r="CG38" s="682"/>
      <c r="CH38" s="682"/>
      <c r="CI38" s="682"/>
      <c r="CJ38" s="682"/>
      <c r="CK38" s="682"/>
      <c r="CL38" s="682"/>
      <c r="CM38" s="682"/>
      <c r="CN38" s="682"/>
      <c r="CO38" s="682"/>
      <c r="CP38" s="682"/>
      <c r="CQ38" s="683"/>
      <c r="CR38" s="666">
        <v>6972296</v>
      </c>
      <c r="CS38" s="667"/>
      <c r="CT38" s="667"/>
      <c r="CU38" s="667"/>
      <c r="CV38" s="667"/>
      <c r="CW38" s="667"/>
      <c r="CX38" s="667"/>
      <c r="CY38" s="668"/>
      <c r="CZ38" s="671">
        <v>7.9</v>
      </c>
      <c r="DA38" s="700"/>
      <c r="DB38" s="700"/>
      <c r="DC38" s="707"/>
      <c r="DD38" s="675">
        <v>5797716</v>
      </c>
      <c r="DE38" s="667"/>
      <c r="DF38" s="667"/>
      <c r="DG38" s="667"/>
      <c r="DH38" s="667"/>
      <c r="DI38" s="667"/>
      <c r="DJ38" s="667"/>
      <c r="DK38" s="668"/>
      <c r="DL38" s="675">
        <v>4958241</v>
      </c>
      <c r="DM38" s="667"/>
      <c r="DN38" s="667"/>
      <c r="DO38" s="667"/>
      <c r="DP38" s="667"/>
      <c r="DQ38" s="667"/>
      <c r="DR38" s="667"/>
      <c r="DS38" s="667"/>
      <c r="DT38" s="667"/>
      <c r="DU38" s="667"/>
      <c r="DV38" s="668"/>
      <c r="DW38" s="671">
        <v>10.5</v>
      </c>
      <c r="DX38" s="700"/>
      <c r="DY38" s="700"/>
      <c r="DZ38" s="700"/>
      <c r="EA38" s="700"/>
      <c r="EB38" s="700"/>
      <c r="EC38" s="701"/>
    </row>
    <row r="39" spans="2:133" ht="11.25" customHeight="1" x14ac:dyDescent="0.2">
      <c r="B39" s="663" t="s">
        <v>335</v>
      </c>
      <c r="C39" s="664"/>
      <c r="D39" s="664"/>
      <c r="E39" s="664"/>
      <c r="F39" s="664"/>
      <c r="G39" s="664"/>
      <c r="H39" s="664"/>
      <c r="I39" s="664"/>
      <c r="J39" s="664"/>
      <c r="K39" s="664"/>
      <c r="L39" s="664"/>
      <c r="M39" s="664"/>
      <c r="N39" s="664"/>
      <c r="O39" s="664"/>
      <c r="P39" s="664"/>
      <c r="Q39" s="665"/>
      <c r="R39" s="666">
        <v>2103851</v>
      </c>
      <c r="S39" s="667"/>
      <c r="T39" s="667"/>
      <c r="U39" s="667"/>
      <c r="V39" s="667"/>
      <c r="W39" s="667"/>
      <c r="X39" s="667"/>
      <c r="Y39" s="668"/>
      <c r="Z39" s="669">
        <v>2.2999999999999998</v>
      </c>
      <c r="AA39" s="669"/>
      <c r="AB39" s="669"/>
      <c r="AC39" s="669"/>
      <c r="AD39" s="670">
        <v>6836</v>
      </c>
      <c r="AE39" s="670"/>
      <c r="AF39" s="670"/>
      <c r="AG39" s="670"/>
      <c r="AH39" s="670"/>
      <c r="AI39" s="670"/>
      <c r="AJ39" s="670"/>
      <c r="AK39" s="670"/>
      <c r="AL39" s="671">
        <v>0</v>
      </c>
      <c r="AM39" s="672"/>
      <c r="AN39" s="672"/>
      <c r="AO39" s="673"/>
      <c r="AQ39" s="744" t="s">
        <v>336</v>
      </c>
      <c r="AR39" s="745"/>
      <c r="AS39" s="745"/>
      <c r="AT39" s="745"/>
      <c r="AU39" s="745"/>
      <c r="AV39" s="745"/>
      <c r="AW39" s="745"/>
      <c r="AX39" s="745"/>
      <c r="AY39" s="746"/>
      <c r="AZ39" s="666">
        <v>4330</v>
      </c>
      <c r="BA39" s="667"/>
      <c r="BB39" s="667"/>
      <c r="BC39" s="667"/>
      <c r="BD39" s="705"/>
      <c r="BE39" s="705"/>
      <c r="BF39" s="733"/>
      <c r="BG39" s="681" t="s">
        <v>337</v>
      </c>
      <c r="BH39" s="682"/>
      <c r="BI39" s="682"/>
      <c r="BJ39" s="682"/>
      <c r="BK39" s="682"/>
      <c r="BL39" s="682"/>
      <c r="BM39" s="682"/>
      <c r="BN39" s="682"/>
      <c r="BO39" s="682"/>
      <c r="BP39" s="682"/>
      <c r="BQ39" s="682"/>
      <c r="BR39" s="682"/>
      <c r="BS39" s="682"/>
      <c r="BT39" s="682"/>
      <c r="BU39" s="683"/>
      <c r="BV39" s="666">
        <v>47688</v>
      </c>
      <c r="BW39" s="667"/>
      <c r="BX39" s="667"/>
      <c r="BY39" s="667"/>
      <c r="BZ39" s="667"/>
      <c r="CA39" s="667"/>
      <c r="CB39" s="676"/>
      <c r="CD39" s="681" t="s">
        <v>338</v>
      </c>
      <c r="CE39" s="682"/>
      <c r="CF39" s="682"/>
      <c r="CG39" s="682"/>
      <c r="CH39" s="682"/>
      <c r="CI39" s="682"/>
      <c r="CJ39" s="682"/>
      <c r="CK39" s="682"/>
      <c r="CL39" s="682"/>
      <c r="CM39" s="682"/>
      <c r="CN39" s="682"/>
      <c r="CO39" s="682"/>
      <c r="CP39" s="682"/>
      <c r="CQ39" s="683"/>
      <c r="CR39" s="666">
        <v>79341</v>
      </c>
      <c r="CS39" s="705"/>
      <c r="CT39" s="705"/>
      <c r="CU39" s="705"/>
      <c r="CV39" s="705"/>
      <c r="CW39" s="705"/>
      <c r="CX39" s="705"/>
      <c r="CY39" s="706"/>
      <c r="CZ39" s="671">
        <v>0.1</v>
      </c>
      <c r="DA39" s="700"/>
      <c r="DB39" s="700"/>
      <c r="DC39" s="707"/>
      <c r="DD39" s="675">
        <v>157</v>
      </c>
      <c r="DE39" s="705"/>
      <c r="DF39" s="705"/>
      <c r="DG39" s="705"/>
      <c r="DH39" s="705"/>
      <c r="DI39" s="705"/>
      <c r="DJ39" s="705"/>
      <c r="DK39" s="706"/>
      <c r="DL39" s="675" t="s">
        <v>129</v>
      </c>
      <c r="DM39" s="705"/>
      <c r="DN39" s="705"/>
      <c r="DO39" s="705"/>
      <c r="DP39" s="705"/>
      <c r="DQ39" s="705"/>
      <c r="DR39" s="705"/>
      <c r="DS39" s="705"/>
      <c r="DT39" s="705"/>
      <c r="DU39" s="705"/>
      <c r="DV39" s="706"/>
      <c r="DW39" s="671" t="s">
        <v>129</v>
      </c>
      <c r="DX39" s="700"/>
      <c r="DY39" s="700"/>
      <c r="DZ39" s="700"/>
      <c r="EA39" s="700"/>
      <c r="EB39" s="700"/>
      <c r="EC39" s="701"/>
    </row>
    <row r="40" spans="2:133" ht="11.25" customHeight="1" x14ac:dyDescent="0.2">
      <c r="B40" s="663" t="s">
        <v>339</v>
      </c>
      <c r="C40" s="664"/>
      <c r="D40" s="664"/>
      <c r="E40" s="664"/>
      <c r="F40" s="664"/>
      <c r="G40" s="664"/>
      <c r="H40" s="664"/>
      <c r="I40" s="664"/>
      <c r="J40" s="664"/>
      <c r="K40" s="664"/>
      <c r="L40" s="664"/>
      <c r="M40" s="664"/>
      <c r="N40" s="664"/>
      <c r="O40" s="664"/>
      <c r="P40" s="664"/>
      <c r="Q40" s="665"/>
      <c r="R40" s="666">
        <v>6909700</v>
      </c>
      <c r="S40" s="667"/>
      <c r="T40" s="667"/>
      <c r="U40" s="667"/>
      <c r="V40" s="667"/>
      <c r="W40" s="667"/>
      <c r="X40" s="667"/>
      <c r="Y40" s="668"/>
      <c r="Z40" s="669">
        <v>7.4</v>
      </c>
      <c r="AA40" s="669"/>
      <c r="AB40" s="669"/>
      <c r="AC40" s="669"/>
      <c r="AD40" s="670" t="s">
        <v>129</v>
      </c>
      <c r="AE40" s="670"/>
      <c r="AF40" s="670"/>
      <c r="AG40" s="670"/>
      <c r="AH40" s="670"/>
      <c r="AI40" s="670"/>
      <c r="AJ40" s="670"/>
      <c r="AK40" s="670"/>
      <c r="AL40" s="671" t="s">
        <v>129</v>
      </c>
      <c r="AM40" s="672"/>
      <c r="AN40" s="672"/>
      <c r="AO40" s="673"/>
      <c r="AQ40" s="744" t="s">
        <v>340</v>
      </c>
      <c r="AR40" s="745"/>
      <c r="AS40" s="745"/>
      <c r="AT40" s="745"/>
      <c r="AU40" s="745"/>
      <c r="AV40" s="745"/>
      <c r="AW40" s="745"/>
      <c r="AX40" s="745"/>
      <c r="AY40" s="746"/>
      <c r="AZ40" s="666" t="s">
        <v>129</v>
      </c>
      <c r="BA40" s="667"/>
      <c r="BB40" s="667"/>
      <c r="BC40" s="667"/>
      <c r="BD40" s="705"/>
      <c r="BE40" s="705"/>
      <c r="BF40" s="733"/>
      <c r="BG40" s="747" t="s">
        <v>341</v>
      </c>
      <c r="BH40" s="748"/>
      <c r="BI40" s="748"/>
      <c r="BJ40" s="748"/>
      <c r="BK40" s="748"/>
      <c r="BL40" s="364"/>
      <c r="BM40" s="682" t="s">
        <v>342</v>
      </c>
      <c r="BN40" s="682"/>
      <c r="BO40" s="682"/>
      <c r="BP40" s="682"/>
      <c r="BQ40" s="682"/>
      <c r="BR40" s="682"/>
      <c r="BS40" s="682"/>
      <c r="BT40" s="682"/>
      <c r="BU40" s="683"/>
      <c r="BV40" s="666">
        <v>95</v>
      </c>
      <c r="BW40" s="667"/>
      <c r="BX40" s="667"/>
      <c r="BY40" s="667"/>
      <c r="BZ40" s="667"/>
      <c r="CA40" s="667"/>
      <c r="CB40" s="676"/>
      <c r="CD40" s="681" t="s">
        <v>343</v>
      </c>
      <c r="CE40" s="682"/>
      <c r="CF40" s="682"/>
      <c r="CG40" s="682"/>
      <c r="CH40" s="682"/>
      <c r="CI40" s="682"/>
      <c r="CJ40" s="682"/>
      <c r="CK40" s="682"/>
      <c r="CL40" s="682"/>
      <c r="CM40" s="682"/>
      <c r="CN40" s="682"/>
      <c r="CO40" s="682"/>
      <c r="CP40" s="682"/>
      <c r="CQ40" s="683"/>
      <c r="CR40" s="666">
        <v>1195000</v>
      </c>
      <c r="CS40" s="667"/>
      <c r="CT40" s="667"/>
      <c r="CU40" s="667"/>
      <c r="CV40" s="667"/>
      <c r="CW40" s="667"/>
      <c r="CX40" s="667"/>
      <c r="CY40" s="668"/>
      <c r="CZ40" s="671">
        <v>1.4</v>
      </c>
      <c r="DA40" s="700"/>
      <c r="DB40" s="700"/>
      <c r="DC40" s="707"/>
      <c r="DD40" s="675" t="s">
        <v>129</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0"/>
      <c r="DY40" s="700"/>
      <c r="DZ40" s="700"/>
      <c r="EA40" s="700"/>
      <c r="EB40" s="700"/>
      <c r="EC40" s="701"/>
    </row>
    <row r="41" spans="2:133" ht="11.25" customHeight="1" x14ac:dyDescent="0.2">
      <c r="B41" s="663" t="s">
        <v>344</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345</v>
      </c>
      <c r="AR41" s="745"/>
      <c r="AS41" s="745"/>
      <c r="AT41" s="745"/>
      <c r="AU41" s="745"/>
      <c r="AV41" s="745"/>
      <c r="AW41" s="745"/>
      <c r="AX41" s="745"/>
      <c r="AY41" s="746"/>
      <c r="AZ41" s="666">
        <v>2027001</v>
      </c>
      <c r="BA41" s="667"/>
      <c r="BB41" s="667"/>
      <c r="BC41" s="667"/>
      <c r="BD41" s="705"/>
      <c r="BE41" s="705"/>
      <c r="BF41" s="733"/>
      <c r="BG41" s="747"/>
      <c r="BH41" s="748"/>
      <c r="BI41" s="748"/>
      <c r="BJ41" s="748"/>
      <c r="BK41" s="748"/>
      <c r="BL41" s="364"/>
      <c r="BM41" s="682" t="s">
        <v>346</v>
      </c>
      <c r="BN41" s="682"/>
      <c r="BO41" s="682"/>
      <c r="BP41" s="682"/>
      <c r="BQ41" s="682"/>
      <c r="BR41" s="682"/>
      <c r="BS41" s="682"/>
      <c r="BT41" s="682"/>
      <c r="BU41" s="683"/>
      <c r="BV41" s="666" t="s">
        <v>129</v>
      </c>
      <c r="BW41" s="667"/>
      <c r="BX41" s="667"/>
      <c r="BY41" s="667"/>
      <c r="BZ41" s="667"/>
      <c r="CA41" s="667"/>
      <c r="CB41" s="676"/>
      <c r="CD41" s="681" t="s">
        <v>347</v>
      </c>
      <c r="CE41" s="682"/>
      <c r="CF41" s="682"/>
      <c r="CG41" s="682"/>
      <c r="CH41" s="682"/>
      <c r="CI41" s="682"/>
      <c r="CJ41" s="682"/>
      <c r="CK41" s="682"/>
      <c r="CL41" s="682"/>
      <c r="CM41" s="682"/>
      <c r="CN41" s="682"/>
      <c r="CO41" s="682"/>
      <c r="CP41" s="682"/>
      <c r="CQ41" s="683"/>
      <c r="CR41" s="666" t="s">
        <v>129</v>
      </c>
      <c r="CS41" s="705"/>
      <c r="CT41" s="705"/>
      <c r="CU41" s="705"/>
      <c r="CV41" s="705"/>
      <c r="CW41" s="705"/>
      <c r="CX41" s="705"/>
      <c r="CY41" s="706"/>
      <c r="CZ41" s="671" t="s">
        <v>129</v>
      </c>
      <c r="DA41" s="700"/>
      <c r="DB41" s="700"/>
      <c r="DC41" s="707"/>
      <c r="DD41" s="675" t="s">
        <v>129</v>
      </c>
      <c r="DE41" s="705"/>
      <c r="DF41" s="705"/>
      <c r="DG41" s="705"/>
      <c r="DH41" s="705"/>
      <c r="DI41" s="705"/>
      <c r="DJ41" s="705"/>
      <c r="DK41" s="706"/>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348</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1" t="s">
        <v>349</v>
      </c>
      <c r="AR42" s="752"/>
      <c r="AS42" s="752"/>
      <c r="AT42" s="752"/>
      <c r="AU42" s="752"/>
      <c r="AV42" s="752"/>
      <c r="AW42" s="752"/>
      <c r="AX42" s="752"/>
      <c r="AY42" s="753"/>
      <c r="AZ42" s="760">
        <v>4940965</v>
      </c>
      <c r="BA42" s="761"/>
      <c r="BB42" s="761"/>
      <c r="BC42" s="761"/>
      <c r="BD42" s="737"/>
      <c r="BE42" s="737"/>
      <c r="BF42" s="739"/>
      <c r="BG42" s="749"/>
      <c r="BH42" s="750"/>
      <c r="BI42" s="750"/>
      <c r="BJ42" s="750"/>
      <c r="BK42" s="750"/>
      <c r="BL42" s="365"/>
      <c r="BM42" s="692" t="s">
        <v>350</v>
      </c>
      <c r="BN42" s="692"/>
      <c r="BO42" s="692"/>
      <c r="BP42" s="692"/>
      <c r="BQ42" s="692"/>
      <c r="BR42" s="692"/>
      <c r="BS42" s="692"/>
      <c r="BT42" s="692"/>
      <c r="BU42" s="693"/>
      <c r="BV42" s="760">
        <v>307</v>
      </c>
      <c r="BW42" s="761"/>
      <c r="BX42" s="761"/>
      <c r="BY42" s="761"/>
      <c r="BZ42" s="761"/>
      <c r="CA42" s="761"/>
      <c r="CB42" s="773"/>
      <c r="CD42" s="663" t="s">
        <v>351</v>
      </c>
      <c r="CE42" s="664"/>
      <c r="CF42" s="664"/>
      <c r="CG42" s="664"/>
      <c r="CH42" s="664"/>
      <c r="CI42" s="664"/>
      <c r="CJ42" s="664"/>
      <c r="CK42" s="664"/>
      <c r="CL42" s="664"/>
      <c r="CM42" s="664"/>
      <c r="CN42" s="664"/>
      <c r="CO42" s="664"/>
      <c r="CP42" s="664"/>
      <c r="CQ42" s="665"/>
      <c r="CR42" s="666">
        <v>8162289</v>
      </c>
      <c r="CS42" s="705"/>
      <c r="CT42" s="705"/>
      <c r="CU42" s="705"/>
      <c r="CV42" s="705"/>
      <c r="CW42" s="705"/>
      <c r="CX42" s="705"/>
      <c r="CY42" s="706"/>
      <c r="CZ42" s="671">
        <v>9.3000000000000007</v>
      </c>
      <c r="DA42" s="700"/>
      <c r="DB42" s="700"/>
      <c r="DC42" s="707"/>
      <c r="DD42" s="675">
        <v>1130650</v>
      </c>
      <c r="DE42" s="705"/>
      <c r="DF42" s="705"/>
      <c r="DG42" s="705"/>
      <c r="DH42" s="705"/>
      <c r="DI42" s="705"/>
      <c r="DJ42" s="705"/>
      <c r="DK42" s="706"/>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352</v>
      </c>
      <c r="C43" s="664"/>
      <c r="D43" s="664"/>
      <c r="E43" s="664"/>
      <c r="F43" s="664"/>
      <c r="G43" s="664"/>
      <c r="H43" s="664"/>
      <c r="I43" s="664"/>
      <c r="J43" s="664"/>
      <c r="K43" s="664"/>
      <c r="L43" s="664"/>
      <c r="M43" s="664"/>
      <c r="N43" s="664"/>
      <c r="O43" s="664"/>
      <c r="P43" s="664"/>
      <c r="Q43" s="665"/>
      <c r="R43" s="666">
        <v>2280000</v>
      </c>
      <c r="S43" s="667"/>
      <c r="T43" s="667"/>
      <c r="U43" s="667"/>
      <c r="V43" s="667"/>
      <c r="W43" s="667"/>
      <c r="X43" s="667"/>
      <c r="Y43" s="668"/>
      <c r="Z43" s="669">
        <v>2.4</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353</v>
      </c>
      <c r="CE43" s="664"/>
      <c r="CF43" s="664"/>
      <c r="CG43" s="664"/>
      <c r="CH43" s="664"/>
      <c r="CI43" s="664"/>
      <c r="CJ43" s="664"/>
      <c r="CK43" s="664"/>
      <c r="CL43" s="664"/>
      <c r="CM43" s="664"/>
      <c r="CN43" s="664"/>
      <c r="CO43" s="664"/>
      <c r="CP43" s="664"/>
      <c r="CQ43" s="665"/>
      <c r="CR43" s="666">
        <v>268550</v>
      </c>
      <c r="CS43" s="705"/>
      <c r="CT43" s="705"/>
      <c r="CU43" s="705"/>
      <c r="CV43" s="705"/>
      <c r="CW43" s="705"/>
      <c r="CX43" s="705"/>
      <c r="CY43" s="706"/>
      <c r="CZ43" s="671">
        <v>0.3</v>
      </c>
      <c r="DA43" s="700"/>
      <c r="DB43" s="700"/>
      <c r="DC43" s="707"/>
      <c r="DD43" s="675">
        <v>268550</v>
      </c>
      <c r="DE43" s="705"/>
      <c r="DF43" s="705"/>
      <c r="DG43" s="705"/>
      <c r="DH43" s="705"/>
      <c r="DI43" s="705"/>
      <c r="DJ43" s="705"/>
      <c r="DK43" s="706"/>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6" t="s">
        <v>354</v>
      </c>
      <c r="C44" s="717"/>
      <c r="D44" s="717"/>
      <c r="E44" s="717"/>
      <c r="F44" s="717"/>
      <c r="G44" s="717"/>
      <c r="H44" s="717"/>
      <c r="I44" s="717"/>
      <c r="J44" s="717"/>
      <c r="K44" s="717"/>
      <c r="L44" s="717"/>
      <c r="M44" s="717"/>
      <c r="N44" s="717"/>
      <c r="O44" s="717"/>
      <c r="P44" s="717"/>
      <c r="Q44" s="718"/>
      <c r="R44" s="760">
        <v>93072959</v>
      </c>
      <c r="S44" s="761"/>
      <c r="T44" s="761"/>
      <c r="U44" s="761"/>
      <c r="V44" s="761"/>
      <c r="W44" s="761"/>
      <c r="X44" s="761"/>
      <c r="Y44" s="762"/>
      <c r="Z44" s="763">
        <v>100</v>
      </c>
      <c r="AA44" s="763"/>
      <c r="AB44" s="763"/>
      <c r="AC44" s="763"/>
      <c r="AD44" s="764">
        <v>44742584</v>
      </c>
      <c r="AE44" s="764"/>
      <c r="AF44" s="764"/>
      <c r="AG44" s="764"/>
      <c r="AH44" s="764"/>
      <c r="AI44" s="764"/>
      <c r="AJ44" s="764"/>
      <c r="AK44" s="764"/>
      <c r="AL44" s="765">
        <v>100</v>
      </c>
      <c r="AM44" s="738"/>
      <c r="AN44" s="738"/>
      <c r="AO44" s="766"/>
      <c r="CD44" s="767" t="s">
        <v>301</v>
      </c>
      <c r="CE44" s="768"/>
      <c r="CF44" s="663" t="s">
        <v>355</v>
      </c>
      <c r="CG44" s="664"/>
      <c r="CH44" s="664"/>
      <c r="CI44" s="664"/>
      <c r="CJ44" s="664"/>
      <c r="CK44" s="664"/>
      <c r="CL44" s="664"/>
      <c r="CM44" s="664"/>
      <c r="CN44" s="664"/>
      <c r="CO44" s="664"/>
      <c r="CP44" s="664"/>
      <c r="CQ44" s="665"/>
      <c r="CR44" s="666">
        <v>8162289</v>
      </c>
      <c r="CS44" s="667"/>
      <c r="CT44" s="667"/>
      <c r="CU44" s="667"/>
      <c r="CV44" s="667"/>
      <c r="CW44" s="667"/>
      <c r="CX44" s="667"/>
      <c r="CY44" s="668"/>
      <c r="CZ44" s="671">
        <v>9.3000000000000007</v>
      </c>
      <c r="DA44" s="672"/>
      <c r="DB44" s="672"/>
      <c r="DC44" s="684"/>
      <c r="DD44" s="675">
        <v>1130650</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356</v>
      </c>
      <c r="CG45" s="664"/>
      <c r="CH45" s="664"/>
      <c r="CI45" s="664"/>
      <c r="CJ45" s="664"/>
      <c r="CK45" s="664"/>
      <c r="CL45" s="664"/>
      <c r="CM45" s="664"/>
      <c r="CN45" s="664"/>
      <c r="CO45" s="664"/>
      <c r="CP45" s="664"/>
      <c r="CQ45" s="665"/>
      <c r="CR45" s="666">
        <v>2762772</v>
      </c>
      <c r="CS45" s="705"/>
      <c r="CT45" s="705"/>
      <c r="CU45" s="705"/>
      <c r="CV45" s="705"/>
      <c r="CW45" s="705"/>
      <c r="CX45" s="705"/>
      <c r="CY45" s="706"/>
      <c r="CZ45" s="671">
        <v>3.1</v>
      </c>
      <c r="DA45" s="700"/>
      <c r="DB45" s="700"/>
      <c r="DC45" s="707"/>
      <c r="DD45" s="675">
        <v>211664</v>
      </c>
      <c r="DE45" s="705"/>
      <c r="DF45" s="705"/>
      <c r="DG45" s="705"/>
      <c r="DH45" s="705"/>
      <c r="DI45" s="705"/>
      <c r="DJ45" s="705"/>
      <c r="DK45" s="706"/>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358</v>
      </c>
      <c r="CG46" s="664"/>
      <c r="CH46" s="664"/>
      <c r="CI46" s="664"/>
      <c r="CJ46" s="664"/>
      <c r="CK46" s="664"/>
      <c r="CL46" s="664"/>
      <c r="CM46" s="664"/>
      <c r="CN46" s="664"/>
      <c r="CO46" s="664"/>
      <c r="CP46" s="664"/>
      <c r="CQ46" s="665"/>
      <c r="CR46" s="666">
        <v>5399517</v>
      </c>
      <c r="CS46" s="667"/>
      <c r="CT46" s="667"/>
      <c r="CU46" s="667"/>
      <c r="CV46" s="667"/>
      <c r="CW46" s="667"/>
      <c r="CX46" s="667"/>
      <c r="CY46" s="668"/>
      <c r="CZ46" s="671">
        <v>6.1</v>
      </c>
      <c r="DA46" s="672"/>
      <c r="DB46" s="672"/>
      <c r="DC46" s="684"/>
      <c r="DD46" s="675">
        <v>918986</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359</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360</v>
      </c>
      <c r="CG47" s="664"/>
      <c r="CH47" s="664"/>
      <c r="CI47" s="664"/>
      <c r="CJ47" s="664"/>
      <c r="CK47" s="664"/>
      <c r="CL47" s="664"/>
      <c r="CM47" s="664"/>
      <c r="CN47" s="664"/>
      <c r="CO47" s="664"/>
      <c r="CP47" s="664"/>
      <c r="CQ47" s="665"/>
      <c r="CR47" s="666" t="s">
        <v>129</v>
      </c>
      <c r="CS47" s="705"/>
      <c r="CT47" s="705"/>
      <c r="CU47" s="705"/>
      <c r="CV47" s="705"/>
      <c r="CW47" s="705"/>
      <c r="CX47" s="705"/>
      <c r="CY47" s="706"/>
      <c r="CZ47" s="671" t="s">
        <v>129</v>
      </c>
      <c r="DA47" s="700"/>
      <c r="DB47" s="700"/>
      <c r="DC47" s="707"/>
      <c r="DD47" s="675" t="s">
        <v>129</v>
      </c>
      <c r="DE47" s="705"/>
      <c r="DF47" s="705"/>
      <c r="DG47" s="705"/>
      <c r="DH47" s="705"/>
      <c r="DI47" s="705"/>
      <c r="DJ47" s="705"/>
      <c r="DK47" s="706"/>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361</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362</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6" t="s">
        <v>363</v>
      </c>
      <c r="CE49" s="717"/>
      <c r="CF49" s="717"/>
      <c r="CG49" s="717"/>
      <c r="CH49" s="717"/>
      <c r="CI49" s="717"/>
      <c r="CJ49" s="717"/>
      <c r="CK49" s="717"/>
      <c r="CL49" s="717"/>
      <c r="CM49" s="717"/>
      <c r="CN49" s="717"/>
      <c r="CO49" s="717"/>
      <c r="CP49" s="717"/>
      <c r="CQ49" s="718"/>
      <c r="CR49" s="760">
        <v>88122184</v>
      </c>
      <c r="CS49" s="737"/>
      <c r="CT49" s="737"/>
      <c r="CU49" s="737"/>
      <c r="CV49" s="737"/>
      <c r="CW49" s="737"/>
      <c r="CX49" s="737"/>
      <c r="CY49" s="774"/>
      <c r="CZ49" s="765">
        <v>100</v>
      </c>
      <c r="DA49" s="775"/>
      <c r="DB49" s="775"/>
      <c r="DC49" s="776"/>
      <c r="DD49" s="777">
        <v>48111167</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8wCvbaJm2pPHpxe94Ro+/VGKXJjnIzT5a4mdY5Zy5I7VndV3Vaf/hPL9tQqc/8vXdzrwjNoSHhr3g5icvS9TQ==" saltValue="dnNK+UIk8SApvdP8y7pC6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364</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365</v>
      </c>
      <c r="DK2" s="788"/>
      <c r="DL2" s="788"/>
      <c r="DM2" s="788"/>
      <c r="DN2" s="788"/>
      <c r="DO2" s="789"/>
      <c r="DP2" s="224"/>
      <c r="DQ2" s="787" t="s">
        <v>366</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367</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368</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369</v>
      </c>
      <c r="B5" s="793"/>
      <c r="C5" s="793"/>
      <c r="D5" s="793"/>
      <c r="E5" s="793"/>
      <c r="F5" s="793"/>
      <c r="G5" s="793"/>
      <c r="H5" s="793"/>
      <c r="I5" s="793"/>
      <c r="J5" s="793"/>
      <c r="K5" s="793"/>
      <c r="L5" s="793"/>
      <c r="M5" s="793"/>
      <c r="N5" s="793"/>
      <c r="O5" s="793"/>
      <c r="P5" s="794"/>
      <c r="Q5" s="798" t="s">
        <v>370</v>
      </c>
      <c r="R5" s="799"/>
      <c r="S5" s="799"/>
      <c r="T5" s="799"/>
      <c r="U5" s="800"/>
      <c r="V5" s="798" t="s">
        <v>371</v>
      </c>
      <c r="W5" s="799"/>
      <c r="X5" s="799"/>
      <c r="Y5" s="799"/>
      <c r="Z5" s="800"/>
      <c r="AA5" s="798" t="s">
        <v>372</v>
      </c>
      <c r="AB5" s="799"/>
      <c r="AC5" s="799"/>
      <c r="AD5" s="799"/>
      <c r="AE5" s="799"/>
      <c r="AF5" s="804" t="s">
        <v>373</v>
      </c>
      <c r="AG5" s="799"/>
      <c r="AH5" s="799"/>
      <c r="AI5" s="799"/>
      <c r="AJ5" s="805"/>
      <c r="AK5" s="799" t="s">
        <v>374</v>
      </c>
      <c r="AL5" s="799"/>
      <c r="AM5" s="799"/>
      <c r="AN5" s="799"/>
      <c r="AO5" s="800"/>
      <c r="AP5" s="798" t="s">
        <v>375</v>
      </c>
      <c r="AQ5" s="799"/>
      <c r="AR5" s="799"/>
      <c r="AS5" s="799"/>
      <c r="AT5" s="800"/>
      <c r="AU5" s="798" t="s">
        <v>376</v>
      </c>
      <c r="AV5" s="799"/>
      <c r="AW5" s="799"/>
      <c r="AX5" s="799"/>
      <c r="AY5" s="805"/>
      <c r="AZ5" s="228"/>
      <c r="BA5" s="228"/>
      <c r="BB5" s="228"/>
      <c r="BC5" s="228"/>
      <c r="BD5" s="228"/>
      <c r="BE5" s="229"/>
      <c r="BF5" s="229"/>
      <c r="BG5" s="229"/>
      <c r="BH5" s="229"/>
      <c r="BI5" s="229"/>
      <c r="BJ5" s="229"/>
      <c r="BK5" s="229"/>
      <c r="BL5" s="229"/>
      <c r="BM5" s="229"/>
      <c r="BN5" s="229"/>
      <c r="BO5" s="229"/>
      <c r="BP5" s="229"/>
      <c r="BQ5" s="792" t="s">
        <v>377</v>
      </c>
      <c r="BR5" s="793"/>
      <c r="BS5" s="793"/>
      <c r="BT5" s="793"/>
      <c r="BU5" s="793"/>
      <c r="BV5" s="793"/>
      <c r="BW5" s="793"/>
      <c r="BX5" s="793"/>
      <c r="BY5" s="793"/>
      <c r="BZ5" s="793"/>
      <c r="CA5" s="793"/>
      <c r="CB5" s="793"/>
      <c r="CC5" s="793"/>
      <c r="CD5" s="793"/>
      <c r="CE5" s="793"/>
      <c r="CF5" s="793"/>
      <c r="CG5" s="794"/>
      <c r="CH5" s="798" t="s">
        <v>378</v>
      </c>
      <c r="CI5" s="799"/>
      <c r="CJ5" s="799"/>
      <c r="CK5" s="799"/>
      <c r="CL5" s="800"/>
      <c r="CM5" s="798" t="s">
        <v>379</v>
      </c>
      <c r="CN5" s="799"/>
      <c r="CO5" s="799"/>
      <c r="CP5" s="799"/>
      <c r="CQ5" s="800"/>
      <c r="CR5" s="798" t="s">
        <v>380</v>
      </c>
      <c r="CS5" s="799"/>
      <c r="CT5" s="799"/>
      <c r="CU5" s="799"/>
      <c r="CV5" s="800"/>
      <c r="CW5" s="798" t="s">
        <v>381</v>
      </c>
      <c r="CX5" s="799"/>
      <c r="CY5" s="799"/>
      <c r="CZ5" s="799"/>
      <c r="DA5" s="800"/>
      <c r="DB5" s="798" t="s">
        <v>382</v>
      </c>
      <c r="DC5" s="799"/>
      <c r="DD5" s="799"/>
      <c r="DE5" s="799"/>
      <c r="DF5" s="800"/>
      <c r="DG5" s="828" t="s">
        <v>383</v>
      </c>
      <c r="DH5" s="829"/>
      <c r="DI5" s="829"/>
      <c r="DJ5" s="829"/>
      <c r="DK5" s="830"/>
      <c r="DL5" s="828" t="s">
        <v>384</v>
      </c>
      <c r="DM5" s="829"/>
      <c r="DN5" s="829"/>
      <c r="DO5" s="829"/>
      <c r="DP5" s="830"/>
      <c r="DQ5" s="798" t="s">
        <v>385</v>
      </c>
      <c r="DR5" s="799"/>
      <c r="DS5" s="799"/>
      <c r="DT5" s="799"/>
      <c r="DU5" s="800"/>
      <c r="DV5" s="798" t="s">
        <v>376</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386</v>
      </c>
      <c r="C7" s="815"/>
      <c r="D7" s="815"/>
      <c r="E7" s="815"/>
      <c r="F7" s="815"/>
      <c r="G7" s="815"/>
      <c r="H7" s="815"/>
      <c r="I7" s="815"/>
      <c r="J7" s="815"/>
      <c r="K7" s="815"/>
      <c r="L7" s="815"/>
      <c r="M7" s="815"/>
      <c r="N7" s="815"/>
      <c r="O7" s="815"/>
      <c r="P7" s="816"/>
      <c r="Q7" s="817">
        <v>93204</v>
      </c>
      <c r="R7" s="818"/>
      <c r="S7" s="818"/>
      <c r="T7" s="818"/>
      <c r="U7" s="818"/>
      <c r="V7" s="818">
        <v>88253</v>
      </c>
      <c r="W7" s="818"/>
      <c r="X7" s="818"/>
      <c r="Y7" s="818"/>
      <c r="Z7" s="818"/>
      <c r="AA7" s="818">
        <v>4951</v>
      </c>
      <c r="AB7" s="818"/>
      <c r="AC7" s="818"/>
      <c r="AD7" s="818"/>
      <c r="AE7" s="819"/>
      <c r="AF7" s="820">
        <v>4881</v>
      </c>
      <c r="AG7" s="821"/>
      <c r="AH7" s="821"/>
      <c r="AI7" s="821"/>
      <c r="AJ7" s="822"/>
      <c r="AK7" s="823">
        <v>392</v>
      </c>
      <c r="AL7" s="824"/>
      <c r="AM7" s="824"/>
      <c r="AN7" s="824"/>
      <c r="AO7" s="824"/>
      <c r="AP7" s="824">
        <v>58300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584</v>
      </c>
      <c r="BS7" s="811" t="s">
        <v>585</v>
      </c>
      <c r="BT7" s="812"/>
      <c r="BU7" s="812"/>
      <c r="BV7" s="812"/>
      <c r="BW7" s="812"/>
      <c r="BX7" s="812"/>
      <c r="BY7" s="812"/>
      <c r="BZ7" s="812"/>
      <c r="CA7" s="812"/>
      <c r="CB7" s="812"/>
      <c r="CC7" s="812"/>
      <c r="CD7" s="812"/>
      <c r="CE7" s="812"/>
      <c r="CF7" s="812"/>
      <c r="CG7" s="827"/>
      <c r="CH7" s="808">
        <v>0</v>
      </c>
      <c r="CI7" s="809"/>
      <c r="CJ7" s="809"/>
      <c r="CK7" s="809"/>
      <c r="CL7" s="810"/>
      <c r="CM7" s="808">
        <v>6</v>
      </c>
      <c r="CN7" s="809"/>
      <c r="CO7" s="809"/>
      <c r="CP7" s="809"/>
      <c r="CQ7" s="810"/>
      <c r="CR7" s="808">
        <v>5</v>
      </c>
      <c r="CS7" s="809"/>
      <c r="CT7" s="809"/>
      <c r="CU7" s="809"/>
      <c r="CV7" s="810"/>
      <c r="CW7" s="808" t="s">
        <v>580</v>
      </c>
      <c r="CX7" s="809"/>
      <c r="CY7" s="809"/>
      <c r="CZ7" s="809"/>
      <c r="DA7" s="810"/>
      <c r="DB7" s="808" t="s">
        <v>580</v>
      </c>
      <c r="DC7" s="809"/>
      <c r="DD7" s="809"/>
      <c r="DE7" s="809"/>
      <c r="DF7" s="810"/>
      <c r="DG7" s="808" t="s">
        <v>580</v>
      </c>
      <c r="DH7" s="809"/>
      <c r="DI7" s="809"/>
      <c r="DJ7" s="809"/>
      <c r="DK7" s="810"/>
      <c r="DL7" s="808" t="s">
        <v>580</v>
      </c>
      <c r="DM7" s="809"/>
      <c r="DN7" s="809"/>
      <c r="DO7" s="809"/>
      <c r="DP7" s="810"/>
      <c r="DQ7" s="808" t="s">
        <v>580</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586</v>
      </c>
      <c r="BT8" s="839"/>
      <c r="BU8" s="839"/>
      <c r="BV8" s="839"/>
      <c r="BW8" s="839"/>
      <c r="BX8" s="839"/>
      <c r="BY8" s="839"/>
      <c r="BZ8" s="839"/>
      <c r="CA8" s="839"/>
      <c r="CB8" s="839"/>
      <c r="CC8" s="839"/>
      <c r="CD8" s="839"/>
      <c r="CE8" s="839"/>
      <c r="CF8" s="839"/>
      <c r="CG8" s="840"/>
      <c r="CH8" s="841">
        <v>-28</v>
      </c>
      <c r="CI8" s="842"/>
      <c r="CJ8" s="842"/>
      <c r="CK8" s="842"/>
      <c r="CL8" s="843"/>
      <c r="CM8" s="841">
        <v>539</v>
      </c>
      <c r="CN8" s="842"/>
      <c r="CO8" s="842"/>
      <c r="CP8" s="842"/>
      <c r="CQ8" s="843"/>
      <c r="CR8" s="841">
        <v>410</v>
      </c>
      <c r="CS8" s="842"/>
      <c r="CT8" s="842"/>
      <c r="CU8" s="842"/>
      <c r="CV8" s="843"/>
      <c r="CW8" s="841">
        <v>139</v>
      </c>
      <c r="CX8" s="842"/>
      <c r="CY8" s="842"/>
      <c r="CZ8" s="842"/>
      <c r="DA8" s="843"/>
      <c r="DB8" s="841" t="s">
        <v>580</v>
      </c>
      <c r="DC8" s="842"/>
      <c r="DD8" s="842"/>
      <c r="DE8" s="842"/>
      <c r="DF8" s="843"/>
      <c r="DG8" s="841" t="s">
        <v>580</v>
      </c>
      <c r="DH8" s="842"/>
      <c r="DI8" s="842"/>
      <c r="DJ8" s="842"/>
      <c r="DK8" s="843"/>
      <c r="DL8" s="841" t="s">
        <v>580</v>
      </c>
      <c r="DM8" s="842"/>
      <c r="DN8" s="842"/>
      <c r="DO8" s="842"/>
      <c r="DP8" s="843"/>
      <c r="DQ8" s="841" t="s">
        <v>580</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587</v>
      </c>
      <c r="BT9" s="839"/>
      <c r="BU9" s="839"/>
      <c r="BV9" s="839"/>
      <c r="BW9" s="839"/>
      <c r="BX9" s="839"/>
      <c r="BY9" s="839"/>
      <c r="BZ9" s="839"/>
      <c r="CA9" s="839"/>
      <c r="CB9" s="839"/>
      <c r="CC9" s="839"/>
      <c r="CD9" s="839"/>
      <c r="CE9" s="839"/>
      <c r="CF9" s="839"/>
      <c r="CG9" s="840"/>
      <c r="CH9" s="841">
        <v>0</v>
      </c>
      <c r="CI9" s="842"/>
      <c r="CJ9" s="842"/>
      <c r="CK9" s="842"/>
      <c r="CL9" s="843"/>
      <c r="CM9" s="841">
        <v>212</v>
      </c>
      <c r="CN9" s="842"/>
      <c r="CO9" s="842"/>
      <c r="CP9" s="842"/>
      <c r="CQ9" s="843"/>
      <c r="CR9" s="841">
        <v>200</v>
      </c>
      <c r="CS9" s="842"/>
      <c r="CT9" s="842"/>
      <c r="CU9" s="842"/>
      <c r="CV9" s="843"/>
      <c r="CW9" s="841">
        <v>32</v>
      </c>
      <c r="CX9" s="842"/>
      <c r="CY9" s="842"/>
      <c r="CZ9" s="842"/>
      <c r="DA9" s="843"/>
      <c r="DB9" s="841" t="s">
        <v>580</v>
      </c>
      <c r="DC9" s="842"/>
      <c r="DD9" s="842"/>
      <c r="DE9" s="842"/>
      <c r="DF9" s="843"/>
      <c r="DG9" s="841" t="s">
        <v>580</v>
      </c>
      <c r="DH9" s="842"/>
      <c r="DI9" s="842"/>
      <c r="DJ9" s="842"/>
      <c r="DK9" s="843"/>
      <c r="DL9" s="841" t="s">
        <v>580</v>
      </c>
      <c r="DM9" s="842"/>
      <c r="DN9" s="842"/>
      <c r="DO9" s="842"/>
      <c r="DP9" s="843"/>
      <c r="DQ9" s="841" t="s">
        <v>580</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387</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388</v>
      </c>
      <c r="B23" s="854" t="s">
        <v>389</v>
      </c>
      <c r="C23" s="855"/>
      <c r="D23" s="855"/>
      <c r="E23" s="855"/>
      <c r="F23" s="855"/>
      <c r="G23" s="855"/>
      <c r="H23" s="855"/>
      <c r="I23" s="855"/>
      <c r="J23" s="855"/>
      <c r="K23" s="855"/>
      <c r="L23" s="855"/>
      <c r="M23" s="855"/>
      <c r="N23" s="855"/>
      <c r="O23" s="855"/>
      <c r="P23" s="856"/>
      <c r="Q23" s="857">
        <v>93204</v>
      </c>
      <c r="R23" s="858"/>
      <c r="S23" s="858"/>
      <c r="T23" s="858"/>
      <c r="U23" s="858"/>
      <c r="V23" s="858">
        <v>88253</v>
      </c>
      <c r="W23" s="858"/>
      <c r="X23" s="858"/>
      <c r="Y23" s="858"/>
      <c r="Z23" s="858"/>
      <c r="AA23" s="858">
        <v>4951</v>
      </c>
      <c r="AB23" s="858"/>
      <c r="AC23" s="858"/>
      <c r="AD23" s="858"/>
      <c r="AE23" s="859"/>
      <c r="AF23" s="860">
        <v>4881</v>
      </c>
      <c r="AG23" s="858"/>
      <c r="AH23" s="858"/>
      <c r="AI23" s="858"/>
      <c r="AJ23" s="861"/>
      <c r="AK23" s="862"/>
      <c r="AL23" s="863"/>
      <c r="AM23" s="863"/>
      <c r="AN23" s="863"/>
      <c r="AO23" s="863"/>
      <c r="AP23" s="858">
        <v>58300</v>
      </c>
      <c r="AQ23" s="858"/>
      <c r="AR23" s="858"/>
      <c r="AS23" s="858"/>
      <c r="AT23" s="858"/>
      <c r="AU23" s="874"/>
      <c r="AV23" s="874"/>
      <c r="AW23" s="874"/>
      <c r="AX23" s="874"/>
      <c r="AY23" s="875"/>
      <c r="AZ23" s="876" t="s">
        <v>390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369</v>
      </c>
      <c r="B26" s="793"/>
      <c r="C26" s="793"/>
      <c r="D26" s="793"/>
      <c r="E26" s="793"/>
      <c r="F26" s="793"/>
      <c r="G26" s="793"/>
      <c r="H26" s="793"/>
      <c r="I26" s="793"/>
      <c r="J26" s="793"/>
      <c r="K26" s="793"/>
      <c r="L26" s="793"/>
      <c r="M26" s="793"/>
      <c r="N26" s="793"/>
      <c r="O26" s="793"/>
      <c r="P26" s="794"/>
      <c r="Q26" s="798" t="s">
        <v>393</v>
      </c>
      <c r="R26" s="799"/>
      <c r="S26" s="799"/>
      <c r="T26" s="799"/>
      <c r="U26" s="800"/>
      <c r="V26" s="798" t="s">
        <v>394</v>
      </c>
      <c r="W26" s="799"/>
      <c r="X26" s="799"/>
      <c r="Y26" s="799"/>
      <c r="Z26" s="800"/>
      <c r="AA26" s="798" t="s">
        <v>395</v>
      </c>
      <c r="AB26" s="799"/>
      <c r="AC26" s="799"/>
      <c r="AD26" s="799"/>
      <c r="AE26" s="799"/>
      <c r="AF26" s="879" t="s">
        <v>396</v>
      </c>
      <c r="AG26" s="880"/>
      <c r="AH26" s="880"/>
      <c r="AI26" s="880"/>
      <c r="AJ26" s="881"/>
      <c r="AK26" s="799" t="s">
        <v>397</v>
      </c>
      <c r="AL26" s="799"/>
      <c r="AM26" s="799"/>
      <c r="AN26" s="799"/>
      <c r="AO26" s="800"/>
      <c r="AP26" s="798" t="s">
        <v>398</v>
      </c>
      <c r="AQ26" s="799"/>
      <c r="AR26" s="799"/>
      <c r="AS26" s="799"/>
      <c r="AT26" s="800"/>
      <c r="AU26" s="798" t="s">
        <v>399</v>
      </c>
      <c r="AV26" s="799"/>
      <c r="AW26" s="799"/>
      <c r="AX26" s="799"/>
      <c r="AY26" s="800"/>
      <c r="AZ26" s="798" t="s">
        <v>400</v>
      </c>
      <c r="BA26" s="799"/>
      <c r="BB26" s="799"/>
      <c r="BC26" s="799"/>
      <c r="BD26" s="800"/>
      <c r="BE26" s="798" t="s">
        <v>376</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401</v>
      </c>
      <c r="C28" s="815"/>
      <c r="D28" s="815"/>
      <c r="E28" s="815"/>
      <c r="F28" s="815"/>
      <c r="G28" s="815"/>
      <c r="H28" s="815"/>
      <c r="I28" s="815"/>
      <c r="J28" s="815"/>
      <c r="K28" s="815"/>
      <c r="L28" s="815"/>
      <c r="M28" s="815"/>
      <c r="N28" s="815"/>
      <c r="O28" s="815"/>
      <c r="P28" s="816"/>
      <c r="Q28" s="887">
        <v>21939</v>
      </c>
      <c r="R28" s="888"/>
      <c r="S28" s="888"/>
      <c r="T28" s="888"/>
      <c r="U28" s="888"/>
      <c r="V28" s="888">
        <v>21670</v>
      </c>
      <c r="W28" s="888"/>
      <c r="X28" s="888"/>
      <c r="Y28" s="888"/>
      <c r="Z28" s="888"/>
      <c r="AA28" s="888">
        <v>269</v>
      </c>
      <c r="AB28" s="888"/>
      <c r="AC28" s="888"/>
      <c r="AD28" s="888"/>
      <c r="AE28" s="889"/>
      <c r="AF28" s="890">
        <v>269</v>
      </c>
      <c r="AG28" s="888"/>
      <c r="AH28" s="888"/>
      <c r="AI28" s="888"/>
      <c r="AJ28" s="891"/>
      <c r="AK28" s="892">
        <f>2027+323</f>
        <v>2350</v>
      </c>
      <c r="AL28" s="893"/>
      <c r="AM28" s="893"/>
      <c r="AN28" s="893"/>
      <c r="AO28" s="893"/>
      <c r="AP28" s="893" t="s">
        <v>580</v>
      </c>
      <c r="AQ28" s="893"/>
      <c r="AR28" s="893"/>
      <c r="AS28" s="893"/>
      <c r="AT28" s="893"/>
      <c r="AU28" s="893" t="s">
        <v>580</v>
      </c>
      <c r="AV28" s="893"/>
      <c r="AW28" s="893"/>
      <c r="AX28" s="893"/>
      <c r="AY28" s="893"/>
      <c r="AZ28" s="894" t="s">
        <v>580</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402</v>
      </c>
      <c r="C29" s="846"/>
      <c r="D29" s="846"/>
      <c r="E29" s="846"/>
      <c r="F29" s="846"/>
      <c r="G29" s="846"/>
      <c r="H29" s="846"/>
      <c r="I29" s="846"/>
      <c r="J29" s="846"/>
      <c r="K29" s="846"/>
      <c r="L29" s="846"/>
      <c r="M29" s="846"/>
      <c r="N29" s="846"/>
      <c r="O29" s="846"/>
      <c r="P29" s="847"/>
      <c r="Q29" s="848">
        <v>17039</v>
      </c>
      <c r="R29" s="849"/>
      <c r="S29" s="849"/>
      <c r="T29" s="849"/>
      <c r="U29" s="849"/>
      <c r="V29" s="849">
        <v>16850</v>
      </c>
      <c r="W29" s="849"/>
      <c r="X29" s="849"/>
      <c r="Y29" s="849"/>
      <c r="Z29" s="849"/>
      <c r="AA29" s="849">
        <v>190</v>
      </c>
      <c r="AB29" s="849"/>
      <c r="AC29" s="849"/>
      <c r="AD29" s="849"/>
      <c r="AE29" s="850"/>
      <c r="AF29" s="851">
        <v>190</v>
      </c>
      <c r="AG29" s="852"/>
      <c r="AH29" s="852"/>
      <c r="AI29" s="852"/>
      <c r="AJ29" s="853"/>
      <c r="AK29" s="899">
        <f>2744+110</f>
        <v>2854</v>
      </c>
      <c r="AL29" s="895"/>
      <c r="AM29" s="895"/>
      <c r="AN29" s="895"/>
      <c r="AO29" s="895"/>
      <c r="AP29" s="895" t="s">
        <v>580</v>
      </c>
      <c r="AQ29" s="895"/>
      <c r="AR29" s="895"/>
      <c r="AS29" s="895"/>
      <c r="AT29" s="895"/>
      <c r="AU29" s="895" t="s">
        <v>580</v>
      </c>
      <c r="AV29" s="895"/>
      <c r="AW29" s="895"/>
      <c r="AX29" s="895"/>
      <c r="AY29" s="895"/>
      <c r="AZ29" s="896" t="s">
        <v>580</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403</v>
      </c>
      <c r="C30" s="846"/>
      <c r="D30" s="846"/>
      <c r="E30" s="846"/>
      <c r="F30" s="846"/>
      <c r="G30" s="846"/>
      <c r="H30" s="846"/>
      <c r="I30" s="846"/>
      <c r="J30" s="846"/>
      <c r="K30" s="846"/>
      <c r="L30" s="846"/>
      <c r="M30" s="846"/>
      <c r="N30" s="846"/>
      <c r="O30" s="846"/>
      <c r="P30" s="847"/>
      <c r="Q30" s="848">
        <v>3228</v>
      </c>
      <c r="R30" s="849"/>
      <c r="S30" s="849"/>
      <c r="T30" s="849"/>
      <c r="U30" s="849"/>
      <c r="V30" s="849">
        <v>3105</v>
      </c>
      <c r="W30" s="849"/>
      <c r="X30" s="849"/>
      <c r="Y30" s="849"/>
      <c r="Z30" s="849"/>
      <c r="AA30" s="849">
        <v>123</v>
      </c>
      <c r="AB30" s="849"/>
      <c r="AC30" s="849"/>
      <c r="AD30" s="849"/>
      <c r="AE30" s="850"/>
      <c r="AF30" s="851">
        <v>123</v>
      </c>
      <c r="AG30" s="852"/>
      <c r="AH30" s="852"/>
      <c r="AI30" s="852"/>
      <c r="AJ30" s="853"/>
      <c r="AK30" s="899">
        <v>2193</v>
      </c>
      <c r="AL30" s="895"/>
      <c r="AM30" s="895"/>
      <c r="AN30" s="895"/>
      <c r="AO30" s="895"/>
      <c r="AP30" s="895" t="s">
        <v>580</v>
      </c>
      <c r="AQ30" s="895"/>
      <c r="AR30" s="895"/>
      <c r="AS30" s="895"/>
      <c r="AT30" s="895"/>
      <c r="AU30" s="895" t="s">
        <v>580</v>
      </c>
      <c r="AV30" s="895"/>
      <c r="AW30" s="895"/>
      <c r="AX30" s="895"/>
      <c r="AY30" s="895"/>
      <c r="AZ30" s="896" t="s">
        <v>580</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404</v>
      </c>
      <c r="C31" s="846"/>
      <c r="D31" s="846"/>
      <c r="E31" s="846"/>
      <c r="F31" s="846"/>
      <c r="G31" s="846"/>
      <c r="H31" s="846"/>
      <c r="I31" s="846"/>
      <c r="J31" s="846"/>
      <c r="K31" s="846"/>
      <c r="L31" s="846"/>
      <c r="M31" s="846"/>
      <c r="N31" s="846"/>
      <c r="O31" s="846"/>
      <c r="P31" s="847"/>
      <c r="Q31" s="848">
        <v>13129</v>
      </c>
      <c r="R31" s="849"/>
      <c r="S31" s="849"/>
      <c r="T31" s="849"/>
      <c r="U31" s="849"/>
      <c r="V31" s="849">
        <v>12184</v>
      </c>
      <c r="W31" s="849"/>
      <c r="X31" s="849"/>
      <c r="Y31" s="849"/>
      <c r="Z31" s="849"/>
      <c r="AA31" s="849">
        <v>945</v>
      </c>
      <c r="AB31" s="849"/>
      <c r="AC31" s="849"/>
      <c r="AD31" s="849"/>
      <c r="AE31" s="850"/>
      <c r="AF31" s="851">
        <v>1247</v>
      </c>
      <c r="AG31" s="852"/>
      <c r="AH31" s="852"/>
      <c r="AI31" s="852"/>
      <c r="AJ31" s="853"/>
      <c r="AK31" s="899">
        <v>1758</v>
      </c>
      <c r="AL31" s="895"/>
      <c r="AM31" s="895"/>
      <c r="AN31" s="895"/>
      <c r="AO31" s="895"/>
      <c r="AP31" s="895">
        <v>3351</v>
      </c>
      <c r="AQ31" s="895"/>
      <c r="AR31" s="895"/>
      <c r="AS31" s="895"/>
      <c r="AT31" s="895"/>
      <c r="AU31" s="895">
        <v>2101</v>
      </c>
      <c r="AV31" s="895"/>
      <c r="AW31" s="895"/>
      <c r="AX31" s="895"/>
      <c r="AY31" s="895"/>
      <c r="AZ31" s="896" t="s">
        <v>580</v>
      </c>
      <c r="BA31" s="896"/>
      <c r="BB31" s="896"/>
      <c r="BC31" s="896"/>
      <c r="BD31" s="896"/>
      <c r="BE31" s="897" t="s">
        <v>405</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406</v>
      </c>
      <c r="C32" s="846"/>
      <c r="D32" s="846"/>
      <c r="E32" s="846"/>
      <c r="F32" s="846"/>
      <c r="G32" s="846"/>
      <c r="H32" s="846"/>
      <c r="I32" s="846"/>
      <c r="J32" s="846"/>
      <c r="K32" s="846"/>
      <c r="L32" s="846"/>
      <c r="M32" s="846"/>
      <c r="N32" s="846"/>
      <c r="O32" s="846"/>
      <c r="P32" s="847"/>
      <c r="Q32" s="848">
        <v>7066</v>
      </c>
      <c r="R32" s="849"/>
      <c r="S32" s="849"/>
      <c r="T32" s="849"/>
      <c r="U32" s="849"/>
      <c r="V32" s="849">
        <v>6864</v>
      </c>
      <c r="W32" s="849"/>
      <c r="X32" s="849"/>
      <c r="Y32" s="849"/>
      <c r="Z32" s="849"/>
      <c r="AA32" s="849">
        <v>202</v>
      </c>
      <c r="AB32" s="849"/>
      <c r="AC32" s="849"/>
      <c r="AD32" s="849"/>
      <c r="AE32" s="850"/>
      <c r="AF32" s="851">
        <v>904</v>
      </c>
      <c r="AG32" s="852"/>
      <c r="AH32" s="852"/>
      <c r="AI32" s="852"/>
      <c r="AJ32" s="853"/>
      <c r="AK32" s="899">
        <v>1498</v>
      </c>
      <c r="AL32" s="895"/>
      <c r="AM32" s="895"/>
      <c r="AN32" s="895"/>
      <c r="AO32" s="895"/>
      <c r="AP32" s="895">
        <v>27235</v>
      </c>
      <c r="AQ32" s="895"/>
      <c r="AR32" s="895"/>
      <c r="AS32" s="895"/>
      <c r="AT32" s="895"/>
      <c r="AU32" s="895">
        <v>15006</v>
      </c>
      <c r="AV32" s="895"/>
      <c r="AW32" s="895"/>
      <c r="AX32" s="895"/>
      <c r="AY32" s="895"/>
      <c r="AZ32" s="896" t="s">
        <v>580</v>
      </c>
      <c r="BA32" s="896"/>
      <c r="BB32" s="896"/>
      <c r="BC32" s="896"/>
      <c r="BD32" s="896"/>
      <c r="BE32" s="897" t="s">
        <v>405</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407</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388</v>
      </c>
      <c r="B63" s="854" t="s">
        <v>408</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2733</v>
      </c>
      <c r="AG63" s="909"/>
      <c r="AH63" s="909"/>
      <c r="AI63" s="909"/>
      <c r="AJ63" s="910"/>
      <c r="AK63" s="911"/>
      <c r="AL63" s="906"/>
      <c r="AM63" s="906"/>
      <c r="AN63" s="906"/>
      <c r="AO63" s="906"/>
      <c r="AP63" s="909">
        <f>AP31+AP32</f>
        <v>30586</v>
      </c>
      <c r="AQ63" s="909"/>
      <c r="AR63" s="909"/>
      <c r="AS63" s="909"/>
      <c r="AT63" s="909"/>
      <c r="AU63" s="909">
        <f>AU31+AU32</f>
        <v>17107</v>
      </c>
      <c r="AV63" s="909"/>
      <c r="AW63" s="909"/>
      <c r="AX63" s="909"/>
      <c r="AY63" s="909"/>
      <c r="AZ63" s="913"/>
      <c r="BA63" s="913"/>
      <c r="BB63" s="913"/>
      <c r="BC63" s="913"/>
      <c r="BD63" s="913"/>
      <c r="BE63" s="914"/>
      <c r="BF63" s="914"/>
      <c r="BG63" s="914"/>
      <c r="BH63" s="914"/>
      <c r="BI63" s="915"/>
      <c r="BJ63" s="916" t="s">
        <v>231</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410</v>
      </c>
      <c r="B66" s="793"/>
      <c r="C66" s="793"/>
      <c r="D66" s="793"/>
      <c r="E66" s="793"/>
      <c r="F66" s="793"/>
      <c r="G66" s="793"/>
      <c r="H66" s="793"/>
      <c r="I66" s="793"/>
      <c r="J66" s="793"/>
      <c r="K66" s="793"/>
      <c r="L66" s="793"/>
      <c r="M66" s="793"/>
      <c r="N66" s="793"/>
      <c r="O66" s="793"/>
      <c r="P66" s="794"/>
      <c r="Q66" s="798" t="s">
        <v>411</v>
      </c>
      <c r="R66" s="799"/>
      <c r="S66" s="799"/>
      <c r="T66" s="799"/>
      <c r="U66" s="800"/>
      <c r="V66" s="798" t="s">
        <v>394</v>
      </c>
      <c r="W66" s="799"/>
      <c r="X66" s="799"/>
      <c r="Y66" s="799"/>
      <c r="Z66" s="800"/>
      <c r="AA66" s="798" t="s">
        <v>412</v>
      </c>
      <c r="AB66" s="799"/>
      <c r="AC66" s="799"/>
      <c r="AD66" s="799"/>
      <c r="AE66" s="800"/>
      <c r="AF66" s="919" t="s">
        <v>413</v>
      </c>
      <c r="AG66" s="880"/>
      <c r="AH66" s="880"/>
      <c r="AI66" s="880"/>
      <c r="AJ66" s="920"/>
      <c r="AK66" s="798" t="s">
        <v>414</v>
      </c>
      <c r="AL66" s="793"/>
      <c r="AM66" s="793"/>
      <c r="AN66" s="793"/>
      <c r="AO66" s="794"/>
      <c r="AP66" s="798" t="s">
        <v>415</v>
      </c>
      <c r="AQ66" s="799"/>
      <c r="AR66" s="799"/>
      <c r="AS66" s="799"/>
      <c r="AT66" s="800"/>
      <c r="AU66" s="798" t="s">
        <v>416</v>
      </c>
      <c r="AV66" s="799"/>
      <c r="AW66" s="799"/>
      <c r="AX66" s="799"/>
      <c r="AY66" s="800"/>
      <c r="AZ66" s="798" t="s">
        <v>376</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581</v>
      </c>
      <c r="C68" s="935"/>
      <c r="D68" s="935"/>
      <c r="E68" s="935"/>
      <c r="F68" s="935"/>
      <c r="G68" s="935"/>
      <c r="H68" s="935"/>
      <c r="I68" s="935"/>
      <c r="J68" s="935"/>
      <c r="K68" s="935"/>
      <c r="L68" s="935"/>
      <c r="M68" s="935"/>
      <c r="N68" s="935"/>
      <c r="O68" s="935"/>
      <c r="P68" s="936"/>
      <c r="Q68" s="937">
        <v>436</v>
      </c>
      <c r="R68" s="931"/>
      <c r="S68" s="931"/>
      <c r="T68" s="931"/>
      <c r="U68" s="931"/>
      <c r="V68" s="931">
        <v>383</v>
      </c>
      <c r="W68" s="931"/>
      <c r="X68" s="931"/>
      <c r="Y68" s="931"/>
      <c r="Z68" s="931"/>
      <c r="AA68" s="931">
        <v>53</v>
      </c>
      <c r="AB68" s="931"/>
      <c r="AC68" s="931"/>
      <c r="AD68" s="931"/>
      <c r="AE68" s="931"/>
      <c r="AF68" s="931">
        <v>53</v>
      </c>
      <c r="AG68" s="931"/>
      <c r="AH68" s="931"/>
      <c r="AI68" s="931"/>
      <c r="AJ68" s="931"/>
      <c r="AK68" s="931" t="s">
        <v>580</v>
      </c>
      <c r="AL68" s="931"/>
      <c r="AM68" s="931"/>
      <c r="AN68" s="931"/>
      <c r="AO68" s="931"/>
      <c r="AP68" s="931">
        <v>63</v>
      </c>
      <c r="AQ68" s="931"/>
      <c r="AR68" s="931"/>
      <c r="AS68" s="931"/>
      <c r="AT68" s="931"/>
      <c r="AU68" s="931">
        <v>22</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582</v>
      </c>
      <c r="C69" s="939"/>
      <c r="D69" s="939"/>
      <c r="E69" s="939"/>
      <c r="F69" s="939"/>
      <c r="G69" s="939"/>
      <c r="H69" s="939"/>
      <c r="I69" s="939"/>
      <c r="J69" s="939"/>
      <c r="K69" s="939"/>
      <c r="L69" s="939"/>
      <c r="M69" s="939"/>
      <c r="N69" s="939"/>
      <c r="O69" s="939"/>
      <c r="P69" s="940"/>
      <c r="Q69" s="941">
        <v>4336</v>
      </c>
      <c r="R69" s="895"/>
      <c r="S69" s="895"/>
      <c r="T69" s="895"/>
      <c r="U69" s="895"/>
      <c r="V69" s="895">
        <v>3735</v>
      </c>
      <c r="W69" s="895"/>
      <c r="X69" s="895"/>
      <c r="Y69" s="895"/>
      <c r="Z69" s="895"/>
      <c r="AA69" s="895">
        <v>602</v>
      </c>
      <c r="AB69" s="895"/>
      <c r="AC69" s="895"/>
      <c r="AD69" s="895"/>
      <c r="AE69" s="895"/>
      <c r="AF69" s="895">
        <v>602</v>
      </c>
      <c r="AG69" s="895"/>
      <c r="AH69" s="895"/>
      <c r="AI69" s="895"/>
      <c r="AJ69" s="895"/>
      <c r="AK69" s="895" t="s">
        <v>580</v>
      </c>
      <c r="AL69" s="895"/>
      <c r="AM69" s="895"/>
      <c r="AN69" s="895"/>
      <c r="AO69" s="895"/>
      <c r="AP69" s="895" t="s">
        <v>580</v>
      </c>
      <c r="AQ69" s="895"/>
      <c r="AR69" s="895"/>
      <c r="AS69" s="895"/>
      <c r="AT69" s="895"/>
      <c r="AU69" s="895" t="s">
        <v>580</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583</v>
      </c>
      <c r="C70" s="939"/>
      <c r="D70" s="939"/>
      <c r="E70" s="939"/>
      <c r="F70" s="939"/>
      <c r="G70" s="939"/>
      <c r="H70" s="939"/>
      <c r="I70" s="939"/>
      <c r="J70" s="939"/>
      <c r="K70" s="939"/>
      <c r="L70" s="939"/>
      <c r="M70" s="939"/>
      <c r="N70" s="939"/>
      <c r="O70" s="939"/>
      <c r="P70" s="940"/>
      <c r="Q70" s="941">
        <v>1008372</v>
      </c>
      <c r="R70" s="895"/>
      <c r="S70" s="895"/>
      <c r="T70" s="895"/>
      <c r="U70" s="895"/>
      <c r="V70" s="895">
        <v>987256</v>
      </c>
      <c r="W70" s="895"/>
      <c r="X70" s="895"/>
      <c r="Y70" s="895"/>
      <c r="Z70" s="895"/>
      <c r="AA70" s="895">
        <v>21116</v>
      </c>
      <c r="AB70" s="895"/>
      <c r="AC70" s="895"/>
      <c r="AD70" s="895"/>
      <c r="AE70" s="895"/>
      <c r="AF70" s="895">
        <v>21116</v>
      </c>
      <c r="AG70" s="895"/>
      <c r="AH70" s="895"/>
      <c r="AI70" s="895"/>
      <c r="AJ70" s="895"/>
      <c r="AK70" s="895">
        <v>4210</v>
      </c>
      <c r="AL70" s="895"/>
      <c r="AM70" s="895"/>
      <c r="AN70" s="895"/>
      <c r="AO70" s="895"/>
      <c r="AP70" s="895" t="s">
        <v>580</v>
      </c>
      <c r="AQ70" s="895"/>
      <c r="AR70" s="895"/>
      <c r="AS70" s="895"/>
      <c r="AT70" s="895"/>
      <c r="AU70" s="895" t="s">
        <v>580</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c r="C71" s="939"/>
      <c r="D71" s="939"/>
      <c r="E71" s="939"/>
      <c r="F71" s="939"/>
      <c r="G71" s="939"/>
      <c r="H71" s="939"/>
      <c r="I71" s="939"/>
      <c r="J71" s="939"/>
      <c r="K71" s="939"/>
      <c r="L71" s="939"/>
      <c r="M71" s="939"/>
      <c r="N71" s="939"/>
      <c r="O71" s="939"/>
      <c r="P71" s="940"/>
      <c r="Q71" s="941"/>
      <c r="R71" s="895"/>
      <c r="S71" s="895"/>
      <c r="T71" s="895"/>
      <c r="U71" s="895"/>
      <c r="V71" s="895"/>
      <c r="W71" s="895"/>
      <c r="X71" s="895"/>
      <c r="Y71" s="895"/>
      <c r="Z71" s="895"/>
      <c r="AA71" s="895"/>
      <c r="AB71" s="895"/>
      <c r="AC71" s="895"/>
      <c r="AD71" s="895"/>
      <c r="AE71" s="895"/>
      <c r="AF71" s="895"/>
      <c r="AG71" s="895"/>
      <c r="AH71" s="895"/>
      <c r="AI71" s="895"/>
      <c r="AJ71" s="895"/>
      <c r="AK71" s="895"/>
      <c r="AL71" s="895"/>
      <c r="AM71" s="895"/>
      <c r="AN71" s="895"/>
      <c r="AO71" s="895"/>
      <c r="AP71" s="895"/>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388</v>
      </c>
      <c r="B88" s="854" t="s">
        <v>417</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AF68+AF69+AF70</f>
        <v>21771</v>
      </c>
      <c r="AG88" s="909"/>
      <c r="AH88" s="909"/>
      <c r="AI88" s="909"/>
      <c r="AJ88" s="909"/>
      <c r="AK88" s="906"/>
      <c r="AL88" s="906"/>
      <c r="AM88" s="906"/>
      <c r="AN88" s="906"/>
      <c r="AO88" s="906"/>
      <c r="AP88" s="909">
        <f>AP68</f>
        <v>63</v>
      </c>
      <c r="AQ88" s="909"/>
      <c r="AR88" s="909"/>
      <c r="AS88" s="909"/>
      <c r="AT88" s="909"/>
      <c r="AU88" s="909">
        <f>AU68</f>
        <v>22</v>
      </c>
      <c r="AV88" s="909"/>
      <c r="AW88" s="909"/>
      <c r="AX88" s="909"/>
      <c r="AY88" s="909"/>
      <c r="AZ88" s="952"/>
      <c r="BA88" s="855"/>
      <c r="BB88" s="855"/>
      <c r="BC88" s="855"/>
      <c r="BD88" s="953"/>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4" t="s">
        <v>418</v>
      </c>
      <c r="BS102" s="855"/>
      <c r="BT102" s="855"/>
      <c r="BU102" s="855"/>
      <c r="BV102" s="855"/>
      <c r="BW102" s="855"/>
      <c r="BX102" s="855"/>
      <c r="BY102" s="855"/>
      <c r="BZ102" s="855"/>
      <c r="CA102" s="855"/>
      <c r="CB102" s="855"/>
      <c r="CC102" s="855"/>
      <c r="CD102" s="855"/>
      <c r="CE102" s="855"/>
      <c r="CF102" s="855"/>
      <c r="CG102" s="856"/>
      <c r="CH102" s="954"/>
      <c r="CI102" s="955"/>
      <c r="CJ102" s="955"/>
      <c r="CK102" s="955"/>
      <c r="CL102" s="956"/>
      <c r="CM102" s="954"/>
      <c r="CN102" s="955"/>
      <c r="CO102" s="955"/>
      <c r="CP102" s="955"/>
      <c r="CQ102" s="956"/>
      <c r="CR102" s="957">
        <f>CR7+CR8+CR9</f>
        <v>615</v>
      </c>
      <c r="CS102" s="917"/>
      <c r="CT102" s="917"/>
      <c r="CU102" s="917"/>
      <c r="CV102" s="958"/>
      <c r="CW102" s="957">
        <f>CW8+CW9</f>
        <v>171</v>
      </c>
      <c r="CX102" s="917"/>
      <c r="CY102" s="917"/>
      <c r="CZ102" s="917"/>
      <c r="DA102" s="958"/>
      <c r="DB102" s="957" t="s">
        <v>512</v>
      </c>
      <c r="DC102" s="917"/>
      <c r="DD102" s="917"/>
      <c r="DE102" s="917"/>
      <c r="DF102" s="958"/>
      <c r="DG102" s="957" t="s">
        <v>512</v>
      </c>
      <c r="DH102" s="917"/>
      <c r="DI102" s="917"/>
      <c r="DJ102" s="917"/>
      <c r="DK102" s="958"/>
      <c r="DL102" s="957" t="s">
        <v>512</v>
      </c>
      <c r="DM102" s="917"/>
      <c r="DN102" s="917"/>
      <c r="DO102" s="917"/>
      <c r="DP102" s="958"/>
      <c r="DQ102" s="957" t="s">
        <v>512</v>
      </c>
      <c r="DR102" s="917"/>
      <c r="DS102" s="917"/>
      <c r="DT102" s="917"/>
      <c r="DU102" s="958"/>
      <c r="DV102" s="854"/>
      <c r="DW102" s="855"/>
      <c r="DX102" s="855"/>
      <c r="DY102" s="855"/>
      <c r="DZ102" s="95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419</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420</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3" t="s">
        <v>423</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424</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2">
      <c r="A109" s="979" t="s">
        <v>425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426</v>
      </c>
      <c r="AB109" s="960"/>
      <c r="AC109" s="960"/>
      <c r="AD109" s="960"/>
      <c r="AE109" s="961"/>
      <c r="AF109" s="959" t="s">
        <v>427</v>
      </c>
      <c r="AG109" s="960"/>
      <c r="AH109" s="960"/>
      <c r="AI109" s="960"/>
      <c r="AJ109" s="961"/>
      <c r="AK109" s="959" t="s">
        <v>303</v>
      </c>
      <c r="AL109" s="960"/>
      <c r="AM109" s="960"/>
      <c r="AN109" s="960"/>
      <c r="AO109" s="961"/>
      <c r="AP109" s="959" t="s">
        <v>428</v>
      </c>
      <c r="AQ109" s="960"/>
      <c r="AR109" s="960"/>
      <c r="AS109" s="960"/>
      <c r="AT109" s="962"/>
      <c r="AU109" s="979" t="s">
        <v>425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426</v>
      </c>
      <c r="BR109" s="960"/>
      <c r="BS109" s="960"/>
      <c r="BT109" s="960"/>
      <c r="BU109" s="961"/>
      <c r="BV109" s="959" t="s">
        <v>427</v>
      </c>
      <c r="BW109" s="960"/>
      <c r="BX109" s="960"/>
      <c r="BY109" s="960"/>
      <c r="BZ109" s="961"/>
      <c r="CA109" s="959" t="s">
        <v>303</v>
      </c>
      <c r="CB109" s="960"/>
      <c r="CC109" s="960"/>
      <c r="CD109" s="960"/>
      <c r="CE109" s="961"/>
      <c r="CF109" s="980" t="s">
        <v>428</v>
      </c>
      <c r="CG109" s="980"/>
      <c r="CH109" s="980"/>
      <c r="CI109" s="980"/>
      <c r="CJ109" s="980"/>
      <c r="CK109" s="959" t="s">
        <v>429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426</v>
      </c>
      <c r="DH109" s="960"/>
      <c r="DI109" s="960"/>
      <c r="DJ109" s="960"/>
      <c r="DK109" s="961"/>
      <c r="DL109" s="959" t="s">
        <v>427</v>
      </c>
      <c r="DM109" s="960"/>
      <c r="DN109" s="960"/>
      <c r="DO109" s="960"/>
      <c r="DP109" s="961"/>
      <c r="DQ109" s="959" t="s">
        <v>303</v>
      </c>
      <c r="DR109" s="960"/>
      <c r="DS109" s="960"/>
      <c r="DT109" s="960"/>
      <c r="DU109" s="961"/>
      <c r="DV109" s="959" t="s">
        <v>428</v>
      </c>
      <c r="DW109" s="960"/>
      <c r="DX109" s="960"/>
      <c r="DY109" s="960"/>
      <c r="DZ109" s="962"/>
    </row>
    <row r="110" spans="1:131" s="226" customFormat="1" ht="26.25" customHeight="1" x14ac:dyDescent="0.2">
      <c r="A110" s="963" t="s">
        <v>430</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4955970</v>
      </c>
      <c r="AB110" s="967"/>
      <c r="AC110" s="967"/>
      <c r="AD110" s="967"/>
      <c r="AE110" s="968"/>
      <c r="AF110" s="969">
        <v>5036645</v>
      </c>
      <c r="AG110" s="967"/>
      <c r="AH110" s="967"/>
      <c r="AI110" s="967"/>
      <c r="AJ110" s="968"/>
      <c r="AK110" s="969">
        <v>5239521</v>
      </c>
      <c r="AL110" s="967"/>
      <c r="AM110" s="967"/>
      <c r="AN110" s="967"/>
      <c r="AO110" s="968"/>
      <c r="AP110" s="970">
        <v>12.6</v>
      </c>
      <c r="AQ110" s="971"/>
      <c r="AR110" s="971"/>
      <c r="AS110" s="971"/>
      <c r="AT110" s="972"/>
      <c r="AU110" s="973" t="s">
        <v>74</v>
      </c>
      <c r="AV110" s="974"/>
      <c r="AW110" s="974"/>
      <c r="AX110" s="974"/>
      <c r="AY110" s="974"/>
      <c r="AZ110" s="995" t="s">
        <v>431</v>
      </c>
      <c r="BA110" s="964"/>
      <c r="BB110" s="964"/>
      <c r="BC110" s="964"/>
      <c r="BD110" s="964"/>
      <c r="BE110" s="964"/>
      <c r="BF110" s="964"/>
      <c r="BG110" s="964"/>
      <c r="BH110" s="964"/>
      <c r="BI110" s="964"/>
      <c r="BJ110" s="964"/>
      <c r="BK110" s="964"/>
      <c r="BL110" s="964"/>
      <c r="BM110" s="964"/>
      <c r="BN110" s="964"/>
      <c r="BO110" s="964"/>
      <c r="BP110" s="965"/>
      <c r="BQ110" s="996">
        <v>56298998</v>
      </c>
      <c r="BR110" s="997"/>
      <c r="BS110" s="997"/>
      <c r="BT110" s="997"/>
      <c r="BU110" s="997"/>
      <c r="BV110" s="997">
        <v>56376547</v>
      </c>
      <c r="BW110" s="997"/>
      <c r="BX110" s="997"/>
      <c r="BY110" s="997"/>
      <c r="BZ110" s="997"/>
      <c r="CA110" s="997">
        <v>58300039</v>
      </c>
      <c r="CB110" s="997"/>
      <c r="CC110" s="997"/>
      <c r="CD110" s="997"/>
      <c r="CE110" s="997"/>
      <c r="CF110" s="1010">
        <v>140.30000000000001</v>
      </c>
      <c r="CG110" s="1011"/>
      <c r="CH110" s="1011"/>
      <c r="CI110" s="1011"/>
      <c r="CJ110" s="1011"/>
      <c r="CK110" s="1012" t="s">
        <v>432</v>
      </c>
      <c r="CL110" s="1013"/>
      <c r="CM110" s="995" t="s">
        <v>433</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6" t="s">
        <v>434</v>
      </c>
      <c r="DH110" s="997"/>
      <c r="DI110" s="997"/>
      <c r="DJ110" s="997"/>
      <c r="DK110" s="997"/>
      <c r="DL110" s="997" t="s">
        <v>231</v>
      </c>
      <c r="DM110" s="997"/>
      <c r="DN110" s="997"/>
      <c r="DO110" s="997"/>
      <c r="DP110" s="997"/>
      <c r="DQ110" s="997" t="s">
        <v>231</v>
      </c>
      <c r="DR110" s="997"/>
      <c r="DS110" s="997"/>
      <c r="DT110" s="997"/>
      <c r="DU110" s="997"/>
      <c r="DV110" s="998" t="s">
        <v>435</v>
      </c>
      <c r="DW110" s="998"/>
      <c r="DX110" s="998"/>
      <c r="DY110" s="998"/>
      <c r="DZ110" s="999"/>
    </row>
    <row r="111" spans="1:131" s="226" customFormat="1" ht="26.25" customHeight="1" x14ac:dyDescent="0.2">
      <c r="A111" s="1000" t="s">
        <v>436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v>14177</v>
      </c>
      <c r="AB111" s="1004"/>
      <c r="AC111" s="1004"/>
      <c r="AD111" s="1004"/>
      <c r="AE111" s="1005"/>
      <c r="AF111" s="1006">
        <v>23154</v>
      </c>
      <c r="AG111" s="1004"/>
      <c r="AH111" s="1004"/>
      <c r="AI111" s="1004"/>
      <c r="AJ111" s="1005"/>
      <c r="AK111" s="1006" t="s">
        <v>437</v>
      </c>
      <c r="AL111" s="1004"/>
      <c r="AM111" s="1004"/>
      <c r="AN111" s="1004"/>
      <c r="AO111" s="1005"/>
      <c r="AP111" s="1007" t="s">
        <v>435</v>
      </c>
      <c r="AQ111" s="1008"/>
      <c r="AR111" s="1008"/>
      <c r="AS111" s="1008"/>
      <c r="AT111" s="1009"/>
      <c r="AU111" s="975"/>
      <c r="AV111" s="976"/>
      <c r="AW111" s="976"/>
      <c r="AX111" s="976"/>
      <c r="AY111" s="976"/>
      <c r="AZ111" s="988" t="s">
        <v>438</v>
      </c>
      <c r="BA111" s="989"/>
      <c r="BB111" s="989"/>
      <c r="BC111" s="989"/>
      <c r="BD111" s="989"/>
      <c r="BE111" s="989"/>
      <c r="BF111" s="989"/>
      <c r="BG111" s="989"/>
      <c r="BH111" s="989"/>
      <c r="BI111" s="989"/>
      <c r="BJ111" s="989"/>
      <c r="BK111" s="989"/>
      <c r="BL111" s="989"/>
      <c r="BM111" s="989"/>
      <c r="BN111" s="989"/>
      <c r="BO111" s="989"/>
      <c r="BP111" s="990"/>
      <c r="BQ111" s="991">
        <v>1316679</v>
      </c>
      <c r="BR111" s="992"/>
      <c r="BS111" s="992"/>
      <c r="BT111" s="992"/>
      <c r="BU111" s="992"/>
      <c r="BV111" s="992">
        <v>1813263</v>
      </c>
      <c r="BW111" s="992"/>
      <c r="BX111" s="992"/>
      <c r="BY111" s="992"/>
      <c r="BZ111" s="992"/>
      <c r="CA111" s="992">
        <v>1708540</v>
      </c>
      <c r="CB111" s="992"/>
      <c r="CC111" s="992"/>
      <c r="CD111" s="992"/>
      <c r="CE111" s="992"/>
      <c r="CF111" s="986">
        <v>4.0999999999999996</v>
      </c>
      <c r="CG111" s="987"/>
      <c r="CH111" s="987"/>
      <c r="CI111" s="987"/>
      <c r="CJ111" s="987"/>
      <c r="CK111" s="1014"/>
      <c r="CL111" s="1015"/>
      <c r="CM111" s="988" t="s">
        <v>439</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231</v>
      </c>
      <c r="DH111" s="992"/>
      <c r="DI111" s="992"/>
      <c r="DJ111" s="992"/>
      <c r="DK111" s="992"/>
      <c r="DL111" s="992" t="s">
        <v>434</v>
      </c>
      <c r="DM111" s="992"/>
      <c r="DN111" s="992"/>
      <c r="DO111" s="992"/>
      <c r="DP111" s="992"/>
      <c r="DQ111" s="992" t="s">
        <v>435</v>
      </c>
      <c r="DR111" s="992"/>
      <c r="DS111" s="992"/>
      <c r="DT111" s="992"/>
      <c r="DU111" s="992"/>
      <c r="DV111" s="993" t="s">
        <v>435</v>
      </c>
      <c r="DW111" s="993"/>
      <c r="DX111" s="993"/>
      <c r="DY111" s="993"/>
      <c r="DZ111" s="994"/>
    </row>
    <row r="112" spans="1:131" s="226" customFormat="1" ht="26.25" customHeight="1" x14ac:dyDescent="0.2">
      <c r="A112" s="1018" t="s">
        <v>440</v>
      </c>
      <c r="B112" s="1019"/>
      <c r="C112" s="989" t="s">
        <v>441</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v>54400</v>
      </c>
      <c r="AB112" s="1025"/>
      <c r="AC112" s="1025"/>
      <c r="AD112" s="1025"/>
      <c r="AE112" s="1026"/>
      <c r="AF112" s="1027">
        <v>51733</v>
      </c>
      <c r="AG112" s="1025"/>
      <c r="AH112" s="1025"/>
      <c r="AI112" s="1025"/>
      <c r="AJ112" s="1026"/>
      <c r="AK112" s="1027">
        <v>49067</v>
      </c>
      <c r="AL112" s="1025"/>
      <c r="AM112" s="1025"/>
      <c r="AN112" s="1025"/>
      <c r="AO112" s="1026"/>
      <c r="AP112" s="1028">
        <v>0.1</v>
      </c>
      <c r="AQ112" s="1029"/>
      <c r="AR112" s="1029"/>
      <c r="AS112" s="1029"/>
      <c r="AT112" s="1030"/>
      <c r="AU112" s="975"/>
      <c r="AV112" s="976"/>
      <c r="AW112" s="976"/>
      <c r="AX112" s="976"/>
      <c r="AY112" s="976"/>
      <c r="AZ112" s="988" t="s">
        <v>442</v>
      </c>
      <c r="BA112" s="989"/>
      <c r="BB112" s="989"/>
      <c r="BC112" s="989"/>
      <c r="BD112" s="989"/>
      <c r="BE112" s="989"/>
      <c r="BF112" s="989"/>
      <c r="BG112" s="989"/>
      <c r="BH112" s="989"/>
      <c r="BI112" s="989"/>
      <c r="BJ112" s="989"/>
      <c r="BK112" s="989"/>
      <c r="BL112" s="989"/>
      <c r="BM112" s="989"/>
      <c r="BN112" s="989"/>
      <c r="BO112" s="989"/>
      <c r="BP112" s="990"/>
      <c r="BQ112" s="991">
        <v>16689503</v>
      </c>
      <c r="BR112" s="992"/>
      <c r="BS112" s="992"/>
      <c r="BT112" s="992"/>
      <c r="BU112" s="992"/>
      <c r="BV112" s="992">
        <v>16604241</v>
      </c>
      <c r="BW112" s="992"/>
      <c r="BX112" s="992"/>
      <c r="BY112" s="992"/>
      <c r="BZ112" s="992"/>
      <c r="CA112" s="992">
        <v>17107726</v>
      </c>
      <c r="CB112" s="992"/>
      <c r="CC112" s="992"/>
      <c r="CD112" s="992"/>
      <c r="CE112" s="992"/>
      <c r="CF112" s="986">
        <v>41.2</v>
      </c>
      <c r="CG112" s="987"/>
      <c r="CH112" s="987"/>
      <c r="CI112" s="987"/>
      <c r="CJ112" s="987"/>
      <c r="CK112" s="1014"/>
      <c r="CL112" s="1015"/>
      <c r="CM112" s="988" t="s">
        <v>443</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231</v>
      </c>
      <c r="DH112" s="992"/>
      <c r="DI112" s="992"/>
      <c r="DJ112" s="992"/>
      <c r="DK112" s="992"/>
      <c r="DL112" s="992" t="s">
        <v>434</v>
      </c>
      <c r="DM112" s="992"/>
      <c r="DN112" s="992"/>
      <c r="DO112" s="992"/>
      <c r="DP112" s="992"/>
      <c r="DQ112" s="992" t="s">
        <v>231</v>
      </c>
      <c r="DR112" s="992"/>
      <c r="DS112" s="992"/>
      <c r="DT112" s="992"/>
      <c r="DU112" s="992"/>
      <c r="DV112" s="993" t="s">
        <v>437</v>
      </c>
      <c r="DW112" s="993"/>
      <c r="DX112" s="993"/>
      <c r="DY112" s="993"/>
      <c r="DZ112" s="994"/>
    </row>
    <row r="113" spans="1:130" s="226" customFormat="1" ht="26.25" customHeight="1" x14ac:dyDescent="0.2">
      <c r="A113" s="1020"/>
      <c r="B113" s="1021"/>
      <c r="C113" s="989" t="s">
        <v>444</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1829468</v>
      </c>
      <c r="AB113" s="1004"/>
      <c r="AC113" s="1004"/>
      <c r="AD113" s="1004"/>
      <c r="AE113" s="1005"/>
      <c r="AF113" s="1006">
        <v>1875837</v>
      </c>
      <c r="AG113" s="1004"/>
      <c r="AH113" s="1004"/>
      <c r="AI113" s="1004"/>
      <c r="AJ113" s="1005"/>
      <c r="AK113" s="1006">
        <v>2029693</v>
      </c>
      <c r="AL113" s="1004"/>
      <c r="AM113" s="1004"/>
      <c r="AN113" s="1004"/>
      <c r="AO113" s="1005"/>
      <c r="AP113" s="1007">
        <v>4.9000000000000004</v>
      </c>
      <c r="AQ113" s="1008"/>
      <c r="AR113" s="1008"/>
      <c r="AS113" s="1008"/>
      <c r="AT113" s="1009"/>
      <c r="AU113" s="975"/>
      <c r="AV113" s="976"/>
      <c r="AW113" s="976"/>
      <c r="AX113" s="976"/>
      <c r="AY113" s="976"/>
      <c r="AZ113" s="988" t="s">
        <v>445</v>
      </c>
      <c r="BA113" s="989"/>
      <c r="BB113" s="989"/>
      <c r="BC113" s="989"/>
      <c r="BD113" s="989"/>
      <c r="BE113" s="989"/>
      <c r="BF113" s="989"/>
      <c r="BG113" s="989"/>
      <c r="BH113" s="989"/>
      <c r="BI113" s="989"/>
      <c r="BJ113" s="989"/>
      <c r="BK113" s="989"/>
      <c r="BL113" s="989"/>
      <c r="BM113" s="989"/>
      <c r="BN113" s="989"/>
      <c r="BO113" s="989"/>
      <c r="BP113" s="990"/>
      <c r="BQ113" s="991">
        <v>26572</v>
      </c>
      <c r="BR113" s="992"/>
      <c r="BS113" s="992"/>
      <c r="BT113" s="992"/>
      <c r="BU113" s="992"/>
      <c r="BV113" s="992">
        <v>23251</v>
      </c>
      <c r="BW113" s="992"/>
      <c r="BX113" s="992"/>
      <c r="BY113" s="992"/>
      <c r="BZ113" s="992"/>
      <c r="CA113" s="992">
        <v>22453</v>
      </c>
      <c r="CB113" s="992"/>
      <c r="CC113" s="992"/>
      <c r="CD113" s="992"/>
      <c r="CE113" s="992"/>
      <c r="CF113" s="986">
        <v>0.1</v>
      </c>
      <c r="CG113" s="987"/>
      <c r="CH113" s="987"/>
      <c r="CI113" s="987"/>
      <c r="CJ113" s="987"/>
      <c r="CK113" s="1014"/>
      <c r="CL113" s="1015"/>
      <c r="CM113" s="988" t="s">
        <v>446</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435</v>
      </c>
      <c r="DH113" s="1025"/>
      <c r="DI113" s="1025"/>
      <c r="DJ113" s="1025"/>
      <c r="DK113" s="1026"/>
      <c r="DL113" s="1027" t="s">
        <v>447</v>
      </c>
      <c r="DM113" s="1025"/>
      <c r="DN113" s="1025"/>
      <c r="DO113" s="1025"/>
      <c r="DP113" s="1026"/>
      <c r="DQ113" s="1027" t="s">
        <v>231</v>
      </c>
      <c r="DR113" s="1025"/>
      <c r="DS113" s="1025"/>
      <c r="DT113" s="1025"/>
      <c r="DU113" s="1026"/>
      <c r="DV113" s="1028" t="s">
        <v>434</v>
      </c>
      <c r="DW113" s="1029"/>
      <c r="DX113" s="1029"/>
      <c r="DY113" s="1029"/>
      <c r="DZ113" s="1030"/>
    </row>
    <row r="114" spans="1:130" s="226" customFormat="1" ht="26.25" customHeight="1" x14ac:dyDescent="0.2">
      <c r="A114" s="1020"/>
      <c r="B114" s="1021"/>
      <c r="C114" s="989" t="s">
        <v>448</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3323</v>
      </c>
      <c r="AB114" s="1025"/>
      <c r="AC114" s="1025"/>
      <c r="AD114" s="1025"/>
      <c r="AE114" s="1026"/>
      <c r="AF114" s="1027">
        <v>3323</v>
      </c>
      <c r="AG114" s="1025"/>
      <c r="AH114" s="1025"/>
      <c r="AI114" s="1025"/>
      <c r="AJ114" s="1026"/>
      <c r="AK114" s="1027">
        <v>3324</v>
      </c>
      <c r="AL114" s="1025"/>
      <c r="AM114" s="1025"/>
      <c r="AN114" s="1025"/>
      <c r="AO114" s="1026"/>
      <c r="AP114" s="1028">
        <v>0</v>
      </c>
      <c r="AQ114" s="1029"/>
      <c r="AR114" s="1029"/>
      <c r="AS114" s="1029"/>
      <c r="AT114" s="1030"/>
      <c r="AU114" s="975"/>
      <c r="AV114" s="976"/>
      <c r="AW114" s="976"/>
      <c r="AX114" s="976"/>
      <c r="AY114" s="976"/>
      <c r="AZ114" s="988" t="s">
        <v>449</v>
      </c>
      <c r="BA114" s="989"/>
      <c r="BB114" s="989"/>
      <c r="BC114" s="989"/>
      <c r="BD114" s="989"/>
      <c r="BE114" s="989"/>
      <c r="BF114" s="989"/>
      <c r="BG114" s="989"/>
      <c r="BH114" s="989"/>
      <c r="BI114" s="989"/>
      <c r="BJ114" s="989"/>
      <c r="BK114" s="989"/>
      <c r="BL114" s="989"/>
      <c r="BM114" s="989"/>
      <c r="BN114" s="989"/>
      <c r="BO114" s="989"/>
      <c r="BP114" s="990"/>
      <c r="BQ114" s="991">
        <v>8614831</v>
      </c>
      <c r="BR114" s="992"/>
      <c r="BS114" s="992"/>
      <c r="BT114" s="992"/>
      <c r="BU114" s="992"/>
      <c r="BV114" s="992">
        <v>8282808</v>
      </c>
      <c r="BW114" s="992"/>
      <c r="BX114" s="992"/>
      <c r="BY114" s="992"/>
      <c r="BZ114" s="992"/>
      <c r="CA114" s="992">
        <v>8220365</v>
      </c>
      <c r="CB114" s="992"/>
      <c r="CC114" s="992"/>
      <c r="CD114" s="992"/>
      <c r="CE114" s="992"/>
      <c r="CF114" s="986">
        <v>19.8</v>
      </c>
      <c r="CG114" s="987"/>
      <c r="CH114" s="987"/>
      <c r="CI114" s="987"/>
      <c r="CJ114" s="987"/>
      <c r="CK114" s="1014"/>
      <c r="CL114" s="1015"/>
      <c r="CM114" s="988" t="s">
        <v>450</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435</v>
      </c>
      <c r="DH114" s="1025"/>
      <c r="DI114" s="1025"/>
      <c r="DJ114" s="1025"/>
      <c r="DK114" s="1026"/>
      <c r="DL114" s="1027" t="s">
        <v>231</v>
      </c>
      <c r="DM114" s="1025"/>
      <c r="DN114" s="1025"/>
      <c r="DO114" s="1025"/>
      <c r="DP114" s="1026"/>
      <c r="DQ114" s="1027" t="s">
        <v>434</v>
      </c>
      <c r="DR114" s="1025"/>
      <c r="DS114" s="1025"/>
      <c r="DT114" s="1025"/>
      <c r="DU114" s="1026"/>
      <c r="DV114" s="1028" t="s">
        <v>434</v>
      </c>
      <c r="DW114" s="1029"/>
      <c r="DX114" s="1029"/>
      <c r="DY114" s="1029"/>
      <c r="DZ114" s="1030"/>
    </row>
    <row r="115" spans="1:130" s="226" customFormat="1" ht="26.25" customHeight="1" x14ac:dyDescent="0.2">
      <c r="A115" s="1020"/>
      <c r="B115" s="1021"/>
      <c r="C115" s="989" t="s">
        <v>451</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65907</v>
      </c>
      <c r="AB115" s="1004"/>
      <c r="AC115" s="1004"/>
      <c r="AD115" s="1004"/>
      <c r="AE115" s="1005"/>
      <c r="AF115" s="1006">
        <v>65907</v>
      </c>
      <c r="AG115" s="1004"/>
      <c r="AH115" s="1004"/>
      <c r="AI115" s="1004"/>
      <c r="AJ115" s="1005"/>
      <c r="AK115" s="1006">
        <v>94441</v>
      </c>
      <c r="AL115" s="1004"/>
      <c r="AM115" s="1004"/>
      <c r="AN115" s="1004"/>
      <c r="AO115" s="1005"/>
      <c r="AP115" s="1007">
        <v>0.2</v>
      </c>
      <c r="AQ115" s="1008"/>
      <c r="AR115" s="1008"/>
      <c r="AS115" s="1008"/>
      <c r="AT115" s="1009"/>
      <c r="AU115" s="975"/>
      <c r="AV115" s="976"/>
      <c r="AW115" s="976"/>
      <c r="AX115" s="976"/>
      <c r="AY115" s="976"/>
      <c r="AZ115" s="988" t="s">
        <v>452</v>
      </c>
      <c r="BA115" s="989"/>
      <c r="BB115" s="989"/>
      <c r="BC115" s="989"/>
      <c r="BD115" s="989"/>
      <c r="BE115" s="989"/>
      <c r="BF115" s="989"/>
      <c r="BG115" s="989"/>
      <c r="BH115" s="989"/>
      <c r="BI115" s="989"/>
      <c r="BJ115" s="989"/>
      <c r="BK115" s="989"/>
      <c r="BL115" s="989"/>
      <c r="BM115" s="989"/>
      <c r="BN115" s="989"/>
      <c r="BO115" s="989"/>
      <c r="BP115" s="990"/>
      <c r="BQ115" s="991" t="s">
        <v>231</v>
      </c>
      <c r="BR115" s="992"/>
      <c r="BS115" s="992"/>
      <c r="BT115" s="992"/>
      <c r="BU115" s="992"/>
      <c r="BV115" s="992" t="s">
        <v>231</v>
      </c>
      <c r="BW115" s="992"/>
      <c r="BX115" s="992"/>
      <c r="BY115" s="992"/>
      <c r="BZ115" s="992"/>
      <c r="CA115" s="992" t="s">
        <v>231</v>
      </c>
      <c r="CB115" s="992"/>
      <c r="CC115" s="992"/>
      <c r="CD115" s="992"/>
      <c r="CE115" s="992"/>
      <c r="CF115" s="986" t="s">
        <v>435</v>
      </c>
      <c r="CG115" s="987"/>
      <c r="CH115" s="987"/>
      <c r="CI115" s="987"/>
      <c r="CJ115" s="987"/>
      <c r="CK115" s="1014"/>
      <c r="CL115" s="1015"/>
      <c r="CM115" s="988" t="s">
        <v>453</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435</v>
      </c>
      <c r="DH115" s="1025"/>
      <c r="DI115" s="1025"/>
      <c r="DJ115" s="1025"/>
      <c r="DK115" s="1026"/>
      <c r="DL115" s="1027" t="s">
        <v>231</v>
      </c>
      <c r="DM115" s="1025"/>
      <c r="DN115" s="1025"/>
      <c r="DO115" s="1025"/>
      <c r="DP115" s="1026"/>
      <c r="DQ115" s="1027" t="s">
        <v>231</v>
      </c>
      <c r="DR115" s="1025"/>
      <c r="DS115" s="1025"/>
      <c r="DT115" s="1025"/>
      <c r="DU115" s="1026"/>
      <c r="DV115" s="1028" t="s">
        <v>435</v>
      </c>
      <c r="DW115" s="1029"/>
      <c r="DX115" s="1029"/>
      <c r="DY115" s="1029"/>
      <c r="DZ115" s="1030"/>
    </row>
    <row r="116" spans="1:130" s="226" customFormat="1" ht="26.25" customHeight="1" x14ac:dyDescent="0.2">
      <c r="A116" s="1022"/>
      <c r="B116" s="1023"/>
      <c r="C116" s="1031" t="s">
        <v>454</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t="s">
        <v>435</v>
      </c>
      <c r="AB116" s="1025"/>
      <c r="AC116" s="1025"/>
      <c r="AD116" s="1025"/>
      <c r="AE116" s="1026"/>
      <c r="AF116" s="1027" t="s">
        <v>435</v>
      </c>
      <c r="AG116" s="1025"/>
      <c r="AH116" s="1025"/>
      <c r="AI116" s="1025"/>
      <c r="AJ116" s="1026"/>
      <c r="AK116" s="1027" t="s">
        <v>231</v>
      </c>
      <c r="AL116" s="1025"/>
      <c r="AM116" s="1025"/>
      <c r="AN116" s="1025"/>
      <c r="AO116" s="1026"/>
      <c r="AP116" s="1028" t="s">
        <v>231</v>
      </c>
      <c r="AQ116" s="1029"/>
      <c r="AR116" s="1029"/>
      <c r="AS116" s="1029"/>
      <c r="AT116" s="1030"/>
      <c r="AU116" s="975"/>
      <c r="AV116" s="976"/>
      <c r="AW116" s="976"/>
      <c r="AX116" s="976"/>
      <c r="AY116" s="976"/>
      <c r="AZ116" s="1033" t="s">
        <v>455</v>
      </c>
      <c r="BA116" s="1034"/>
      <c r="BB116" s="1034"/>
      <c r="BC116" s="1034"/>
      <c r="BD116" s="1034"/>
      <c r="BE116" s="1034"/>
      <c r="BF116" s="1034"/>
      <c r="BG116" s="1034"/>
      <c r="BH116" s="1034"/>
      <c r="BI116" s="1034"/>
      <c r="BJ116" s="1034"/>
      <c r="BK116" s="1034"/>
      <c r="BL116" s="1034"/>
      <c r="BM116" s="1034"/>
      <c r="BN116" s="1034"/>
      <c r="BO116" s="1034"/>
      <c r="BP116" s="1035"/>
      <c r="BQ116" s="991" t="s">
        <v>231</v>
      </c>
      <c r="BR116" s="992"/>
      <c r="BS116" s="992"/>
      <c r="BT116" s="992"/>
      <c r="BU116" s="992"/>
      <c r="BV116" s="992" t="s">
        <v>435</v>
      </c>
      <c r="BW116" s="992"/>
      <c r="BX116" s="992"/>
      <c r="BY116" s="992"/>
      <c r="BZ116" s="992"/>
      <c r="CA116" s="992" t="s">
        <v>231</v>
      </c>
      <c r="CB116" s="992"/>
      <c r="CC116" s="992"/>
      <c r="CD116" s="992"/>
      <c r="CE116" s="992"/>
      <c r="CF116" s="986" t="s">
        <v>435</v>
      </c>
      <c r="CG116" s="987"/>
      <c r="CH116" s="987"/>
      <c r="CI116" s="987"/>
      <c r="CJ116" s="987"/>
      <c r="CK116" s="1014"/>
      <c r="CL116" s="1015"/>
      <c r="CM116" s="988" t="s">
        <v>456</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t="s">
        <v>435</v>
      </c>
      <c r="DH116" s="1025"/>
      <c r="DI116" s="1025"/>
      <c r="DJ116" s="1025"/>
      <c r="DK116" s="1026"/>
      <c r="DL116" s="1027" t="s">
        <v>231</v>
      </c>
      <c r="DM116" s="1025"/>
      <c r="DN116" s="1025"/>
      <c r="DO116" s="1025"/>
      <c r="DP116" s="1026"/>
      <c r="DQ116" s="1027" t="s">
        <v>447</v>
      </c>
      <c r="DR116" s="1025"/>
      <c r="DS116" s="1025"/>
      <c r="DT116" s="1025"/>
      <c r="DU116" s="1026"/>
      <c r="DV116" s="1028" t="s">
        <v>447</v>
      </c>
      <c r="DW116" s="1029"/>
      <c r="DX116" s="1029"/>
      <c r="DY116" s="1029"/>
      <c r="DZ116" s="1030"/>
    </row>
    <row r="117" spans="1:130" s="226" customFormat="1" ht="26.25" customHeight="1" x14ac:dyDescent="0.2">
      <c r="A117" s="979" t="s">
        <v>185</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3" t="s">
        <v>457</v>
      </c>
      <c r="Z117" s="961"/>
      <c r="AA117" s="1044">
        <v>6923245</v>
      </c>
      <c r="AB117" s="1045"/>
      <c r="AC117" s="1045"/>
      <c r="AD117" s="1045"/>
      <c r="AE117" s="1046"/>
      <c r="AF117" s="1047">
        <v>7056599</v>
      </c>
      <c r="AG117" s="1045"/>
      <c r="AH117" s="1045"/>
      <c r="AI117" s="1045"/>
      <c r="AJ117" s="1046"/>
      <c r="AK117" s="1047">
        <v>7416046</v>
      </c>
      <c r="AL117" s="1045"/>
      <c r="AM117" s="1045"/>
      <c r="AN117" s="1045"/>
      <c r="AO117" s="1046"/>
      <c r="AP117" s="1048"/>
      <c r="AQ117" s="1049"/>
      <c r="AR117" s="1049"/>
      <c r="AS117" s="1049"/>
      <c r="AT117" s="1050"/>
      <c r="AU117" s="975"/>
      <c r="AV117" s="976"/>
      <c r="AW117" s="976"/>
      <c r="AX117" s="976"/>
      <c r="AY117" s="976"/>
      <c r="AZ117" s="1040" t="s">
        <v>458</v>
      </c>
      <c r="BA117" s="1041"/>
      <c r="BB117" s="1041"/>
      <c r="BC117" s="1041"/>
      <c r="BD117" s="1041"/>
      <c r="BE117" s="1041"/>
      <c r="BF117" s="1041"/>
      <c r="BG117" s="1041"/>
      <c r="BH117" s="1041"/>
      <c r="BI117" s="1041"/>
      <c r="BJ117" s="1041"/>
      <c r="BK117" s="1041"/>
      <c r="BL117" s="1041"/>
      <c r="BM117" s="1041"/>
      <c r="BN117" s="1041"/>
      <c r="BO117" s="1041"/>
      <c r="BP117" s="1042"/>
      <c r="BQ117" s="991" t="s">
        <v>434</v>
      </c>
      <c r="BR117" s="992"/>
      <c r="BS117" s="992"/>
      <c r="BT117" s="992"/>
      <c r="BU117" s="992"/>
      <c r="BV117" s="992" t="s">
        <v>435</v>
      </c>
      <c r="BW117" s="992"/>
      <c r="BX117" s="992"/>
      <c r="BY117" s="992"/>
      <c r="BZ117" s="992"/>
      <c r="CA117" s="992" t="s">
        <v>435</v>
      </c>
      <c r="CB117" s="992"/>
      <c r="CC117" s="992"/>
      <c r="CD117" s="992"/>
      <c r="CE117" s="992"/>
      <c r="CF117" s="986" t="s">
        <v>435</v>
      </c>
      <c r="CG117" s="987"/>
      <c r="CH117" s="987"/>
      <c r="CI117" s="987"/>
      <c r="CJ117" s="987"/>
      <c r="CK117" s="1014"/>
      <c r="CL117" s="1015"/>
      <c r="CM117" s="988" t="s">
        <v>459</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435</v>
      </c>
      <c r="DH117" s="1025"/>
      <c r="DI117" s="1025"/>
      <c r="DJ117" s="1025"/>
      <c r="DK117" s="1026"/>
      <c r="DL117" s="1027" t="s">
        <v>231</v>
      </c>
      <c r="DM117" s="1025"/>
      <c r="DN117" s="1025"/>
      <c r="DO117" s="1025"/>
      <c r="DP117" s="1026"/>
      <c r="DQ117" s="1027" t="s">
        <v>447</v>
      </c>
      <c r="DR117" s="1025"/>
      <c r="DS117" s="1025"/>
      <c r="DT117" s="1025"/>
      <c r="DU117" s="1026"/>
      <c r="DV117" s="1028" t="s">
        <v>231</v>
      </c>
      <c r="DW117" s="1029"/>
      <c r="DX117" s="1029"/>
      <c r="DY117" s="1029"/>
      <c r="DZ117" s="1030"/>
    </row>
    <row r="118" spans="1:130" s="226" customFormat="1" ht="26.25" customHeight="1" x14ac:dyDescent="0.2">
      <c r="A118" s="979" t="s">
        <v>429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426</v>
      </c>
      <c r="AB118" s="960"/>
      <c r="AC118" s="960"/>
      <c r="AD118" s="960"/>
      <c r="AE118" s="961"/>
      <c r="AF118" s="959" t="s">
        <v>427</v>
      </c>
      <c r="AG118" s="960"/>
      <c r="AH118" s="960"/>
      <c r="AI118" s="960"/>
      <c r="AJ118" s="961"/>
      <c r="AK118" s="959" t="s">
        <v>303</v>
      </c>
      <c r="AL118" s="960"/>
      <c r="AM118" s="960"/>
      <c r="AN118" s="960"/>
      <c r="AO118" s="961"/>
      <c r="AP118" s="1036" t="s">
        <v>428</v>
      </c>
      <c r="AQ118" s="1037"/>
      <c r="AR118" s="1037"/>
      <c r="AS118" s="1037"/>
      <c r="AT118" s="1038"/>
      <c r="AU118" s="975"/>
      <c r="AV118" s="976"/>
      <c r="AW118" s="976"/>
      <c r="AX118" s="976"/>
      <c r="AY118" s="976"/>
      <c r="AZ118" s="1039" t="s">
        <v>460</v>
      </c>
      <c r="BA118" s="1031"/>
      <c r="BB118" s="1031"/>
      <c r="BC118" s="1031"/>
      <c r="BD118" s="1031"/>
      <c r="BE118" s="1031"/>
      <c r="BF118" s="1031"/>
      <c r="BG118" s="1031"/>
      <c r="BH118" s="1031"/>
      <c r="BI118" s="1031"/>
      <c r="BJ118" s="1031"/>
      <c r="BK118" s="1031"/>
      <c r="BL118" s="1031"/>
      <c r="BM118" s="1031"/>
      <c r="BN118" s="1031"/>
      <c r="BO118" s="1031"/>
      <c r="BP118" s="1032"/>
      <c r="BQ118" s="1065" t="s">
        <v>434</v>
      </c>
      <c r="BR118" s="1066"/>
      <c r="BS118" s="1066"/>
      <c r="BT118" s="1066"/>
      <c r="BU118" s="1066"/>
      <c r="BV118" s="1066" t="s">
        <v>231</v>
      </c>
      <c r="BW118" s="1066"/>
      <c r="BX118" s="1066"/>
      <c r="BY118" s="1066"/>
      <c r="BZ118" s="1066"/>
      <c r="CA118" s="1066" t="s">
        <v>231</v>
      </c>
      <c r="CB118" s="1066"/>
      <c r="CC118" s="1066"/>
      <c r="CD118" s="1066"/>
      <c r="CE118" s="1066"/>
      <c r="CF118" s="986" t="s">
        <v>231</v>
      </c>
      <c r="CG118" s="987"/>
      <c r="CH118" s="987"/>
      <c r="CI118" s="987"/>
      <c r="CJ118" s="987"/>
      <c r="CK118" s="1014"/>
      <c r="CL118" s="1015"/>
      <c r="CM118" s="988" t="s">
        <v>461</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231</v>
      </c>
      <c r="DH118" s="1025"/>
      <c r="DI118" s="1025"/>
      <c r="DJ118" s="1025"/>
      <c r="DK118" s="1026"/>
      <c r="DL118" s="1027" t="s">
        <v>231</v>
      </c>
      <c r="DM118" s="1025"/>
      <c r="DN118" s="1025"/>
      <c r="DO118" s="1025"/>
      <c r="DP118" s="1026"/>
      <c r="DQ118" s="1027" t="s">
        <v>231</v>
      </c>
      <c r="DR118" s="1025"/>
      <c r="DS118" s="1025"/>
      <c r="DT118" s="1025"/>
      <c r="DU118" s="1026"/>
      <c r="DV118" s="1028" t="s">
        <v>231</v>
      </c>
      <c r="DW118" s="1029"/>
      <c r="DX118" s="1029"/>
      <c r="DY118" s="1029"/>
      <c r="DZ118" s="1030"/>
    </row>
    <row r="119" spans="1:130" s="226" customFormat="1" ht="26.25" customHeight="1" x14ac:dyDescent="0.2">
      <c r="A119" s="1122" t="s">
        <v>432</v>
      </c>
      <c r="B119" s="1013"/>
      <c r="C119" s="995" t="s">
        <v>433</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231</v>
      </c>
      <c r="AB119" s="967"/>
      <c r="AC119" s="967"/>
      <c r="AD119" s="967"/>
      <c r="AE119" s="968"/>
      <c r="AF119" s="969" t="s">
        <v>437</v>
      </c>
      <c r="AG119" s="967"/>
      <c r="AH119" s="967"/>
      <c r="AI119" s="967"/>
      <c r="AJ119" s="968"/>
      <c r="AK119" s="969" t="s">
        <v>231</v>
      </c>
      <c r="AL119" s="967"/>
      <c r="AM119" s="967"/>
      <c r="AN119" s="967"/>
      <c r="AO119" s="968"/>
      <c r="AP119" s="970" t="s">
        <v>231</v>
      </c>
      <c r="AQ119" s="971"/>
      <c r="AR119" s="971"/>
      <c r="AS119" s="971"/>
      <c r="AT119" s="972"/>
      <c r="AU119" s="977"/>
      <c r="AV119" s="978"/>
      <c r="AW119" s="978"/>
      <c r="AX119" s="978"/>
      <c r="AY119" s="978"/>
      <c r="AZ119" s="247" t="s">
        <v>185</v>
      </c>
      <c r="BA119" s="247"/>
      <c r="BB119" s="247"/>
      <c r="BC119" s="247"/>
      <c r="BD119" s="247"/>
      <c r="BE119" s="247"/>
      <c r="BF119" s="247"/>
      <c r="BG119" s="247"/>
      <c r="BH119" s="247"/>
      <c r="BI119" s="247"/>
      <c r="BJ119" s="247"/>
      <c r="BK119" s="247"/>
      <c r="BL119" s="247"/>
      <c r="BM119" s="247"/>
      <c r="BN119" s="247"/>
      <c r="BO119" s="1043" t="s">
        <v>462</v>
      </c>
      <c r="BP119" s="1071"/>
      <c r="BQ119" s="1065">
        <v>82946583</v>
      </c>
      <c r="BR119" s="1066"/>
      <c r="BS119" s="1066"/>
      <c r="BT119" s="1066"/>
      <c r="BU119" s="1066"/>
      <c r="BV119" s="1066">
        <v>83100110</v>
      </c>
      <c r="BW119" s="1066"/>
      <c r="BX119" s="1066"/>
      <c r="BY119" s="1066"/>
      <c r="BZ119" s="1066"/>
      <c r="CA119" s="1066">
        <v>85359123</v>
      </c>
      <c r="CB119" s="1066"/>
      <c r="CC119" s="1066"/>
      <c r="CD119" s="1066"/>
      <c r="CE119" s="1066"/>
      <c r="CF119" s="1067"/>
      <c r="CG119" s="1068"/>
      <c r="CH119" s="1068"/>
      <c r="CI119" s="1068"/>
      <c r="CJ119" s="1069"/>
      <c r="CK119" s="1016"/>
      <c r="CL119" s="1017"/>
      <c r="CM119" s="1039" t="s">
        <v>463</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v>1316679</v>
      </c>
      <c r="DH119" s="1052"/>
      <c r="DI119" s="1052"/>
      <c r="DJ119" s="1052"/>
      <c r="DK119" s="1053"/>
      <c r="DL119" s="1051">
        <v>1813263</v>
      </c>
      <c r="DM119" s="1052"/>
      <c r="DN119" s="1052"/>
      <c r="DO119" s="1052"/>
      <c r="DP119" s="1053"/>
      <c r="DQ119" s="1051">
        <v>1708540</v>
      </c>
      <c r="DR119" s="1052"/>
      <c r="DS119" s="1052"/>
      <c r="DT119" s="1052"/>
      <c r="DU119" s="1053"/>
      <c r="DV119" s="1054">
        <v>4.0999999999999996</v>
      </c>
      <c r="DW119" s="1055"/>
      <c r="DX119" s="1055"/>
      <c r="DY119" s="1055"/>
      <c r="DZ119" s="1056"/>
    </row>
    <row r="120" spans="1:130" s="226" customFormat="1" ht="26.25" customHeight="1" x14ac:dyDescent="0.2">
      <c r="A120" s="1123"/>
      <c r="B120" s="1015"/>
      <c r="C120" s="988" t="s">
        <v>439</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434</v>
      </c>
      <c r="AB120" s="1025"/>
      <c r="AC120" s="1025"/>
      <c r="AD120" s="1025"/>
      <c r="AE120" s="1026"/>
      <c r="AF120" s="1027" t="s">
        <v>434</v>
      </c>
      <c r="AG120" s="1025"/>
      <c r="AH120" s="1025"/>
      <c r="AI120" s="1025"/>
      <c r="AJ120" s="1026"/>
      <c r="AK120" s="1027" t="s">
        <v>434</v>
      </c>
      <c r="AL120" s="1025"/>
      <c r="AM120" s="1025"/>
      <c r="AN120" s="1025"/>
      <c r="AO120" s="1026"/>
      <c r="AP120" s="1028" t="s">
        <v>447</v>
      </c>
      <c r="AQ120" s="1029"/>
      <c r="AR120" s="1029"/>
      <c r="AS120" s="1029"/>
      <c r="AT120" s="1030"/>
      <c r="AU120" s="1057" t="s">
        <v>464</v>
      </c>
      <c r="AV120" s="1058"/>
      <c r="AW120" s="1058"/>
      <c r="AX120" s="1058"/>
      <c r="AY120" s="1059"/>
      <c r="AZ120" s="995" t="s">
        <v>465</v>
      </c>
      <c r="BA120" s="964"/>
      <c r="BB120" s="964"/>
      <c r="BC120" s="964"/>
      <c r="BD120" s="964"/>
      <c r="BE120" s="964"/>
      <c r="BF120" s="964"/>
      <c r="BG120" s="964"/>
      <c r="BH120" s="964"/>
      <c r="BI120" s="964"/>
      <c r="BJ120" s="964"/>
      <c r="BK120" s="964"/>
      <c r="BL120" s="964"/>
      <c r="BM120" s="964"/>
      <c r="BN120" s="964"/>
      <c r="BO120" s="964"/>
      <c r="BP120" s="965"/>
      <c r="BQ120" s="996">
        <v>9236167</v>
      </c>
      <c r="BR120" s="997"/>
      <c r="BS120" s="997"/>
      <c r="BT120" s="997"/>
      <c r="BU120" s="997"/>
      <c r="BV120" s="997">
        <v>8441690</v>
      </c>
      <c r="BW120" s="997"/>
      <c r="BX120" s="997"/>
      <c r="BY120" s="997"/>
      <c r="BZ120" s="997"/>
      <c r="CA120" s="997">
        <v>10264108</v>
      </c>
      <c r="CB120" s="997"/>
      <c r="CC120" s="997"/>
      <c r="CD120" s="997"/>
      <c r="CE120" s="997"/>
      <c r="CF120" s="1010">
        <v>24.7</v>
      </c>
      <c r="CG120" s="1011"/>
      <c r="CH120" s="1011"/>
      <c r="CI120" s="1011"/>
      <c r="CJ120" s="1011"/>
      <c r="CK120" s="1072" t="s">
        <v>466</v>
      </c>
      <c r="CL120" s="1073"/>
      <c r="CM120" s="1073"/>
      <c r="CN120" s="1073"/>
      <c r="CO120" s="1074"/>
      <c r="CP120" s="1080" t="s">
        <v>406</v>
      </c>
      <c r="CQ120" s="1081"/>
      <c r="CR120" s="1081"/>
      <c r="CS120" s="1081"/>
      <c r="CT120" s="1081"/>
      <c r="CU120" s="1081"/>
      <c r="CV120" s="1081"/>
      <c r="CW120" s="1081"/>
      <c r="CX120" s="1081"/>
      <c r="CY120" s="1081"/>
      <c r="CZ120" s="1081"/>
      <c r="DA120" s="1081"/>
      <c r="DB120" s="1081"/>
      <c r="DC120" s="1081"/>
      <c r="DD120" s="1081"/>
      <c r="DE120" s="1081"/>
      <c r="DF120" s="1082"/>
      <c r="DG120" s="996" t="s">
        <v>231</v>
      </c>
      <c r="DH120" s="997"/>
      <c r="DI120" s="997"/>
      <c r="DJ120" s="997"/>
      <c r="DK120" s="997"/>
      <c r="DL120" s="997">
        <v>13953774</v>
      </c>
      <c r="DM120" s="997"/>
      <c r="DN120" s="997"/>
      <c r="DO120" s="997"/>
      <c r="DP120" s="997"/>
      <c r="DQ120" s="997">
        <v>15006343</v>
      </c>
      <c r="DR120" s="997"/>
      <c r="DS120" s="997"/>
      <c r="DT120" s="997"/>
      <c r="DU120" s="997"/>
      <c r="DV120" s="998">
        <v>36.1</v>
      </c>
      <c r="DW120" s="998"/>
      <c r="DX120" s="998"/>
      <c r="DY120" s="998"/>
      <c r="DZ120" s="999"/>
    </row>
    <row r="121" spans="1:130" s="226" customFormat="1" ht="26.25" customHeight="1" x14ac:dyDescent="0.2">
      <c r="A121" s="1123"/>
      <c r="B121" s="1015"/>
      <c r="C121" s="1040" t="s">
        <v>467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447</v>
      </c>
      <c r="AB121" s="1025"/>
      <c r="AC121" s="1025"/>
      <c r="AD121" s="1025"/>
      <c r="AE121" s="1026"/>
      <c r="AF121" s="1027" t="s">
        <v>231</v>
      </c>
      <c r="AG121" s="1025"/>
      <c r="AH121" s="1025"/>
      <c r="AI121" s="1025"/>
      <c r="AJ121" s="1026"/>
      <c r="AK121" s="1027" t="s">
        <v>231</v>
      </c>
      <c r="AL121" s="1025"/>
      <c r="AM121" s="1025"/>
      <c r="AN121" s="1025"/>
      <c r="AO121" s="1026"/>
      <c r="AP121" s="1028" t="s">
        <v>231</v>
      </c>
      <c r="AQ121" s="1029"/>
      <c r="AR121" s="1029"/>
      <c r="AS121" s="1029"/>
      <c r="AT121" s="1030"/>
      <c r="AU121" s="1060"/>
      <c r="AV121" s="1061"/>
      <c r="AW121" s="1061"/>
      <c r="AX121" s="1061"/>
      <c r="AY121" s="1062"/>
      <c r="AZ121" s="988" t="s">
        <v>468</v>
      </c>
      <c r="BA121" s="989"/>
      <c r="BB121" s="989"/>
      <c r="BC121" s="989"/>
      <c r="BD121" s="989"/>
      <c r="BE121" s="989"/>
      <c r="BF121" s="989"/>
      <c r="BG121" s="989"/>
      <c r="BH121" s="989"/>
      <c r="BI121" s="989"/>
      <c r="BJ121" s="989"/>
      <c r="BK121" s="989"/>
      <c r="BL121" s="989"/>
      <c r="BM121" s="989"/>
      <c r="BN121" s="989"/>
      <c r="BO121" s="989"/>
      <c r="BP121" s="990"/>
      <c r="BQ121" s="991">
        <v>17614839</v>
      </c>
      <c r="BR121" s="992"/>
      <c r="BS121" s="992"/>
      <c r="BT121" s="992"/>
      <c r="BU121" s="992"/>
      <c r="BV121" s="992">
        <v>18626510</v>
      </c>
      <c r="BW121" s="992"/>
      <c r="BX121" s="992"/>
      <c r="BY121" s="992"/>
      <c r="BZ121" s="992"/>
      <c r="CA121" s="992">
        <v>20191487</v>
      </c>
      <c r="CB121" s="992"/>
      <c r="CC121" s="992"/>
      <c r="CD121" s="992"/>
      <c r="CE121" s="992"/>
      <c r="CF121" s="986">
        <v>48.6</v>
      </c>
      <c r="CG121" s="987"/>
      <c r="CH121" s="987"/>
      <c r="CI121" s="987"/>
      <c r="CJ121" s="987"/>
      <c r="CK121" s="1075"/>
      <c r="CL121" s="1076"/>
      <c r="CM121" s="1076"/>
      <c r="CN121" s="1076"/>
      <c r="CO121" s="1077"/>
      <c r="CP121" s="1085" t="s">
        <v>404</v>
      </c>
      <c r="CQ121" s="1086"/>
      <c r="CR121" s="1086"/>
      <c r="CS121" s="1086"/>
      <c r="CT121" s="1086"/>
      <c r="CU121" s="1086"/>
      <c r="CV121" s="1086"/>
      <c r="CW121" s="1086"/>
      <c r="CX121" s="1086"/>
      <c r="CY121" s="1086"/>
      <c r="CZ121" s="1086"/>
      <c r="DA121" s="1086"/>
      <c r="DB121" s="1086"/>
      <c r="DC121" s="1086"/>
      <c r="DD121" s="1086"/>
      <c r="DE121" s="1086"/>
      <c r="DF121" s="1087"/>
      <c r="DG121" s="991">
        <v>2872376</v>
      </c>
      <c r="DH121" s="992"/>
      <c r="DI121" s="992"/>
      <c r="DJ121" s="992"/>
      <c r="DK121" s="992"/>
      <c r="DL121" s="992">
        <v>2650467</v>
      </c>
      <c r="DM121" s="992"/>
      <c r="DN121" s="992"/>
      <c r="DO121" s="992"/>
      <c r="DP121" s="992"/>
      <c r="DQ121" s="992">
        <v>2101383</v>
      </c>
      <c r="DR121" s="992"/>
      <c r="DS121" s="992"/>
      <c r="DT121" s="992"/>
      <c r="DU121" s="992"/>
      <c r="DV121" s="993">
        <v>5.0999999999999996</v>
      </c>
      <c r="DW121" s="993"/>
      <c r="DX121" s="993"/>
      <c r="DY121" s="993"/>
      <c r="DZ121" s="994"/>
    </row>
    <row r="122" spans="1:130" s="226" customFormat="1" ht="26.25" customHeight="1" x14ac:dyDescent="0.2">
      <c r="A122" s="1123"/>
      <c r="B122" s="1015"/>
      <c r="C122" s="988" t="s">
        <v>450</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231</v>
      </c>
      <c r="AB122" s="1025"/>
      <c r="AC122" s="1025"/>
      <c r="AD122" s="1025"/>
      <c r="AE122" s="1026"/>
      <c r="AF122" s="1027" t="s">
        <v>231</v>
      </c>
      <c r="AG122" s="1025"/>
      <c r="AH122" s="1025"/>
      <c r="AI122" s="1025"/>
      <c r="AJ122" s="1026"/>
      <c r="AK122" s="1027" t="s">
        <v>231</v>
      </c>
      <c r="AL122" s="1025"/>
      <c r="AM122" s="1025"/>
      <c r="AN122" s="1025"/>
      <c r="AO122" s="1026"/>
      <c r="AP122" s="1028" t="s">
        <v>447</v>
      </c>
      <c r="AQ122" s="1029"/>
      <c r="AR122" s="1029"/>
      <c r="AS122" s="1029"/>
      <c r="AT122" s="1030"/>
      <c r="AU122" s="1060"/>
      <c r="AV122" s="1061"/>
      <c r="AW122" s="1061"/>
      <c r="AX122" s="1061"/>
      <c r="AY122" s="1062"/>
      <c r="AZ122" s="1039" t="s">
        <v>469</v>
      </c>
      <c r="BA122" s="1031"/>
      <c r="BB122" s="1031"/>
      <c r="BC122" s="1031"/>
      <c r="BD122" s="1031"/>
      <c r="BE122" s="1031"/>
      <c r="BF122" s="1031"/>
      <c r="BG122" s="1031"/>
      <c r="BH122" s="1031"/>
      <c r="BI122" s="1031"/>
      <c r="BJ122" s="1031"/>
      <c r="BK122" s="1031"/>
      <c r="BL122" s="1031"/>
      <c r="BM122" s="1031"/>
      <c r="BN122" s="1031"/>
      <c r="BO122" s="1031"/>
      <c r="BP122" s="1032"/>
      <c r="BQ122" s="1065">
        <v>41719427</v>
      </c>
      <c r="BR122" s="1066"/>
      <c r="BS122" s="1066"/>
      <c r="BT122" s="1066"/>
      <c r="BU122" s="1066"/>
      <c r="BV122" s="1066">
        <v>40748212</v>
      </c>
      <c r="BW122" s="1066"/>
      <c r="BX122" s="1066"/>
      <c r="BY122" s="1066"/>
      <c r="BZ122" s="1066"/>
      <c r="CA122" s="1066">
        <v>40554600</v>
      </c>
      <c r="CB122" s="1066"/>
      <c r="CC122" s="1066"/>
      <c r="CD122" s="1066"/>
      <c r="CE122" s="1066"/>
      <c r="CF122" s="1083">
        <v>97.6</v>
      </c>
      <c r="CG122" s="1084"/>
      <c r="CH122" s="1084"/>
      <c r="CI122" s="1084"/>
      <c r="CJ122" s="1084"/>
      <c r="CK122" s="1075"/>
      <c r="CL122" s="1076"/>
      <c r="CM122" s="1076"/>
      <c r="CN122" s="1076"/>
      <c r="CO122" s="1077"/>
      <c r="CP122" s="1085" t="s">
        <v>470</v>
      </c>
      <c r="CQ122" s="1086"/>
      <c r="CR122" s="1086"/>
      <c r="CS122" s="1086"/>
      <c r="CT122" s="1086"/>
      <c r="CU122" s="1086"/>
      <c r="CV122" s="1086"/>
      <c r="CW122" s="1086"/>
      <c r="CX122" s="1086"/>
      <c r="CY122" s="1086"/>
      <c r="CZ122" s="1086"/>
      <c r="DA122" s="1086"/>
      <c r="DB122" s="1086"/>
      <c r="DC122" s="1086"/>
      <c r="DD122" s="1086"/>
      <c r="DE122" s="1086"/>
      <c r="DF122" s="1087"/>
      <c r="DG122" s="991" t="s">
        <v>231</v>
      </c>
      <c r="DH122" s="992"/>
      <c r="DI122" s="992"/>
      <c r="DJ122" s="992"/>
      <c r="DK122" s="992"/>
      <c r="DL122" s="992" t="s">
        <v>231</v>
      </c>
      <c r="DM122" s="992"/>
      <c r="DN122" s="992"/>
      <c r="DO122" s="992"/>
      <c r="DP122" s="992"/>
      <c r="DQ122" s="992" t="s">
        <v>437</v>
      </c>
      <c r="DR122" s="992"/>
      <c r="DS122" s="992"/>
      <c r="DT122" s="992"/>
      <c r="DU122" s="992"/>
      <c r="DV122" s="993" t="s">
        <v>434</v>
      </c>
      <c r="DW122" s="993"/>
      <c r="DX122" s="993"/>
      <c r="DY122" s="993"/>
      <c r="DZ122" s="994"/>
    </row>
    <row r="123" spans="1:130" s="226" customFormat="1" ht="26.25" customHeight="1" x14ac:dyDescent="0.2">
      <c r="A123" s="1123"/>
      <c r="B123" s="1015"/>
      <c r="C123" s="988" t="s">
        <v>456</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t="s">
        <v>231</v>
      </c>
      <c r="AB123" s="1025"/>
      <c r="AC123" s="1025"/>
      <c r="AD123" s="1025"/>
      <c r="AE123" s="1026"/>
      <c r="AF123" s="1027" t="s">
        <v>231</v>
      </c>
      <c r="AG123" s="1025"/>
      <c r="AH123" s="1025"/>
      <c r="AI123" s="1025"/>
      <c r="AJ123" s="1026"/>
      <c r="AK123" s="1027" t="s">
        <v>231</v>
      </c>
      <c r="AL123" s="1025"/>
      <c r="AM123" s="1025"/>
      <c r="AN123" s="1025"/>
      <c r="AO123" s="1026"/>
      <c r="AP123" s="1028" t="s">
        <v>231</v>
      </c>
      <c r="AQ123" s="1029"/>
      <c r="AR123" s="1029"/>
      <c r="AS123" s="1029"/>
      <c r="AT123" s="1030"/>
      <c r="AU123" s="1063"/>
      <c r="AV123" s="1064"/>
      <c r="AW123" s="1064"/>
      <c r="AX123" s="1064"/>
      <c r="AY123" s="1064"/>
      <c r="AZ123" s="247" t="s">
        <v>185</v>
      </c>
      <c r="BA123" s="247"/>
      <c r="BB123" s="247"/>
      <c r="BC123" s="247"/>
      <c r="BD123" s="247"/>
      <c r="BE123" s="247"/>
      <c r="BF123" s="247"/>
      <c r="BG123" s="247"/>
      <c r="BH123" s="247"/>
      <c r="BI123" s="247"/>
      <c r="BJ123" s="247"/>
      <c r="BK123" s="247"/>
      <c r="BL123" s="247"/>
      <c r="BM123" s="247"/>
      <c r="BN123" s="247"/>
      <c r="BO123" s="1043" t="s">
        <v>471</v>
      </c>
      <c r="BP123" s="1071"/>
      <c r="BQ123" s="1129">
        <v>68570433</v>
      </c>
      <c r="BR123" s="1130"/>
      <c r="BS123" s="1130"/>
      <c r="BT123" s="1130"/>
      <c r="BU123" s="1130"/>
      <c r="BV123" s="1130">
        <v>67816412</v>
      </c>
      <c r="BW123" s="1130"/>
      <c r="BX123" s="1130"/>
      <c r="BY123" s="1130"/>
      <c r="BZ123" s="1130"/>
      <c r="CA123" s="1130">
        <v>71010195</v>
      </c>
      <c r="CB123" s="1130"/>
      <c r="CC123" s="1130"/>
      <c r="CD123" s="1130"/>
      <c r="CE123" s="1130"/>
      <c r="CF123" s="1067"/>
      <c r="CG123" s="1068"/>
      <c r="CH123" s="1068"/>
      <c r="CI123" s="1068"/>
      <c r="CJ123" s="1069"/>
      <c r="CK123" s="1075"/>
      <c r="CL123" s="1076"/>
      <c r="CM123" s="1076"/>
      <c r="CN123" s="1076"/>
      <c r="CO123" s="1077"/>
      <c r="CP123" s="1085" t="s">
        <v>472</v>
      </c>
      <c r="CQ123" s="1086"/>
      <c r="CR123" s="1086"/>
      <c r="CS123" s="1086"/>
      <c r="CT123" s="1086"/>
      <c r="CU123" s="1086"/>
      <c r="CV123" s="1086"/>
      <c r="CW123" s="1086"/>
      <c r="CX123" s="1086"/>
      <c r="CY123" s="1086"/>
      <c r="CZ123" s="1086"/>
      <c r="DA123" s="1086"/>
      <c r="DB123" s="1086"/>
      <c r="DC123" s="1086"/>
      <c r="DD123" s="1086"/>
      <c r="DE123" s="1086"/>
      <c r="DF123" s="1087"/>
      <c r="DG123" s="1024" t="s">
        <v>434</v>
      </c>
      <c r="DH123" s="1025"/>
      <c r="DI123" s="1025"/>
      <c r="DJ123" s="1025"/>
      <c r="DK123" s="1026"/>
      <c r="DL123" s="1027" t="s">
        <v>231</v>
      </c>
      <c r="DM123" s="1025"/>
      <c r="DN123" s="1025"/>
      <c r="DO123" s="1025"/>
      <c r="DP123" s="1026"/>
      <c r="DQ123" s="1027" t="s">
        <v>231</v>
      </c>
      <c r="DR123" s="1025"/>
      <c r="DS123" s="1025"/>
      <c r="DT123" s="1025"/>
      <c r="DU123" s="1026"/>
      <c r="DV123" s="1028" t="s">
        <v>231</v>
      </c>
      <c r="DW123" s="1029"/>
      <c r="DX123" s="1029"/>
      <c r="DY123" s="1029"/>
      <c r="DZ123" s="1030"/>
    </row>
    <row r="124" spans="1:130" s="226" customFormat="1" ht="26.25" customHeight="1" thickBot="1" x14ac:dyDescent="0.25">
      <c r="A124" s="1123"/>
      <c r="B124" s="1015"/>
      <c r="C124" s="988" t="s">
        <v>459</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447</v>
      </c>
      <c r="AB124" s="1025"/>
      <c r="AC124" s="1025"/>
      <c r="AD124" s="1025"/>
      <c r="AE124" s="1026"/>
      <c r="AF124" s="1027" t="s">
        <v>231</v>
      </c>
      <c r="AG124" s="1025"/>
      <c r="AH124" s="1025"/>
      <c r="AI124" s="1025"/>
      <c r="AJ124" s="1026"/>
      <c r="AK124" s="1027" t="s">
        <v>231</v>
      </c>
      <c r="AL124" s="1025"/>
      <c r="AM124" s="1025"/>
      <c r="AN124" s="1025"/>
      <c r="AO124" s="1026"/>
      <c r="AP124" s="1028" t="s">
        <v>231</v>
      </c>
      <c r="AQ124" s="1029"/>
      <c r="AR124" s="1029"/>
      <c r="AS124" s="1029"/>
      <c r="AT124" s="1030"/>
      <c r="AU124" s="1125" t="s">
        <v>473</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38.200000000000003</v>
      </c>
      <c r="BR124" s="1093"/>
      <c r="BS124" s="1093"/>
      <c r="BT124" s="1093"/>
      <c r="BU124" s="1093"/>
      <c r="BV124" s="1093">
        <v>39.200000000000003</v>
      </c>
      <c r="BW124" s="1093"/>
      <c r="BX124" s="1093"/>
      <c r="BY124" s="1093"/>
      <c r="BZ124" s="1093"/>
      <c r="CA124" s="1093">
        <v>34.5</v>
      </c>
      <c r="CB124" s="1093"/>
      <c r="CC124" s="1093"/>
      <c r="CD124" s="1093"/>
      <c r="CE124" s="1093"/>
      <c r="CF124" s="1094"/>
      <c r="CG124" s="1095"/>
      <c r="CH124" s="1095"/>
      <c r="CI124" s="1095"/>
      <c r="CJ124" s="1096"/>
      <c r="CK124" s="1078"/>
      <c r="CL124" s="1078"/>
      <c r="CM124" s="1078"/>
      <c r="CN124" s="1078"/>
      <c r="CO124" s="1079"/>
      <c r="CP124" s="1085" t="s">
        <v>474</v>
      </c>
      <c r="CQ124" s="1086"/>
      <c r="CR124" s="1086"/>
      <c r="CS124" s="1086"/>
      <c r="CT124" s="1086"/>
      <c r="CU124" s="1086"/>
      <c r="CV124" s="1086"/>
      <c r="CW124" s="1086"/>
      <c r="CX124" s="1086"/>
      <c r="CY124" s="1086"/>
      <c r="CZ124" s="1086"/>
      <c r="DA124" s="1086"/>
      <c r="DB124" s="1086"/>
      <c r="DC124" s="1086"/>
      <c r="DD124" s="1086"/>
      <c r="DE124" s="1086"/>
      <c r="DF124" s="1087"/>
      <c r="DG124" s="1070">
        <v>13817127</v>
      </c>
      <c r="DH124" s="1052"/>
      <c r="DI124" s="1052"/>
      <c r="DJ124" s="1052"/>
      <c r="DK124" s="1053"/>
      <c r="DL124" s="1051" t="s">
        <v>231</v>
      </c>
      <c r="DM124" s="1052"/>
      <c r="DN124" s="1052"/>
      <c r="DO124" s="1052"/>
      <c r="DP124" s="1053"/>
      <c r="DQ124" s="1051" t="s">
        <v>231</v>
      </c>
      <c r="DR124" s="1052"/>
      <c r="DS124" s="1052"/>
      <c r="DT124" s="1052"/>
      <c r="DU124" s="1053"/>
      <c r="DV124" s="1054" t="s">
        <v>231</v>
      </c>
      <c r="DW124" s="1055"/>
      <c r="DX124" s="1055"/>
      <c r="DY124" s="1055"/>
      <c r="DZ124" s="1056"/>
    </row>
    <row r="125" spans="1:130" s="226" customFormat="1" ht="26.25" customHeight="1" x14ac:dyDescent="0.2">
      <c r="A125" s="1123"/>
      <c r="B125" s="1015"/>
      <c r="C125" s="988" t="s">
        <v>461</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231</v>
      </c>
      <c r="AB125" s="1025"/>
      <c r="AC125" s="1025"/>
      <c r="AD125" s="1025"/>
      <c r="AE125" s="1026"/>
      <c r="AF125" s="1027" t="s">
        <v>434</v>
      </c>
      <c r="AG125" s="1025"/>
      <c r="AH125" s="1025"/>
      <c r="AI125" s="1025"/>
      <c r="AJ125" s="1026"/>
      <c r="AK125" s="1027" t="s">
        <v>231</v>
      </c>
      <c r="AL125" s="1025"/>
      <c r="AM125" s="1025"/>
      <c r="AN125" s="1025"/>
      <c r="AO125" s="1026"/>
      <c r="AP125" s="1028" t="s">
        <v>231</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475</v>
      </c>
      <c r="CL125" s="1073"/>
      <c r="CM125" s="1073"/>
      <c r="CN125" s="1073"/>
      <c r="CO125" s="1074"/>
      <c r="CP125" s="995" t="s">
        <v>476</v>
      </c>
      <c r="CQ125" s="964"/>
      <c r="CR125" s="964"/>
      <c r="CS125" s="964"/>
      <c r="CT125" s="964"/>
      <c r="CU125" s="964"/>
      <c r="CV125" s="964"/>
      <c r="CW125" s="964"/>
      <c r="CX125" s="964"/>
      <c r="CY125" s="964"/>
      <c r="CZ125" s="964"/>
      <c r="DA125" s="964"/>
      <c r="DB125" s="964"/>
      <c r="DC125" s="964"/>
      <c r="DD125" s="964"/>
      <c r="DE125" s="964"/>
      <c r="DF125" s="965"/>
      <c r="DG125" s="996" t="s">
        <v>231</v>
      </c>
      <c r="DH125" s="997"/>
      <c r="DI125" s="997"/>
      <c r="DJ125" s="997"/>
      <c r="DK125" s="997"/>
      <c r="DL125" s="997" t="s">
        <v>231</v>
      </c>
      <c r="DM125" s="997"/>
      <c r="DN125" s="997"/>
      <c r="DO125" s="997"/>
      <c r="DP125" s="997"/>
      <c r="DQ125" s="997" t="s">
        <v>231</v>
      </c>
      <c r="DR125" s="997"/>
      <c r="DS125" s="997"/>
      <c r="DT125" s="997"/>
      <c r="DU125" s="997"/>
      <c r="DV125" s="998" t="s">
        <v>231</v>
      </c>
      <c r="DW125" s="998"/>
      <c r="DX125" s="998"/>
      <c r="DY125" s="998"/>
      <c r="DZ125" s="999"/>
    </row>
    <row r="126" spans="1:130" s="226" customFormat="1" ht="26.25" customHeight="1" thickBot="1" x14ac:dyDescent="0.25">
      <c r="A126" s="1123"/>
      <c r="B126" s="1015"/>
      <c r="C126" s="988" t="s">
        <v>463</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v>65907</v>
      </c>
      <c r="AB126" s="1025"/>
      <c r="AC126" s="1025"/>
      <c r="AD126" s="1025"/>
      <c r="AE126" s="1026"/>
      <c r="AF126" s="1027">
        <v>65907</v>
      </c>
      <c r="AG126" s="1025"/>
      <c r="AH126" s="1025"/>
      <c r="AI126" s="1025"/>
      <c r="AJ126" s="1026"/>
      <c r="AK126" s="1027">
        <v>94441</v>
      </c>
      <c r="AL126" s="1025"/>
      <c r="AM126" s="1025"/>
      <c r="AN126" s="1025"/>
      <c r="AO126" s="1026"/>
      <c r="AP126" s="1028">
        <v>0.2</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477</v>
      </c>
      <c r="CQ126" s="989"/>
      <c r="CR126" s="989"/>
      <c r="CS126" s="989"/>
      <c r="CT126" s="989"/>
      <c r="CU126" s="989"/>
      <c r="CV126" s="989"/>
      <c r="CW126" s="989"/>
      <c r="CX126" s="989"/>
      <c r="CY126" s="989"/>
      <c r="CZ126" s="989"/>
      <c r="DA126" s="989"/>
      <c r="DB126" s="989"/>
      <c r="DC126" s="989"/>
      <c r="DD126" s="989"/>
      <c r="DE126" s="989"/>
      <c r="DF126" s="990"/>
      <c r="DG126" s="991" t="s">
        <v>231</v>
      </c>
      <c r="DH126" s="992"/>
      <c r="DI126" s="992"/>
      <c r="DJ126" s="992"/>
      <c r="DK126" s="992"/>
      <c r="DL126" s="992" t="s">
        <v>231</v>
      </c>
      <c r="DM126" s="992"/>
      <c r="DN126" s="992"/>
      <c r="DO126" s="992"/>
      <c r="DP126" s="992"/>
      <c r="DQ126" s="992" t="s">
        <v>231</v>
      </c>
      <c r="DR126" s="992"/>
      <c r="DS126" s="992"/>
      <c r="DT126" s="992"/>
      <c r="DU126" s="992"/>
      <c r="DV126" s="993" t="s">
        <v>231</v>
      </c>
      <c r="DW126" s="993"/>
      <c r="DX126" s="993"/>
      <c r="DY126" s="993"/>
      <c r="DZ126" s="994"/>
    </row>
    <row r="127" spans="1:130" s="226" customFormat="1" ht="26.25" customHeight="1" x14ac:dyDescent="0.2">
      <c r="A127" s="1124"/>
      <c r="B127" s="1017"/>
      <c r="C127" s="1039" t="s">
        <v>478</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231</v>
      </c>
      <c r="AB127" s="1025"/>
      <c r="AC127" s="1025"/>
      <c r="AD127" s="1025"/>
      <c r="AE127" s="1026"/>
      <c r="AF127" s="1027" t="s">
        <v>231</v>
      </c>
      <c r="AG127" s="1025"/>
      <c r="AH127" s="1025"/>
      <c r="AI127" s="1025"/>
      <c r="AJ127" s="1026"/>
      <c r="AK127" s="1027" t="s">
        <v>231</v>
      </c>
      <c r="AL127" s="1025"/>
      <c r="AM127" s="1025"/>
      <c r="AN127" s="1025"/>
      <c r="AO127" s="1026"/>
      <c r="AP127" s="1028" t="s">
        <v>231</v>
      </c>
      <c r="AQ127" s="1029"/>
      <c r="AR127" s="1029"/>
      <c r="AS127" s="1029"/>
      <c r="AT127" s="1030"/>
      <c r="AU127" s="228"/>
      <c r="AV127" s="228"/>
      <c r="AW127" s="228"/>
      <c r="AX127" s="1097" t="s">
        <v>479</v>
      </c>
      <c r="AY127" s="1098"/>
      <c r="AZ127" s="1098"/>
      <c r="BA127" s="1098"/>
      <c r="BB127" s="1098"/>
      <c r="BC127" s="1098"/>
      <c r="BD127" s="1098"/>
      <c r="BE127" s="1099"/>
      <c r="BF127" s="1100" t="s">
        <v>480</v>
      </c>
      <c r="BG127" s="1098"/>
      <c r="BH127" s="1098"/>
      <c r="BI127" s="1098"/>
      <c r="BJ127" s="1098"/>
      <c r="BK127" s="1098"/>
      <c r="BL127" s="1099"/>
      <c r="BM127" s="1100" t="s">
        <v>481</v>
      </c>
      <c r="BN127" s="1098"/>
      <c r="BO127" s="1098"/>
      <c r="BP127" s="1098"/>
      <c r="BQ127" s="1098"/>
      <c r="BR127" s="1098"/>
      <c r="BS127" s="1099"/>
      <c r="BT127" s="1100" t="s">
        <v>482</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483</v>
      </c>
      <c r="CQ127" s="989"/>
      <c r="CR127" s="989"/>
      <c r="CS127" s="989"/>
      <c r="CT127" s="989"/>
      <c r="CU127" s="989"/>
      <c r="CV127" s="989"/>
      <c r="CW127" s="989"/>
      <c r="CX127" s="989"/>
      <c r="CY127" s="989"/>
      <c r="CZ127" s="989"/>
      <c r="DA127" s="989"/>
      <c r="DB127" s="989"/>
      <c r="DC127" s="989"/>
      <c r="DD127" s="989"/>
      <c r="DE127" s="989"/>
      <c r="DF127" s="990"/>
      <c r="DG127" s="991" t="s">
        <v>231</v>
      </c>
      <c r="DH127" s="992"/>
      <c r="DI127" s="992"/>
      <c r="DJ127" s="992"/>
      <c r="DK127" s="992"/>
      <c r="DL127" s="992" t="s">
        <v>231</v>
      </c>
      <c r="DM127" s="992"/>
      <c r="DN127" s="992"/>
      <c r="DO127" s="992"/>
      <c r="DP127" s="992"/>
      <c r="DQ127" s="992" t="s">
        <v>231</v>
      </c>
      <c r="DR127" s="992"/>
      <c r="DS127" s="992"/>
      <c r="DT127" s="992"/>
      <c r="DU127" s="992"/>
      <c r="DV127" s="993" t="s">
        <v>231</v>
      </c>
      <c r="DW127" s="993"/>
      <c r="DX127" s="993"/>
      <c r="DY127" s="993"/>
      <c r="DZ127" s="994"/>
    </row>
    <row r="128" spans="1:130" s="226" customFormat="1" ht="26.25" customHeight="1" thickBot="1" x14ac:dyDescent="0.25">
      <c r="A128" s="1107" t="s">
        <v>484</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485</v>
      </c>
      <c r="X128" s="1109"/>
      <c r="Y128" s="1109"/>
      <c r="Z128" s="1110"/>
      <c r="AA128" s="1111">
        <v>1864542</v>
      </c>
      <c r="AB128" s="1112"/>
      <c r="AC128" s="1112"/>
      <c r="AD128" s="1112"/>
      <c r="AE128" s="1113"/>
      <c r="AF128" s="1114">
        <v>2052217</v>
      </c>
      <c r="AG128" s="1112"/>
      <c r="AH128" s="1112"/>
      <c r="AI128" s="1112"/>
      <c r="AJ128" s="1113"/>
      <c r="AK128" s="1114">
        <v>2051768</v>
      </c>
      <c r="AL128" s="1112"/>
      <c r="AM128" s="1112"/>
      <c r="AN128" s="1112"/>
      <c r="AO128" s="1113"/>
      <c r="AP128" s="1115"/>
      <c r="AQ128" s="1116"/>
      <c r="AR128" s="1116"/>
      <c r="AS128" s="1116"/>
      <c r="AT128" s="1117"/>
      <c r="AU128" s="228"/>
      <c r="AV128" s="228"/>
      <c r="AW128" s="228"/>
      <c r="AX128" s="963" t="s">
        <v>486</v>
      </c>
      <c r="AY128" s="964"/>
      <c r="AZ128" s="964"/>
      <c r="BA128" s="964"/>
      <c r="BB128" s="964"/>
      <c r="BC128" s="964"/>
      <c r="BD128" s="964"/>
      <c r="BE128" s="965"/>
      <c r="BF128" s="1118" t="s">
        <v>231</v>
      </c>
      <c r="BG128" s="1119"/>
      <c r="BH128" s="1119"/>
      <c r="BI128" s="1119"/>
      <c r="BJ128" s="1119"/>
      <c r="BK128" s="1119"/>
      <c r="BL128" s="1120"/>
      <c r="BM128" s="1118">
        <v>11.33</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487</v>
      </c>
      <c r="CQ128" s="791"/>
      <c r="CR128" s="791"/>
      <c r="CS128" s="791"/>
      <c r="CT128" s="791"/>
      <c r="CU128" s="791"/>
      <c r="CV128" s="791"/>
      <c r="CW128" s="791"/>
      <c r="CX128" s="791"/>
      <c r="CY128" s="791"/>
      <c r="CZ128" s="791"/>
      <c r="DA128" s="791"/>
      <c r="DB128" s="791"/>
      <c r="DC128" s="791"/>
      <c r="DD128" s="791"/>
      <c r="DE128" s="791"/>
      <c r="DF128" s="1102"/>
      <c r="DG128" s="1103" t="s">
        <v>231</v>
      </c>
      <c r="DH128" s="1104"/>
      <c r="DI128" s="1104"/>
      <c r="DJ128" s="1104"/>
      <c r="DK128" s="1104"/>
      <c r="DL128" s="1104" t="s">
        <v>488</v>
      </c>
      <c r="DM128" s="1104"/>
      <c r="DN128" s="1104"/>
      <c r="DO128" s="1104"/>
      <c r="DP128" s="1104"/>
      <c r="DQ128" s="1104" t="s">
        <v>489</v>
      </c>
      <c r="DR128" s="1104"/>
      <c r="DS128" s="1104"/>
      <c r="DT128" s="1104"/>
      <c r="DU128" s="1104"/>
      <c r="DV128" s="1105" t="s">
        <v>231</v>
      </c>
      <c r="DW128" s="1105"/>
      <c r="DX128" s="1105"/>
      <c r="DY128" s="1105"/>
      <c r="DZ128" s="1106"/>
    </row>
    <row r="129" spans="1:131" s="226" customFormat="1" ht="26.25" customHeight="1" x14ac:dyDescent="0.2">
      <c r="A129" s="1000" t="s">
        <v>109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490</v>
      </c>
      <c r="X129" s="1137"/>
      <c r="Y129" s="1137"/>
      <c r="Z129" s="1138"/>
      <c r="AA129" s="1024">
        <v>41666269</v>
      </c>
      <c r="AB129" s="1025"/>
      <c r="AC129" s="1025"/>
      <c r="AD129" s="1025"/>
      <c r="AE129" s="1026"/>
      <c r="AF129" s="1027">
        <v>43021259</v>
      </c>
      <c r="AG129" s="1025"/>
      <c r="AH129" s="1025"/>
      <c r="AI129" s="1025"/>
      <c r="AJ129" s="1026"/>
      <c r="AK129" s="1027">
        <v>45487520</v>
      </c>
      <c r="AL129" s="1025"/>
      <c r="AM129" s="1025"/>
      <c r="AN129" s="1025"/>
      <c r="AO129" s="1026"/>
      <c r="AP129" s="1139"/>
      <c r="AQ129" s="1140"/>
      <c r="AR129" s="1140"/>
      <c r="AS129" s="1140"/>
      <c r="AT129" s="1141"/>
      <c r="AU129" s="229"/>
      <c r="AV129" s="229"/>
      <c r="AW129" s="229"/>
      <c r="AX129" s="1131" t="s">
        <v>491</v>
      </c>
      <c r="AY129" s="989"/>
      <c r="AZ129" s="989"/>
      <c r="BA129" s="989"/>
      <c r="BB129" s="989"/>
      <c r="BC129" s="989"/>
      <c r="BD129" s="989"/>
      <c r="BE129" s="990"/>
      <c r="BF129" s="1132" t="s">
        <v>489</v>
      </c>
      <c r="BG129" s="1133"/>
      <c r="BH129" s="1133"/>
      <c r="BI129" s="1133"/>
      <c r="BJ129" s="1133"/>
      <c r="BK129" s="1133"/>
      <c r="BL129" s="1134"/>
      <c r="BM129" s="1132">
        <v>16.329999999999998</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493</v>
      </c>
      <c r="X130" s="1137"/>
      <c r="Y130" s="1137"/>
      <c r="Z130" s="1138"/>
      <c r="AA130" s="1024">
        <v>4105417</v>
      </c>
      <c r="AB130" s="1025"/>
      <c r="AC130" s="1025"/>
      <c r="AD130" s="1025"/>
      <c r="AE130" s="1026"/>
      <c r="AF130" s="1027">
        <v>4040051</v>
      </c>
      <c r="AG130" s="1025"/>
      <c r="AH130" s="1025"/>
      <c r="AI130" s="1025"/>
      <c r="AJ130" s="1026"/>
      <c r="AK130" s="1027">
        <v>3923625</v>
      </c>
      <c r="AL130" s="1025"/>
      <c r="AM130" s="1025"/>
      <c r="AN130" s="1025"/>
      <c r="AO130" s="1026"/>
      <c r="AP130" s="1139"/>
      <c r="AQ130" s="1140"/>
      <c r="AR130" s="1140"/>
      <c r="AS130" s="1140"/>
      <c r="AT130" s="1141"/>
      <c r="AU130" s="229"/>
      <c r="AV130" s="229"/>
      <c r="AW130" s="229"/>
      <c r="AX130" s="1131" t="s">
        <v>494</v>
      </c>
      <c r="AY130" s="989"/>
      <c r="AZ130" s="989"/>
      <c r="BA130" s="989"/>
      <c r="BB130" s="989"/>
      <c r="BC130" s="989"/>
      <c r="BD130" s="989"/>
      <c r="BE130" s="990"/>
      <c r="BF130" s="1167">
        <v>2.8</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495</v>
      </c>
      <c r="X131" s="1174"/>
      <c r="Y131" s="1174"/>
      <c r="Z131" s="1175"/>
      <c r="AA131" s="1070">
        <v>37560852</v>
      </c>
      <c r="AB131" s="1052"/>
      <c r="AC131" s="1052"/>
      <c r="AD131" s="1052"/>
      <c r="AE131" s="1053"/>
      <c r="AF131" s="1051">
        <v>38981208</v>
      </c>
      <c r="AG131" s="1052"/>
      <c r="AH131" s="1052"/>
      <c r="AI131" s="1052"/>
      <c r="AJ131" s="1053"/>
      <c r="AK131" s="1051">
        <v>41563895</v>
      </c>
      <c r="AL131" s="1052"/>
      <c r="AM131" s="1052"/>
      <c r="AN131" s="1052"/>
      <c r="AO131" s="1053"/>
      <c r="AP131" s="1176"/>
      <c r="AQ131" s="1177"/>
      <c r="AR131" s="1177"/>
      <c r="AS131" s="1177"/>
      <c r="AT131" s="1178"/>
      <c r="AU131" s="229"/>
      <c r="AV131" s="229"/>
      <c r="AW131" s="229"/>
      <c r="AX131" s="1149" t="s">
        <v>496</v>
      </c>
      <c r="AY131" s="791"/>
      <c r="AZ131" s="791"/>
      <c r="BA131" s="791"/>
      <c r="BB131" s="791"/>
      <c r="BC131" s="791"/>
      <c r="BD131" s="791"/>
      <c r="BE131" s="1102"/>
      <c r="BF131" s="1150">
        <v>34.5</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6" t="s">
        <v>497</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498</v>
      </c>
      <c r="W132" s="1160"/>
      <c r="X132" s="1160"/>
      <c r="Y132" s="1160"/>
      <c r="Z132" s="1161"/>
      <c r="AA132" s="1162">
        <v>2.537977573</v>
      </c>
      <c r="AB132" s="1163"/>
      <c r="AC132" s="1163"/>
      <c r="AD132" s="1163"/>
      <c r="AE132" s="1164"/>
      <c r="AF132" s="1165">
        <v>2.473835598</v>
      </c>
      <c r="AG132" s="1163"/>
      <c r="AH132" s="1163"/>
      <c r="AI132" s="1163"/>
      <c r="AJ132" s="1164"/>
      <c r="AK132" s="1165">
        <v>3.466116446</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499</v>
      </c>
      <c r="W133" s="1143"/>
      <c r="X133" s="1143"/>
      <c r="Y133" s="1143"/>
      <c r="Z133" s="1144"/>
      <c r="AA133" s="1145">
        <v>1.2</v>
      </c>
      <c r="AB133" s="1146"/>
      <c r="AC133" s="1146"/>
      <c r="AD133" s="1146"/>
      <c r="AE133" s="1147"/>
      <c r="AF133" s="1145">
        <v>1.8</v>
      </c>
      <c r="AG133" s="1146"/>
      <c r="AH133" s="1146"/>
      <c r="AI133" s="1146"/>
      <c r="AJ133" s="1147"/>
      <c r="AK133" s="1145">
        <v>2.8</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Ry9i8zezTfylTu2lYBXtTz9cYGySOrOfJp6kBKLbfsaCWrb/+7h/yuo1Ih5dH2bqNbU7JTvfPRitSHvQWzRqg==" saltValue="6qxanWtsBiH8GKBuvVpi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aICbatg/XKueuHuUX8l15FWBpk1/CSKD7YgowjnqpJ+56ctIceiJXsNAO++e+n5KX1ypBdgfCrlubduHTC8Z2A==" saltValue="fy5wWvbexQ6997fTu+Rqk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2oyI5exubANzu0lBs+U6iUfDaLIOlM60g9eHg607jzhv3A1o40O1Wsx2XWKCU7AROEe/JmJ9949YQ4SbLAkEw==" saltValue="UNnocF2RQE7/0oQT8U1h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503</v>
      </c>
      <c r="AP7" s="268"/>
      <c r="AQ7" s="269" t="s">
        <v>504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505</v>
      </c>
      <c r="AQ8" s="275" t="s">
        <v>506</v>
      </c>
      <c r="AR8" s="276" t="s">
        <v>507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508</v>
      </c>
      <c r="AL9" s="1183"/>
      <c r="AM9" s="1183"/>
      <c r="AN9" s="1184"/>
      <c r="AO9" s="277">
        <v>12494271</v>
      </c>
      <c r="AP9" s="277">
        <v>51430</v>
      </c>
      <c r="AQ9" s="278">
        <v>63241</v>
      </c>
      <c r="AR9" s="279">
        <v>-18.7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509</v>
      </c>
      <c r="AL10" s="1183"/>
      <c r="AM10" s="1183"/>
      <c r="AN10" s="1184"/>
      <c r="AO10" s="280">
        <v>12795</v>
      </c>
      <c r="AP10" s="280">
        <v>53</v>
      </c>
      <c r="AQ10" s="281">
        <v>2237</v>
      </c>
      <c r="AR10" s="282">
        <v>-97.6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510</v>
      </c>
      <c r="AL11" s="1183"/>
      <c r="AM11" s="1183"/>
      <c r="AN11" s="1184"/>
      <c r="AO11" s="280">
        <v>1050013</v>
      </c>
      <c r="AP11" s="280">
        <v>4322</v>
      </c>
      <c r="AQ11" s="281">
        <v>1750</v>
      </c>
      <c r="AR11" s="282">
        <v>147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511</v>
      </c>
      <c r="AL12" s="1183"/>
      <c r="AM12" s="1183"/>
      <c r="AN12" s="1184"/>
      <c r="AO12" s="280" t="s">
        <v>512</v>
      </c>
      <c r="AP12" s="280" t="s">
        <v>512</v>
      </c>
      <c r="AQ12" s="281">
        <v>30</v>
      </c>
      <c r="AR12" s="282" t="s">
        <v>512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513</v>
      </c>
      <c r="AL13" s="1183"/>
      <c r="AM13" s="1183"/>
      <c r="AN13" s="1184"/>
      <c r="AO13" s="280">
        <v>568829</v>
      </c>
      <c r="AP13" s="280">
        <v>2341</v>
      </c>
      <c r="AQ13" s="281">
        <v>1645</v>
      </c>
      <c r="AR13" s="282">
        <v>42.3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514</v>
      </c>
      <c r="AL14" s="1183"/>
      <c r="AM14" s="1183"/>
      <c r="AN14" s="1184"/>
      <c r="AO14" s="280">
        <v>268550</v>
      </c>
      <c r="AP14" s="280">
        <v>1105</v>
      </c>
      <c r="AQ14" s="281">
        <v>1253</v>
      </c>
      <c r="AR14" s="282">
        <v>-11.8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515</v>
      </c>
      <c r="AL15" s="1186"/>
      <c r="AM15" s="1186"/>
      <c r="AN15" s="1187"/>
      <c r="AO15" s="280">
        <v>-708612</v>
      </c>
      <c r="AP15" s="280">
        <v>-2917</v>
      </c>
      <c r="AQ15" s="281">
        <v>-3723</v>
      </c>
      <c r="AR15" s="282">
        <v>-21.6</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185</v>
      </c>
      <c r="AL16" s="1186"/>
      <c r="AM16" s="1186"/>
      <c r="AN16" s="1187"/>
      <c r="AO16" s="280">
        <v>13685846</v>
      </c>
      <c r="AP16" s="280">
        <v>56335</v>
      </c>
      <c r="AQ16" s="281">
        <v>66432</v>
      </c>
      <c r="AR16" s="282">
        <v>-15.2</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520</v>
      </c>
      <c r="AL21" s="1189"/>
      <c r="AM21" s="1189"/>
      <c r="AN21" s="1190"/>
      <c r="AO21" s="293">
        <v>5.13</v>
      </c>
      <c r="AP21" s="294">
        <v>6.41</v>
      </c>
      <c r="AQ21" s="295">
        <v>-1.28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521</v>
      </c>
      <c r="AL22" s="1189"/>
      <c r="AM22" s="1189"/>
      <c r="AN22" s="1190"/>
      <c r="AO22" s="298">
        <v>95.7</v>
      </c>
      <c r="AP22" s="299">
        <v>99.7</v>
      </c>
      <c r="AQ22" s="300">
        <v>-4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9" t="s">
        <v>522</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ht="13.2" x14ac:dyDescent="0.2">
      <c r="A27" s="305"/>
      <c r="AO27" s="258"/>
      <c r="AP27" s="258"/>
      <c r="AQ27" s="258"/>
      <c r="AR27" s="258"/>
      <c r="AS27" s="258"/>
      <c r="AT27" s="258"/>
    </row>
    <row r="28" spans="1:46" ht="16.2" x14ac:dyDescent="0.2">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503</v>
      </c>
      <c r="AP30" s="268"/>
      <c r="AQ30" s="269" t="s">
        <v>504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505</v>
      </c>
      <c r="AQ31" s="275" t="s">
        <v>506</v>
      </c>
      <c r="AR31" s="276" t="s">
        <v>507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525</v>
      </c>
      <c r="AL32" s="1197"/>
      <c r="AM32" s="1197"/>
      <c r="AN32" s="1198"/>
      <c r="AO32" s="308">
        <v>5239521</v>
      </c>
      <c r="AP32" s="308">
        <v>21567</v>
      </c>
      <c r="AQ32" s="309">
        <v>30006</v>
      </c>
      <c r="AR32" s="310">
        <v>-28.1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526</v>
      </c>
      <c r="AL33" s="1197"/>
      <c r="AM33" s="1197"/>
      <c r="AN33" s="1198"/>
      <c r="AO33" s="308" t="s">
        <v>512</v>
      </c>
      <c r="AP33" s="308" t="s">
        <v>512</v>
      </c>
      <c r="AQ33" s="309" t="s">
        <v>512</v>
      </c>
      <c r="AR33" s="310" t="s">
        <v>512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527</v>
      </c>
      <c r="AL34" s="1197"/>
      <c r="AM34" s="1197"/>
      <c r="AN34" s="1198"/>
      <c r="AO34" s="308">
        <v>49067</v>
      </c>
      <c r="AP34" s="308">
        <v>202</v>
      </c>
      <c r="AQ34" s="309">
        <v>25</v>
      </c>
      <c r="AR34" s="310">
        <v>708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528</v>
      </c>
      <c r="AL35" s="1197"/>
      <c r="AM35" s="1197"/>
      <c r="AN35" s="1198"/>
      <c r="AO35" s="308">
        <v>2029693</v>
      </c>
      <c r="AP35" s="308">
        <v>8355</v>
      </c>
      <c r="AQ35" s="309">
        <v>7870</v>
      </c>
      <c r="AR35" s="310">
        <v>6.2</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529</v>
      </c>
      <c r="AL36" s="1197"/>
      <c r="AM36" s="1197"/>
      <c r="AN36" s="1198"/>
      <c r="AO36" s="308">
        <v>3324</v>
      </c>
      <c r="AP36" s="308">
        <v>14</v>
      </c>
      <c r="AQ36" s="309">
        <v>526</v>
      </c>
      <c r="AR36" s="310">
        <v>-97.3</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530</v>
      </c>
      <c r="AL37" s="1197"/>
      <c r="AM37" s="1197"/>
      <c r="AN37" s="1198"/>
      <c r="AO37" s="308">
        <v>94441</v>
      </c>
      <c r="AP37" s="308">
        <v>389</v>
      </c>
      <c r="AQ37" s="309">
        <v>821</v>
      </c>
      <c r="AR37" s="310">
        <v>-52.6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531</v>
      </c>
      <c r="AL38" s="1200"/>
      <c r="AM38" s="1200"/>
      <c r="AN38" s="1201"/>
      <c r="AO38" s="311" t="s">
        <v>512</v>
      </c>
      <c r="AP38" s="311" t="s">
        <v>512</v>
      </c>
      <c r="AQ38" s="312">
        <v>0</v>
      </c>
      <c r="AR38" s="300" t="s">
        <v>512</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532</v>
      </c>
      <c r="AL39" s="1200"/>
      <c r="AM39" s="1200"/>
      <c r="AN39" s="1201"/>
      <c r="AO39" s="308">
        <v>-2051768</v>
      </c>
      <c r="AP39" s="308">
        <v>-8446</v>
      </c>
      <c r="AQ39" s="309">
        <v>-7309</v>
      </c>
      <c r="AR39" s="310">
        <v>15.6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533</v>
      </c>
      <c r="AL40" s="1197"/>
      <c r="AM40" s="1197"/>
      <c r="AN40" s="1198"/>
      <c r="AO40" s="308">
        <v>-3923625</v>
      </c>
      <c r="AP40" s="308">
        <v>-16151</v>
      </c>
      <c r="AQ40" s="309">
        <v>-24731</v>
      </c>
      <c r="AR40" s="310">
        <v>-34.700000000000003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296</v>
      </c>
      <c r="AL41" s="1203"/>
      <c r="AM41" s="1203"/>
      <c r="AN41" s="1204"/>
      <c r="AO41" s="308">
        <v>1440653</v>
      </c>
      <c r="AP41" s="308">
        <v>5930</v>
      </c>
      <c r="AQ41" s="309">
        <v>7208</v>
      </c>
      <c r="AR41" s="310">
        <v>-17.7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503</v>
      </c>
      <c r="AN49" s="1193" t="s">
        <v>537</v>
      </c>
      <c r="AO49" s="1194"/>
      <c r="AP49" s="1194"/>
      <c r="AQ49" s="1194"/>
      <c r="AR49" s="1195"/>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538</v>
      </c>
      <c r="AO50" s="325" t="s">
        <v>539</v>
      </c>
      <c r="AP50" s="326" t="s">
        <v>540</v>
      </c>
      <c r="AQ50" s="327" t="s">
        <v>541</v>
      </c>
      <c r="AR50" s="328" t="s">
        <v>542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7376263</v>
      </c>
      <c r="AN51" s="330">
        <v>31166</v>
      </c>
      <c r="AO51" s="331">
        <v>-1</v>
      </c>
      <c r="AP51" s="332">
        <v>45426</v>
      </c>
      <c r="AQ51" s="333">
        <v>6.7</v>
      </c>
      <c r="AR51" s="334">
        <v>-7.7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3782556</v>
      </c>
      <c r="AN52" s="338">
        <v>15982</v>
      </c>
      <c r="AO52" s="339">
        <v>12.5</v>
      </c>
      <c r="AP52" s="340">
        <v>24508</v>
      </c>
      <c r="AQ52" s="341">
        <v>0.6</v>
      </c>
      <c r="AR52" s="342">
        <v>11.9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8394890</v>
      </c>
      <c r="AN53" s="330">
        <v>35405</v>
      </c>
      <c r="AO53" s="331">
        <v>13.6</v>
      </c>
      <c r="AP53" s="332">
        <v>45022</v>
      </c>
      <c r="AQ53" s="333">
        <v>-0.9</v>
      </c>
      <c r="AR53" s="334">
        <v>14.5</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4632273</v>
      </c>
      <c r="AN54" s="338">
        <v>19536</v>
      </c>
      <c r="AO54" s="339">
        <v>22.2</v>
      </c>
      <c r="AP54" s="340">
        <v>25247</v>
      </c>
      <c r="AQ54" s="341">
        <v>3</v>
      </c>
      <c r="AR54" s="342">
        <v>19.2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6221104</v>
      </c>
      <c r="AN55" s="330">
        <v>26009</v>
      </c>
      <c r="AO55" s="331">
        <v>-26.5</v>
      </c>
      <c r="AP55" s="332">
        <v>46035</v>
      </c>
      <c r="AQ55" s="333">
        <v>2.2999999999999998</v>
      </c>
      <c r="AR55" s="334">
        <v>-28.8</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4290918</v>
      </c>
      <c r="AN56" s="338">
        <v>17939</v>
      </c>
      <c r="AO56" s="339">
        <v>-8.1999999999999993</v>
      </c>
      <c r="AP56" s="340">
        <v>25158</v>
      </c>
      <c r="AQ56" s="341">
        <v>-0.4</v>
      </c>
      <c r="AR56" s="342">
        <v>-7.8</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5246728</v>
      </c>
      <c r="AN57" s="330">
        <v>21771</v>
      </c>
      <c r="AO57" s="331">
        <v>-16.3</v>
      </c>
      <c r="AP57" s="332">
        <v>43261</v>
      </c>
      <c r="AQ57" s="333">
        <v>-6</v>
      </c>
      <c r="AR57" s="334">
        <v>-10.3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3666482</v>
      </c>
      <c r="AN58" s="338">
        <v>15214</v>
      </c>
      <c r="AO58" s="339">
        <v>-15.2</v>
      </c>
      <c r="AP58" s="340">
        <v>24721</v>
      </c>
      <c r="AQ58" s="341">
        <v>-1.7</v>
      </c>
      <c r="AR58" s="342">
        <v>-13.5</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8162289</v>
      </c>
      <c r="AN59" s="330">
        <v>33598</v>
      </c>
      <c r="AO59" s="331">
        <v>54.3</v>
      </c>
      <c r="AP59" s="332">
        <v>40626</v>
      </c>
      <c r="AQ59" s="333">
        <v>-6.1</v>
      </c>
      <c r="AR59" s="334">
        <v>60.4</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5399517</v>
      </c>
      <c r="AN60" s="338">
        <v>22226</v>
      </c>
      <c r="AO60" s="339">
        <v>46.1</v>
      </c>
      <c r="AP60" s="340">
        <v>24279</v>
      </c>
      <c r="AQ60" s="341">
        <v>-1.8</v>
      </c>
      <c r="AR60" s="342">
        <v>47.9</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7080255</v>
      </c>
      <c r="AN61" s="345">
        <v>29590</v>
      </c>
      <c r="AO61" s="346">
        <v>4.8</v>
      </c>
      <c r="AP61" s="347">
        <v>44074</v>
      </c>
      <c r="AQ61" s="348">
        <v>-0.8</v>
      </c>
      <c r="AR61" s="334">
        <v>5.6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4354349</v>
      </c>
      <c r="AN62" s="338">
        <v>18179</v>
      </c>
      <c r="AO62" s="339">
        <v>11.5</v>
      </c>
      <c r="AP62" s="340">
        <v>24783</v>
      </c>
      <c r="AQ62" s="341">
        <v>-0.1</v>
      </c>
      <c r="AR62" s="342">
        <v>11.6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ezndUObkhfc4VKzTktFlDDWxt1JCExeP0tpZfSkS10fVWnWeOsTTOlYq9cTETmkwZgO4pd8cw7/PBdkhJBpnSw==" saltValue="DEKGhbZeKzXbfz0pkudx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551</v>
      </c>
    </row>
    <row r="120" spans="125:125" ht="13.5" hidden="1" customHeight="1" x14ac:dyDescent="0.2"/>
    <row r="121" spans="125:125" ht="13.5" hidden="1" customHeight="1" x14ac:dyDescent="0.2">
      <c r="DU121" s="255"/>
    </row>
  </sheetData>
  <sheetProtection algorithmName="SHA-512" hashValue="R70PELIuWS+9WbjYMZZv1djp06t8praIprV8k0+f+DTTs6trQwTnzo9bh1PobmYE7EEnZFiy3hDj8VA78l0jzg==" saltValue="wzjaLYrrCZY9/YnqQ9mo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552</v>
      </c>
    </row>
  </sheetData>
  <sheetProtection algorithmName="SHA-512" hashValue="FgFpnOHy/OCVHgxh+GHtdPRO6t0UZJIFVGsmU+hObHBvTwKGTvY5U1sZFYBaSPfKOg3lbFqyb1Wa1i7epLKn9w==" saltValue="0FAMDcdcg74PtOTcAl/J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05" t="s">
        <v>3</v>
      </c>
      <c r="D47" s="1205"/>
      <c r="E47" s="1206"/>
      <c r="F47" s="11">
        <v>13.82</v>
      </c>
      <c r="G47" s="12">
        <v>13.68</v>
      </c>
      <c r="H47" s="12">
        <v>12.01</v>
      </c>
      <c r="I47" s="12">
        <v>10.1</v>
      </c>
      <c r="J47" s="13">
        <v>13.15</v>
      </c>
    </row>
    <row r="48" spans="2:10" ht="57.75" customHeight="1" x14ac:dyDescent="0.2">
      <c r="B48" s="14"/>
      <c r="C48" s="1207" t="s">
        <v>4</v>
      </c>
      <c r="D48" s="1207"/>
      <c r="E48" s="1208"/>
      <c r="F48" s="15">
        <v>5.95</v>
      </c>
      <c r="G48" s="16">
        <v>4.67</v>
      </c>
      <c r="H48" s="16">
        <v>5.57</v>
      </c>
      <c r="I48" s="16">
        <v>8.06</v>
      </c>
      <c r="J48" s="17">
        <v>10.73</v>
      </c>
    </row>
    <row r="49" spans="2:10" ht="57.75" customHeight="1" thickBot="1" x14ac:dyDescent="0.25">
      <c r="B49" s="18"/>
      <c r="C49" s="1209" t="s">
        <v>5</v>
      </c>
      <c r="D49" s="1209"/>
      <c r="E49" s="1210"/>
      <c r="F49" s="19" t="s">
        <v>558</v>
      </c>
      <c r="G49" s="20" t="s">
        <v>559</v>
      </c>
      <c r="H49" s="20" t="s">
        <v>560</v>
      </c>
      <c r="I49" s="20" t="s">
        <v>561</v>
      </c>
      <c r="J49" s="21">
        <v>2.86</v>
      </c>
    </row>
    <row r="50" spans="2:10" ht="13.2" x14ac:dyDescent="0.2"/>
  </sheetData>
  <sheetProtection algorithmName="SHA-512" hashValue="RZG0eo8CW8wLbpwGbJn5iGaNv9RHwQQcH7O0u727G1EywDUazIdchaxuO2S3iBZIeFoX4N8jIapi+qT2+k3v8A==" saltValue="J5EHLIWDs7FxBlb6ZUmF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2023-10-02T02:53:27Z</cp:lastPrinted>
  <dcterms:created xsi:type="dcterms:W3CDTF">2023-02-20T04:54:04Z</dcterms:created>
  <dcterms:modified xsi:type="dcterms:W3CDTF">2023-10-05T02:44:29Z</dcterms:modified>
  <cp:category/>
</cp:coreProperties>
</file>