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fs01sec\s0200\02　総務グループ\26_採用\01_経験者\03_募集案内\01_人事課へ提出\9.16 人事課から\"/>
    </mc:Choice>
  </mc:AlternateContent>
  <workbookProtection workbookAlgorithmName="SHA-512" workbookHashValue="6E5m5aCilB5Uc6OtGl3L6bAby11QqacLrAm12DFaQj6dT3j0OgLuSVr4LbqSsUewe7Xbq7PYl+U/uVD8QLIYSw==" workbookSaltValue="yuZsLwqiKUIQ1/lqgImwrw==" workbookSpinCount="100000" lockStructure="1"/>
  <bookViews>
    <workbookView xWindow="0" yWindow="0" windowWidth="21570" windowHeight="8145" tabRatio="846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externalReferences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I4" i="6"/>
  <c r="I3" i="6"/>
  <c r="I1" i="6" s="1"/>
  <c r="W101" i="19" l="1"/>
  <c r="N101" i="19"/>
  <c r="P101" i="19" s="1"/>
  <c r="M101" i="19"/>
  <c r="O101" i="19" s="1"/>
  <c r="A101" i="19"/>
  <c r="W100" i="19"/>
  <c r="N100" i="19"/>
  <c r="M100" i="19"/>
  <c r="P100" i="19" s="1"/>
  <c r="Y100" i="19" s="1"/>
  <c r="A100" i="19"/>
  <c r="W99" i="19"/>
  <c r="O99" i="19"/>
  <c r="N99" i="19"/>
  <c r="M99" i="19"/>
  <c r="P99" i="19" s="1"/>
  <c r="A99" i="19"/>
  <c r="W98" i="19"/>
  <c r="Y98" i="19" s="1"/>
  <c r="P98" i="19"/>
  <c r="N98" i="19"/>
  <c r="O98" i="19" s="1"/>
  <c r="M98" i="19"/>
  <c r="A98" i="19"/>
  <c r="W97" i="19"/>
  <c r="X97" i="19" s="1"/>
  <c r="P97" i="19"/>
  <c r="Y97" i="19" s="1"/>
  <c r="O97" i="19"/>
  <c r="N97" i="19"/>
  <c r="M97" i="19"/>
  <c r="A97" i="19"/>
  <c r="W96" i="19"/>
  <c r="N96" i="19"/>
  <c r="P96" i="19" s="1"/>
  <c r="M96" i="19"/>
  <c r="A96" i="19"/>
  <c r="W95" i="19"/>
  <c r="N95" i="19"/>
  <c r="M95" i="19"/>
  <c r="O95" i="19" s="1"/>
  <c r="A95" i="19"/>
  <c r="W94" i="19"/>
  <c r="N94" i="19"/>
  <c r="M94" i="19"/>
  <c r="A94" i="19"/>
  <c r="W93" i="19"/>
  <c r="N93" i="19"/>
  <c r="P93" i="19" s="1"/>
  <c r="M93" i="19"/>
  <c r="A93" i="19"/>
  <c r="W92" i="19"/>
  <c r="N92" i="19"/>
  <c r="M92" i="19"/>
  <c r="P92" i="19" s="1"/>
  <c r="Y92" i="19" s="1"/>
  <c r="A92" i="19"/>
  <c r="W91" i="19"/>
  <c r="P91" i="19"/>
  <c r="O91" i="19"/>
  <c r="N91" i="19"/>
  <c r="M91" i="19"/>
  <c r="A91" i="19"/>
  <c r="W90" i="19"/>
  <c r="Y90" i="19" s="1"/>
  <c r="P90" i="19"/>
  <c r="N90" i="19"/>
  <c r="O90" i="19" s="1"/>
  <c r="M90" i="19"/>
  <c r="A90" i="19"/>
  <c r="W89" i="19"/>
  <c r="Y89" i="19" s="1"/>
  <c r="P89" i="19"/>
  <c r="O89" i="19"/>
  <c r="N89" i="19"/>
  <c r="M89" i="19"/>
  <c r="A89" i="19"/>
  <c r="W88" i="19"/>
  <c r="N88" i="19"/>
  <c r="P88" i="19" s="1"/>
  <c r="M88" i="19"/>
  <c r="A88" i="19"/>
  <c r="W87" i="19"/>
  <c r="N87" i="19"/>
  <c r="M87" i="19"/>
  <c r="O87" i="19" s="1"/>
  <c r="A87" i="19"/>
  <c r="W86" i="19"/>
  <c r="N86" i="19"/>
  <c r="M86" i="19"/>
  <c r="A86" i="19"/>
  <c r="W85" i="19"/>
  <c r="N85" i="19"/>
  <c r="P85" i="19" s="1"/>
  <c r="M85" i="19"/>
  <c r="A85" i="19"/>
  <c r="W84" i="19"/>
  <c r="N84" i="19"/>
  <c r="M84" i="19"/>
  <c r="P84" i="19" s="1"/>
  <c r="Y84" i="19" s="1"/>
  <c r="A84" i="19"/>
  <c r="W83" i="19"/>
  <c r="N83" i="19"/>
  <c r="M83" i="19"/>
  <c r="P83" i="19" s="1"/>
  <c r="A83" i="19"/>
  <c r="Y82" i="19"/>
  <c r="W82" i="19"/>
  <c r="P82" i="19"/>
  <c r="N82" i="19"/>
  <c r="O82" i="19" s="1"/>
  <c r="M82" i="19"/>
  <c r="A82" i="19"/>
  <c r="X81" i="19"/>
  <c r="W81" i="19"/>
  <c r="P81" i="19"/>
  <c r="O81" i="19"/>
  <c r="N81" i="19"/>
  <c r="M81" i="19"/>
  <c r="A81" i="19"/>
  <c r="W80" i="19"/>
  <c r="N80" i="19"/>
  <c r="M80" i="19"/>
  <c r="A80" i="19"/>
  <c r="W79" i="19"/>
  <c r="N79" i="19"/>
  <c r="M79" i="19"/>
  <c r="O79" i="19" s="1"/>
  <c r="A79" i="19"/>
  <c r="W78" i="19"/>
  <c r="N78" i="19"/>
  <c r="M78" i="19"/>
  <c r="A78" i="19"/>
  <c r="W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P75" i="19" s="1"/>
  <c r="A75" i="19"/>
  <c r="W74" i="19"/>
  <c r="P74" i="19"/>
  <c r="N74" i="19"/>
  <c r="O74" i="19" s="1"/>
  <c r="M74" i="19"/>
  <c r="A74" i="19"/>
  <c r="W73" i="19"/>
  <c r="Y73" i="19" s="1"/>
  <c r="P73" i="19"/>
  <c r="O73" i="19"/>
  <c r="N73" i="19"/>
  <c r="M73" i="19"/>
  <c r="A73" i="19"/>
  <c r="W72" i="19"/>
  <c r="N72" i="19"/>
  <c r="P72" i="19" s="1"/>
  <c r="M72" i="19"/>
  <c r="A72" i="19"/>
  <c r="W71" i="19"/>
  <c r="N71" i="19"/>
  <c r="M71" i="19"/>
  <c r="O71" i="19" s="1"/>
  <c r="A71" i="19"/>
  <c r="W70" i="19"/>
  <c r="N70" i="19"/>
  <c r="M70" i="19"/>
  <c r="A70" i="19"/>
  <c r="W69" i="19"/>
  <c r="N69" i="19"/>
  <c r="P69" i="19" s="1"/>
  <c r="Y69" i="19" s="1"/>
  <c r="M69" i="19"/>
  <c r="A69" i="19"/>
  <c r="W68" i="19"/>
  <c r="N68" i="19"/>
  <c r="P68" i="19" s="1"/>
  <c r="Y68" i="19" s="1"/>
  <c r="M68" i="19"/>
  <c r="O68" i="19" s="1"/>
  <c r="X68" i="19" s="1"/>
  <c r="AA68" i="19" s="1"/>
  <c r="A68" i="19"/>
  <c r="W67" i="19"/>
  <c r="N67" i="19"/>
  <c r="M67" i="19"/>
  <c r="P67" i="19" s="1"/>
  <c r="A67" i="19"/>
  <c r="W66" i="19"/>
  <c r="Y66" i="19" s="1"/>
  <c r="P66" i="19"/>
  <c r="N66" i="19"/>
  <c r="O66" i="19" s="1"/>
  <c r="M66" i="19"/>
  <c r="A66" i="19"/>
  <c r="W65" i="19"/>
  <c r="X65" i="19" s="1"/>
  <c r="P65" i="19"/>
  <c r="O65" i="19"/>
  <c r="N65" i="19"/>
  <c r="M65" i="19"/>
  <c r="A65" i="19"/>
  <c r="W64" i="19"/>
  <c r="N64" i="19"/>
  <c r="P64" i="19" s="1"/>
  <c r="M64" i="19"/>
  <c r="A64" i="19"/>
  <c r="W63" i="19"/>
  <c r="N63" i="19"/>
  <c r="M63" i="19"/>
  <c r="O63" i="19" s="1"/>
  <c r="A63" i="19"/>
  <c r="W62" i="19"/>
  <c r="N62" i="19"/>
  <c r="M62" i="19"/>
  <c r="A62" i="19"/>
  <c r="W61" i="19"/>
  <c r="N61" i="19"/>
  <c r="P61" i="19" s="1"/>
  <c r="Y61" i="19" s="1"/>
  <c r="M61" i="19"/>
  <c r="A61" i="19"/>
  <c r="W60" i="19"/>
  <c r="N60" i="19"/>
  <c r="P60" i="19" s="1"/>
  <c r="Y60" i="19" s="1"/>
  <c r="M60" i="19"/>
  <c r="O60" i="19" s="1"/>
  <c r="X60" i="19" s="1"/>
  <c r="AA60" i="19" s="1"/>
  <c r="A60" i="19"/>
  <c r="W59" i="19"/>
  <c r="N59" i="19"/>
  <c r="M59" i="19"/>
  <c r="P59" i="19" s="1"/>
  <c r="A59" i="19"/>
  <c r="W58" i="19"/>
  <c r="Y58" i="19" s="1"/>
  <c r="P58" i="19"/>
  <c r="N58" i="19"/>
  <c r="O58" i="19" s="1"/>
  <c r="M58" i="19"/>
  <c r="A58" i="19"/>
  <c r="W57" i="19"/>
  <c r="X57" i="19" s="1"/>
  <c r="P57" i="19"/>
  <c r="O57" i="19"/>
  <c r="N57" i="19"/>
  <c r="M57" i="19"/>
  <c r="A57" i="19"/>
  <c r="W56" i="19"/>
  <c r="N56" i="19"/>
  <c r="M56" i="19"/>
  <c r="A56" i="19"/>
  <c r="W55" i="19"/>
  <c r="P55" i="19"/>
  <c r="N55" i="19"/>
  <c r="M55" i="19"/>
  <c r="O55" i="19" s="1"/>
  <c r="A55" i="19"/>
  <c r="W54" i="19"/>
  <c r="N54" i="19"/>
  <c r="M54" i="19"/>
  <c r="P54" i="19" s="1"/>
  <c r="A54" i="19"/>
  <c r="W53" i="19"/>
  <c r="N53" i="19"/>
  <c r="M53" i="19"/>
  <c r="A53" i="19"/>
  <c r="W52" i="19"/>
  <c r="N52" i="19"/>
  <c r="M52" i="19"/>
  <c r="O52" i="19" s="1"/>
  <c r="A52" i="19"/>
  <c r="W51" i="19"/>
  <c r="N51" i="19"/>
  <c r="M51" i="19"/>
  <c r="A51" i="19"/>
  <c r="W50" i="19"/>
  <c r="Y50" i="19" s="1"/>
  <c r="P50" i="19"/>
  <c r="N50" i="19"/>
  <c r="O50" i="19" s="1"/>
  <c r="M50" i="19"/>
  <c r="A50" i="19"/>
  <c r="Y49" i="19"/>
  <c r="X49" i="19"/>
  <c r="AA49" i="19" s="1"/>
  <c r="W49" i="19"/>
  <c r="P49" i="19"/>
  <c r="O49" i="19"/>
  <c r="N49" i="19"/>
  <c r="M49" i="19"/>
  <c r="A49" i="19"/>
  <c r="W48" i="19"/>
  <c r="N48" i="19"/>
  <c r="P48" i="19" s="1"/>
  <c r="M48" i="19"/>
  <c r="A48" i="19"/>
  <c r="W47" i="19"/>
  <c r="N47" i="19"/>
  <c r="P47" i="19" s="1"/>
  <c r="M47" i="19"/>
  <c r="A47" i="19"/>
  <c r="W46" i="19"/>
  <c r="P46" i="19"/>
  <c r="N46" i="19"/>
  <c r="M46" i="19"/>
  <c r="O46" i="19" s="1"/>
  <c r="A46" i="19"/>
  <c r="W45" i="19"/>
  <c r="N45" i="19"/>
  <c r="M45" i="19"/>
  <c r="A45" i="19"/>
  <c r="W44" i="19"/>
  <c r="N44" i="19"/>
  <c r="P44" i="19" s="1"/>
  <c r="M44" i="19"/>
  <c r="A44" i="19"/>
  <c r="W43" i="19"/>
  <c r="N43" i="19"/>
  <c r="M43" i="19"/>
  <c r="A43" i="19"/>
  <c r="Y42" i="19"/>
  <c r="W42" i="19"/>
  <c r="P42" i="19"/>
  <c r="N42" i="19"/>
  <c r="O42" i="19" s="1"/>
  <c r="M42" i="19"/>
  <c r="A42" i="19"/>
  <c r="W41" i="19"/>
  <c r="P41" i="19"/>
  <c r="Y41" i="19" s="1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P38" i="19" s="1"/>
  <c r="A38" i="19"/>
  <c r="W37" i="19"/>
  <c r="O37" i="19"/>
  <c r="N37" i="19"/>
  <c r="M37" i="19"/>
  <c r="P37" i="19" s="1"/>
  <c r="A37" i="19"/>
  <c r="W36" i="19"/>
  <c r="Y36" i="19" s="1"/>
  <c r="P36" i="19"/>
  <c r="N36" i="19"/>
  <c r="O36" i="19" s="1"/>
  <c r="X36" i="19" s="1"/>
  <c r="AA36" i="19" s="1"/>
  <c r="M36" i="19"/>
  <c r="A36" i="19"/>
  <c r="X35" i="19"/>
  <c r="AA35" i="19" s="1"/>
  <c r="W35" i="19"/>
  <c r="O35" i="19"/>
  <c r="N35" i="19"/>
  <c r="P35" i="19" s="1"/>
  <c r="M35" i="19"/>
  <c r="A35" i="19"/>
  <c r="W34" i="19"/>
  <c r="P34" i="19"/>
  <c r="N34" i="19"/>
  <c r="M34" i="19"/>
  <c r="A34" i="19"/>
  <c r="W33" i="19"/>
  <c r="O33" i="19"/>
  <c r="N33" i="19"/>
  <c r="M33" i="19"/>
  <c r="P33" i="19" s="1"/>
  <c r="A33" i="19"/>
  <c r="W32" i="19"/>
  <c r="N32" i="19"/>
  <c r="M32" i="19"/>
  <c r="A32" i="19"/>
  <c r="W31" i="19"/>
  <c r="N31" i="19"/>
  <c r="M31" i="19"/>
  <c r="O31" i="19" s="1"/>
  <c r="A31" i="19"/>
  <c r="W30" i="19"/>
  <c r="N30" i="19"/>
  <c r="M30" i="19"/>
  <c r="P30" i="19" s="1"/>
  <c r="A30" i="19"/>
  <c r="W29" i="19"/>
  <c r="O29" i="19"/>
  <c r="N29" i="19"/>
  <c r="M29" i="19"/>
  <c r="P29" i="19" s="1"/>
  <c r="A29" i="19"/>
  <c r="W28" i="19"/>
  <c r="Y28" i="19" s="1"/>
  <c r="P28" i="19"/>
  <c r="N28" i="19"/>
  <c r="O28" i="19" s="1"/>
  <c r="X28" i="19" s="1"/>
  <c r="AA28" i="19" s="1"/>
  <c r="M28" i="19"/>
  <c r="A28" i="19"/>
  <c r="W27" i="19"/>
  <c r="X27" i="19" s="1"/>
  <c r="O27" i="19"/>
  <c r="N27" i="19"/>
  <c r="P27" i="19" s="1"/>
  <c r="M27" i="19"/>
  <c r="A27" i="19"/>
  <c r="W26" i="19"/>
  <c r="N26" i="19"/>
  <c r="P26" i="19" s="1"/>
  <c r="M26" i="19"/>
  <c r="A26" i="19"/>
  <c r="W25" i="19"/>
  <c r="N25" i="19"/>
  <c r="M25" i="19"/>
  <c r="P25" i="19" s="1"/>
  <c r="A25" i="19"/>
  <c r="W24" i="19"/>
  <c r="N24" i="19"/>
  <c r="M24" i="19"/>
  <c r="A24" i="19"/>
  <c r="W23" i="19"/>
  <c r="N23" i="19"/>
  <c r="M23" i="19"/>
  <c r="O23" i="19" s="1"/>
  <c r="A23" i="19"/>
  <c r="W22" i="19"/>
  <c r="N22" i="19"/>
  <c r="M22" i="19"/>
  <c r="A22" i="19"/>
  <c r="W21" i="19"/>
  <c r="O21" i="19"/>
  <c r="N21" i="19"/>
  <c r="M21" i="19"/>
  <c r="P21" i="19" s="1"/>
  <c r="Y21" i="19" s="1"/>
  <c r="A21" i="19"/>
  <c r="W20" i="19"/>
  <c r="Y20" i="19" s="1"/>
  <c r="P20" i="19"/>
  <c r="N20" i="19"/>
  <c r="O20" i="19" s="1"/>
  <c r="X20" i="19" s="1"/>
  <c r="AA20" i="19" s="1"/>
  <c r="M20" i="19"/>
  <c r="A20" i="19"/>
  <c r="W19" i="19"/>
  <c r="O19" i="19"/>
  <c r="X19" i="19" s="1"/>
  <c r="N19" i="19"/>
  <c r="P19" i="19" s="1"/>
  <c r="M19" i="19"/>
  <c r="A19" i="19"/>
  <c r="W18" i="19"/>
  <c r="N18" i="19"/>
  <c r="P18" i="19" s="1"/>
  <c r="M18" i="19"/>
  <c r="A18" i="19"/>
  <c r="W17" i="19"/>
  <c r="N17" i="19"/>
  <c r="M17" i="19"/>
  <c r="P17" i="19" s="1"/>
  <c r="A17" i="19"/>
  <c r="W16" i="19"/>
  <c r="N16" i="19"/>
  <c r="P16" i="19" s="1"/>
  <c r="M16" i="19"/>
  <c r="A16" i="19"/>
  <c r="W15" i="19"/>
  <c r="N15" i="19"/>
  <c r="M15" i="19"/>
  <c r="O15" i="19" s="1"/>
  <c r="A15" i="19"/>
  <c r="W14" i="19"/>
  <c r="N14" i="19"/>
  <c r="M14" i="19"/>
  <c r="A14" i="19"/>
  <c r="W13" i="19"/>
  <c r="N13" i="19"/>
  <c r="O13" i="19" s="1"/>
  <c r="M13" i="19"/>
  <c r="A13" i="19"/>
  <c r="W12" i="19"/>
  <c r="P12" i="19"/>
  <c r="Y12" i="19" s="1"/>
  <c r="N12" i="19"/>
  <c r="M12" i="19"/>
  <c r="O12" i="19" s="1"/>
  <c r="A12" i="19"/>
  <c r="W11" i="19"/>
  <c r="O11" i="19"/>
  <c r="X11" i="19" s="1"/>
  <c r="N11" i="19"/>
  <c r="P11" i="19" s="1"/>
  <c r="M11" i="19"/>
  <c r="A11" i="19"/>
  <c r="W10" i="19"/>
  <c r="N10" i="19"/>
  <c r="P10" i="19" s="1"/>
  <c r="M10" i="19"/>
  <c r="A10" i="19"/>
  <c r="W9" i="19"/>
  <c r="P9" i="19"/>
  <c r="O9" i="19"/>
  <c r="N9" i="19"/>
  <c r="M9" i="19"/>
  <c r="A9" i="19"/>
  <c r="W8" i="19"/>
  <c r="N8" i="19"/>
  <c r="P8" i="19" s="1"/>
  <c r="M8" i="19"/>
  <c r="A8" i="19"/>
  <c r="W7" i="19"/>
  <c r="N7" i="19"/>
  <c r="M7" i="19"/>
  <c r="O7" i="19" s="1"/>
  <c r="A7" i="19"/>
  <c r="W6" i="19"/>
  <c r="N6" i="19"/>
  <c r="M6" i="19"/>
  <c r="O6" i="19" s="1"/>
  <c r="A6" i="19"/>
  <c r="W5" i="19"/>
  <c r="N5" i="19"/>
  <c r="M5" i="19"/>
  <c r="O5" i="19" s="1"/>
  <c r="X5" i="19" s="1"/>
  <c r="AA5" i="19" s="1"/>
  <c r="A5" i="19"/>
  <c r="W4" i="19"/>
  <c r="O4" i="19"/>
  <c r="N4" i="19"/>
  <c r="P4" i="19" s="1"/>
  <c r="M4" i="19"/>
  <c r="A4" i="19"/>
  <c r="W3" i="19"/>
  <c r="Y3" i="19" s="1"/>
  <c r="P3" i="19"/>
  <c r="N3" i="19"/>
  <c r="M3" i="19"/>
  <c r="O3" i="19" s="1"/>
  <c r="A3" i="19"/>
  <c r="W2" i="19"/>
  <c r="N2" i="19"/>
  <c r="P2" i="19" s="1"/>
  <c r="M2" i="19"/>
  <c r="A2" i="19"/>
  <c r="AB28" i="19" l="1"/>
  <c r="AB60" i="19"/>
  <c r="X12" i="19"/>
  <c r="AA12" i="19" s="1"/>
  <c r="Y44" i="19"/>
  <c r="Y85" i="19"/>
  <c r="Y91" i="19"/>
  <c r="Y93" i="19"/>
  <c r="X89" i="19"/>
  <c r="Y4" i="19"/>
  <c r="X6" i="19"/>
  <c r="AA6" i="19" s="1"/>
  <c r="AB36" i="19"/>
  <c r="Y29" i="19"/>
  <c r="X76" i="19"/>
  <c r="AA76" i="19" s="1"/>
  <c r="X99" i="19"/>
  <c r="Y101" i="19"/>
  <c r="AB20" i="19"/>
  <c r="Y37" i="19"/>
  <c r="X91" i="19"/>
  <c r="P13" i="19"/>
  <c r="Y13" i="19" s="1"/>
  <c r="Y26" i="19"/>
  <c r="Y10" i="19"/>
  <c r="Y18" i="19"/>
  <c r="Y2" i="19"/>
  <c r="AA19" i="19"/>
  <c r="AA11" i="19"/>
  <c r="Y17" i="19"/>
  <c r="O18" i="19"/>
  <c r="Y47" i="19"/>
  <c r="Y54" i="19"/>
  <c r="X63" i="19"/>
  <c r="Y76" i="19"/>
  <c r="AB76" i="19" s="1"/>
  <c r="X74" i="19"/>
  <c r="Y16" i="19"/>
  <c r="O17" i="19"/>
  <c r="Y19" i="19"/>
  <c r="O25" i="19"/>
  <c r="Y34" i="19"/>
  <c r="P40" i="19"/>
  <c r="O40" i="19"/>
  <c r="Y57" i="19"/>
  <c r="P80" i="19"/>
  <c r="O80" i="19"/>
  <c r="AA89" i="19"/>
  <c r="AB89" i="19" s="1"/>
  <c r="Y25" i="19"/>
  <c r="Y81" i="19"/>
  <c r="P14" i="19"/>
  <c r="O14" i="19"/>
  <c r="X15" i="19"/>
  <c r="O16" i="19"/>
  <c r="AA27" i="19"/>
  <c r="P32" i="19"/>
  <c r="O32" i="19"/>
  <c r="X39" i="19"/>
  <c r="X46" i="19"/>
  <c r="O54" i="19"/>
  <c r="Y55" i="19"/>
  <c r="P5" i="19"/>
  <c r="O2" i="19"/>
  <c r="X9" i="19"/>
  <c r="P15" i="19"/>
  <c r="P24" i="19"/>
  <c r="O24" i="19"/>
  <c r="X31" i="19"/>
  <c r="X33" i="19"/>
  <c r="Y38" i="19"/>
  <c r="P39" i="19"/>
  <c r="P56" i="19"/>
  <c r="O56" i="19"/>
  <c r="AA57" i="19"/>
  <c r="AA97" i="19"/>
  <c r="AB97" i="19" s="1"/>
  <c r="X52" i="19"/>
  <c r="X3" i="19"/>
  <c r="X4" i="19"/>
  <c r="X7" i="19"/>
  <c r="Y9" i="19"/>
  <c r="P22" i="19"/>
  <c r="O22" i="19"/>
  <c r="X23" i="19"/>
  <c r="Y30" i="19"/>
  <c r="P31" i="19"/>
  <c r="Y35" i="19"/>
  <c r="AB35" i="19" s="1"/>
  <c r="Y46" i="19"/>
  <c r="X50" i="19"/>
  <c r="P62" i="19"/>
  <c r="O62" i="19"/>
  <c r="X87" i="19"/>
  <c r="P6" i="19"/>
  <c r="P7" i="19"/>
  <c r="Y8" i="19"/>
  <c r="P23" i="19"/>
  <c r="Y27" i="19"/>
  <c r="O34" i="19"/>
  <c r="O41" i="19"/>
  <c r="X55" i="19"/>
  <c r="Y11" i="19"/>
  <c r="O8" i="19"/>
  <c r="O10" i="19"/>
  <c r="O26" i="19"/>
  <c r="Y33" i="19"/>
  <c r="P45" i="19"/>
  <c r="O45" i="19"/>
  <c r="X95" i="19"/>
  <c r="Y48" i="19"/>
  <c r="P52" i="19"/>
  <c r="P53" i="19"/>
  <c r="O53" i="19"/>
  <c r="Y67" i="19"/>
  <c r="P87" i="19"/>
  <c r="P95" i="19"/>
  <c r="AA99" i="19"/>
  <c r="AB99" i="19" s="1"/>
  <c r="X42" i="19"/>
  <c r="O48" i="19"/>
  <c r="X66" i="19"/>
  <c r="Y72" i="19"/>
  <c r="X79" i="19"/>
  <c r="AA81" i="19"/>
  <c r="AB81" i="19" s="1"/>
  <c r="P86" i="19"/>
  <c r="O86" i="19"/>
  <c r="AA91" i="19"/>
  <c r="AB91" i="19" s="1"/>
  <c r="P94" i="19"/>
  <c r="O94" i="19"/>
  <c r="O30" i="19"/>
  <c r="O38" i="19"/>
  <c r="P43" i="19"/>
  <c r="O43" i="19"/>
  <c r="AB49" i="19"/>
  <c r="Y59" i="19"/>
  <c r="O72" i="19"/>
  <c r="P79" i="19"/>
  <c r="Y99" i="19"/>
  <c r="X101" i="19"/>
  <c r="X13" i="19"/>
  <c r="X21" i="19"/>
  <c r="X29" i="19"/>
  <c r="X37" i="19"/>
  <c r="X58" i="19"/>
  <c r="Y64" i="19"/>
  <c r="X71" i="19"/>
  <c r="X73" i="19"/>
  <c r="Y74" i="19"/>
  <c r="P78" i="19"/>
  <c r="O78" i="19"/>
  <c r="X90" i="19"/>
  <c r="X98" i="19"/>
  <c r="O44" i="19"/>
  <c r="O64" i="19"/>
  <c r="P71" i="19"/>
  <c r="Y83" i="19"/>
  <c r="AA65" i="19"/>
  <c r="AB68" i="19"/>
  <c r="P70" i="19"/>
  <c r="O70" i="19"/>
  <c r="X82" i="19"/>
  <c r="Y88" i="19"/>
  <c r="Y96" i="19"/>
  <c r="O47" i="19"/>
  <c r="P51" i="19"/>
  <c r="O51" i="19"/>
  <c r="P63" i="19"/>
  <c r="Y65" i="19"/>
  <c r="Y75" i="19"/>
  <c r="O88" i="19"/>
  <c r="O96" i="19"/>
  <c r="O61" i="19"/>
  <c r="O69" i="19"/>
  <c r="O77" i="19"/>
  <c r="O85" i="19"/>
  <c r="O93" i="19"/>
  <c r="O84" i="19"/>
  <c r="O92" i="19"/>
  <c r="O100" i="19"/>
  <c r="O59" i="19"/>
  <c r="O67" i="19"/>
  <c r="O75" i="19"/>
  <c r="O83" i="19"/>
  <c r="AB57" i="19" l="1"/>
  <c r="AB11" i="19"/>
  <c r="AB65" i="19"/>
  <c r="AB12" i="19"/>
  <c r="AB19" i="19"/>
  <c r="AB27" i="19"/>
  <c r="X96" i="19"/>
  <c r="Y94" i="19"/>
  <c r="Y45" i="19"/>
  <c r="Y23" i="19"/>
  <c r="AA39" i="19"/>
  <c r="X8" i="19"/>
  <c r="X56" i="19"/>
  <c r="Y5" i="19"/>
  <c r="AB5" i="19" s="1"/>
  <c r="Y14" i="19"/>
  <c r="X83" i="19"/>
  <c r="X85" i="19"/>
  <c r="X47" i="19"/>
  <c r="AA82" i="19"/>
  <c r="AB82" i="19" s="1"/>
  <c r="AA58" i="19"/>
  <c r="AB58" i="19" s="1"/>
  <c r="X86" i="19"/>
  <c r="Y95" i="19"/>
  <c r="Y52" i="19"/>
  <c r="X22" i="19"/>
  <c r="AA3" i="19"/>
  <c r="AB3" i="19" s="1"/>
  <c r="Y56" i="19"/>
  <c r="Y24" i="19"/>
  <c r="X32" i="19"/>
  <c r="AA74" i="19"/>
  <c r="AB74" i="19" s="1"/>
  <c r="AA50" i="19"/>
  <c r="AB50" i="19" s="1"/>
  <c r="Y40" i="19"/>
  <c r="AA4" i="19"/>
  <c r="AB4" i="19" s="1"/>
  <c r="X24" i="19"/>
  <c r="X75" i="19"/>
  <c r="X77" i="19"/>
  <c r="X70" i="19"/>
  <c r="X44" i="19"/>
  <c r="AA73" i="19"/>
  <c r="AB73" i="19" s="1"/>
  <c r="AA37" i="19"/>
  <c r="AB37" i="19" s="1"/>
  <c r="Y79" i="19"/>
  <c r="X43" i="19"/>
  <c r="Y86" i="19"/>
  <c r="Y87" i="19"/>
  <c r="AA87" i="19"/>
  <c r="Y22" i="19"/>
  <c r="Y39" i="19"/>
  <c r="Y15" i="19"/>
  <c r="Y32" i="19"/>
  <c r="X80" i="19"/>
  <c r="X25" i="19"/>
  <c r="AA52" i="19"/>
  <c r="AB52" i="19" s="1"/>
  <c r="X54" i="19"/>
  <c r="Y80" i="19"/>
  <c r="X84" i="19"/>
  <c r="X78" i="19"/>
  <c r="X53" i="19"/>
  <c r="Y51" i="19"/>
  <c r="X67" i="19"/>
  <c r="AA71" i="19"/>
  <c r="X59" i="19"/>
  <c r="X61" i="19"/>
  <c r="AA98" i="19"/>
  <c r="AB98" i="19" s="1"/>
  <c r="AA21" i="19"/>
  <c r="AB21" i="19" s="1"/>
  <c r="X38" i="19"/>
  <c r="AA66" i="19"/>
  <c r="AB66" i="19" s="1"/>
  <c r="AA95" i="19"/>
  <c r="AB95" i="19" s="1"/>
  <c r="X34" i="19"/>
  <c r="X62" i="19"/>
  <c r="Y31" i="19"/>
  <c r="AA46" i="19"/>
  <c r="AB46" i="19" s="1"/>
  <c r="X16" i="19"/>
  <c r="X51" i="19"/>
  <c r="AA42" i="19"/>
  <c r="AB42" i="19" s="1"/>
  <c r="AA23" i="19"/>
  <c r="AB23" i="19" s="1"/>
  <c r="X14" i="19"/>
  <c r="X88" i="19"/>
  <c r="Y78" i="19"/>
  <c r="Y53" i="19"/>
  <c r="X69" i="19"/>
  <c r="AA29" i="19"/>
  <c r="AB29" i="19" s="1"/>
  <c r="Y43" i="19"/>
  <c r="X100" i="19"/>
  <c r="AA13" i="19"/>
  <c r="AB13" i="19" s="1"/>
  <c r="X30" i="19"/>
  <c r="AA79" i="19"/>
  <c r="X48" i="19"/>
  <c r="AA55" i="19"/>
  <c r="AB55" i="19" s="1"/>
  <c r="Y7" i="19"/>
  <c r="Y62" i="19"/>
  <c r="AA33" i="19"/>
  <c r="AB33" i="19" s="1"/>
  <c r="AA9" i="19"/>
  <c r="AB9" i="19" s="1"/>
  <c r="AA15" i="19"/>
  <c r="X17" i="19"/>
  <c r="AA63" i="19"/>
  <c r="X18" i="19"/>
  <c r="X64" i="19"/>
  <c r="X10" i="19"/>
  <c r="Y6" i="19"/>
  <c r="AB6" i="19" s="1"/>
  <c r="X93" i="19"/>
  <c r="X41" i="19"/>
  <c r="Y70" i="19"/>
  <c r="X72" i="19"/>
  <c r="X92" i="19"/>
  <c r="Y63" i="19"/>
  <c r="Y71" i="19"/>
  <c r="AA90" i="19"/>
  <c r="AB90" i="19" s="1"/>
  <c r="AA101" i="19"/>
  <c r="AB101" i="19" s="1"/>
  <c r="X94" i="19"/>
  <c r="X45" i="19"/>
  <c r="X26" i="19"/>
  <c r="AA7" i="19"/>
  <c r="AB7" i="19" s="1"/>
  <c r="AA31" i="19"/>
  <c r="AB31" i="19" s="1"/>
  <c r="X2" i="19"/>
  <c r="X40" i="19"/>
  <c r="AB63" i="19" l="1"/>
  <c r="AB79" i="19"/>
  <c r="AB71" i="19"/>
  <c r="AB87" i="19"/>
  <c r="AB15" i="19"/>
  <c r="AB39" i="19"/>
  <c r="AA40" i="19"/>
  <c r="AB40" i="19" s="1"/>
  <c r="AA48" i="19"/>
  <c r="AB48" i="19" s="1"/>
  <c r="AA25" i="19"/>
  <c r="AB25" i="19" s="1"/>
  <c r="AA26" i="19"/>
  <c r="AB26" i="19" s="1"/>
  <c r="AA100" i="19"/>
  <c r="AB100" i="19" s="1"/>
  <c r="AA67" i="19"/>
  <c r="AB67" i="19" s="1"/>
  <c r="AA84" i="19"/>
  <c r="AB84" i="19" s="1"/>
  <c r="AA75" i="19"/>
  <c r="AB75" i="19" s="1"/>
  <c r="AA45" i="19"/>
  <c r="AB45" i="19" s="1"/>
  <c r="AA17" i="19"/>
  <c r="AB17" i="19" s="1"/>
  <c r="AA61" i="19"/>
  <c r="AB61" i="19" s="1"/>
  <c r="AA80" i="19"/>
  <c r="AB80" i="19" s="1"/>
  <c r="AA24" i="19"/>
  <c r="AB24" i="19" s="1"/>
  <c r="AA86" i="19"/>
  <c r="AB86" i="19" s="1"/>
  <c r="AA85" i="19"/>
  <c r="AB85" i="19" s="1"/>
  <c r="AA56" i="19"/>
  <c r="AB56" i="19" s="1"/>
  <c r="AA72" i="19"/>
  <c r="AB72" i="19" s="1"/>
  <c r="AA47" i="19"/>
  <c r="AB47" i="19" s="1"/>
  <c r="AA2" i="19"/>
  <c r="AB2" i="19" s="1"/>
  <c r="AA10" i="19"/>
  <c r="AB10" i="19" s="1"/>
  <c r="AA43" i="19"/>
  <c r="AB43" i="19" s="1"/>
  <c r="AA44" i="19"/>
  <c r="AB44" i="19" s="1"/>
  <c r="AA62" i="19"/>
  <c r="AB62" i="19" s="1"/>
  <c r="AA54" i="19"/>
  <c r="AB54" i="19" s="1"/>
  <c r="AA70" i="19"/>
  <c r="AB70" i="19" s="1"/>
  <c r="AA32" i="19"/>
  <c r="AB32" i="19" s="1"/>
  <c r="AA8" i="19"/>
  <c r="AB8" i="19" s="1"/>
  <c r="AA94" i="19"/>
  <c r="AB94" i="19" s="1"/>
  <c r="AA64" i="19"/>
  <c r="AB64" i="19" s="1"/>
  <c r="AA88" i="19"/>
  <c r="AB88" i="19" s="1"/>
  <c r="AA53" i="19"/>
  <c r="AB53" i="19" s="1"/>
  <c r="AA41" i="19"/>
  <c r="AB41" i="19"/>
  <c r="AA30" i="19"/>
  <c r="AB30" i="19" s="1"/>
  <c r="AA51" i="19"/>
  <c r="AB51" i="19"/>
  <c r="AA38" i="19"/>
  <c r="AB38" i="19" s="1"/>
  <c r="AA59" i="19"/>
  <c r="AB59" i="19" s="1"/>
  <c r="AA22" i="19"/>
  <c r="AB22" i="19" s="1"/>
  <c r="AA83" i="19"/>
  <c r="AB83" i="19" s="1"/>
  <c r="AA93" i="19"/>
  <c r="AB93" i="19" s="1"/>
  <c r="AA69" i="19"/>
  <c r="AB69" i="19" s="1"/>
  <c r="AA77" i="19"/>
  <c r="AB77" i="19" s="1"/>
  <c r="AA96" i="19"/>
  <c r="AB96" i="19" s="1"/>
  <c r="AA16" i="19"/>
  <c r="AB16" i="19" s="1"/>
  <c r="AA78" i="19"/>
  <c r="AB78" i="19" s="1"/>
  <c r="AA92" i="19"/>
  <c r="AB92" i="19"/>
  <c r="AA18" i="19"/>
  <c r="AB18" i="19" s="1"/>
  <c r="AA14" i="19"/>
  <c r="AB14" i="19" s="1"/>
  <c r="AA34" i="19"/>
  <c r="AB34" i="19" s="1"/>
  <c r="Y1" i="19" l="1"/>
  <c r="X1" i="19"/>
  <c r="Z1" i="19" l="1"/>
  <c r="K3" i="19" s="1"/>
  <c r="B2" i="15" l="1"/>
  <c r="W3" i="18" l="1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Q2" i="18" l="1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P92" i="18"/>
  <c r="Y92" i="18" s="1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X14" i="18" s="1"/>
  <c r="N14" i="18"/>
  <c r="M15" i="18"/>
  <c r="N15" i="18"/>
  <c r="P15" i="18" s="1"/>
  <c r="Y15" i="18" s="1"/>
  <c r="M16" i="18"/>
  <c r="O16" i="18" s="1"/>
  <c r="X16" i="18" s="1"/>
  <c r="N16" i="18"/>
  <c r="M17" i="18"/>
  <c r="N17" i="18"/>
  <c r="M18" i="18"/>
  <c r="O18" i="18" s="1"/>
  <c r="X18" i="18" s="1"/>
  <c r="N18" i="18"/>
  <c r="M19" i="18"/>
  <c r="N19" i="18"/>
  <c r="P19" i="18" s="1"/>
  <c r="Y19" i="18" s="1"/>
  <c r="M20" i="18"/>
  <c r="O20" i="18" s="1"/>
  <c r="X20" i="18" s="1"/>
  <c r="N20" i="18"/>
  <c r="M21" i="18"/>
  <c r="N21" i="18"/>
  <c r="M22" i="18"/>
  <c r="O22" i="18" s="1"/>
  <c r="X22" i="18" s="1"/>
  <c r="N22" i="18"/>
  <c r="M23" i="18"/>
  <c r="N23" i="18"/>
  <c r="P23" i="18" s="1"/>
  <c r="Y23" i="18" s="1"/>
  <c r="M24" i="18"/>
  <c r="N24" i="18"/>
  <c r="M25" i="18"/>
  <c r="N25" i="18"/>
  <c r="M26" i="18"/>
  <c r="O26" i="18" s="1"/>
  <c r="X26" i="18" s="1"/>
  <c r="N26" i="18"/>
  <c r="M27" i="18"/>
  <c r="N27" i="18"/>
  <c r="P27" i="18" s="1"/>
  <c r="Y27" i="18" s="1"/>
  <c r="M28" i="18"/>
  <c r="N28" i="18"/>
  <c r="M29" i="18"/>
  <c r="N29" i="18"/>
  <c r="M30" i="18"/>
  <c r="O30" i="18" s="1"/>
  <c r="X30" i="18" s="1"/>
  <c r="N30" i="18"/>
  <c r="M31" i="18"/>
  <c r="N31" i="18"/>
  <c r="P31" i="18" s="1"/>
  <c r="Y31" i="18" s="1"/>
  <c r="M32" i="18"/>
  <c r="N32" i="18"/>
  <c r="M33" i="18"/>
  <c r="N33" i="18"/>
  <c r="M34" i="18"/>
  <c r="O34" i="18" s="1"/>
  <c r="X34" i="18" s="1"/>
  <c r="N34" i="18"/>
  <c r="M35" i="18"/>
  <c r="N35" i="18"/>
  <c r="P35" i="18" s="1"/>
  <c r="Y35" i="18" s="1"/>
  <c r="M36" i="18"/>
  <c r="N36" i="18"/>
  <c r="M37" i="18"/>
  <c r="N37" i="18"/>
  <c r="M38" i="18"/>
  <c r="O38" i="18" s="1"/>
  <c r="X38" i="18" s="1"/>
  <c r="N38" i="18"/>
  <c r="M39" i="18"/>
  <c r="N39" i="18"/>
  <c r="P39" i="18" s="1"/>
  <c r="Y39" i="18" s="1"/>
  <c r="M40" i="18"/>
  <c r="N40" i="18"/>
  <c r="M41" i="18"/>
  <c r="N41" i="18"/>
  <c r="M42" i="18"/>
  <c r="O42" i="18" s="1"/>
  <c r="X42" i="18" s="1"/>
  <c r="N42" i="18"/>
  <c r="M43" i="18"/>
  <c r="N43" i="18"/>
  <c r="P43" i="18" s="1"/>
  <c r="Y43" i="18" s="1"/>
  <c r="M44" i="18"/>
  <c r="N44" i="18"/>
  <c r="M45" i="18"/>
  <c r="N45" i="18"/>
  <c r="M46" i="18"/>
  <c r="O46" i="18" s="1"/>
  <c r="X46" i="18" s="1"/>
  <c r="N46" i="18"/>
  <c r="M47" i="18"/>
  <c r="N47" i="18"/>
  <c r="P47" i="18" s="1"/>
  <c r="Y47" i="18" s="1"/>
  <c r="M48" i="18"/>
  <c r="N48" i="18"/>
  <c r="M49" i="18"/>
  <c r="N49" i="18"/>
  <c r="M50" i="18"/>
  <c r="O50" i="18" s="1"/>
  <c r="X50" i="18" s="1"/>
  <c r="N50" i="18"/>
  <c r="M51" i="18"/>
  <c r="N51" i="18"/>
  <c r="P51" i="18" s="1"/>
  <c r="Y51" i="18" s="1"/>
  <c r="M52" i="18"/>
  <c r="N52" i="18"/>
  <c r="M53" i="18"/>
  <c r="N53" i="18"/>
  <c r="M54" i="18"/>
  <c r="O54" i="18" s="1"/>
  <c r="X54" i="18" s="1"/>
  <c r="N54" i="18"/>
  <c r="M55" i="18"/>
  <c r="N55" i="18"/>
  <c r="P55" i="18" s="1"/>
  <c r="Y55" i="18" s="1"/>
  <c r="M56" i="18"/>
  <c r="N56" i="18"/>
  <c r="M57" i="18"/>
  <c r="N57" i="18"/>
  <c r="M58" i="18"/>
  <c r="O58" i="18" s="1"/>
  <c r="X58" i="18" s="1"/>
  <c r="N58" i="18"/>
  <c r="M59" i="18"/>
  <c r="N59" i="18"/>
  <c r="P59" i="18" s="1"/>
  <c r="Y59" i="18" s="1"/>
  <c r="M60" i="18"/>
  <c r="N60" i="18"/>
  <c r="M61" i="18"/>
  <c r="N61" i="18"/>
  <c r="M62" i="18"/>
  <c r="O62" i="18" s="1"/>
  <c r="X62" i="18" s="1"/>
  <c r="N62" i="18"/>
  <c r="M63" i="18"/>
  <c r="N63" i="18"/>
  <c r="P63" i="18" s="1"/>
  <c r="Y63" i="18" s="1"/>
  <c r="M64" i="18"/>
  <c r="N64" i="18"/>
  <c r="M65" i="18"/>
  <c r="N65" i="18"/>
  <c r="M66" i="18"/>
  <c r="O66" i="18" s="1"/>
  <c r="X66" i="18" s="1"/>
  <c r="N66" i="18"/>
  <c r="M67" i="18"/>
  <c r="N67" i="18"/>
  <c r="P67" i="18" s="1"/>
  <c r="Y67" i="18" s="1"/>
  <c r="M68" i="18"/>
  <c r="O68" i="18" s="1"/>
  <c r="X68" i="18" s="1"/>
  <c r="N68" i="18"/>
  <c r="P68" i="18" s="1"/>
  <c r="Y68" i="18" s="1"/>
  <c r="M69" i="18"/>
  <c r="N69" i="18"/>
  <c r="P69" i="18" s="1"/>
  <c r="Y69" i="18" s="1"/>
  <c r="M70" i="18"/>
  <c r="O70" i="18" s="1"/>
  <c r="X70" i="18" s="1"/>
  <c r="N70" i="18"/>
  <c r="M71" i="18"/>
  <c r="N71" i="18"/>
  <c r="O71" i="18" s="1"/>
  <c r="X71" i="18" s="1"/>
  <c r="M72" i="18"/>
  <c r="O72" i="18" s="1"/>
  <c r="X72" i="18" s="1"/>
  <c r="N72" i="18"/>
  <c r="M73" i="18"/>
  <c r="N73" i="18"/>
  <c r="P73" i="18" s="1"/>
  <c r="Y73" i="18" s="1"/>
  <c r="M74" i="18"/>
  <c r="P74" i="18" s="1"/>
  <c r="Y74" i="18" s="1"/>
  <c r="N74" i="18"/>
  <c r="M75" i="18"/>
  <c r="N75" i="18"/>
  <c r="P75" i="18" s="1"/>
  <c r="Y75" i="18" s="1"/>
  <c r="M76" i="18"/>
  <c r="O76" i="18" s="1"/>
  <c r="X76" i="18" s="1"/>
  <c r="N76" i="18"/>
  <c r="P76" i="18" s="1"/>
  <c r="Y76" i="18" s="1"/>
  <c r="M77" i="18"/>
  <c r="N77" i="18"/>
  <c r="P77" i="18" s="1"/>
  <c r="Y77" i="18" s="1"/>
  <c r="M78" i="18"/>
  <c r="O78" i="18" s="1"/>
  <c r="X78" i="18" s="1"/>
  <c r="N78" i="18"/>
  <c r="M79" i="18"/>
  <c r="N79" i="18"/>
  <c r="O79" i="18" s="1"/>
  <c r="X79" i="18" s="1"/>
  <c r="M80" i="18"/>
  <c r="O80" i="18" s="1"/>
  <c r="X80" i="18" s="1"/>
  <c r="N80" i="18"/>
  <c r="M81" i="18"/>
  <c r="N81" i="18"/>
  <c r="P81" i="18" s="1"/>
  <c r="Y81" i="18" s="1"/>
  <c r="M82" i="18"/>
  <c r="P82" i="18" s="1"/>
  <c r="Y82" i="18" s="1"/>
  <c r="N82" i="18"/>
  <c r="M83" i="18"/>
  <c r="N83" i="18"/>
  <c r="P83" i="18" s="1"/>
  <c r="Y83" i="18" s="1"/>
  <c r="M84" i="18"/>
  <c r="O84" i="18" s="1"/>
  <c r="X84" i="18" s="1"/>
  <c r="N84" i="18"/>
  <c r="P84" i="18" s="1"/>
  <c r="Y84" i="18" s="1"/>
  <c r="M85" i="18"/>
  <c r="N85" i="18"/>
  <c r="P85" i="18" s="1"/>
  <c r="Y85" i="18" s="1"/>
  <c r="M86" i="18"/>
  <c r="O86" i="18" s="1"/>
  <c r="X86" i="18" s="1"/>
  <c r="N86" i="18"/>
  <c r="M87" i="18"/>
  <c r="N87" i="18"/>
  <c r="O87" i="18" s="1"/>
  <c r="X87" i="18" s="1"/>
  <c r="M88" i="18"/>
  <c r="O88" i="18" s="1"/>
  <c r="X88" i="18" s="1"/>
  <c r="N88" i="18"/>
  <c r="M89" i="18"/>
  <c r="N89" i="18"/>
  <c r="P89" i="18" s="1"/>
  <c r="Y89" i="18" s="1"/>
  <c r="M90" i="18"/>
  <c r="P90" i="18" s="1"/>
  <c r="Y90" i="18" s="1"/>
  <c r="N90" i="18"/>
  <c r="M91" i="18"/>
  <c r="N91" i="18"/>
  <c r="P91" i="18" s="1"/>
  <c r="Y91" i="18" s="1"/>
  <c r="M92" i="18"/>
  <c r="O92" i="18" s="1"/>
  <c r="X92" i="18" s="1"/>
  <c r="N92" i="18"/>
  <c r="M93" i="18"/>
  <c r="N93" i="18"/>
  <c r="P93" i="18" s="1"/>
  <c r="Y93" i="18" s="1"/>
  <c r="M94" i="18"/>
  <c r="O94" i="18" s="1"/>
  <c r="X94" i="18" s="1"/>
  <c r="N94" i="18"/>
  <c r="M95" i="18"/>
  <c r="N95" i="18"/>
  <c r="O95" i="18" s="1"/>
  <c r="X95" i="18" s="1"/>
  <c r="M96" i="18"/>
  <c r="O96" i="18" s="1"/>
  <c r="X96" i="18" s="1"/>
  <c r="N96" i="18"/>
  <c r="M97" i="18"/>
  <c r="N97" i="18"/>
  <c r="P97" i="18" s="1"/>
  <c r="Y97" i="18" s="1"/>
  <c r="M98" i="18"/>
  <c r="P98" i="18" s="1"/>
  <c r="Y98" i="18" s="1"/>
  <c r="N98" i="18"/>
  <c r="M99" i="18"/>
  <c r="N99" i="18"/>
  <c r="P99" i="18" s="1"/>
  <c r="Y99" i="18" s="1"/>
  <c r="M100" i="18"/>
  <c r="O100" i="18" s="1"/>
  <c r="X100" i="18" s="1"/>
  <c r="N100" i="18"/>
  <c r="P100" i="18" s="1"/>
  <c r="Y100" i="18" s="1"/>
  <c r="M101" i="18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01" i="18" l="1"/>
  <c r="X101" i="18" s="1"/>
  <c r="O97" i="18"/>
  <c r="X97" i="18" s="1"/>
  <c r="O93" i="18"/>
  <c r="X93" i="18" s="1"/>
  <c r="O89" i="18"/>
  <c r="X89" i="18" s="1"/>
  <c r="O85" i="18"/>
  <c r="X85" i="18" s="1"/>
  <c r="O81" i="18"/>
  <c r="X81" i="18" s="1"/>
  <c r="O77" i="18"/>
  <c r="X77" i="18" s="1"/>
  <c r="AB77" i="18" s="1"/>
  <c r="O73" i="18"/>
  <c r="X73" i="18" s="1"/>
  <c r="O69" i="18"/>
  <c r="X69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P96" i="18"/>
  <c r="Y96" i="18" s="1"/>
  <c r="AB96" i="18" s="1"/>
  <c r="P88" i="18"/>
  <c r="Y88" i="18" s="1"/>
  <c r="P80" i="18"/>
  <c r="Y80" i="18" s="1"/>
  <c r="P72" i="18"/>
  <c r="Y72" i="18" s="1"/>
  <c r="P64" i="18"/>
  <c r="Y64" i="18" s="1"/>
  <c r="P60" i="18"/>
  <c r="Y60" i="18" s="1"/>
  <c r="P56" i="18"/>
  <c r="Y56" i="18" s="1"/>
  <c r="P52" i="18"/>
  <c r="Y52" i="18" s="1"/>
  <c r="P48" i="18"/>
  <c r="Y48" i="18" s="1"/>
  <c r="P44" i="18"/>
  <c r="Y44" i="18" s="1"/>
  <c r="P40" i="18"/>
  <c r="Y40" i="18" s="1"/>
  <c r="P36" i="18"/>
  <c r="Y36" i="18" s="1"/>
  <c r="P32" i="18"/>
  <c r="Y32" i="18" s="1"/>
  <c r="P28" i="18"/>
  <c r="Y28" i="18" s="1"/>
  <c r="P24" i="18"/>
  <c r="Y24" i="18" s="1"/>
  <c r="P20" i="18"/>
  <c r="Y20" i="18" s="1"/>
  <c r="P16" i="18"/>
  <c r="Y16" i="18" s="1"/>
  <c r="O99" i="18"/>
  <c r="X99" i="18" s="1"/>
  <c r="O91" i="18"/>
  <c r="X91" i="18" s="1"/>
  <c r="AA91" i="18" s="1"/>
  <c r="AB91" i="18" s="1"/>
  <c r="O83" i="18"/>
  <c r="X83" i="18" s="1"/>
  <c r="AA83" i="18" s="1"/>
  <c r="AB83" i="18" s="1"/>
  <c r="O75" i="18"/>
  <c r="X75" i="18" s="1"/>
  <c r="AB75" i="18" s="1"/>
  <c r="O67" i="18"/>
  <c r="X67" i="18" s="1"/>
  <c r="P94" i="18"/>
  <c r="Y94" i="18" s="1"/>
  <c r="P86" i="18"/>
  <c r="Y86" i="18" s="1"/>
  <c r="P78" i="18"/>
  <c r="Y78" i="18" s="1"/>
  <c r="AB78" i="18" s="1"/>
  <c r="P70" i="18"/>
  <c r="Y70" i="18" s="1"/>
  <c r="AA93" i="18"/>
  <c r="AB93" i="18"/>
  <c r="AA69" i="18"/>
  <c r="AB69" i="18" s="1"/>
  <c r="AA94" i="18"/>
  <c r="AB94" i="18"/>
  <c r="AA86" i="18"/>
  <c r="AB86" i="18" s="1"/>
  <c r="AA78" i="18"/>
  <c r="AA70" i="18"/>
  <c r="AB70" i="18" s="1"/>
  <c r="AA89" i="18"/>
  <c r="AB89" i="18" s="1"/>
  <c r="AA97" i="18"/>
  <c r="AB97" i="18" s="1"/>
  <c r="AA77" i="18"/>
  <c r="AA92" i="18"/>
  <c r="AB92" i="18"/>
  <c r="AA88" i="18"/>
  <c r="AB88" i="18" s="1"/>
  <c r="AA84" i="18"/>
  <c r="AB84" i="18" s="1"/>
  <c r="AA80" i="18"/>
  <c r="AB80" i="18" s="1"/>
  <c r="AA76" i="18"/>
  <c r="AB76" i="18" s="1"/>
  <c r="AA72" i="18"/>
  <c r="AB72" i="18"/>
  <c r="AA68" i="18"/>
  <c r="AB68" i="18" s="1"/>
  <c r="AA85" i="18"/>
  <c r="AB85" i="18" s="1"/>
  <c r="AA79" i="18"/>
  <c r="AA71" i="18"/>
  <c r="AB71" i="18"/>
  <c r="AA81" i="18"/>
  <c r="AB81" i="18" s="1"/>
  <c r="AA100" i="18"/>
  <c r="AB100" i="18" s="1"/>
  <c r="AA95" i="18"/>
  <c r="AA99" i="18"/>
  <c r="AB99" i="18" s="1"/>
  <c r="AA75" i="18"/>
  <c r="AA67" i="18"/>
  <c r="AB67" i="18"/>
  <c r="AA101" i="18"/>
  <c r="AB101" i="18" s="1"/>
  <c r="AA73" i="18"/>
  <c r="AB73" i="18" s="1"/>
  <c r="AA96" i="18"/>
  <c r="AA87" i="18"/>
  <c r="AB87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P95" i="18"/>
  <c r="Y95" i="18" s="1"/>
  <c r="P79" i="18"/>
  <c r="Y79" i="18" s="1"/>
  <c r="AB79" i="18" s="1"/>
  <c r="O98" i="18"/>
  <c r="X98" i="18" s="1"/>
  <c r="O82" i="18"/>
  <c r="X82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P87" i="18"/>
  <c r="Y87" i="18" s="1"/>
  <c r="P71" i="18"/>
  <c r="Y71" i="18" s="1"/>
  <c r="O90" i="18"/>
  <c r="X90" i="18" s="1"/>
  <c r="O74" i="18"/>
  <c r="X74" i="18" s="1"/>
  <c r="P66" i="18"/>
  <c r="Y66" i="18" s="1"/>
  <c r="P62" i="18"/>
  <c r="Y62" i="18" s="1"/>
  <c r="P58" i="18"/>
  <c r="Y58" i="18" s="1"/>
  <c r="P54" i="18"/>
  <c r="Y54" i="18" s="1"/>
  <c r="P50" i="18"/>
  <c r="Y50" i="18" s="1"/>
  <c r="P46" i="18"/>
  <c r="Y46" i="18" s="1"/>
  <c r="P42" i="18"/>
  <c r="Y42" i="18" s="1"/>
  <c r="P38" i="18"/>
  <c r="Y38" i="18" s="1"/>
  <c r="P34" i="18"/>
  <c r="Y34" i="18" s="1"/>
  <c r="P30" i="18"/>
  <c r="Y30" i="18" s="1"/>
  <c r="P26" i="18"/>
  <c r="Y26" i="18" s="1"/>
  <c r="P22" i="18"/>
  <c r="Y22" i="18" s="1"/>
  <c r="P18" i="18"/>
  <c r="Y18" i="18" s="1"/>
  <c r="P14" i="18"/>
  <c r="Y14" i="18" s="1"/>
  <c r="P65" i="18"/>
  <c r="Y65" i="18" s="1"/>
  <c r="P61" i="18"/>
  <c r="Y61" i="18" s="1"/>
  <c r="P57" i="18"/>
  <c r="Y57" i="18" s="1"/>
  <c r="P53" i="18"/>
  <c r="Y53" i="18" s="1"/>
  <c r="P49" i="18"/>
  <c r="Y49" i="18" s="1"/>
  <c r="P45" i="18"/>
  <c r="Y45" i="18" s="1"/>
  <c r="P41" i="18"/>
  <c r="Y41" i="18" s="1"/>
  <c r="P37" i="18"/>
  <c r="Y37" i="18" s="1"/>
  <c r="P33" i="18"/>
  <c r="Y33" i="18" s="1"/>
  <c r="P29" i="18"/>
  <c r="Y29" i="18" s="1"/>
  <c r="P25" i="18"/>
  <c r="Y25" i="18" s="1"/>
  <c r="P21" i="18"/>
  <c r="Y21" i="18" s="1"/>
  <c r="P17" i="18"/>
  <c r="Y17" i="18" s="1"/>
  <c r="O3" i="18"/>
  <c r="X3" i="18" s="1"/>
  <c r="AA3" i="18" s="1"/>
  <c r="R84" i="18"/>
  <c r="S84" i="18"/>
  <c r="R71" i="18"/>
  <c r="U71" i="18" s="1"/>
  <c r="S71" i="18"/>
  <c r="R22" i="18"/>
  <c r="S22" i="18"/>
  <c r="S36" i="18"/>
  <c r="R17" i="18"/>
  <c r="S17" i="18"/>
  <c r="S63" i="18"/>
  <c r="R78" i="18"/>
  <c r="U78" i="18" s="1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R73" i="18"/>
  <c r="S73" i="18"/>
  <c r="R65" i="18"/>
  <c r="R39" i="18"/>
  <c r="S39" i="18"/>
  <c r="R101" i="18"/>
  <c r="S101" i="18"/>
  <c r="R37" i="18"/>
  <c r="S37" i="18"/>
  <c r="R51" i="18"/>
  <c r="U51" i="18" s="1"/>
  <c r="S51" i="18"/>
  <c r="S90" i="18"/>
  <c r="R26" i="18"/>
  <c r="U26" i="18" s="1"/>
  <c r="S26" i="18"/>
  <c r="R72" i="18"/>
  <c r="S72" i="18"/>
  <c r="S64" i="18"/>
  <c r="R55" i="18"/>
  <c r="S55" i="18"/>
  <c r="S59" i="18"/>
  <c r="R34" i="18"/>
  <c r="U34" i="18" s="1"/>
  <c r="R80" i="18"/>
  <c r="U80" i="18" s="1"/>
  <c r="S80" i="18"/>
  <c r="R62" i="18"/>
  <c r="S62" i="18"/>
  <c r="R76" i="18"/>
  <c r="S76" i="18"/>
  <c r="R57" i="18"/>
  <c r="R23" i="18"/>
  <c r="S23" i="18"/>
  <c r="R54" i="18"/>
  <c r="S54" i="18"/>
  <c r="R93" i="18"/>
  <c r="U93" i="18" s="1"/>
  <c r="S93" i="18"/>
  <c r="R29" i="18"/>
  <c r="R68" i="18"/>
  <c r="U68" i="18" s="1"/>
  <c r="S68" i="18"/>
  <c r="R43" i="18"/>
  <c r="U43" i="18" s="1"/>
  <c r="S43" i="18"/>
  <c r="S82" i="18"/>
  <c r="R18" i="18"/>
  <c r="U18" i="18" s="1"/>
  <c r="S18" i="18"/>
  <c r="R49" i="18"/>
  <c r="S49" i="18"/>
  <c r="R48" i="18"/>
  <c r="S40" i="18"/>
  <c r="R98" i="18"/>
  <c r="U98" i="18" s="1"/>
  <c r="S98" i="18"/>
  <c r="R96" i="18"/>
  <c r="U96" i="18" s="1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S35" i="18"/>
  <c r="R41" i="18"/>
  <c r="S41" i="18"/>
  <c r="R24" i="18"/>
  <c r="S24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77" i="18"/>
  <c r="R52" i="18"/>
  <c r="U52" i="18" s="1"/>
  <c r="S52" i="18"/>
  <c r="R91" i="18"/>
  <c r="U91" i="18" s="1"/>
  <c r="S91" i="18"/>
  <c r="S27" i="18"/>
  <c r="R66" i="18"/>
  <c r="U66" i="18" s="1"/>
  <c r="R97" i="18"/>
  <c r="S97" i="18"/>
  <c r="R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31" i="18"/>
  <c r="R47" i="18"/>
  <c r="S47" i="18"/>
  <c r="S45" i="18"/>
  <c r="R86" i="18"/>
  <c r="U86" i="18" s="1"/>
  <c r="S86" i="18"/>
  <c r="R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33" i="18" l="1"/>
  <c r="S96" i="18"/>
  <c r="V96" i="18" s="1"/>
  <c r="R90" i="18"/>
  <c r="U90" i="18" s="1"/>
  <c r="R45" i="18"/>
  <c r="U45" i="18" s="1"/>
  <c r="V45" i="18" s="1"/>
  <c r="R77" i="18"/>
  <c r="U77" i="18" s="1"/>
  <c r="V77" i="18" s="1"/>
  <c r="S65" i="18"/>
  <c r="S78" i="18"/>
  <c r="V78" i="18" s="1"/>
  <c r="AB95" i="18"/>
  <c r="S16" i="18"/>
  <c r="R35" i="18"/>
  <c r="U35" i="18" s="1"/>
  <c r="R40" i="18"/>
  <c r="U40" i="18" s="1"/>
  <c r="V40" i="18" s="1"/>
  <c r="R82" i="18"/>
  <c r="U82" i="18" s="1"/>
  <c r="S48" i="18"/>
  <c r="S42" i="18"/>
  <c r="V42" i="18" s="1"/>
  <c r="R59" i="18"/>
  <c r="U59" i="18" s="1"/>
  <c r="AA74" i="18"/>
  <c r="AB74" i="18"/>
  <c r="S61" i="18"/>
  <c r="S66" i="18"/>
  <c r="V66" i="18" s="1"/>
  <c r="R36" i="18"/>
  <c r="U36" i="18" s="1"/>
  <c r="AA90" i="18"/>
  <c r="AB90" i="18" s="1"/>
  <c r="AA82" i="18"/>
  <c r="AB82" i="18" s="1"/>
  <c r="R64" i="18"/>
  <c r="U64" i="18" s="1"/>
  <c r="V64" i="18" s="1"/>
  <c r="AA98" i="18"/>
  <c r="AB98" i="18"/>
  <c r="R31" i="18"/>
  <c r="U31" i="18" s="1"/>
  <c r="V31" i="18" s="1"/>
  <c r="S25" i="18"/>
  <c r="S38" i="18"/>
  <c r="S29" i="18"/>
  <c r="S57" i="18"/>
  <c r="S34" i="18"/>
  <c r="V34" i="18" s="1"/>
  <c r="R32" i="18"/>
  <c r="U32" i="18" s="1"/>
  <c r="V32" i="18" s="1"/>
  <c r="R27" i="18"/>
  <c r="U27" i="18" s="1"/>
  <c r="R63" i="18"/>
  <c r="U63" i="18" s="1"/>
  <c r="V63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V28" i="18"/>
  <c r="V71" i="18"/>
  <c r="V93" i="18"/>
  <c r="V85" i="18"/>
  <c r="V92" i="18"/>
  <c r="V44" i="18"/>
  <c r="V81" i="18"/>
  <c r="V52" i="18"/>
  <c r="V98" i="18"/>
  <c r="V67" i="18"/>
  <c r="V83" i="18"/>
  <c r="V68" i="18"/>
  <c r="V88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V74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58" i="18"/>
  <c r="AA43" i="18"/>
  <c r="AB43" i="18" s="1"/>
  <c r="AA50" i="18"/>
  <c r="AB50" i="18" s="1"/>
  <c r="U48" i="18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U49" i="18"/>
  <c r="V49" i="18" s="1"/>
  <c r="U65" i="18"/>
  <c r="AA63" i="18"/>
  <c r="AB63" i="18" s="1"/>
  <c r="U16" i="18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U25" i="18"/>
  <c r="U41" i="18"/>
  <c r="V41" i="18" s="1"/>
  <c r="U57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U47" i="18"/>
  <c r="V47" i="18" s="1"/>
  <c r="AA29" i="18"/>
  <c r="AB29" i="18" s="1"/>
  <c r="AA45" i="18"/>
  <c r="AB45" i="18" s="1"/>
  <c r="AA61" i="18"/>
  <c r="AB61" i="18" s="1"/>
  <c r="AA54" i="18"/>
  <c r="AB54" i="18" s="1"/>
  <c r="V51" i="18"/>
  <c r="U60" i="18"/>
  <c r="V60" i="18" s="1"/>
  <c r="AA38" i="18"/>
  <c r="AB38" i="18" s="1"/>
  <c r="AA47" i="18"/>
  <c r="AB47" i="18" s="1"/>
  <c r="U29" i="18"/>
  <c r="U61" i="18"/>
  <c r="U54" i="18"/>
  <c r="V54" i="18" s="1"/>
  <c r="AA31" i="18"/>
  <c r="AB31" i="18" s="1"/>
  <c r="AB3" i="18"/>
  <c r="V35" i="18" l="1"/>
  <c r="V29" i="18"/>
  <c r="V16" i="18"/>
  <c r="V48" i="18"/>
  <c r="V36" i="18"/>
  <c r="V38" i="18"/>
  <c r="V82" i="18"/>
  <c r="V57" i="18"/>
  <c r="V65" i="18"/>
  <c r="V61" i="18"/>
  <c r="V90" i="18"/>
  <c r="V59" i="18"/>
  <c r="V27" i="18"/>
  <c r="V33" i="18"/>
  <c r="V25" i="18"/>
  <c r="V2" i="18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R1" i="18" l="1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K3" i="18" s="1"/>
  <c r="T1" i="18"/>
  <c r="K6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Q44" i="19" l="1"/>
  <c r="Q45" i="19"/>
  <c r="Q95" i="19"/>
  <c r="Q80" i="19"/>
  <c r="Q65" i="19"/>
  <c r="Q20" i="19"/>
  <c r="Q43" i="19"/>
  <c r="Q42" i="19"/>
  <c r="Q32" i="19"/>
  <c r="Q17" i="19"/>
  <c r="Q37" i="19"/>
  <c r="Q18" i="19"/>
  <c r="Q2" i="19"/>
  <c r="Q7" i="19"/>
  <c r="Q77" i="19"/>
  <c r="Q97" i="19"/>
  <c r="Q99" i="19"/>
  <c r="Q74" i="19"/>
  <c r="Q4" i="19"/>
  <c r="Q48" i="19"/>
  <c r="Q52" i="19"/>
  <c r="Q73" i="19"/>
  <c r="Q25" i="19"/>
  <c r="Q100" i="19"/>
  <c r="Q101" i="19"/>
  <c r="Q94" i="19"/>
  <c r="Q87" i="19"/>
  <c r="Q72" i="19"/>
  <c r="Q57" i="19"/>
  <c r="Q12" i="19"/>
  <c r="Q38" i="19"/>
  <c r="Q39" i="19"/>
  <c r="Q24" i="19"/>
  <c r="Q9" i="19"/>
  <c r="Q35" i="19"/>
  <c r="Q27" i="19"/>
  <c r="Q21" i="19"/>
  <c r="Q84" i="19"/>
  <c r="Q78" i="19"/>
  <c r="Q71" i="19"/>
  <c r="Q41" i="19"/>
  <c r="Q23" i="19"/>
  <c r="Q51" i="19"/>
  <c r="Q76" i="19"/>
  <c r="Q63" i="19"/>
  <c r="Q14" i="19"/>
  <c r="Q34" i="19"/>
  <c r="Q36" i="19"/>
  <c r="Q33" i="19"/>
  <c r="Q53" i="19"/>
  <c r="Q28" i="19"/>
  <c r="Q40" i="19"/>
  <c r="Q92" i="19"/>
  <c r="Q93" i="19"/>
  <c r="Q86" i="19"/>
  <c r="Q79" i="19"/>
  <c r="Q64" i="19"/>
  <c r="Q49" i="19"/>
  <c r="Q3" i="19"/>
  <c r="Q30" i="19"/>
  <c r="Q31" i="19"/>
  <c r="Q16" i="19"/>
  <c r="Q75" i="19"/>
  <c r="Q11" i="19"/>
  <c r="Q85" i="19"/>
  <c r="Q56" i="19"/>
  <c r="Q22" i="19"/>
  <c r="Q8" i="19"/>
  <c r="Q58" i="19"/>
  <c r="Q70" i="19"/>
  <c r="Q91" i="19"/>
  <c r="Q15" i="19"/>
  <c r="Q29" i="19"/>
  <c r="Q5" i="19"/>
  <c r="Q82" i="19"/>
  <c r="Q88" i="19"/>
  <c r="Q59" i="19"/>
  <c r="Q50" i="19"/>
  <c r="Q68" i="19"/>
  <c r="Q69" i="19"/>
  <c r="Q62" i="19"/>
  <c r="Q55" i="19"/>
  <c r="Q89" i="19"/>
  <c r="Q83" i="19"/>
  <c r="Q98" i="19"/>
  <c r="Q6" i="19"/>
  <c r="Q67" i="19"/>
  <c r="Q47" i="19"/>
  <c r="Q26" i="19"/>
  <c r="Q13" i="19"/>
  <c r="Q60" i="19"/>
  <c r="Q61" i="19"/>
  <c r="Q54" i="19"/>
  <c r="Q96" i="19"/>
  <c r="Q81" i="19"/>
  <c r="Q90" i="19"/>
  <c r="Q10" i="19"/>
  <c r="Q46" i="19"/>
  <c r="Q66" i="19"/>
  <c r="Q19" i="19"/>
  <c r="R90" i="19" l="1"/>
  <c r="U90" i="19" s="1"/>
  <c r="S90" i="19"/>
  <c r="S47" i="19"/>
  <c r="R47" i="19"/>
  <c r="U47" i="19" s="1"/>
  <c r="S69" i="19"/>
  <c r="R69" i="19"/>
  <c r="U69" i="19" s="1"/>
  <c r="R15" i="19"/>
  <c r="U15" i="19" s="1"/>
  <c r="S15" i="19"/>
  <c r="R11" i="19"/>
  <c r="U11" i="19" s="1"/>
  <c r="S11" i="19"/>
  <c r="R79" i="19"/>
  <c r="U79" i="19" s="1"/>
  <c r="S79" i="19"/>
  <c r="R36" i="19"/>
  <c r="U36" i="19" s="1"/>
  <c r="S36" i="19"/>
  <c r="R71" i="19"/>
  <c r="U71" i="19" s="1"/>
  <c r="S71" i="19"/>
  <c r="S39" i="19"/>
  <c r="R39" i="19"/>
  <c r="U39" i="19" s="1"/>
  <c r="S100" i="19"/>
  <c r="R100" i="19"/>
  <c r="U100" i="19" s="1"/>
  <c r="S97" i="19"/>
  <c r="R97" i="19"/>
  <c r="U97" i="19" s="1"/>
  <c r="S42" i="19"/>
  <c r="R42" i="19"/>
  <c r="U42" i="19" s="1"/>
  <c r="S81" i="19"/>
  <c r="R81" i="19"/>
  <c r="U81" i="19" s="1"/>
  <c r="S67" i="19"/>
  <c r="R67" i="19"/>
  <c r="U67" i="19" s="1"/>
  <c r="S68" i="19"/>
  <c r="R68" i="19"/>
  <c r="U68" i="19" s="1"/>
  <c r="R91" i="19"/>
  <c r="U91" i="19" s="1"/>
  <c r="S91" i="19"/>
  <c r="S75" i="19"/>
  <c r="R75" i="19"/>
  <c r="U75" i="19" s="1"/>
  <c r="R86" i="19"/>
  <c r="U86" i="19" s="1"/>
  <c r="S86" i="19"/>
  <c r="S34" i="19"/>
  <c r="R34" i="19"/>
  <c r="U34" i="19" s="1"/>
  <c r="R78" i="19"/>
  <c r="U78" i="19" s="1"/>
  <c r="S78" i="19"/>
  <c r="S38" i="19"/>
  <c r="R38" i="19"/>
  <c r="U38" i="19" s="1"/>
  <c r="S25" i="19"/>
  <c r="R25" i="19"/>
  <c r="U25" i="19" s="1"/>
  <c r="S77" i="19"/>
  <c r="R77" i="19"/>
  <c r="U77" i="19" s="1"/>
  <c r="R43" i="19"/>
  <c r="U43" i="19" s="1"/>
  <c r="S43" i="19"/>
  <c r="R96" i="19"/>
  <c r="U96" i="19" s="1"/>
  <c r="S96" i="19"/>
  <c r="R6" i="19"/>
  <c r="U6" i="19" s="1"/>
  <c r="S6" i="19"/>
  <c r="S50" i="19"/>
  <c r="R50" i="19"/>
  <c r="U50" i="19" s="1"/>
  <c r="R70" i="19"/>
  <c r="U70" i="19" s="1"/>
  <c r="S70" i="19"/>
  <c r="S16" i="19"/>
  <c r="R16" i="19"/>
  <c r="U16" i="19" s="1"/>
  <c r="S93" i="19"/>
  <c r="R93" i="19"/>
  <c r="U93" i="19" s="1"/>
  <c r="S14" i="19"/>
  <c r="R14" i="19"/>
  <c r="U14" i="19" s="1"/>
  <c r="S84" i="19"/>
  <c r="R84" i="19"/>
  <c r="U84" i="19" s="1"/>
  <c r="R12" i="19"/>
  <c r="U12" i="19" s="1"/>
  <c r="S12" i="19"/>
  <c r="R73" i="19"/>
  <c r="U73" i="19" s="1"/>
  <c r="S73" i="19"/>
  <c r="R7" i="19"/>
  <c r="U7" i="19" s="1"/>
  <c r="S7" i="19"/>
  <c r="S20" i="19"/>
  <c r="R20" i="19"/>
  <c r="U20" i="19" s="1"/>
  <c r="S54" i="19"/>
  <c r="R54" i="19"/>
  <c r="U54" i="19" s="1"/>
  <c r="S98" i="19"/>
  <c r="R98" i="19"/>
  <c r="U98" i="19" s="1"/>
  <c r="S59" i="19"/>
  <c r="R59" i="19"/>
  <c r="U59" i="19" s="1"/>
  <c r="R58" i="19"/>
  <c r="U58" i="19" s="1"/>
  <c r="S58" i="19"/>
  <c r="R31" i="19"/>
  <c r="U31" i="19" s="1"/>
  <c r="S31" i="19"/>
  <c r="S92" i="19"/>
  <c r="R92" i="19"/>
  <c r="U92" i="19" s="1"/>
  <c r="S63" i="19"/>
  <c r="R63" i="19"/>
  <c r="U63" i="19" s="1"/>
  <c r="S21" i="19"/>
  <c r="R21" i="19"/>
  <c r="U21" i="19" s="1"/>
  <c r="S57" i="19"/>
  <c r="R57" i="19"/>
  <c r="U57" i="19" s="1"/>
  <c r="S52" i="19"/>
  <c r="R52" i="19"/>
  <c r="U52" i="19" s="1"/>
  <c r="S2" i="19"/>
  <c r="R2" i="19"/>
  <c r="S65" i="19"/>
  <c r="R65" i="19"/>
  <c r="U65" i="19" s="1"/>
  <c r="R19" i="19"/>
  <c r="U19" i="19" s="1"/>
  <c r="S19" i="19"/>
  <c r="S61" i="19"/>
  <c r="R61" i="19"/>
  <c r="U61" i="19" s="1"/>
  <c r="S83" i="19"/>
  <c r="R83" i="19"/>
  <c r="U83" i="19" s="1"/>
  <c r="S88" i="19"/>
  <c r="R88" i="19"/>
  <c r="U88" i="19" s="1"/>
  <c r="S8" i="19"/>
  <c r="R8" i="19"/>
  <c r="U8" i="19" s="1"/>
  <c r="S30" i="19"/>
  <c r="R30" i="19"/>
  <c r="U30" i="19" s="1"/>
  <c r="R40" i="19"/>
  <c r="U40" i="19" s="1"/>
  <c r="S40" i="19"/>
  <c r="R76" i="19"/>
  <c r="U76" i="19" s="1"/>
  <c r="S76" i="19"/>
  <c r="S27" i="19"/>
  <c r="R27" i="19"/>
  <c r="U27" i="19" s="1"/>
  <c r="S72" i="19"/>
  <c r="R72" i="19"/>
  <c r="U72" i="19" s="1"/>
  <c r="S48" i="19"/>
  <c r="R48" i="19"/>
  <c r="U48" i="19" s="1"/>
  <c r="S18" i="19"/>
  <c r="R18" i="19"/>
  <c r="U18" i="19" s="1"/>
  <c r="R80" i="19"/>
  <c r="U80" i="19" s="1"/>
  <c r="S80" i="19"/>
  <c r="S66" i="19"/>
  <c r="R66" i="19"/>
  <c r="U66" i="19" s="1"/>
  <c r="R60" i="19"/>
  <c r="U60" i="19" s="1"/>
  <c r="S60" i="19"/>
  <c r="R89" i="19"/>
  <c r="U89" i="19" s="1"/>
  <c r="S89" i="19"/>
  <c r="R82" i="19"/>
  <c r="U82" i="19" s="1"/>
  <c r="S82" i="19"/>
  <c r="R22" i="19"/>
  <c r="U22" i="19" s="1"/>
  <c r="S22" i="19"/>
  <c r="R3" i="19"/>
  <c r="U3" i="19" s="1"/>
  <c r="S3" i="19"/>
  <c r="R28" i="19"/>
  <c r="U28" i="19" s="1"/>
  <c r="S28" i="19"/>
  <c r="R51" i="19"/>
  <c r="U51" i="19" s="1"/>
  <c r="S51" i="19"/>
  <c r="R35" i="19"/>
  <c r="U35" i="19" s="1"/>
  <c r="S35" i="19"/>
  <c r="R87" i="19"/>
  <c r="U87" i="19" s="1"/>
  <c r="S87" i="19"/>
  <c r="S4" i="19"/>
  <c r="R4" i="19"/>
  <c r="U4" i="19" s="1"/>
  <c r="S37" i="19"/>
  <c r="R37" i="19"/>
  <c r="U37" i="19" s="1"/>
  <c r="R95" i="19"/>
  <c r="U95" i="19" s="1"/>
  <c r="S95" i="19"/>
  <c r="R46" i="19"/>
  <c r="U46" i="19" s="1"/>
  <c r="S46" i="19"/>
  <c r="R13" i="19"/>
  <c r="U13" i="19" s="1"/>
  <c r="S13" i="19"/>
  <c r="R55" i="19"/>
  <c r="U55" i="19" s="1"/>
  <c r="S55" i="19"/>
  <c r="S5" i="19"/>
  <c r="R5" i="19"/>
  <c r="U5" i="19" s="1"/>
  <c r="S56" i="19"/>
  <c r="R56" i="19"/>
  <c r="U56" i="19" s="1"/>
  <c r="R49" i="19"/>
  <c r="U49" i="19" s="1"/>
  <c r="S49" i="19"/>
  <c r="R53" i="19"/>
  <c r="U53" i="19" s="1"/>
  <c r="S53" i="19"/>
  <c r="R23" i="19"/>
  <c r="U23" i="19" s="1"/>
  <c r="S23" i="19"/>
  <c r="S9" i="19"/>
  <c r="R9" i="19"/>
  <c r="U9" i="19" s="1"/>
  <c r="S94" i="19"/>
  <c r="R94" i="19"/>
  <c r="U94" i="19" s="1"/>
  <c r="S74" i="19"/>
  <c r="R74" i="19"/>
  <c r="U74" i="19" s="1"/>
  <c r="S17" i="19"/>
  <c r="R17" i="19"/>
  <c r="U17" i="19" s="1"/>
  <c r="R45" i="19"/>
  <c r="U45" i="19" s="1"/>
  <c r="S45" i="19"/>
  <c r="R10" i="19"/>
  <c r="U10" i="19" s="1"/>
  <c r="S10" i="19"/>
  <c r="S26" i="19"/>
  <c r="R26" i="19"/>
  <c r="U26" i="19" s="1"/>
  <c r="R62" i="19"/>
  <c r="U62" i="19" s="1"/>
  <c r="S62" i="19"/>
  <c r="S29" i="19"/>
  <c r="R29" i="19"/>
  <c r="U29" i="19" s="1"/>
  <c r="S85" i="19"/>
  <c r="R85" i="19"/>
  <c r="U85" i="19" s="1"/>
  <c r="S64" i="19"/>
  <c r="R64" i="19"/>
  <c r="U64" i="19" s="1"/>
  <c r="R33" i="19"/>
  <c r="U33" i="19" s="1"/>
  <c r="S33" i="19"/>
  <c r="S41" i="19"/>
  <c r="R41" i="19"/>
  <c r="U41" i="19" s="1"/>
  <c r="S24" i="19"/>
  <c r="R24" i="19"/>
  <c r="U24" i="19" s="1"/>
  <c r="R101" i="19"/>
  <c r="U101" i="19" s="1"/>
  <c r="S101" i="19"/>
  <c r="R99" i="19"/>
  <c r="U99" i="19" s="1"/>
  <c r="S99" i="19"/>
  <c r="S32" i="19"/>
  <c r="R32" i="19"/>
  <c r="U32" i="19" s="1"/>
  <c r="R44" i="19"/>
  <c r="U44" i="19" s="1"/>
  <c r="S44" i="19"/>
  <c r="V44" i="19" l="1"/>
  <c r="V10" i="19"/>
  <c r="V49" i="19"/>
  <c r="V13" i="19"/>
  <c r="V28" i="19"/>
  <c r="V89" i="19"/>
  <c r="V76" i="19"/>
  <c r="V58" i="19"/>
  <c r="V70" i="19"/>
  <c r="V43" i="19"/>
  <c r="V78" i="19"/>
  <c r="V91" i="19"/>
  <c r="V71" i="19"/>
  <c r="V15" i="19"/>
  <c r="V17" i="19"/>
  <c r="V5" i="19"/>
  <c r="V66" i="19"/>
  <c r="V72" i="19"/>
  <c r="V30" i="19"/>
  <c r="V61" i="19"/>
  <c r="V52" i="19"/>
  <c r="V92" i="19"/>
  <c r="V98" i="19"/>
  <c r="V93" i="19"/>
  <c r="V25" i="19"/>
  <c r="V67" i="19"/>
  <c r="V100" i="19"/>
  <c r="V47" i="19"/>
  <c r="V32" i="19"/>
  <c r="V41" i="19"/>
  <c r="V29" i="19"/>
  <c r="V9" i="19"/>
  <c r="V56" i="19"/>
  <c r="V48" i="19"/>
  <c r="V83" i="19"/>
  <c r="V63" i="19"/>
  <c r="V59" i="19"/>
  <c r="V14" i="19"/>
  <c r="V50" i="19"/>
  <c r="V77" i="19"/>
  <c r="V34" i="19"/>
  <c r="V68" i="19"/>
  <c r="V97" i="19"/>
  <c r="V69" i="19"/>
  <c r="V64" i="19"/>
  <c r="V26" i="19"/>
  <c r="V74" i="19"/>
  <c r="V37" i="19"/>
  <c r="V27" i="19"/>
  <c r="V8" i="19"/>
  <c r="V57" i="19"/>
  <c r="V54" i="19"/>
  <c r="V16" i="19"/>
  <c r="V38" i="19"/>
  <c r="V75" i="19"/>
  <c r="V81" i="19"/>
  <c r="V39" i="19"/>
  <c r="V24" i="19"/>
  <c r="V85" i="19"/>
  <c r="V94" i="19"/>
  <c r="V4" i="19"/>
  <c r="V18" i="19"/>
  <c r="V88" i="19"/>
  <c r="V65" i="19"/>
  <c r="V21" i="19"/>
  <c r="V20" i="19"/>
  <c r="V84" i="19"/>
  <c r="V42" i="19"/>
  <c r="U2" i="19"/>
  <c r="R1" i="19" s="1"/>
  <c r="V45" i="19"/>
  <c r="V46" i="19"/>
  <c r="V87" i="19"/>
  <c r="V3" i="19"/>
  <c r="V60" i="19"/>
  <c r="V40" i="19"/>
  <c r="V7" i="19"/>
  <c r="V36" i="19"/>
  <c r="V99" i="19"/>
  <c r="V33" i="19"/>
  <c r="V62" i="19"/>
  <c r="V23" i="19"/>
  <c r="V95" i="19"/>
  <c r="V35" i="19"/>
  <c r="V22" i="19"/>
  <c r="V73" i="19"/>
  <c r="V6" i="19"/>
  <c r="V86" i="19"/>
  <c r="V79" i="19"/>
  <c r="V101" i="19"/>
  <c r="V53" i="19"/>
  <c r="V55" i="19"/>
  <c r="V51" i="19"/>
  <c r="V82" i="19"/>
  <c r="V80" i="19"/>
  <c r="V19" i="19"/>
  <c r="V31" i="19"/>
  <c r="V12" i="19"/>
  <c r="V96" i="19"/>
  <c r="V11" i="19"/>
  <c r="V90" i="19"/>
  <c r="V2" i="19" l="1"/>
  <c r="S1" i="19" s="1"/>
  <c r="T1" i="19" s="1"/>
  <c r="K6" i="19" s="1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<sst xmlns="http://schemas.openxmlformats.org/spreadsheetml/2006/main" count="1050" uniqueCount="300">
  <si>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</si>
  <si>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</si>
  <si>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</si>
  <si>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</si>
  <si>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</si>
  <si>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</si>
  <si>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</si>
  <si>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</si>
  <si>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</si>
  <si>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</si>
  <si>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</si>
  <si>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</si>
  <si>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</si>
  <si>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</si>
  <si>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</si>
  <si>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</si>
  <si>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</si>
  <si>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</si>
  <si>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</si>
  <si>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</si>
  <si>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</si>
  <si>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</si>
  <si>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</si>
  <si>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</si>
  <si>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</si>
  <si>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</si>
  <si>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</si>
  <si>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</si>
  <si>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</si>
  <si>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</si>
  <si>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</si>
  <si>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</si>
  <si>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</si>
  <si>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</si>
  <si>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</si>
  <si>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</si>
  <si>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</si>
  <si>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</si>
  <si>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</si>
  <si>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</si>
  <si>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</si>
  <si>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</si>
  <si>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</si>
  <si>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</si>
  <si>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</si>
  <si>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</si>
  <si>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</si>
  <si>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</si>
  <si>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</si>
  <si>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</si>
  <si>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</si>
  <si>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</si>
  <si>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</si>
  <si>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</si>
  <si>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</si>
  <si>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</si>
  <si>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</si>
  <si>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</si>
  <si>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</si>
  <si>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</si>
  <si>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</si>
  <si>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</si>
  <si>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</si>
  <si>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</si>
  <si>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</si>
  <si>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</si>
  <si>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</si>
  <si>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</si>
  <si>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</si>
  <si>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</si>
  <si>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</si>
  <si>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</si>
  <si>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</si>
  <si>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</si>
  <si>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</si>
  <si>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</si>
  <si>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</si>
  <si>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</si>
  <si>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</si>
  <si>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</si>
  <si>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</si>
  <si>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</si>
  <si>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</si>
  <si>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</si>
  <si>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</si>
  <si>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</si>
  <si>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</si>
  <si>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</si>
  <si>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</si>
  <si>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</si>
  <si>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</si>
  <si>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</si>
  <si>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</si>
  <si>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</si>
  <si>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</si>
  <si>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</si>
  <si>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</si>
  <si>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</si>
  <si>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</si>
  <si>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</si>
  <si>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</si>
  <si>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</si>
  <si>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</si>
  <si>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</si>
  <si>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</si>
  <si>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</si>
  <si>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</si>
  <si>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</si>
  <si>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</si>
  <si>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</si>
  <si>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</si>
  <si>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</si>
  <si>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</si>
  <si>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</si>
  <si>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</si>
  <si>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</si>
  <si>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</si>
  <si>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</si>
  <si>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</si>
  <si>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</si>
  <si>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</si>
  <si>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</si>
  <si>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</si>
  <si>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</si>
  <si>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</si>
  <si>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</si>
  <si>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</si>
  <si>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</si>
  <si>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</si>
  <si>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</si>
  <si>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</si>
  <si>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</si>
  <si>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</si>
  <si>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</si>
  <si>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</si>
  <si>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</si>
  <si>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</si>
  <si>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</si>
  <si>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</si>
  <si>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</si>
  <si>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</si>
  <si>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</si>
  <si>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</si>
  <si>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</si>
  <si>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</si>
  <si>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</si>
  <si>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</si>
  <si>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</si>
  <si>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</si>
  <si>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</si>
  <si>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</si>
  <si>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</si>
  <si>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</si>
  <si>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</si>
  <si>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</si>
  <si>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</si>
  <si>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</si>
  <si>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</si>
  <si>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</si>
  <si>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</si>
  <si>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</si>
  <si>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</si>
  <si>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</si>
  <si>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</si>
  <si>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</si>
  <si>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</si>
  <si>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</si>
  <si>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</si>
  <si>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</si>
  <si>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</si>
  <si>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</si>
  <si>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</si>
  <si>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</si>
  <si>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</si>
  <si>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</si>
  <si>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</si>
  <si>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</si>
  <si>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</si>
  <si>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</si>
  <si>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</si>
  <si>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</si>
  <si>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</si>
  <si>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</si>
  <si>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</si>
  <si>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</si>
  <si>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</si>
  <si>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</si>
  <si>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</si>
  <si>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</si>
  <si>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</si>
  <si>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</si>
  <si>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</si>
  <si>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</si>
  <si>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</si>
  <si>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</si>
  <si>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</si>
  <si>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</si>
  <si>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</si>
  <si>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</si>
  <si>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</si>
  <si>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</si>
  <si>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</si>
  <si>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</si>
  <si>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</si>
  <si>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</si>
  <si>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</si>
  <si>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</si>
  <si>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</si>
  <si>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</si>
  <si>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</si>
  <si>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</si>
  <si>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</si>
  <si>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</si>
  <si>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</si>
  <si>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</si>
  <si>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</si>
  <si>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</si>
  <si>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</si>
  <si>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</si>
  <si>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</si>
  <si>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</si>
  <si>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</si>
  <si>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</si>
  <si>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</si>
  <si>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</si>
  <si>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</si>
  <si>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</si>
  <si>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</si>
  <si>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</si>
  <si>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</si>
  <si>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</si>
  <si>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</si>
  <si>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</si>
  <si>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</si>
  <si>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</si>
  <si>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</si>
  <si>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</si>
  <si>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</si>
  <si>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</si>
  <si>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</si>
  <si>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</si>
  <si>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</si>
  <si>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</si>
  <si>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</si>
  <si>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</si>
  <si>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</si>
  <si>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</si>
  <si>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</si>
  <si>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</si>
  <si>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</si>
  <si>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</si>
  <si>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</si>
  <si>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</si>
  <si>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</si>
  <si>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</si>
  <si>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</si>
  <si>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</si>
  <si>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</si>
  <si>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</si>
  <si>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</si>
  <si>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</si>
  <si>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</si>
  <si>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</si>
  <si>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</si>
  <si>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</si>
  <si>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</si>
  <si>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</si>
  <si>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</si>
  <si>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</si>
  <si>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</si>
  <si>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</si>
  <si>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</si>
  <si>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</si>
  <si>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</si>
  <si>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</si>
  <si>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</si>
  <si>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</si>
  <si>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</si>
  <si>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</si>
  <si>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</si>
  <si>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</si>
  <si>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</si>
  <si>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</si>
  <si>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</si>
  <si>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</si>
  <si>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選考区分</t>
    <rPh sb="0" eb="2">
      <t>センコウ</t>
    </rPh>
    <rPh sb="2" eb="4">
      <t>クブン</t>
    </rPh>
    <phoneticPr fontId="1"/>
  </si>
  <si>
    <t>福祉職（経験者）</t>
    <rPh sb="0" eb="2">
      <t>フクシ</t>
    </rPh>
    <rPh sb="2" eb="3">
      <t>ショク</t>
    </rPh>
    <rPh sb="4" eb="7">
      <t>ケイケンシャ</t>
    </rPh>
    <phoneticPr fontId="1"/>
  </si>
  <si>
    <t>社会福祉主事任用資格</t>
  </si>
  <si>
    <t>社会福祉士</t>
  </si>
  <si>
    <t>精神保健福祉士</t>
  </si>
  <si>
    <t>－</t>
  </si>
  <si>
    <t>福祉経験</t>
    <rPh sb="0" eb="2">
      <t>フクシ</t>
    </rPh>
    <rPh sb="2" eb="4">
      <t>ケイケン</t>
    </rPh>
    <phoneticPr fontId="1"/>
  </si>
  <si>
    <t>直接支援業務</t>
    <rPh sb="0" eb="2">
      <t>チョクセツ</t>
    </rPh>
    <rPh sb="2" eb="4">
      <t>シエン</t>
    </rPh>
    <rPh sb="4" eb="6">
      <t>ギョウム</t>
    </rPh>
    <phoneticPr fontId="1"/>
  </si>
  <si>
    <t>一時保護児童の生活、保育支援等</t>
    <rPh sb="0" eb="2">
      <t>イチジ</t>
    </rPh>
    <rPh sb="2" eb="4">
      <t>ホゴ</t>
    </rPh>
    <rPh sb="4" eb="6">
      <t>ジドウ</t>
    </rPh>
    <rPh sb="7" eb="9">
      <t>セイカツ</t>
    </rPh>
    <rPh sb="10" eb="12">
      <t>ホイク</t>
    </rPh>
    <rPh sb="12" eb="14">
      <t>シエン</t>
    </rPh>
    <rPh sb="14" eb="15">
      <t>トウ</t>
    </rPh>
    <phoneticPr fontId="1"/>
  </si>
  <si>
    <t>相談支援業務</t>
    <rPh sb="0" eb="2">
      <t>ソウダン</t>
    </rPh>
    <rPh sb="2" eb="4">
      <t>シエン</t>
    </rPh>
    <rPh sb="4" eb="6">
      <t>ギョウム</t>
    </rPh>
    <phoneticPr fontId="1"/>
  </si>
  <si>
    <t>児童の福祉に関する調査、措置及び相談援助等</t>
    <rPh sb="0" eb="2">
      <t>ジドウ</t>
    </rPh>
    <rPh sb="3" eb="5">
      <t>フクシ</t>
    </rPh>
    <rPh sb="6" eb="7">
      <t>カン</t>
    </rPh>
    <rPh sb="9" eb="11">
      <t>チョウサ</t>
    </rPh>
    <rPh sb="12" eb="14">
      <t>ソチ</t>
    </rPh>
    <rPh sb="14" eb="15">
      <t>オヨ</t>
    </rPh>
    <rPh sb="16" eb="18">
      <t>ソウダン</t>
    </rPh>
    <rPh sb="18" eb="20">
      <t>エンジョ</t>
    </rPh>
    <rPh sb="20" eb="21">
      <t>トウ</t>
    </rPh>
    <phoneticPr fontId="1"/>
  </si>
  <si>
    <t>福祉経験以外の職務経験</t>
    <rPh sb="0" eb="2">
      <t>フクシ</t>
    </rPh>
    <rPh sb="2" eb="4">
      <t>ケイケン</t>
    </rPh>
    <rPh sb="4" eb="6">
      <t>イガイ</t>
    </rPh>
    <rPh sb="7" eb="9">
      <t>ショクム</t>
    </rPh>
    <rPh sb="9" eb="11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</si>
  <si>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</si>
  <si>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その他福祉関係業務</t>
    <rPh sb="2" eb="3">
      <t>タ</t>
    </rPh>
    <rPh sb="3" eb="5">
      <t>フクシ</t>
    </rPh>
    <rPh sb="5" eb="7">
      <t>カンケイ</t>
    </rPh>
    <rPh sb="7" eb="9">
      <t>ギョウム</t>
    </rPh>
    <phoneticPr fontId="1"/>
  </si>
  <si>
    <t>障がい者の自立に向けた計画立案、業務全般に関する統括等</t>
    <rPh sb="0" eb="1">
      <t>ショウ</t>
    </rPh>
    <rPh sb="3" eb="4">
      <t>シャ</t>
    </rPh>
    <rPh sb="5" eb="7">
      <t>ジリツ</t>
    </rPh>
    <rPh sb="8" eb="9">
      <t>ム</t>
    </rPh>
    <rPh sb="11" eb="13">
      <t>ケイカク</t>
    </rPh>
    <rPh sb="13" eb="15">
      <t>リツアン</t>
    </rPh>
    <rPh sb="16" eb="18">
      <t>ギョウム</t>
    </rPh>
    <rPh sb="18" eb="20">
      <t>ゼンパン</t>
    </rPh>
    <rPh sb="21" eb="22">
      <t>カン</t>
    </rPh>
    <rPh sb="24" eb="26">
      <t>トウカツ</t>
    </rPh>
    <rPh sb="26" eb="2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</si>
</sst>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176" fontId="5" fillId="0" borderId="6" xfId="0" applyNumberFormat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1</xdr:row>
      <xdr:rowOff>161925</xdr:rowOff>
    </xdr:from>
    <xdr:to>
      <xdr:col>5</xdr:col>
      <xdr:colOff>9525</xdr:colOff>
      <xdr:row>3</xdr:row>
      <xdr:rowOff>19050</xdr:rowOff>
    </xdr:to>
    <xdr:sp macro="" textlink="">
      <xdr:nvSpPr>
        <xdr:cNvPr id="2" name="正方形/長方形 1"/>
        <xdr:cNvSpPr/>
      </xdr:nvSpPr>
      <xdr:spPr>
        <a:xfrm>
          <a:off x="6875145" y="344805"/>
          <a:ext cx="2849880" cy="22288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278130</xdr:colOff>
      <xdr:row>0</xdr:row>
      <xdr:rowOff>53340</xdr:rowOff>
    </xdr:from>
    <xdr:to>
      <xdr:col>8</xdr:col>
      <xdr:colOff>335279</xdr:colOff>
      <xdr:row>8</xdr:row>
      <xdr:rowOff>43815</xdr:rowOff>
    </xdr:to>
    <xdr:sp macro="" textlink="">
      <xdr:nvSpPr>
        <xdr:cNvPr id="3" name="角丸四角形吹き出し 2"/>
        <xdr:cNvSpPr/>
      </xdr:nvSpPr>
      <xdr:spPr>
        <a:xfrm>
          <a:off x="9505950" y="53340"/>
          <a:ext cx="2106929" cy="145351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学校の卒業とともに取得できる資格の場合、卒業した月の翌月１日を入力してください。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入力例は</a:t>
          </a:r>
          <a:r>
            <a:rPr kumimoji="1" lang="en-US" altLang="ja-JP" sz="1100"/>
            <a:t>2005</a:t>
          </a:r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）年３月卒業の場合です。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30480</xdr:colOff>
      <xdr:row>1</xdr:row>
      <xdr:rowOff>148643</xdr:rowOff>
    </xdr:from>
    <xdr:to>
      <xdr:col>5</xdr:col>
      <xdr:colOff>366899</xdr:colOff>
      <xdr:row>2</xdr:row>
      <xdr:rowOff>77153</xdr:rowOff>
    </xdr:to>
    <xdr:cxnSp macro="">
      <xdr:nvCxnSpPr>
        <xdr:cNvPr id="4" name="直線矢印コネクタ 3"/>
        <xdr:cNvCxnSpPr>
          <a:stCxn id="3" idx="4"/>
        </xdr:cNvCxnSpPr>
      </xdr:nvCxnSpPr>
      <xdr:spPr>
        <a:xfrm flipH="1">
          <a:off x="9258300" y="331523"/>
          <a:ext cx="336419" cy="111390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2228850</xdr:colOff>
      <xdr:row>14</xdr:row>
      <xdr:rowOff>154306</xdr:rowOff>
    </xdr:from>
    <xdr:to>
      <xdr:col>8</xdr:col>
      <xdr:colOff>447676</xdr:colOff>
      <xdr:row>21</xdr:row>
      <xdr:rowOff>19050</xdr:rowOff>
    </xdr:to>
    <xdr:sp macro="" textlink="">
      <xdr:nvSpPr>
        <xdr:cNvPr id="27" name="角丸四角形吹き出し 26"/>
        <xdr:cNvSpPr/>
      </xdr:nvSpPr>
      <xdr:spPr>
        <a:xfrm>
          <a:off x="11639550" y="2714626"/>
          <a:ext cx="1739266" cy="114490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最終経歴の終了日が、採用予定日の前日になるよう入力してください。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91440</xdr:colOff>
      <xdr:row>13</xdr:row>
      <xdr:rowOff>9525</xdr:rowOff>
    </xdr:from>
    <xdr:to>
      <xdr:col>8</xdr:col>
      <xdr:colOff>419100</xdr:colOff>
      <xdr:row>14</xdr:row>
      <xdr:rowOff>152400</xdr:rowOff>
    </xdr:to>
    <xdr:cxnSp macro="">
      <xdr:nvCxnSpPr>
        <xdr:cNvPr id="29" name="直線矢印コネクタ 28"/>
        <xdr:cNvCxnSpPr>
          <a:endCxn id="28" idx="2"/>
        </xdr:cNvCxnSpPr>
      </xdr:nvCxnSpPr>
      <xdr:spPr>
        <a:xfrm flipV="1">
          <a:off x="13022580" y="2386965"/>
          <a:ext cx="327660" cy="32575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0</xdr:rowOff>
    </xdr:from>
    <xdr:to>
      <xdr:col>4</xdr:col>
      <xdr:colOff>1190625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47625" y="180975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28575</xdr:rowOff>
    </xdr:from>
    <xdr:to>
      <xdr:col>2</xdr:col>
      <xdr:colOff>1057275</xdr:colOff>
      <xdr:row>3</xdr:row>
      <xdr:rowOff>130855</xdr:rowOff>
    </xdr:to>
    <xdr:cxnSp macro="">
      <xdr:nvCxnSpPr>
        <xdr:cNvPr id="22" name="直線矢印コネクタ 21"/>
        <xdr:cNvCxnSpPr>
          <a:stCxn id="17" idx="4"/>
          <a:endCxn id="16" idx="2"/>
        </xdr:cNvCxnSpPr>
      </xdr:nvCxnSpPr>
      <xdr:spPr>
        <a:xfrm flipV="1">
          <a:off x="2810108" y="390525"/>
          <a:ext cx="1304692" cy="28325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3" name="角丸四角形吹き出し 22"/>
        <xdr:cNvSpPr/>
      </xdr:nvSpPr>
      <xdr:spPr>
        <a:xfrm>
          <a:off x="15422880" y="123825"/>
          <a:ext cx="2063115" cy="99250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25" name="正方形/長方形 24"/>
        <xdr:cNvSpPr/>
      </xdr:nvSpPr>
      <xdr:spPr>
        <a:xfrm>
          <a:off x="12125324" y="182880"/>
          <a:ext cx="163449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26" name="正方形/長方形 25"/>
        <xdr:cNvSpPr/>
      </xdr:nvSpPr>
      <xdr:spPr>
        <a:xfrm>
          <a:off x="12115799" y="548640"/>
          <a:ext cx="2748916" cy="38481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30" name="角丸四角形吹き出し 29"/>
        <xdr:cNvSpPr/>
      </xdr:nvSpPr>
      <xdr:spPr>
        <a:xfrm>
          <a:off x="15417165" y="1211580"/>
          <a:ext cx="2188845" cy="199263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31" name="直線矢印コネクタ 30"/>
        <xdr:cNvCxnSpPr>
          <a:stCxn id="23" idx="4"/>
          <a:endCxn id="25" idx="3"/>
        </xdr:cNvCxnSpPr>
      </xdr:nvCxnSpPr>
      <xdr:spPr>
        <a:xfrm flipH="1" flipV="1">
          <a:off x="13759815" y="278130"/>
          <a:ext cx="1749595" cy="3605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32" name="直線矢印コネクタ 31"/>
        <xdr:cNvCxnSpPr>
          <a:stCxn id="30" idx="4"/>
          <a:endCxn id="26" idx="3"/>
        </xdr:cNvCxnSpPr>
      </xdr:nvCxnSpPr>
      <xdr:spPr>
        <a:xfrm flipH="1" flipV="1">
          <a:off x="14864715" y="741045"/>
          <a:ext cx="869563" cy="65616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1685925</xdr:colOff>
      <xdr:row>7</xdr:row>
      <xdr:rowOff>76201</xdr:rowOff>
    </xdr:from>
    <xdr:to>
      <xdr:col>3</xdr:col>
      <xdr:colOff>1009651</xdr:colOff>
      <xdr:row>13</xdr:row>
      <xdr:rowOff>121920</xdr:rowOff>
    </xdr:to>
    <xdr:sp macro="" textlink="">
      <xdr:nvSpPr>
        <xdr:cNvPr id="33" name="角丸四角形吹き出し 32"/>
        <xdr:cNvSpPr/>
      </xdr:nvSpPr>
      <xdr:spPr>
        <a:xfrm>
          <a:off x="4741545" y="1356361"/>
          <a:ext cx="2044066" cy="114299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1190624</xdr:colOff>
      <xdr:row>7</xdr:row>
      <xdr:rowOff>171450</xdr:rowOff>
    </xdr:from>
    <xdr:to>
      <xdr:col>6</xdr:col>
      <xdr:colOff>2714625</xdr:colOff>
      <xdr:row>9</xdr:row>
      <xdr:rowOff>9525</xdr:rowOff>
    </xdr:to>
    <xdr:sp macro="" textlink="">
      <xdr:nvSpPr>
        <xdr:cNvPr id="34" name="正方形/長方形 33"/>
        <xdr:cNvSpPr/>
      </xdr:nvSpPr>
      <xdr:spPr>
        <a:xfrm>
          <a:off x="6966584" y="1451610"/>
          <a:ext cx="5158741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1009651</xdr:colOff>
      <xdr:row>8</xdr:row>
      <xdr:rowOff>90488</xdr:rowOff>
    </xdr:from>
    <xdr:to>
      <xdr:col>3</xdr:col>
      <xdr:colOff>1190624</xdr:colOff>
      <xdr:row>10</xdr:row>
      <xdr:rowOff>99061</xdr:rowOff>
    </xdr:to>
    <xdr:cxnSp macro="">
      <xdr:nvCxnSpPr>
        <xdr:cNvPr id="35" name="直線矢印コネクタ 34"/>
        <xdr:cNvCxnSpPr>
          <a:stCxn id="33" idx="3"/>
          <a:endCxn id="34" idx="1"/>
        </xdr:cNvCxnSpPr>
      </xdr:nvCxnSpPr>
      <xdr:spPr>
        <a:xfrm flipV="1">
          <a:off x="6785611" y="1553528"/>
          <a:ext cx="180973" cy="37433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40" name="正方形/長方形 39"/>
        <xdr:cNvSpPr/>
      </xdr:nvSpPr>
      <xdr:spPr>
        <a:xfrm>
          <a:off x="12950189" y="2183130"/>
          <a:ext cx="80010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-bcvmmalm01\share_new\01_&#20154;&#20107;\00_&#30064;&#21205;&#12469;&#12540;&#12496;&#12487;&#12540;&#12479;&#31227;&#34892;\&#22806;&#20184;&#12369;usrd\&#9733;%20&#25505;&#29992;\02_&#36984;&#32771;\02_&#25216;&#34899;\2021_R03\52_&#21215;&#38598;&#26696;&#20869;\14_&#31119;&#31049;&#32887;&#65288;&#32076;&#39443;&#32773;&#65289;&#65288;&#65298;&#22238;&#30446;&#65289;\02_&#27770;&#35009;&#24460;\01-02_&#65288;&#20154;&#20107;&#35506;&#20462;&#27491;&#65289;&#23653;&#27508;&#26360;&#12501;&#12449;&#12452;&#12523;&#65288;&#31119;&#31049;&#32887;&#65288;&#32076;&#39443;&#32773;&#65289;&#65288;&#31532;&#65298;&#22238;&#652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-BCVMBTGY01\share_old\01_&#20154;&#20107;\00_&#30064;&#21205;&#12469;&#12540;&#12496;&#12487;&#12540;&#12479;&#31227;&#34892;\&#22806;&#20184;&#12369;usrd\&#9733;%20&#25505;&#29992;\02_&#36984;&#32771;\02_&#25216;&#34899;\2021_R03\52_&#21215;&#38598;&#26696;&#20869;\14_&#31119;&#31049;&#32887;&#65288;&#32076;&#39443;&#32773;&#65289;&#65288;&#65298;&#22238;&#30446;&#65289;\02_&#27770;&#35009;&#24460;\01-02_&#65288;&#20154;&#20107;&#35506;&#20462;&#27491;&#65289;&#23653;&#27508;&#26360;&#12501;&#12449;&#12452;&#12523;&#65288;&#31119;&#31049;&#32887;&#65288;&#32076;&#39443;&#32773;&#65289;&#65288;&#31532;&#65298;&#22238;&#652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基本情報）"/>
      <sheetName val="入力例（基本情報）"/>
      <sheetName val="入力シート（学歴情報）"/>
      <sheetName val="入力例（学歴情報）"/>
      <sheetName val="入力シート（職歴情報）"/>
      <sheetName val="入力例（職歴情報）"/>
      <sheetName val="発令登録"/>
      <sheetName val="基本情報"/>
      <sheetName val="学歴情報"/>
      <sheetName val="職歴情報"/>
      <sheetName val="技能資格情報"/>
      <sheetName val="リスト用"/>
    </sheetNames>
    <sheetDataSet>
      <sheetData sheetId="0">
        <row r="1">
          <cell r="I1">
            <v>44487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H1" t="str">
            <v>フルタイム</v>
          </cell>
          <cell r="I1">
            <v>1</v>
          </cell>
          <cell r="M1" t="str">
            <v>学生</v>
          </cell>
          <cell r="N1">
            <v>1</v>
          </cell>
          <cell r="P1" t="str">
            <v>直接支援業務</v>
          </cell>
          <cell r="Q1">
            <v>1</v>
          </cell>
        </row>
        <row r="2">
          <cell r="H2" t="str">
            <v>38時間45分以上</v>
          </cell>
          <cell r="I2">
            <v>1</v>
          </cell>
          <cell r="M2" t="str">
            <v>在家庭</v>
          </cell>
          <cell r="N2">
            <v>0</v>
          </cell>
          <cell r="P2" t="str">
            <v>相談支援業務</v>
          </cell>
          <cell r="Q2">
            <v>1</v>
          </cell>
        </row>
        <row r="3">
          <cell r="H3" t="str">
            <v>29時間以上38時間45分未満</v>
          </cell>
          <cell r="I3">
            <v>0.75</v>
          </cell>
          <cell r="M3" t="str">
            <v>福祉経験</v>
          </cell>
          <cell r="N3">
            <v>1</v>
          </cell>
          <cell r="P3" t="str">
            <v>その他福祉関係業務</v>
          </cell>
          <cell r="Q3">
            <v>1</v>
          </cell>
        </row>
        <row r="4">
          <cell r="H4" t="str">
            <v>休職等（３か月以上のもの）</v>
          </cell>
          <cell r="I4">
            <v>0</v>
          </cell>
          <cell r="M4" t="str">
            <v>福祉経験以外の職務経験</v>
          </cell>
          <cell r="N4">
            <v>1</v>
          </cell>
        </row>
        <row r="5">
          <cell r="H5" t="str">
            <v>29時間未満、在家庭、浪人等</v>
          </cell>
          <cell r="I5">
            <v>0</v>
          </cell>
          <cell r="M5" t="str">
            <v>その他</v>
          </cell>
          <cell r="N5">
            <v>0</v>
          </cell>
        </row>
        <row r="6">
          <cell r="H6" t="str">
            <v>正規課程</v>
          </cell>
          <cell r="I6">
            <v>1</v>
          </cell>
        </row>
        <row r="7">
          <cell r="H7" t="str">
            <v>休学、留年等</v>
          </cell>
          <cell r="I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基本情報）"/>
      <sheetName val="入力例（基本情報）"/>
      <sheetName val="入力シート（学歴情報）"/>
      <sheetName val="入力例（学歴情報）"/>
      <sheetName val="入力シート（職歴情報）"/>
      <sheetName val="入力例（職歴情報）"/>
      <sheetName val="発令登録"/>
      <sheetName val="基本情報"/>
      <sheetName val="学歴情報"/>
      <sheetName val="職歴情報"/>
      <sheetName val="技能資格情報"/>
      <sheetName val="リスト用"/>
    </sheetNames>
    <sheetDataSet>
      <sheetData sheetId="0">
        <row r="1">
          <cell r="I1">
            <v>44815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H1" t="str">
            <v>フルタイム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25"/>
  <cols>
    <col min="1" max="2" width="30.625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8.75" style="25"/>
  </cols>
  <sheetData>
    <row r="1" spans="1:9">
      <c r="A1" s="1" t="s">
        <v>254</v>
      </c>
      <c r="B1" s="2" t="s">
        <v>285</v>
      </c>
      <c r="D1" s="1" t="s">
        <v>155</v>
      </c>
      <c r="E1" s="2" t="s">
        <v>156</v>
      </c>
      <c r="I1" s="25">
        <f ca="1">MIN(I3:I5)</f>
        <v>44820</v>
      </c>
    </row>
    <row r="2" spans="1:9">
      <c r="A2" s="30"/>
      <c r="B2" s="32" t="s">
        <v>286</v>
      </c>
      <c r="D2" s="9" t="s">
        <v>157</v>
      </c>
      <c r="E2" s="10"/>
    </row>
    <row r="3" spans="1:9">
      <c r="D3" s="33" t="s">
        <v>287</v>
      </c>
      <c r="E3" s="31"/>
      <c r="F3" s="25"/>
      <c r="I3" s="25">
        <f ca="1">IF(ISBLANK(E3),TODAY(),EOMONTH(E3,0))</f>
        <v>44820</v>
      </c>
    </row>
    <row r="4" spans="1:9">
      <c r="A4" s="1" t="s">
        <v>119</v>
      </c>
      <c r="B4" s="2" t="s">
        <v>120</v>
      </c>
      <c r="D4" s="33" t="s">
        <v>288</v>
      </c>
      <c r="E4" s="31"/>
      <c r="F4" s="25"/>
      <c r="I4" s="25">
        <f t="shared" ref="I4:I5" ca="1" si="0">IF(ISBLANK(E4),TODAY(),EOMONTH(E4,0))</f>
        <v>44820</v>
      </c>
    </row>
    <row r="5" spans="1:9">
      <c r="A5" s="4"/>
      <c r="B5" s="3"/>
      <c r="D5" s="33" t="s">
        <v>289</v>
      </c>
      <c r="E5" s="31"/>
      <c r="F5" s="25"/>
      <c r="I5" s="25">
        <f t="shared" ca="1" si="0"/>
        <v>44820</v>
      </c>
    </row>
    <row r="6" spans="1:9">
      <c r="D6" s="33"/>
      <c r="E6" s="31"/>
    </row>
    <row r="7" spans="1:9">
      <c r="A7" s="1" t="s">
        <v>121</v>
      </c>
      <c r="B7" s="2" t="s">
        <v>122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123</v>
      </c>
      <c r="B10" s="2" t="s">
        <v>124</v>
      </c>
      <c r="D10" s="33"/>
      <c r="E10" s="31"/>
    </row>
    <row r="11" spans="1:9">
      <c r="A11" s="4"/>
      <c r="B11" s="11"/>
      <c r="D11" s="34"/>
      <c r="E11" s="35"/>
    </row>
  </sheetData>
  <sheetProtection algorithmName="SHA-512" hashValue="zM7r17LWWbQbHSovW0adoujjZoPqLHHLMB/IBZSZDOpZYfXPlKvKfB2ePWTkYnBSUY6M0K6FM93k1RiJcQBSBA==" saltValue="DahHW9KIq/pWEOZ9p89ATw==" spinCount="100000" sheet="1" objects="1" scenarios="1" selectLockedCells="1"/>
  <phoneticPr fontId="1"/>
  <conditionalFormatting sqref="E2 E6:E11">
    <cfRule type="expression" dxfId="53" priority="5">
      <formula>$D2="－"</formula>
    </cfRule>
    <cfRule type="expression" dxfId="52" priority="7">
      <formula>AND(NOT(ISBLANK($D2)),$D2&lt;&gt;"－",ISBLANK(E2))</formula>
    </cfRule>
  </conditionalFormatting>
  <conditionalFormatting sqref="E3:E5">
    <cfRule type="expression" dxfId="51" priority="2">
      <formula>$D3="－"</formula>
    </cfRule>
    <cfRule type="expression" dxfId="50" priority="3">
      <formula>AND(NOT(ISBLANK($D3)),$D3&lt;&gt;"－",ISBLANK(E3))</formula>
    </cfRule>
  </conditionalFormatting>
  <conditionalFormatting sqref="D3:E5">
    <cfRule type="expression" dxfId="49" priority="1">
      <formula>AND($D$3=$D$4,$D$4=$D$5)</formula>
    </cfRule>
  </conditionalFormatting>
  <dataValidations count="7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5">
      <formula1>"精神保健福祉士,－"</formula1>
    </dataValidation>
    <dataValidation type="list" allowBlank="1" showInputMessage="1" showErrorMessage="1" sqref="D4">
      <formula1>"社会福祉士,－"</formula1>
    </dataValidation>
    <dataValidation type="list" allowBlank="1" showInputMessage="1" showErrorMessage="1" sqref="D3">
      <formula1>"社会福祉主事任用資格,－"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topLeftCell="D1" workbookViewId="0">
      <selection activeCell="O27" sqref="O27"/>
    </sheetView>
  </sheetViews>
  <sheetFormatPr defaultRowHeight="14.25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6">
        <v>45016</v>
      </c>
      <c r="M1" t="s">
        <v>274</v>
      </c>
      <c r="N1">
        <v>1</v>
      </c>
      <c r="P1" t="s">
        <v>292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245</v>
      </c>
      <c r="N2">
        <v>0</v>
      </c>
      <c r="P2" t="s">
        <v>294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291</v>
      </c>
      <c r="N3">
        <v>1</v>
      </c>
      <c r="P3" t="s">
        <v>298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296</v>
      </c>
      <c r="N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275</v>
      </c>
      <c r="N5">
        <v>0</v>
      </c>
    </row>
    <row r="6" spans="1:17">
      <c r="F6" t="s">
        <v>143</v>
      </c>
      <c r="G6">
        <v>2</v>
      </c>
      <c r="H6" t="s">
        <v>154</v>
      </c>
      <c r="I6">
        <v>1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B1" sqref="B1"/>
    </sheetView>
  </sheetViews>
  <sheetFormatPr defaultColWidth="8.75" defaultRowHeight="14.25"/>
  <cols>
    <col min="1" max="2" width="30.625" style="7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285</v>
      </c>
      <c r="D1" s="14" t="s">
        <v>155</v>
      </c>
      <c r="E1" s="15" t="s">
        <v>156</v>
      </c>
    </row>
    <row r="2" spans="1:5">
      <c r="A2" s="37"/>
      <c r="B2" s="16" t="str">
        <f>'入力シート（基本情報）'!$B$2</f>
        <v>福祉職（経験者）</v>
      </c>
      <c r="D2" s="17" t="s">
        <v>290</v>
      </c>
      <c r="E2" s="18"/>
    </row>
    <row r="3" spans="1:5">
      <c r="D3" s="17" t="s">
        <v>287</v>
      </c>
      <c r="E3" s="18">
        <v>38443</v>
      </c>
    </row>
    <row r="4" spans="1:5">
      <c r="A4" s="14" t="s">
        <v>119</v>
      </c>
      <c r="B4" s="15" t="s">
        <v>120</v>
      </c>
      <c r="D4" s="17" t="s">
        <v>290</v>
      </c>
      <c r="E4" s="18"/>
    </row>
    <row r="5" spans="1:5">
      <c r="A5" s="21" t="s">
        <v>212</v>
      </c>
      <c r="B5" s="16" t="s">
        <v>213</v>
      </c>
      <c r="D5" s="17" t="s">
        <v>289</v>
      </c>
      <c r="E5" s="53">
        <v>38808</v>
      </c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wd2kHkmfz5tiswqt8Q2oM+T6YQEaxpnfQvwY9v4D97x7fYoOeUBq/769YJ7Wvva/zfuQYePo0oqWP8TueAK+gg==" saltValue="cBHrK8R2+cwcESKRO1lblw==" spinCount="100000" sheet="1" objects="1" scenarios="1" selectLockedCells="1"/>
  <phoneticPr fontId="1"/>
  <conditionalFormatting sqref="E2">
    <cfRule type="expression" dxfId="48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C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7" priority="4">
      <formula>AND($A2&lt;&gt;"",ISBLANK(F2))</formula>
    </cfRule>
  </conditionalFormatting>
  <conditionalFormatting sqref="F3:G1048576">
    <cfRule type="expression" dxfId="46" priority="3">
      <formula>AND($A3&lt;&gt;"",VALUE($F3&amp;$G3)&lt;VALUE($H2&amp;$I2))</formula>
    </cfRule>
  </conditionalFormatting>
  <conditionalFormatting sqref="H2:I1048576">
    <cfRule type="expression" dxfId="45" priority="2">
      <formula>AND($A2&lt;&gt;"",VALUE($F2&amp;$G2)&gt;VALUE($H2&amp;$I2))</formula>
    </cfRule>
  </conditionalFormatting>
  <conditionalFormatting sqref="D2:I1048576">
    <cfRule type="expression" dxfId="44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I15" sqref="I15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1FagYW/YbSriCvPY7L3Vb63+7fqk8xvkKj+Eo74zwzpLMmwW3iPE3QpErE89PrrU+f7GPRE5xicHuGkGiPm0eg==" saltValue="TT86sxKKJKLpHvZTSozNkw==" spinCount="100000" sheet="1" objects="1" scenarios="1" selectLockedCells="1"/>
  <phoneticPr fontId="1"/>
  <conditionalFormatting sqref="F2:I1048576">
    <cfRule type="expression" dxfId="43" priority="4">
      <formula>AND($A2&lt;&gt;"",ISBLANK(F2))</formula>
    </cfRule>
  </conditionalFormatting>
  <conditionalFormatting sqref="F3:G1048576">
    <cfRule type="expression" dxfId="42" priority="3">
      <formula>AND($A3&lt;&gt;"",VALUE($F3&amp;$G3)&lt;VALUE($H2&amp;$I2))</formula>
    </cfRule>
  </conditionalFormatting>
  <conditionalFormatting sqref="H2:I1048576">
    <cfRule type="expression" dxfId="41" priority="2">
      <formula>AND($A2&lt;&gt;"",VALUE($F2&amp;$G2)&gt;VALUE($H2&amp;$I2))</formula>
    </cfRule>
  </conditionalFormatting>
  <conditionalFormatting sqref="D2:I1048576">
    <cfRule type="expression" dxfId="40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outlineLevelCol="1"/>
  <cols>
    <col min="1" max="1" width="4.375" style="7" bestFit="1" customWidth="1"/>
    <col min="2" max="3" width="35.75" customWidth="1"/>
    <col min="4" max="4" width="15.875" bestFit="1" customWidth="1"/>
    <col min="5" max="6" width="15.875" style="38" customWidth="1"/>
    <col min="7" max="7" width="35.75" style="38" customWidth="1"/>
    <col min="8" max="9" width="10.5" bestFit="1" customWidth="1"/>
    <col min="10" max="10" width="22.25" style="38" customWidth="1"/>
    <col min="11" max="11" width="18.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t="s">
        <v>132</v>
      </c>
      <c r="C1" t="s">
        <v>264</v>
      </c>
      <c r="D1" t="s">
        <v>151</v>
      </c>
      <c r="E1" s="38" t="s">
        <v>276</v>
      </c>
      <c r="F1" s="38" t="s">
        <v>282</v>
      </c>
      <c r="G1" s="38" t="s">
        <v>277</v>
      </c>
      <c r="H1" t="s">
        <v>257</v>
      </c>
      <c r="I1" t="s">
        <v>258</v>
      </c>
      <c r="J1" s="38" t="s">
        <v>263</v>
      </c>
      <c r="K1" s="40"/>
      <c r="O1" t="s">
        <v>261</v>
      </c>
      <c r="P1" t="s">
        <v>262</v>
      </c>
      <c r="Q1" t="s">
        <v>278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279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5"/>
      <c r="C2" s="5"/>
      <c r="D2" s="5"/>
      <c r="E2" s="39"/>
      <c r="F2" s="39"/>
      <c r="G2" s="39"/>
      <c r="H2" s="52"/>
      <c r="I2" s="52"/>
      <c r="J2" s="39"/>
      <c r="K2" s="42" t="s">
        <v>283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5"/>
      <c r="C3" s="5"/>
      <c r="D3" s="5"/>
      <c r="E3" s="39"/>
      <c r="F3" s="39"/>
      <c r="G3" s="39"/>
      <c r="H3" s="52"/>
      <c r="I3" s="52"/>
      <c r="J3" s="39"/>
      <c r="K3" s="43">
        <f>Z1</f>
        <v>0</v>
      </c>
      <c r="L3" s="25">
        <v>120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5"/>
      <c r="C4" s="5"/>
      <c r="D4" s="5"/>
      <c r="E4" s="39"/>
      <c r="F4" s="39"/>
      <c r="G4" s="39"/>
      <c r="H4" s="52"/>
      <c r="I4" s="52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5"/>
      <c r="C5" s="5"/>
      <c r="D5" s="5"/>
      <c r="E5" s="39"/>
      <c r="F5" s="39"/>
      <c r="G5" s="39"/>
      <c r="H5" s="52"/>
      <c r="I5" s="52"/>
      <c r="J5" s="39"/>
      <c r="K5" s="42" t="s">
        <v>284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5"/>
      <c r="C6" s="5"/>
      <c r="D6" s="5"/>
      <c r="E6" s="39"/>
      <c r="F6" s="39"/>
      <c r="G6" s="39"/>
      <c r="H6" s="52"/>
      <c r="I6" s="52"/>
      <c r="J6" s="39"/>
      <c r="K6" s="43">
        <f ca="1">T1</f>
        <v>0</v>
      </c>
      <c r="L6" s="25">
        <v>60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5"/>
      <c r="C7" s="5"/>
      <c r="D7" s="5"/>
      <c r="E7" s="39"/>
      <c r="F7" s="39"/>
      <c r="G7" s="39"/>
      <c r="H7" s="52"/>
      <c r="I7" s="52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5"/>
      <c r="C8" s="5"/>
      <c r="D8" s="5"/>
      <c r="E8" s="39"/>
      <c r="F8" s="39"/>
      <c r="G8" s="39"/>
      <c r="H8" s="52"/>
      <c r="I8" s="52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5"/>
      <c r="C9" s="5"/>
      <c r="D9" s="5"/>
      <c r="E9" s="39"/>
      <c r="F9" s="39"/>
      <c r="G9" s="39"/>
      <c r="H9" s="52"/>
      <c r="I9" s="52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5"/>
      <c r="C10" s="5"/>
      <c r="D10" s="5"/>
      <c r="E10" s="39"/>
      <c r="F10" s="39"/>
      <c r="G10" s="39"/>
      <c r="H10" s="52"/>
      <c r="I10" s="52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5"/>
      <c r="C11" s="5"/>
      <c r="D11" s="5"/>
      <c r="E11" s="39"/>
      <c r="F11" s="39"/>
      <c r="G11" s="39"/>
      <c r="H11" s="52"/>
      <c r="I11" s="52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5"/>
      <c r="C12" s="5"/>
      <c r="D12" s="5"/>
      <c r="E12" s="39"/>
      <c r="F12" s="39"/>
      <c r="G12" s="39"/>
      <c r="H12" s="52"/>
      <c r="I12" s="52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5"/>
      <c r="C13" s="5"/>
      <c r="D13" s="5"/>
      <c r="E13" s="39"/>
      <c r="F13" s="39"/>
      <c r="G13" s="39"/>
      <c r="H13" s="52"/>
      <c r="I13" s="52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5"/>
      <c r="C14" s="5"/>
      <c r="D14" s="5"/>
      <c r="E14" s="39"/>
      <c r="F14" s="39"/>
      <c r="G14" s="39"/>
      <c r="H14" s="52"/>
      <c r="I14" s="52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5"/>
      <c r="C15" s="5"/>
      <c r="D15" s="5"/>
      <c r="E15" s="39"/>
      <c r="F15" s="39"/>
      <c r="G15" s="39"/>
      <c r="H15" s="52"/>
      <c r="I15" s="52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5"/>
      <c r="C16" s="5"/>
      <c r="D16" s="5"/>
      <c r="E16" s="39"/>
      <c r="F16" s="39"/>
      <c r="G16" s="39"/>
      <c r="H16" s="52"/>
      <c r="I16" s="52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9"/>
      <c r="F17" s="39"/>
      <c r="G17" s="39"/>
      <c r="H17" s="52"/>
      <c r="I17" s="52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9"/>
      <c r="F18" s="39"/>
      <c r="G18" s="39"/>
      <c r="H18" s="52"/>
      <c r="I18" s="52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9"/>
      <c r="F19" s="39"/>
      <c r="G19" s="39"/>
      <c r="H19" s="52"/>
      <c r="I19" s="52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9"/>
      <c r="F20" s="39"/>
      <c r="G20" s="39"/>
      <c r="H20" s="52"/>
      <c r="I20" s="52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9"/>
      <c r="F21" s="39"/>
      <c r="G21" s="39"/>
      <c r="H21" s="52"/>
      <c r="I21" s="52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9"/>
      <c r="F22" s="39"/>
      <c r="G22" s="39"/>
      <c r="H22" s="52"/>
      <c r="I22" s="52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9"/>
      <c r="F23" s="39"/>
      <c r="G23" s="39"/>
      <c r="H23" s="52"/>
      <c r="I23" s="52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9"/>
      <c r="F24" s="39"/>
      <c r="G24" s="39"/>
      <c r="H24" s="52"/>
      <c r="I24" s="52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9"/>
      <c r="F25" s="39"/>
      <c r="G25" s="39"/>
      <c r="H25" s="52"/>
      <c r="I25" s="52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9"/>
      <c r="F26" s="39"/>
      <c r="G26" s="39"/>
      <c r="H26" s="52"/>
      <c r="I26" s="52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9"/>
      <c r="F27" s="39"/>
      <c r="G27" s="39"/>
      <c r="H27" s="52"/>
      <c r="I27" s="52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9"/>
      <c r="F28" s="39"/>
      <c r="G28" s="39"/>
      <c r="H28" s="52"/>
      <c r="I28" s="52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9"/>
      <c r="F29" s="39"/>
      <c r="G29" s="39"/>
      <c r="H29" s="52"/>
      <c r="I29" s="52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9"/>
      <c r="F30" s="39"/>
      <c r="G30" s="39"/>
      <c r="H30" s="52"/>
      <c r="I30" s="52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9"/>
      <c r="F31" s="39"/>
      <c r="G31" s="39"/>
      <c r="H31" s="52"/>
      <c r="I31" s="52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9"/>
      <c r="F32" s="39"/>
      <c r="G32" s="39"/>
      <c r="H32" s="52"/>
      <c r="I32" s="52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9"/>
      <c r="F33" s="39"/>
      <c r="G33" s="39"/>
      <c r="H33" s="52"/>
      <c r="I33" s="52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9"/>
      <c r="F34" s="39"/>
      <c r="G34" s="39"/>
      <c r="H34" s="52"/>
      <c r="I34" s="52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9"/>
      <c r="F35" s="39"/>
      <c r="G35" s="39"/>
      <c r="H35" s="52"/>
      <c r="I35" s="52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9"/>
      <c r="F36" s="39"/>
      <c r="G36" s="39"/>
      <c r="H36" s="52"/>
      <c r="I36" s="52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9"/>
      <c r="F37" s="39"/>
      <c r="G37" s="39"/>
      <c r="H37" s="52"/>
      <c r="I37" s="52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9"/>
      <c r="F38" s="39"/>
      <c r="G38" s="39"/>
      <c r="H38" s="52"/>
      <c r="I38" s="52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9"/>
      <c r="F39" s="39"/>
      <c r="G39" s="39"/>
      <c r="H39" s="52"/>
      <c r="I39" s="52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9"/>
      <c r="F40" s="39"/>
      <c r="G40" s="39"/>
      <c r="H40" s="52"/>
      <c r="I40" s="52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9"/>
      <c r="F41" s="39"/>
      <c r="G41" s="39"/>
      <c r="H41" s="52"/>
      <c r="I41" s="52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9"/>
      <c r="F42" s="39"/>
      <c r="G42" s="39"/>
      <c r="H42" s="52"/>
      <c r="I42" s="52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9"/>
      <c r="F43" s="39"/>
      <c r="G43" s="39"/>
      <c r="H43" s="52"/>
      <c r="I43" s="52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9"/>
      <c r="F44" s="39"/>
      <c r="G44" s="39"/>
      <c r="H44" s="52"/>
      <c r="I44" s="52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9"/>
      <c r="F45" s="39"/>
      <c r="G45" s="39"/>
      <c r="H45" s="52"/>
      <c r="I45" s="52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9"/>
      <c r="F46" s="39"/>
      <c r="G46" s="39"/>
      <c r="H46" s="52"/>
      <c r="I46" s="52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9"/>
      <c r="F47" s="39"/>
      <c r="G47" s="39"/>
      <c r="H47" s="52"/>
      <c r="I47" s="52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9"/>
      <c r="F48" s="39"/>
      <c r="G48" s="39"/>
      <c r="H48" s="52"/>
      <c r="I48" s="52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9"/>
      <c r="F49" s="39"/>
      <c r="G49" s="39"/>
      <c r="H49" s="52"/>
      <c r="I49" s="52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9"/>
      <c r="F50" s="39"/>
      <c r="G50" s="39"/>
      <c r="H50" s="52"/>
      <c r="I50" s="52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9"/>
      <c r="F51" s="39"/>
      <c r="G51" s="39"/>
      <c r="H51" s="52"/>
      <c r="I51" s="52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9"/>
      <c r="F52" s="39"/>
      <c r="G52" s="39"/>
      <c r="H52" s="52"/>
      <c r="I52" s="52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9"/>
      <c r="F53" s="39"/>
      <c r="G53" s="39"/>
      <c r="H53" s="52"/>
      <c r="I53" s="52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9"/>
      <c r="F54" s="39"/>
      <c r="G54" s="39"/>
      <c r="H54" s="52"/>
      <c r="I54" s="52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9"/>
      <c r="F55" s="39"/>
      <c r="G55" s="39"/>
      <c r="H55" s="52"/>
      <c r="I55" s="52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9"/>
      <c r="F56" s="39"/>
      <c r="G56" s="39"/>
      <c r="H56" s="52"/>
      <c r="I56" s="52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9"/>
      <c r="F57" s="39"/>
      <c r="G57" s="39"/>
      <c r="H57" s="52"/>
      <c r="I57" s="52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9"/>
      <c r="F58" s="39"/>
      <c r="G58" s="39"/>
      <c r="H58" s="52"/>
      <c r="I58" s="52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9"/>
      <c r="F59" s="39"/>
      <c r="G59" s="39"/>
      <c r="H59" s="52"/>
      <c r="I59" s="52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9"/>
      <c r="F60" s="39"/>
      <c r="G60" s="39"/>
      <c r="H60" s="52"/>
      <c r="I60" s="52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9"/>
      <c r="F61" s="39"/>
      <c r="G61" s="39"/>
      <c r="H61" s="52"/>
      <c r="I61" s="52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9"/>
      <c r="F62" s="39"/>
      <c r="G62" s="39"/>
      <c r="H62" s="52"/>
      <c r="I62" s="52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9"/>
      <c r="F63" s="39"/>
      <c r="G63" s="39"/>
      <c r="H63" s="52"/>
      <c r="I63" s="52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9"/>
      <c r="F64" s="39"/>
      <c r="G64" s="39"/>
      <c r="H64" s="52"/>
      <c r="I64" s="52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9"/>
      <c r="F65" s="39"/>
      <c r="G65" s="39"/>
      <c r="H65" s="52"/>
      <c r="I65" s="52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9"/>
      <c r="F66" s="39"/>
      <c r="G66" s="39"/>
      <c r="H66" s="52"/>
      <c r="I66" s="52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9"/>
      <c r="F67" s="39"/>
      <c r="G67" s="39"/>
      <c r="H67" s="52"/>
      <c r="I67" s="52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9"/>
      <c r="F68" s="39"/>
      <c r="G68" s="39"/>
      <c r="H68" s="52"/>
      <c r="I68" s="52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9"/>
      <c r="F69" s="39"/>
      <c r="G69" s="39"/>
      <c r="H69" s="52"/>
      <c r="I69" s="52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9"/>
      <c r="F70" s="39"/>
      <c r="G70" s="39"/>
      <c r="H70" s="52"/>
      <c r="I70" s="52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9"/>
      <c r="F71" s="39"/>
      <c r="G71" s="39"/>
      <c r="H71" s="52"/>
      <c r="I71" s="52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9"/>
      <c r="F72" s="39"/>
      <c r="G72" s="39"/>
      <c r="H72" s="52"/>
      <c r="I72" s="52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9"/>
      <c r="F73" s="39"/>
      <c r="G73" s="39"/>
      <c r="H73" s="52"/>
      <c r="I73" s="52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9"/>
      <c r="F74" s="39"/>
      <c r="G74" s="39"/>
      <c r="H74" s="52"/>
      <c r="I74" s="52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9"/>
      <c r="F75" s="39"/>
      <c r="G75" s="39"/>
      <c r="H75" s="52"/>
      <c r="I75" s="52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9"/>
      <c r="F76" s="39"/>
      <c r="G76" s="39"/>
      <c r="H76" s="52"/>
      <c r="I76" s="52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9"/>
      <c r="F77" s="39"/>
      <c r="G77" s="39"/>
      <c r="H77" s="52"/>
      <c r="I77" s="52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9"/>
      <c r="F78" s="39"/>
      <c r="G78" s="39"/>
      <c r="H78" s="52"/>
      <c r="I78" s="52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9"/>
      <c r="F79" s="39"/>
      <c r="G79" s="39"/>
      <c r="H79" s="52"/>
      <c r="I79" s="52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9"/>
      <c r="F80" s="39"/>
      <c r="G80" s="39"/>
      <c r="H80" s="52"/>
      <c r="I80" s="52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9"/>
      <c r="F81" s="39"/>
      <c r="G81" s="39"/>
      <c r="H81" s="52"/>
      <c r="I81" s="52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9"/>
      <c r="F82" s="39"/>
      <c r="G82" s="39"/>
      <c r="H82" s="52"/>
      <c r="I82" s="52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9"/>
      <c r="F83" s="39"/>
      <c r="G83" s="39"/>
      <c r="H83" s="52"/>
      <c r="I83" s="52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9"/>
      <c r="F84" s="39"/>
      <c r="G84" s="39"/>
      <c r="H84" s="52"/>
      <c r="I84" s="52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9"/>
      <c r="F85" s="39"/>
      <c r="G85" s="39"/>
      <c r="H85" s="52"/>
      <c r="I85" s="52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9"/>
      <c r="F86" s="39"/>
      <c r="G86" s="39"/>
      <c r="H86" s="52"/>
      <c r="I86" s="52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9"/>
      <c r="F87" s="39"/>
      <c r="G87" s="39"/>
      <c r="H87" s="52"/>
      <c r="I87" s="52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9"/>
      <c r="F88" s="39"/>
      <c r="G88" s="39"/>
      <c r="H88" s="52"/>
      <c r="I88" s="52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9"/>
      <c r="F89" s="39"/>
      <c r="G89" s="39"/>
      <c r="H89" s="52"/>
      <c r="I89" s="52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9"/>
      <c r="F90" s="39"/>
      <c r="G90" s="39"/>
      <c r="H90" s="52"/>
      <c r="I90" s="52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9"/>
      <c r="F91" s="39"/>
      <c r="G91" s="39"/>
      <c r="H91" s="52"/>
      <c r="I91" s="52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9"/>
      <c r="F92" s="39"/>
      <c r="G92" s="39"/>
      <c r="H92" s="52"/>
      <c r="I92" s="52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9"/>
      <c r="F93" s="39"/>
      <c r="G93" s="39"/>
      <c r="H93" s="52"/>
      <c r="I93" s="52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9"/>
      <c r="F94" s="39"/>
      <c r="G94" s="39"/>
      <c r="H94" s="52"/>
      <c r="I94" s="52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9"/>
      <c r="F95" s="39"/>
      <c r="G95" s="39"/>
      <c r="H95" s="52"/>
      <c r="I95" s="52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9"/>
      <c r="F96" s="39"/>
      <c r="G96" s="39"/>
      <c r="H96" s="52"/>
      <c r="I96" s="52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9"/>
      <c r="F97" s="39"/>
      <c r="G97" s="39"/>
      <c r="H97" s="52"/>
      <c r="I97" s="52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9"/>
      <c r="F98" s="39"/>
      <c r="G98" s="39"/>
      <c r="H98" s="52"/>
      <c r="I98" s="52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9"/>
      <c r="F99" s="39"/>
      <c r="G99" s="39"/>
      <c r="H99" s="52"/>
      <c r="I99" s="52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9"/>
      <c r="F100" s="39"/>
      <c r="G100" s="39"/>
      <c r="H100" s="52"/>
      <c r="I100" s="52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9"/>
      <c r="F101" s="39"/>
      <c r="G101" s="39"/>
      <c r="H101" s="52"/>
      <c r="I101" s="52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  <row r="102" spans="1:28">
      <c r="E102" s="39"/>
      <c r="F102" s="39"/>
    </row>
    <row r="103" spans="1:28">
      <c r="E103" s="39"/>
      <c r="F103" s="39"/>
    </row>
    <row r="104" spans="1:28">
      <c r="E104" s="39"/>
      <c r="F104" s="39"/>
    </row>
    <row r="105" spans="1:28">
      <c r="E105" s="39"/>
      <c r="F105" s="39"/>
    </row>
    <row r="106" spans="1:28">
      <c r="E106" s="39"/>
      <c r="F106" s="39"/>
    </row>
    <row r="107" spans="1:28">
      <c r="E107" s="39"/>
      <c r="F107" s="39"/>
    </row>
    <row r="108" spans="1:28">
      <c r="E108" s="39"/>
      <c r="F108" s="39"/>
    </row>
    <row r="109" spans="1:28">
      <c r="E109" s="39"/>
      <c r="F109" s="39"/>
    </row>
    <row r="110" spans="1:28">
      <c r="E110" s="39"/>
      <c r="F110" s="39"/>
    </row>
    <row r="111" spans="1:28">
      <c r="E111" s="39"/>
      <c r="F111" s="39"/>
    </row>
    <row r="112" spans="1:28">
      <c r="E112" s="39"/>
      <c r="F112" s="39"/>
    </row>
    <row r="113" spans="5:6">
      <c r="E113" s="39"/>
      <c r="F113" s="39"/>
    </row>
    <row r="114" spans="5:6">
      <c r="E114" s="39"/>
      <c r="F114" s="39"/>
    </row>
    <row r="115" spans="5:6">
      <c r="E115" s="39"/>
      <c r="F115" s="39"/>
    </row>
    <row r="116" spans="5:6">
      <c r="E116" s="39"/>
      <c r="F116" s="39"/>
    </row>
    <row r="117" spans="5:6">
      <c r="E117" s="39"/>
      <c r="F117" s="39"/>
    </row>
    <row r="118" spans="5:6">
      <c r="E118" s="39"/>
      <c r="F118" s="39"/>
    </row>
    <row r="119" spans="5:6">
      <c r="E119" s="39"/>
      <c r="F119" s="39"/>
    </row>
    <row r="120" spans="5:6">
      <c r="E120" s="39"/>
      <c r="F120" s="39"/>
    </row>
    <row r="121" spans="5:6">
      <c r="E121" s="39"/>
      <c r="F121" s="39"/>
    </row>
    <row r="122" spans="5:6">
      <c r="E122" s="39"/>
      <c r="F122" s="39"/>
    </row>
    <row r="123" spans="5:6">
      <c r="E123" s="39"/>
      <c r="F123" s="39"/>
    </row>
    <row r="124" spans="5:6">
      <c r="E124" s="39"/>
      <c r="F124" s="39"/>
    </row>
    <row r="125" spans="5:6">
      <c r="E125" s="39"/>
      <c r="F125" s="39"/>
    </row>
    <row r="126" spans="5:6">
      <c r="E126" s="39"/>
      <c r="F126" s="39"/>
    </row>
    <row r="127" spans="5:6">
      <c r="E127" s="39"/>
      <c r="F127" s="39"/>
    </row>
    <row r="128" spans="5:6">
      <c r="E128" s="39"/>
      <c r="F128" s="39"/>
    </row>
    <row r="129" spans="5:6">
      <c r="E129" s="39"/>
      <c r="F129" s="39"/>
    </row>
    <row r="130" spans="5:6">
      <c r="E130" s="39"/>
      <c r="F130" s="39"/>
    </row>
    <row r="131" spans="5:6">
      <c r="E131" s="39"/>
      <c r="F131" s="39"/>
    </row>
    <row r="132" spans="5:6">
      <c r="E132" s="39"/>
      <c r="F132" s="39"/>
    </row>
    <row r="133" spans="5:6">
      <c r="E133" s="39"/>
      <c r="F133" s="39"/>
    </row>
    <row r="134" spans="5:6">
      <c r="F134" s="39"/>
    </row>
    <row r="135" spans="5:6">
      <c r="F135" s="39"/>
    </row>
    <row r="136" spans="5:6">
      <c r="F136" s="39"/>
    </row>
    <row r="137" spans="5:6">
      <c r="F137" s="39"/>
    </row>
    <row r="138" spans="5:6">
      <c r="F138" s="39"/>
    </row>
    <row r="139" spans="5:6">
      <c r="F139" s="39"/>
    </row>
    <row r="140" spans="5:6">
      <c r="F140" s="39"/>
    </row>
    <row r="141" spans="5:6">
      <c r="F141" s="39"/>
    </row>
    <row r="142" spans="5:6">
      <c r="F142" s="39"/>
    </row>
    <row r="143" spans="5:6">
      <c r="F143" s="39"/>
    </row>
    <row r="144" spans="5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</sheetData>
  <sheetProtection algorithmName="SHA-512" hashValue="fRXrkxM9R81ypF02Q29MUVtojL/p63TdrWpDAdOga14ouc86woXXnC9ro1gD+l4IRe+a2Lgt2T+FBJajTcQVrQ==" saltValue="ePun1p231o7KeBE9K8E87A==" spinCount="100000" sheet="1" objects="1" scenarios="1" selectLockedCells="1"/>
  <dataConsolidate/>
  <phoneticPr fontId="1"/>
  <conditionalFormatting sqref="H2:J1048576">
    <cfRule type="expression" dxfId="39" priority="33">
      <formula>AND($A2&lt;&gt;"",ISBLANK(H2))</formula>
    </cfRule>
  </conditionalFormatting>
  <conditionalFormatting sqref="D2">
    <cfRule type="expression" dxfId="38" priority="28">
      <formula>AND($D$2&lt;&gt;"高校２",$D$2&lt;&gt;"高校３")</formula>
    </cfRule>
  </conditionalFormatting>
  <conditionalFormatting sqref="J1:J1048576">
    <cfRule type="expression" dxfId="37" priority="21">
      <formula>AND(J1="休職等（３か月以上のもの）",O1*30+P1&lt;90)</formula>
    </cfRule>
    <cfRule type="expression" dxfId="36" priority="22">
      <formula>AND(NOT(ISBLANK(D1)),J1&lt;&gt;"正規課程",J1&lt;&gt;"休学、留年等",J1&lt;&gt;$J$1)</formula>
    </cfRule>
    <cfRule type="expression" dxfId="35" priority="23">
      <formula>AND(ISBLANK(D1),OR(J1="正規課程",J1="休学、留年等"))</formula>
    </cfRule>
  </conditionalFormatting>
  <conditionalFormatting sqref="H1:H1048576">
    <cfRule type="expression" dxfId="34" priority="27">
      <formula>AND($A1&gt;1,$A1&lt;101,I1048576+1&lt;&gt;H1)</formula>
    </cfRule>
  </conditionalFormatting>
  <conditionalFormatting sqref="I1:I1048576">
    <cfRule type="expression" dxfId="33" priority="26">
      <formula>AND($A1&gt;1,$A1&lt;101,H1&gt;I1)</formula>
    </cfRule>
  </conditionalFormatting>
  <conditionalFormatting sqref="H1:J1048576 D1:E1048576">
    <cfRule type="expression" dxfId="32" priority="24">
      <formula>AND($A1="",NOT(ISBLANK(D1)))</formula>
    </cfRule>
  </conditionalFormatting>
  <conditionalFormatting sqref="C1:C1048576 E1:E1048576">
    <cfRule type="expression" dxfId="31" priority="20">
      <formula>AND($A1&lt;&gt;"",ISBLANK($D1),ISBLANK(C1),$J1&lt;&gt;"29時間未満、在家庭、浪人等")</formula>
    </cfRule>
  </conditionalFormatting>
  <conditionalFormatting sqref="V1:W1 M1:S1 AA1:AB1 M2:AB1048576">
    <cfRule type="expression" dxfId="30" priority="19">
      <formula>AND(ISERROR($M1),ISERROR($N1))</formula>
    </cfRule>
  </conditionalFormatting>
  <conditionalFormatting sqref="X1:Y1">
    <cfRule type="expression" dxfId="29" priority="18">
      <formula>AND(ISERROR($M1),ISERROR($N1))</formula>
    </cfRule>
  </conditionalFormatting>
  <conditionalFormatting sqref="D1:D1048576">
    <cfRule type="expression" dxfId="28" priority="16">
      <formula>AND($E1&lt;&gt;"学生",$A1&lt;&gt;"",$D1&lt;&gt;"学校区分")</formula>
    </cfRule>
  </conditionalFormatting>
  <conditionalFormatting sqref="K3 K6">
    <cfRule type="expression" dxfId="27" priority="11">
      <formula>K3&lt;L3</formula>
    </cfRule>
  </conditionalFormatting>
  <conditionalFormatting sqref="G1 G3:G1048576">
    <cfRule type="expression" dxfId="26" priority="8">
      <formula>AND($A1="",NOT(ISBLANK(G1)),ROW(G1)&lt;&gt;2)</formula>
    </cfRule>
  </conditionalFormatting>
  <conditionalFormatting sqref="G1 G3:G1048576">
    <cfRule type="expression" dxfId="25" priority="7">
      <formula>AND(OR(LEFT(E1,3)="その他",LEFT(F1,3)="その他",RIGHT(E1,2)="経験"),ISBLANK(G1))</formula>
    </cfRule>
  </conditionalFormatting>
  <conditionalFormatting sqref="F1 F3:F1048576">
    <cfRule type="expression" dxfId="24" priority="5">
      <formula>AND($E1="福祉経験",$A1&lt;&gt;"",ISBLANK($F1))</formula>
    </cfRule>
    <cfRule type="expression" dxfId="23" priority="6">
      <formula>AND($E1&lt;&gt;"福祉経験",$A1&lt;&gt;"",$F1&lt;&gt;"業務内容")</formula>
    </cfRule>
  </conditionalFormatting>
  <conditionalFormatting sqref="F2">
    <cfRule type="expression" dxfId="22" priority="3">
      <formula>AND($E2="福祉経験",$A2&lt;&gt;"",ISBLANK($F2))</formula>
    </cfRule>
    <cfRule type="expression" dxfId="21" priority="4">
      <formula>AND($E2&lt;&gt;"福祉経験",$A2&lt;&gt;"",$F2&lt;&gt;"業務内容")</formula>
    </cfRule>
  </conditionalFormatting>
  <conditionalFormatting sqref="G2">
    <cfRule type="expression" dxfId="20" priority="2">
      <formula>AND($A2="",NOT(ISBLANK(G2)),ROW(G2)&lt;&gt;2)</formula>
    </cfRule>
  </conditionalFormatting>
  <conditionalFormatting sqref="G2">
    <cfRule type="expression" dxfId="19" priority="1">
      <formula>AND(OR(LEFT(E2,3)="その他",LEFT(F2,3)="その他",RIGHT(E2,2)="経験"),ISBLANK(G2))</formula>
    </cfRule>
  </conditionalFormatting>
  <dataValidations xWindow="1035" yWindow="651" count="4">
    <dataValidation allowBlank="1" showInputMessage="1" showErrorMessage="1" prompt="高等学校以降の経歴を古い順に入力してください。" sqref="C102:C1048576 B2:B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35" yWindow="651" count="6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E134:E1048576</xm:sqref>
        </x14:dataValidation>
        <x14:dataValidation type="list" allowBlank="1" showInputMessage="1" showErrorMessage="1">
          <x14:formula1>
            <xm:f>リスト用!$P$1:$P$3</xm:f>
          </x14:formula1>
          <xm:sqref>F2:F293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E2:E133</xm:sqref>
        </x14:dataValidation>
        <x14:dataValidation type="list" allowBlank="1" showInputMessage="1" showErrorMessage="1">
          <x14:formula1>
            <xm:f>[1]リスト用!#REF!</xm:f>
          </x14:formula1>
          <xm:sqref>F294:F1048576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" defaultRowHeight="14.25" outlineLevelCol="1"/>
  <cols>
    <col min="1" max="1" width="4.375" style="7" bestFit="1" customWidth="1"/>
    <col min="2" max="3" width="35.75" style="7" customWidth="1"/>
    <col min="4" max="4" width="15.875" style="7" bestFit="1" customWidth="1"/>
    <col min="5" max="6" width="15.875" style="44" customWidth="1"/>
    <col min="7" max="7" width="35.75" style="44" customWidth="1"/>
    <col min="8" max="9" width="10.5" style="7" bestFit="1" customWidth="1"/>
    <col min="10" max="10" width="22.25" style="44" customWidth="1"/>
    <col min="11" max="11" width="18.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4" t="s">
        <v>276</v>
      </c>
      <c r="F1" s="7" t="s">
        <v>282</v>
      </c>
      <c r="G1" s="44" t="s">
        <v>277</v>
      </c>
      <c r="H1" s="7" t="s">
        <v>257</v>
      </c>
      <c r="I1" s="7" t="s">
        <v>258</v>
      </c>
      <c r="J1" s="44" t="s">
        <v>263</v>
      </c>
      <c r="K1" s="45"/>
      <c r="O1" s="7" t="s">
        <v>261</v>
      </c>
      <c r="P1" s="7" t="s">
        <v>262</v>
      </c>
      <c r="Q1" s="7" t="s">
        <v>278</v>
      </c>
      <c r="R1" s="7">
        <f>SUM(U2:U101)</f>
        <v>84</v>
      </c>
      <c r="S1" s="7">
        <f>SUM(V2:V101)</f>
        <v>0</v>
      </c>
      <c r="T1" s="7">
        <f>R1+INT(S1/30)+IF(MOD(S1,30)=0,0,1)</f>
        <v>84</v>
      </c>
      <c r="W1" s="7" t="s">
        <v>279</v>
      </c>
      <c r="X1" s="7">
        <f>SUM(AA2:AA101)</f>
        <v>159</v>
      </c>
      <c r="Y1" s="7">
        <f>SUM(AB2:AB101)</f>
        <v>71.5</v>
      </c>
      <c r="Z1" s="7">
        <f>X1+INT(Y1/30)+IF(MOD(Y1,30)=0,0,1)</f>
        <v>162</v>
      </c>
    </row>
    <row r="2" spans="1:28">
      <c r="A2" s="7">
        <f>IF(ISBLANK(B2),"",ROW()-1)</f>
        <v>1</v>
      </c>
      <c r="B2" s="26" t="s">
        <v>280</v>
      </c>
      <c r="C2" s="26"/>
      <c r="D2" s="26" t="s">
        <v>140</v>
      </c>
      <c r="E2" s="46" t="s">
        <v>274</v>
      </c>
      <c r="F2" s="46"/>
      <c r="G2" s="54"/>
      <c r="H2" s="51">
        <v>37712</v>
      </c>
      <c r="I2" s="51">
        <v>38807</v>
      </c>
      <c r="J2" s="46" t="s">
        <v>154</v>
      </c>
      <c r="K2" s="42" t="s">
        <v>283</v>
      </c>
      <c r="L2" s="47"/>
      <c r="M2" s="48">
        <f>EOMONTH(H2-1,0)+1</f>
        <v>37712</v>
      </c>
      <c r="N2" s="48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>IF(I2&gt;'[1]入力シート（基本情報）'!$I$1,1,0)</f>
        <v>0</v>
      </c>
      <c r="R2" s="7">
        <f>IFERROR(VLOOKUP($F2,[1]リスト用!$P:$Q,2,FALSE)*VLOOKUP($J2,[1]リスト用!$H:$I,2,FALSE)*O2*Q2,0)</f>
        <v>0</v>
      </c>
      <c r="S2" s="7">
        <f>IFERROR(VLOOKUP($F2,[1]リスト用!$P:$Q,2,FALSE)*VLOOKUP($J2,[1]リスト用!$H:$I,2,FALSE)*P2*Q2,0)</f>
        <v>0</v>
      </c>
      <c r="U2" s="7">
        <f>INT(R2)</f>
        <v>0</v>
      </c>
      <c r="V2" s="7">
        <f>(R2-U2)*30+S2</f>
        <v>0</v>
      </c>
      <c r="W2" s="7">
        <f>IF(D2="高校３",0,1)</f>
        <v>0</v>
      </c>
      <c r="X2" s="7">
        <f>IFERROR(VLOOKUP($E2,[1]リスト用!$M:$N,2,FALSE)*VLOOKUP($J2,[1]リスト用!$H:$I,2,FALSE)*O2*W2,0)</f>
        <v>0</v>
      </c>
      <c r="Y2" s="7">
        <f>IFERROR(VLOOKUP($E2,[1]リスト用!$M:$N,2,FALSE)*VLOOKUP($J2,[1]リスト用!$H:$I,2,FALSE)*P2*W2,0)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26"/>
      <c r="E3" s="46" t="s">
        <v>245</v>
      </c>
      <c r="F3" s="46"/>
      <c r="G3" s="54" t="s">
        <v>244</v>
      </c>
      <c r="H3" s="51">
        <v>38808</v>
      </c>
      <c r="I3" s="51">
        <v>39172</v>
      </c>
      <c r="J3" s="46" t="s">
        <v>252</v>
      </c>
      <c r="K3" s="49">
        <f>Z1</f>
        <v>162</v>
      </c>
      <c r="L3" s="47"/>
      <c r="M3" s="48">
        <f t="shared" ref="M3:M66" si="1">EOMONTH(H3-1,0)+1</f>
        <v>38808</v>
      </c>
      <c r="N3" s="48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>IF(I3&gt;'[1]入力シート（基本情報）'!$I$1,1,0)</f>
        <v>0</v>
      </c>
      <c r="R3" s="7">
        <f>IFERROR(VLOOKUP($F3,[1]リスト用!$P:$Q,2,FALSE)*VLOOKUP($J3,[1]リスト用!$H:$I,2,FALSE)*O3*Q3,0)</f>
        <v>0</v>
      </c>
      <c r="S3" s="7">
        <f>IFERROR(VLOOKUP($F3,[1]リスト用!$P:$Q,2,FALSE)*VLOOKUP($J3,[1]リスト用!$H:$I,2,FALSE)*P3*Q3,0)</f>
        <v>0</v>
      </c>
      <c r="U3" s="7">
        <f>INT(R3)</f>
        <v>0</v>
      </c>
      <c r="V3" s="7">
        <f>(R3-U3)*30+S3</f>
        <v>0</v>
      </c>
      <c r="W3" s="7">
        <f t="shared" ref="W3:W66" si="5">IF(D3="高校３",0,1)</f>
        <v>1</v>
      </c>
      <c r="X3" s="7">
        <f>IFERROR(VLOOKUP($E3,[1]リスト用!$M:$N,2,FALSE)*VLOOKUP($J3,[1]リスト用!$H:$I,2,FALSE)*O3*W3,0)</f>
        <v>0</v>
      </c>
      <c r="Y3" s="7">
        <f>IFERROR(VLOOKUP($E3,[1]リスト用!$M:$N,2,FALSE)*VLOOKUP($J3,[1]リスト用!$H:$I,2,FALSE)*P3*W3,0)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145</v>
      </c>
      <c r="E4" s="46" t="s">
        <v>274</v>
      </c>
      <c r="F4" s="46"/>
      <c r="G4" s="54"/>
      <c r="H4" s="51">
        <v>39173</v>
      </c>
      <c r="I4" s="51">
        <v>40633</v>
      </c>
      <c r="J4" s="46" t="s">
        <v>154</v>
      </c>
      <c r="K4" s="50"/>
      <c r="L4" s="47"/>
      <c r="M4" s="48">
        <f t="shared" si="1"/>
        <v>39173</v>
      </c>
      <c r="N4" s="48">
        <f t="shared" si="2"/>
        <v>40633</v>
      </c>
      <c r="O4" s="7">
        <f t="shared" si="3"/>
        <v>48</v>
      </c>
      <c r="P4" s="7">
        <f t="shared" si="4"/>
        <v>0</v>
      </c>
      <c r="Q4" s="7">
        <f>IF(I4&gt;'[1]入力シート（基本情報）'!$I$1,1,0)</f>
        <v>0</v>
      </c>
      <c r="R4" s="7">
        <f>IFERROR(VLOOKUP($F4,[1]リスト用!$P:$Q,2,FALSE)*VLOOKUP($J4,[1]リスト用!$H:$I,2,FALSE)*O4*Q4,0)</f>
        <v>0</v>
      </c>
      <c r="S4" s="7">
        <f>IFERROR(VLOOKUP($F4,[1]リスト用!$P:$Q,2,FALSE)*VLOOKUP($J4,[1]リスト用!$H:$I,2,FALSE)*P4*Q4,0)</f>
        <v>0</v>
      </c>
      <c r="U4" s="7">
        <f t="shared" ref="U4:U67" si="6">INT(R4)</f>
        <v>0</v>
      </c>
      <c r="V4" s="7">
        <f t="shared" ref="V4:V67" si="7">(R4-U4)*30+S4</f>
        <v>0</v>
      </c>
      <c r="W4" s="7">
        <f t="shared" si="5"/>
        <v>1</v>
      </c>
      <c r="X4" s="7">
        <f>IFERROR(VLOOKUP($E4,[1]リスト用!$M:$N,2,FALSE)*VLOOKUP($J4,[1]リスト用!$H:$I,2,FALSE)*O4*W4,0)</f>
        <v>48</v>
      </c>
      <c r="Y4" s="7">
        <f>IFERROR(VLOOKUP($E4,[1]リスト用!$M:$N,2,FALSE)*VLOOKUP($J4,[1]リスト用!$H:$I,2,FALSE)*P4*W4,0)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145</v>
      </c>
      <c r="E5" s="46" t="s">
        <v>274</v>
      </c>
      <c r="F5" s="46"/>
      <c r="G5" s="54" t="s">
        <v>273</v>
      </c>
      <c r="H5" s="51">
        <v>40634</v>
      </c>
      <c r="I5" s="51">
        <v>41364</v>
      </c>
      <c r="J5" s="46" t="s">
        <v>253</v>
      </c>
      <c r="K5" s="42" t="s">
        <v>284</v>
      </c>
      <c r="L5" s="47"/>
      <c r="M5" s="48">
        <f t="shared" si="1"/>
        <v>40634</v>
      </c>
      <c r="N5" s="48">
        <f t="shared" si="2"/>
        <v>41364</v>
      </c>
      <c r="O5" s="7">
        <f t="shared" si="3"/>
        <v>24</v>
      </c>
      <c r="P5" s="7">
        <f t="shared" si="4"/>
        <v>0</v>
      </c>
      <c r="Q5" s="7">
        <f>IF(I5&gt;'[1]入力シート（基本情報）'!$I$1,1,0)</f>
        <v>0</v>
      </c>
      <c r="R5" s="7">
        <f>IFERROR(VLOOKUP($F5,[1]リスト用!$P:$Q,2,FALSE)*VLOOKUP($J5,[1]リスト用!$H:$I,2,FALSE)*O5*Q5,0)</f>
        <v>0</v>
      </c>
      <c r="S5" s="7">
        <f>IFERROR(VLOOKUP($F5,[1]リスト用!$P:$Q,2,FALSE)*VLOOKUP($J5,[1]リスト用!$H:$I,2,FALSE)*P5*Q5,0)</f>
        <v>0</v>
      </c>
      <c r="U5" s="7">
        <f t="shared" si="6"/>
        <v>0</v>
      </c>
      <c r="V5" s="7">
        <f t="shared" si="7"/>
        <v>0</v>
      </c>
      <c r="W5" s="7">
        <f t="shared" si="5"/>
        <v>1</v>
      </c>
      <c r="X5" s="7">
        <f>IFERROR(VLOOKUP($E5,[1]リスト用!$M:$N,2,FALSE)*VLOOKUP($J5,[1]リスト用!$H:$I,2,FALSE)*O5*W5,0)</f>
        <v>0</v>
      </c>
      <c r="Y5" s="7">
        <f>IFERROR(VLOOKUP($E5,[1]リスト用!$M:$N,2,FALSE)*VLOOKUP($J5,[1]リスト用!$H:$I,2,FALSE)*P5*W5,0)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26"/>
      <c r="E6" s="46" t="s">
        <v>291</v>
      </c>
      <c r="F6" s="46" t="s">
        <v>292</v>
      </c>
      <c r="G6" s="55" t="s">
        <v>293</v>
      </c>
      <c r="H6" s="51">
        <v>41365</v>
      </c>
      <c r="I6" s="51">
        <v>42094</v>
      </c>
      <c r="J6" s="46" t="s">
        <v>255</v>
      </c>
      <c r="K6" s="49">
        <f>T1</f>
        <v>84</v>
      </c>
      <c r="L6" s="47"/>
      <c r="M6" s="48">
        <f t="shared" si="1"/>
        <v>41365</v>
      </c>
      <c r="N6" s="48">
        <f t="shared" si="2"/>
        <v>42094</v>
      </c>
      <c r="O6" s="7">
        <f t="shared" si="3"/>
        <v>24</v>
      </c>
      <c r="P6" s="7">
        <f t="shared" si="4"/>
        <v>0</v>
      </c>
      <c r="Q6" s="7">
        <f>IF(I6&gt;'[1]入力シート（基本情報）'!$I$1,1,0)</f>
        <v>0</v>
      </c>
      <c r="R6" s="7">
        <f>IFERROR(VLOOKUP($F6,[1]リスト用!$P:$Q,2,FALSE)*VLOOKUP($J6,[1]リスト用!$H:$I,2,FALSE)*O6*Q6,0)</f>
        <v>0</v>
      </c>
      <c r="S6" s="7">
        <f>IFERROR(VLOOKUP($F6,[1]リスト用!$P:$Q,2,FALSE)*VLOOKUP($J6,[1]リスト用!$H:$I,2,FALSE)*P6*Q6,0)</f>
        <v>0</v>
      </c>
      <c r="U6" s="7">
        <f t="shared" si="6"/>
        <v>0</v>
      </c>
      <c r="V6" s="7">
        <f t="shared" si="7"/>
        <v>0</v>
      </c>
      <c r="W6" s="7">
        <f t="shared" si="5"/>
        <v>1</v>
      </c>
      <c r="X6" s="7">
        <f>IFERROR(VLOOKUP($E6,[1]リスト用!$M:$N,2,FALSE)*VLOOKUP($J6,[1]リスト用!$H:$I,2,FALSE)*O6*W6,0)</f>
        <v>24</v>
      </c>
      <c r="Y6" s="7">
        <f>IFERROR(VLOOKUP($E6,[1]リスト用!$M:$N,2,FALSE)*VLOOKUP($J6,[1]リスト用!$H:$I,2,FALSE)*P6*W6,0)</f>
        <v>0</v>
      </c>
      <c r="AA6" s="7">
        <f t="shared" si="8"/>
        <v>24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266</v>
      </c>
      <c r="D7" s="26"/>
      <c r="E7" s="46" t="s">
        <v>291</v>
      </c>
      <c r="F7" s="46" t="s">
        <v>294</v>
      </c>
      <c r="G7" s="55" t="s">
        <v>295</v>
      </c>
      <c r="H7" s="51">
        <v>42095</v>
      </c>
      <c r="I7" s="51">
        <v>42155</v>
      </c>
      <c r="J7" s="46" t="s">
        <v>255</v>
      </c>
      <c r="L7" s="47"/>
      <c r="M7" s="48">
        <f t="shared" si="1"/>
        <v>42095</v>
      </c>
      <c r="N7" s="48">
        <f t="shared" si="2"/>
        <v>42155</v>
      </c>
      <c r="O7" s="7">
        <f t="shared" si="3"/>
        <v>2</v>
      </c>
      <c r="P7" s="7">
        <f t="shared" si="4"/>
        <v>0</v>
      </c>
      <c r="Q7" s="7">
        <f>IF(I7&gt;'[1]入力シート（基本情報）'!$I$1,1,0)</f>
        <v>0</v>
      </c>
      <c r="R7" s="7">
        <f>IFERROR(VLOOKUP($F7,[1]リスト用!$P:$Q,2,FALSE)*VLOOKUP($J7,[1]リスト用!$H:$I,2,FALSE)*O7*Q7,0)</f>
        <v>0</v>
      </c>
      <c r="S7" s="7">
        <f>IFERROR(VLOOKUP($F7,[1]リスト用!$P:$Q,2,FALSE)*VLOOKUP($J7,[1]リスト用!$H:$I,2,FALSE)*P7*Q7,0)</f>
        <v>0</v>
      </c>
      <c r="U7" s="7">
        <f t="shared" si="6"/>
        <v>0</v>
      </c>
      <c r="V7" s="7">
        <f t="shared" si="7"/>
        <v>0</v>
      </c>
      <c r="W7" s="7">
        <f t="shared" si="5"/>
        <v>1</v>
      </c>
      <c r="X7" s="7">
        <f>IFERROR(VLOOKUP($E7,[1]リスト用!$M:$N,2,FALSE)*VLOOKUP($J7,[1]リスト用!$H:$I,2,FALSE)*O7*W7,0)</f>
        <v>2</v>
      </c>
      <c r="Y7" s="7">
        <f>IFERROR(VLOOKUP($E7,[1]リスト用!$M:$N,2,FALSE)*VLOOKUP($J7,[1]リスト用!$H:$I,2,FALSE)*P7*W7,0)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266</v>
      </c>
      <c r="D8" s="26"/>
      <c r="E8" s="46" t="s">
        <v>275</v>
      </c>
      <c r="F8" s="46"/>
      <c r="G8" s="54" t="s">
        <v>267</v>
      </c>
      <c r="H8" s="51">
        <v>42156</v>
      </c>
      <c r="I8" s="51">
        <v>42308</v>
      </c>
      <c r="J8" s="46" t="s">
        <v>259</v>
      </c>
      <c r="L8" s="47"/>
      <c r="M8" s="48">
        <f t="shared" si="1"/>
        <v>42156</v>
      </c>
      <c r="N8" s="48">
        <f t="shared" si="2"/>
        <v>42308</v>
      </c>
      <c r="O8" s="7">
        <f t="shared" si="3"/>
        <v>5</v>
      </c>
      <c r="P8" s="7">
        <f t="shared" si="4"/>
        <v>0</v>
      </c>
      <c r="Q8" s="7">
        <f>IF(I8&gt;'[1]入力シート（基本情報）'!$I$1,1,0)</f>
        <v>0</v>
      </c>
      <c r="R8" s="7">
        <f>IFERROR(VLOOKUP($F8,[1]リスト用!$P:$Q,2,FALSE)*VLOOKUP($J8,[1]リスト用!$H:$I,2,FALSE)*O8*Q8,0)</f>
        <v>0</v>
      </c>
      <c r="S8" s="7">
        <f>IFERROR(VLOOKUP($F8,[1]リスト用!$P:$Q,2,FALSE)*VLOOKUP($J8,[1]リスト用!$H:$I,2,FALSE)*P8*Q8,0)</f>
        <v>0</v>
      </c>
      <c r="U8" s="7">
        <f t="shared" si="6"/>
        <v>0</v>
      </c>
      <c r="V8" s="7">
        <f t="shared" si="7"/>
        <v>0</v>
      </c>
      <c r="W8" s="7">
        <f t="shared" si="5"/>
        <v>1</v>
      </c>
      <c r="X8" s="7">
        <f>IFERROR(VLOOKUP($E8,[1]リスト用!$M:$N,2,FALSE)*VLOOKUP($J8,[1]リスト用!$H:$I,2,FALSE)*O8*W8,0)</f>
        <v>0</v>
      </c>
      <c r="Y8" s="7">
        <f>IFERROR(VLOOKUP($E8,[1]リスト用!$M:$N,2,FALSE)*VLOOKUP($J8,[1]リスト用!$H:$I,2,FALSE)*P8*W8,0)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26"/>
      <c r="E9" s="46" t="s">
        <v>291</v>
      </c>
      <c r="F9" s="46" t="s">
        <v>294</v>
      </c>
      <c r="G9" s="56"/>
      <c r="H9" s="51">
        <v>42309</v>
      </c>
      <c r="I9" s="51">
        <v>42366</v>
      </c>
      <c r="J9" s="46" t="s">
        <v>255</v>
      </c>
      <c r="L9" s="47"/>
      <c r="M9" s="48">
        <f t="shared" si="1"/>
        <v>42309</v>
      </c>
      <c r="N9" s="48">
        <f t="shared" si="2"/>
        <v>42338</v>
      </c>
      <c r="O9" s="7">
        <f t="shared" si="3"/>
        <v>1</v>
      </c>
      <c r="P9" s="7">
        <f t="shared" si="4"/>
        <v>28</v>
      </c>
      <c r="Q9" s="7">
        <f>IF(I9&gt;'[1]入力シート（基本情報）'!$I$1,1,0)</f>
        <v>0</v>
      </c>
      <c r="R9" s="7">
        <f>IFERROR(VLOOKUP($F9,[1]リスト用!$P:$Q,2,FALSE)*VLOOKUP($J9,[1]リスト用!$H:$I,2,FALSE)*O9*Q9,0)</f>
        <v>0</v>
      </c>
      <c r="S9" s="7">
        <f>IFERROR(VLOOKUP($F9,[1]リスト用!$P:$Q,2,FALSE)*VLOOKUP($J9,[1]リスト用!$H:$I,2,FALSE)*P9*Q9,0)</f>
        <v>0</v>
      </c>
      <c r="U9" s="7">
        <f t="shared" si="6"/>
        <v>0</v>
      </c>
      <c r="V9" s="7">
        <f t="shared" si="7"/>
        <v>0</v>
      </c>
      <c r="W9" s="7">
        <f t="shared" si="5"/>
        <v>1</v>
      </c>
      <c r="X9" s="7">
        <f>IFERROR(VLOOKUP($E9,[1]リスト用!$M:$N,2,FALSE)*VLOOKUP($J9,[1]リスト用!$H:$I,2,FALSE)*O9*W9,0)</f>
        <v>1</v>
      </c>
      <c r="Y9" s="7">
        <f>IFERROR(VLOOKUP($E9,[1]リスト用!$M:$N,2,FALSE)*VLOOKUP($J9,[1]リスト用!$H:$I,2,FALSE)*P9*W9,0)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26"/>
      <c r="E10" s="46" t="s">
        <v>245</v>
      </c>
      <c r="F10" s="46"/>
      <c r="G10" s="54"/>
      <c r="H10" s="51">
        <v>42367</v>
      </c>
      <c r="I10" s="51">
        <v>42372</v>
      </c>
      <c r="J10" s="46" t="s">
        <v>252</v>
      </c>
      <c r="L10" s="47"/>
      <c r="M10" s="48">
        <f t="shared" si="1"/>
        <v>42370</v>
      </c>
      <c r="N10" s="48">
        <f t="shared" si="2"/>
        <v>42369</v>
      </c>
      <c r="O10" s="7">
        <f t="shared" si="3"/>
        <v>0</v>
      </c>
      <c r="P10" s="7">
        <f t="shared" si="4"/>
        <v>6</v>
      </c>
      <c r="Q10" s="7">
        <f>IF(I10&gt;'[1]入力シート（基本情報）'!$I$1,1,0)</f>
        <v>0</v>
      </c>
      <c r="R10" s="7">
        <f>IFERROR(VLOOKUP($F10,[1]リスト用!$P:$Q,2,FALSE)*VLOOKUP($J10,[1]リスト用!$H:$I,2,FALSE)*O10*Q10,0)</f>
        <v>0</v>
      </c>
      <c r="S10" s="7">
        <f>IFERROR(VLOOKUP($F10,[1]リスト用!$P:$Q,2,FALSE)*VLOOKUP($J10,[1]リスト用!$H:$I,2,FALSE)*P10*Q10,0)</f>
        <v>0</v>
      </c>
      <c r="U10" s="7">
        <f t="shared" si="6"/>
        <v>0</v>
      </c>
      <c r="V10" s="7">
        <f t="shared" si="7"/>
        <v>0</v>
      </c>
      <c r="W10" s="7">
        <f t="shared" si="5"/>
        <v>1</v>
      </c>
      <c r="X10" s="7">
        <f>IFERROR(VLOOKUP($E10,[1]リスト用!$M:$N,2,FALSE)*VLOOKUP($J10,[1]リスト用!$H:$I,2,FALSE)*O10*W10,0)</f>
        <v>0</v>
      </c>
      <c r="Y10" s="7">
        <f>IFERROR(VLOOKUP($E10,[1]リスト用!$M:$N,2,FALSE)*VLOOKUP($J10,[1]リスト用!$H:$I,2,FALSE)*P10*W10,0)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26"/>
      <c r="E11" s="46" t="s">
        <v>296</v>
      </c>
      <c r="F11" s="46"/>
      <c r="G11" s="54" t="s">
        <v>297</v>
      </c>
      <c r="H11" s="51">
        <v>42373</v>
      </c>
      <c r="I11" s="51">
        <v>42429</v>
      </c>
      <c r="J11" s="46" t="s">
        <v>153</v>
      </c>
      <c r="L11" s="47"/>
      <c r="M11" s="48">
        <f t="shared" si="1"/>
        <v>42401</v>
      </c>
      <c r="N11" s="48">
        <f t="shared" si="2"/>
        <v>42429</v>
      </c>
      <c r="O11" s="7">
        <f t="shared" si="3"/>
        <v>1</v>
      </c>
      <c r="P11" s="7">
        <f t="shared" si="4"/>
        <v>28</v>
      </c>
      <c r="Q11" s="7">
        <f>IF(I11&gt;'[1]入力シート（基本情報）'!$I$1,1,0)</f>
        <v>0</v>
      </c>
      <c r="R11" s="7">
        <f>IFERROR(VLOOKUP($F11,[1]リスト用!$P:$Q,2,FALSE)*VLOOKUP($J11,[1]リスト用!$H:$I,2,FALSE)*O11*Q11,0)</f>
        <v>0</v>
      </c>
      <c r="S11" s="7">
        <f>IFERROR(VLOOKUP($F11,[1]リスト用!$P:$Q,2,FALSE)*VLOOKUP($J11,[1]リスト用!$H:$I,2,FALSE)*P11*Q11,0)</f>
        <v>0</v>
      </c>
      <c r="U11" s="7">
        <f t="shared" si="6"/>
        <v>0</v>
      </c>
      <c r="V11" s="7">
        <f t="shared" si="7"/>
        <v>0</v>
      </c>
      <c r="W11" s="7">
        <f t="shared" si="5"/>
        <v>1</v>
      </c>
      <c r="X11" s="7">
        <f>IFERROR(VLOOKUP($E11,[1]リスト用!$M:$N,2,FALSE)*VLOOKUP($J11,[1]リスト用!$H:$I,2,FALSE)*O11*W11,0)</f>
        <v>0.75</v>
      </c>
      <c r="Y11" s="7">
        <f>IFERROR(VLOOKUP($E11,[1]リスト用!$M:$N,2,FALSE)*VLOOKUP($J11,[1]リスト用!$H:$I,2,FALSE)*P11*W11,0)</f>
        <v>21</v>
      </c>
      <c r="AA11" s="7">
        <f t="shared" si="8"/>
        <v>0</v>
      </c>
      <c r="AB11" s="7">
        <f t="shared" si="9"/>
        <v>43.5</v>
      </c>
    </row>
    <row r="12" spans="1:28">
      <c r="A12" s="7">
        <f t="shared" si="0"/>
        <v>11</v>
      </c>
      <c r="B12" s="26" t="s">
        <v>270</v>
      </c>
      <c r="C12" s="26"/>
      <c r="D12" s="26"/>
      <c r="E12" s="46" t="s">
        <v>245</v>
      </c>
      <c r="F12" s="46"/>
      <c r="G12" s="55"/>
      <c r="H12" s="51">
        <v>42430</v>
      </c>
      <c r="I12" s="51">
        <v>42460</v>
      </c>
      <c r="J12" s="46" t="s">
        <v>252</v>
      </c>
      <c r="L12" s="47"/>
      <c r="M12" s="48">
        <f t="shared" si="1"/>
        <v>42430</v>
      </c>
      <c r="N12" s="48">
        <f t="shared" si="2"/>
        <v>42460</v>
      </c>
      <c r="O12" s="7">
        <f t="shared" si="3"/>
        <v>1</v>
      </c>
      <c r="P12" s="7">
        <f t="shared" si="4"/>
        <v>0</v>
      </c>
      <c r="Q12" s="7">
        <f>IF(I12&gt;'[1]入力シート（基本情報）'!$I$1,1,0)</f>
        <v>0</v>
      </c>
      <c r="R12" s="7">
        <f>IFERROR(VLOOKUP($F12,[1]リスト用!$P:$Q,2,FALSE)*VLOOKUP($J12,[1]リスト用!$H:$I,2,FALSE)*O12*Q12,0)</f>
        <v>0</v>
      </c>
      <c r="S12" s="7">
        <f>IFERROR(VLOOKUP($F12,[1]リスト用!$P:$Q,2,FALSE)*VLOOKUP($J12,[1]リスト用!$H:$I,2,FALSE)*P12*Q12,0)</f>
        <v>0</v>
      </c>
      <c r="U12" s="7">
        <f t="shared" si="6"/>
        <v>0</v>
      </c>
      <c r="V12" s="7">
        <f t="shared" si="7"/>
        <v>0</v>
      </c>
      <c r="W12" s="7">
        <f t="shared" si="5"/>
        <v>1</v>
      </c>
      <c r="X12" s="7">
        <f>IFERROR(VLOOKUP($E12,[1]リスト用!$M:$N,2,FALSE)*VLOOKUP($J12,[1]リスト用!$H:$I,2,FALSE)*O12*W12,0)</f>
        <v>0</v>
      </c>
      <c r="Y12" s="7">
        <f>IFERROR(VLOOKUP($E12,[1]リスト用!$M:$N,2,FALSE)*VLOOKUP($J12,[1]リスト用!$H:$I,2,FALSE)*P12*W12,0)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26"/>
      <c r="E13" s="46" t="s">
        <v>291</v>
      </c>
      <c r="F13" s="46" t="s">
        <v>298</v>
      </c>
      <c r="G13" s="54" t="s">
        <v>299</v>
      </c>
      <c r="H13" s="51">
        <v>42461</v>
      </c>
      <c r="I13" s="51">
        <v>45016</v>
      </c>
      <c r="J13" s="46" t="s">
        <v>255</v>
      </c>
      <c r="L13" s="47"/>
      <c r="M13" s="48">
        <f t="shared" si="1"/>
        <v>42461</v>
      </c>
      <c r="N13" s="48">
        <f t="shared" si="2"/>
        <v>45016</v>
      </c>
      <c r="O13" s="7">
        <f t="shared" si="3"/>
        <v>84</v>
      </c>
      <c r="P13" s="7">
        <f t="shared" si="4"/>
        <v>0</v>
      </c>
      <c r="Q13" s="7">
        <f>IF(I13&gt;'[1]入力シート（基本情報）'!$I$1,1,0)</f>
        <v>1</v>
      </c>
      <c r="R13" s="7">
        <f>IFERROR(VLOOKUP($F13,[1]リスト用!$P:$Q,2,FALSE)*VLOOKUP($J13,[1]リスト用!$H:$I,2,FALSE)*O13*Q13,0)</f>
        <v>84</v>
      </c>
      <c r="S13" s="7">
        <f>IFERROR(VLOOKUP($F13,[1]リスト用!$P:$Q,2,FALSE)*VLOOKUP($J13,[1]リスト用!$H:$I,2,FALSE)*P13*Q13,0)</f>
        <v>0</v>
      </c>
      <c r="U13" s="7">
        <f t="shared" si="6"/>
        <v>84</v>
      </c>
      <c r="V13" s="7">
        <f t="shared" si="7"/>
        <v>0</v>
      </c>
      <c r="W13" s="7">
        <f t="shared" si="5"/>
        <v>1</v>
      </c>
      <c r="X13" s="7">
        <f>IFERROR(VLOOKUP($E13,[1]リスト用!$M:$N,2,FALSE)*VLOOKUP($J13,[1]リスト用!$H:$I,2,FALSE)*O13*W13,0)</f>
        <v>84</v>
      </c>
      <c r="Y13" s="7">
        <f>IFERROR(VLOOKUP($E13,[1]リスト用!$M:$N,2,FALSE)*VLOOKUP($J13,[1]リスト用!$H:$I,2,FALSE)*P13*W13,0)</f>
        <v>0</v>
      </c>
      <c r="AA13" s="7">
        <f t="shared" si="8"/>
        <v>84</v>
      </c>
      <c r="AB13" s="7">
        <f t="shared" si="9"/>
        <v>0</v>
      </c>
    </row>
    <row r="14" spans="1:28">
      <c r="A14" s="7" t="str">
        <f t="shared" si="0"/>
        <v/>
      </c>
      <c r="H14" s="48"/>
      <c r="I14" s="48"/>
      <c r="L14" s="47"/>
      <c r="M14" s="48" t="e">
        <f t="shared" si="1"/>
        <v>#NUM!</v>
      </c>
      <c r="N14" s="48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>IF(I14&gt;'[1]入力シート（基本情報）'!$I$1,1,0)</f>
        <v>0</v>
      </c>
      <c r="R14" s="7">
        <f>IFERROR(VLOOKUP($F14,[1]リスト用!$P:$Q,2,FALSE)*VLOOKUP($J14,[1]リスト用!$H:$I,2,FALSE)*O14*Q14,0)</f>
        <v>0</v>
      </c>
      <c r="S14" s="7">
        <f>IFERROR(VLOOKUP($F14,[1]リスト用!$P:$Q,2,FALSE)*VLOOKUP($J14,[1]リスト用!$H:$I,2,FALSE)*P14*Q14,0)</f>
        <v>0</v>
      </c>
      <c r="U14" s="7">
        <f t="shared" si="6"/>
        <v>0</v>
      </c>
      <c r="V14" s="7">
        <f t="shared" si="7"/>
        <v>0</v>
      </c>
      <c r="W14" s="7">
        <f t="shared" si="5"/>
        <v>1</v>
      </c>
      <c r="X14" s="7">
        <f>IFERROR(VLOOKUP($E14,[1]リスト用!$M:$N,2,FALSE)*VLOOKUP($J14,[1]リスト用!$H:$I,2,FALSE)*O14*W14,0)</f>
        <v>0</v>
      </c>
      <c r="Y14" s="7">
        <f>IFERROR(VLOOKUP($E14,[1]リスト用!$M:$N,2,FALSE)*VLOOKUP($J14,[1]リスト用!$H:$I,2,FALSE)*P14*W14,0)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48"/>
      <c r="I15" s="48"/>
      <c r="L15" s="47"/>
      <c r="M15" s="48" t="e">
        <f t="shared" si="1"/>
        <v>#NUM!</v>
      </c>
      <c r="N15" s="48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>IF(I15&gt;'[1]入力シート（基本情報）'!$I$1,1,0)</f>
        <v>0</v>
      </c>
      <c r="R15" s="7">
        <f>IFERROR(VLOOKUP($F15,[1]リスト用!$P:$Q,2,FALSE)*VLOOKUP($J15,[1]リスト用!$H:$I,2,FALSE)*O15*Q15,0)</f>
        <v>0</v>
      </c>
      <c r="S15" s="7">
        <f>IFERROR(VLOOKUP($F15,[1]リスト用!$P:$Q,2,FALSE)*VLOOKUP($J15,[1]リスト用!$H:$I,2,FALSE)*P15*Q15,0)</f>
        <v>0</v>
      </c>
      <c r="U15" s="7">
        <f t="shared" si="6"/>
        <v>0</v>
      </c>
      <c r="V15" s="7">
        <f t="shared" si="7"/>
        <v>0</v>
      </c>
      <c r="W15" s="7">
        <f t="shared" si="5"/>
        <v>1</v>
      </c>
      <c r="X15" s="7">
        <f>IFERROR(VLOOKUP($E15,[1]リスト用!$M:$N,2,FALSE)*VLOOKUP($J15,[1]リスト用!$H:$I,2,FALSE)*O15*W15,0)</f>
        <v>0</v>
      </c>
      <c r="Y15" s="7">
        <f>IFERROR(VLOOKUP($E15,[1]リスト用!$M:$N,2,FALSE)*VLOOKUP($J15,[1]リスト用!$H:$I,2,FALSE)*P15*W15,0)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48"/>
      <c r="I16" s="48"/>
      <c r="L16" s="47"/>
      <c r="M16" s="48" t="e">
        <f t="shared" si="1"/>
        <v>#NUM!</v>
      </c>
      <c r="N16" s="48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>IF(I16&gt;'[1]入力シート（基本情報）'!$I$1,1,0)</f>
        <v>0</v>
      </c>
      <c r="R16" s="7">
        <f>IFERROR(VLOOKUP($F16,[1]リスト用!$P:$Q,2,FALSE)*VLOOKUP($J16,[1]リスト用!$H:$I,2,FALSE)*O16*Q16,0)</f>
        <v>0</v>
      </c>
      <c r="S16" s="7">
        <f>IFERROR(VLOOKUP($F16,[1]リスト用!$P:$Q,2,FALSE)*VLOOKUP($J16,[1]リスト用!$H:$I,2,FALSE)*P16*Q16,0)</f>
        <v>0</v>
      </c>
      <c r="U16" s="7">
        <f t="shared" si="6"/>
        <v>0</v>
      </c>
      <c r="V16" s="7">
        <f t="shared" si="7"/>
        <v>0</v>
      </c>
      <c r="W16" s="7">
        <f t="shared" si="5"/>
        <v>1</v>
      </c>
      <c r="X16" s="7">
        <f>IFERROR(VLOOKUP($E16,[1]リスト用!$M:$N,2,FALSE)*VLOOKUP($J16,[1]リスト用!$H:$I,2,FALSE)*O16*W16,0)</f>
        <v>0</v>
      </c>
      <c r="Y16" s="7">
        <f>IFERROR(VLOOKUP($E16,[1]リスト用!$M:$N,2,FALSE)*VLOOKUP($J16,[1]リスト用!$H:$I,2,FALSE)*P16*W16,0)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48"/>
      <c r="I17" s="48"/>
      <c r="L17" s="47"/>
      <c r="M17" s="48" t="e">
        <f t="shared" si="1"/>
        <v>#NUM!</v>
      </c>
      <c r="N17" s="48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>IF(I17&gt;'[1]入力シート（基本情報）'!$I$1,1,0)</f>
        <v>0</v>
      </c>
      <c r="R17" s="7">
        <f>IFERROR(VLOOKUP($F17,[1]リスト用!$P:$Q,2,FALSE)*VLOOKUP($J17,[1]リスト用!$H:$I,2,FALSE)*O17*Q17,0)</f>
        <v>0</v>
      </c>
      <c r="S17" s="7">
        <f>IFERROR(VLOOKUP($F17,[1]リスト用!$P:$Q,2,FALSE)*VLOOKUP($J17,[1]リスト用!$H:$I,2,FALSE)*P17*Q17,0)</f>
        <v>0</v>
      </c>
      <c r="U17" s="7">
        <f t="shared" si="6"/>
        <v>0</v>
      </c>
      <c r="V17" s="7">
        <f t="shared" si="7"/>
        <v>0</v>
      </c>
      <c r="W17" s="7">
        <f t="shared" si="5"/>
        <v>1</v>
      </c>
      <c r="X17" s="7">
        <f>IFERROR(VLOOKUP($E17,[1]リスト用!$M:$N,2,FALSE)*VLOOKUP($J17,[1]リスト用!$H:$I,2,FALSE)*O17*W17,0)</f>
        <v>0</v>
      </c>
      <c r="Y17" s="7">
        <f>IFERROR(VLOOKUP($E17,[1]リスト用!$M:$N,2,FALSE)*VLOOKUP($J17,[1]リスト用!$H:$I,2,FALSE)*P17*W17,0)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48"/>
      <c r="I18" s="48"/>
      <c r="L18" s="47"/>
      <c r="M18" s="48" t="e">
        <f t="shared" si="1"/>
        <v>#NUM!</v>
      </c>
      <c r="N18" s="48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>IF(I18&gt;'[1]入力シート（基本情報）'!$I$1,1,0)</f>
        <v>0</v>
      </c>
      <c r="R18" s="7">
        <f>IFERROR(VLOOKUP($F18,[1]リスト用!$P:$Q,2,FALSE)*VLOOKUP($J18,[1]リスト用!$H:$I,2,FALSE)*O18*Q18,0)</f>
        <v>0</v>
      </c>
      <c r="S18" s="7">
        <f>IFERROR(VLOOKUP($F18,[1]リスト用!$P:$Q,2,FALSE)*VLOOKUP($J18,[1]リスト用!$H:$I,2,FALSE)*P18*Q18,0)</f>
        <v>0</v>
      </c>
      <c r="U18" s="7">
        <f t="shared" si="6"/>
        <v>0</v>
      </c>
      <c r="V18" s="7">
        <f t="shared" si="7"/>
        <v>0</v>
      </c>
      <c r="W18" s="7">
        <f t="shared" si="5"/>
        <v>1</v>
      </c>
      <c r="X18" s="7">
        <f>IFERROR(VLOOKUP($E18,[1]リスト用!$M:$N,2,FALSE)*VLOOKUP($J18,[1]リスト用!$H:$I,2,FALSE)*O18*W18,0)</f>
        <v>0</v>
      </c>
      <c r="Y18" s="7">
        <f>IFERROR(VLOOKUP($E18,[1]リスト用!$M:$N,2,FALSE)*VLOOKUP($J18,[1]リスト用!$H:$I,2,FALSE)*P18*W18,0)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48"/>
      <c r="I19" s="48"/>
      <c r="L19" s="47"/>
      <c r="M19" s="48" t="e">
        <f t="shared" si="1"/>
        <v>#NUM!</v>
      </c>
      <c r="N19" s="48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>IF(I19&gt;'[1]入力シート（基本情報）'!$I$1,1,0)</f>
        <v>0</v>
      </c>
      <c r="R19" s="7">
        <f>IFERROR(VLOOKUP($F19,[1]リスト用!$P:$Q,2,FALSE)*VLOOKUP($J19,[1]リスト用!$H:$I,2,FALSE)*O19*Q19,0)</f>
        <v>0</v>
      </c>
      <c r="S19" s="7">
        <f>IFERROR(VLOOKUP($F19,[1]リスト用!$P:$Q,2,FALSE)*VLOOKUP($J19,[1]リスト用!$H:$I,2,FALSE)*P19*Q19,0)</f>
        <v>0</v>
      </c>
      <c r="U19" s="7">
        <f t="shared" si="6"/>
        <v>0</v>
      </c>
      <c r="V19" s="7">
        <f t="shared" si="7"/>
        <v>0</v>
      </c>
      <c r="W19" s="7">
        <f t="shared" si="5"/>
        <v>1</v>
      </c>
      <c r="X19" s="7">
        <f>IFERROR(VLOOKUP($E19,[1]リスト用!$M:$N,2,FALSE)*VLOOKUP($J19,[1]リスト用!$H:$I,2,FALSE)*O19*W19,0)</f>
        <v>0</v>
      </c>
      <c r="Y19" s="7">
        <f>IFERROR(VLOOKUP($E19,[1]リスト用!$M:$N,2,FALSE)*VLOOKUP($J19,[1]リスト用!$H:$I,2,FALSE)*P19*W19,0)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48"/>
      <c r="I20" s="48"/>
      <c r="L20" s="47"/>
      <c r="M20" s="48" t="e">
        <f t="shared" si="1"/>
        <v>#NUM!</v>
      </c>
      <c r="N20" s="48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>IF(I20&gt;'[1]入力シート（基本情報）'!$I$1,1,0)</f>
        <v>0</v>
      </c>
      <c r="R20" s="7">
        <f>IFERROR(VLOOKUP($F20,[1]リスト用!$P:$Q,2,FALSE)*VLOOKUP($J20,[1]リスト用!$H:$I,2,FALSE)*O20*Q20,0)</f>
        <v>0</v>
      </c>
      <c r="S20" s="7">
        <f>IFERROR(VLOOKUP($F20,[1]リスト用!$P:$Q,2,FALSE)*VLOOKUP($J20,[1]リスト用!$H:$I,2,FALSE)*P20*Q20,0)</f>
        <v>0</v>
      </c>
      <c r="U20" s="7">
        <f t="shared" si="6"/>
        <v>0</v>
      </c>
      <c r="V20" s="7">
        <f t="shared" si="7"/>
        <v>0</v>
      </c>
      <c r="W20" s="7">
        <f t="shared" si="5"/>
        <v>1</v>
      </c>
      <c r="X20" s="7">
        <f>IFERROR(VLOOKUP($E20,[1]リスト用!$M:$N,2,FALSE)*VLOOKUP($J20,[1]リスト用!$H:$I,2,FALSE)*O20*W20,0)</f>
        <v>0</v>
      </c>
      <c r="Y20" s="7">
        <f>IFERROR(VLOOKUP($E20,[1]リスト用!$M:$N,2,FALSE)*VLOOKUP($J20,[1]リスト用!$H:$I,2,FALSE)*P20*W20,0)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48"/>
      <c r="I21" s="48"/>
      <c r="L21" s="47"/>
      <c r="M21" s="48" t="e">
        <f t="shared" si="1"/>
        <v>#NUM!</v>
      </c>
      <c r="N21" s="48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>IF(I21&gt;'[1]入力シート（基本情報）'!$I$1,1,0)</f>
        <v>0</v>
      </c>
      <c r="R21" s="7">
        <f>IFERROR(VLOOKUP($F21,[1]リスト用!$P:$Q,2,FALSE)*VLOOKUP($J21,[1]リスト用!$H:$I,2,FALSE)*O21*Q21,0)</f>
        <v>0</v>
      </c>
      <c r="S21" s="7">
        <f>IFERROR(VLOOKUP($F21,[1]リスト用!$P:$Q,2,FALSE)*VLOOKUP($J21,[1]リスト用!$H:$I,2,FALSE)*P21*Q21,0)</f>
        <v>0</v>
      </c>
      <c r="U21" s="7">
        <f t="shared" si="6"/>
        <v>0</v>
      </c>
      <c r="V21" s="7">
        <f t="shared" si="7"/>
        <v>0</v>
      </c>
      <c r="W21" s="7">
        <f t="shared" si="5"/>
        <v>1</v>
      </c>
      <c r="X21" s="7">
        <f>IFERROR(VLOOKUP($E21,[1]リスト用!$M:$N,2,FALSE)*VLOOKUP($J21,[1]リスト用!$H:$I,2,FALSE)*O21*W21,0)</f>
        <v>0</v>
      </c>
      <c r="Y21" s="7">
        <f>IFERROR(VLOOKUP($E21,[1]リスト用!$M:$N,2,FALSE)*VLOOKUP($J21,[1]リスト用!$H:$I,2,FALSE)*P21*W21,0)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48"/>
      <c r="I22" s="48"/>
      <c r="L22" s="47"/>
      <c r="M22" s="48" t="e">
        <f t="shared" si="1"/>
        <v>#NUM!</v>
      </c>
      <c r="N22" s="48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>IF(I22&gt;'[1]入力シート（基本情報）'!$I$1,1,0)</f>
        <v>0</v>
      </c>
      <c r="R22" s="7">
        <f>IFERROR(VLOOKUP($F22,[1]リスト用!$P:$Q,2,FALSE)*VLOOKUP($J22,[1]リスト用!$H:$I,2,FALSE)*O22*Q22,0)</f>
        <v>0</v>
      </c>
      <c r="S22" s="7">
        <f>IFERROR(VLOOKUP($F22,[1]リスト用!$P:$Q,2,FALSE)*VLOOKUP($J22,[1]リスト用!$H:$I,2,FALSE)*P22*Q22,0)</f>
        <v>0</v>
      </c>
      <c r="U22" s="7">
        <f t="shared" si="6"/>
        <v>0</v>
      </c>
      <c r="V22" s="7">
        <f t="shared" si="7"/>
        <v>0</v>
      </c>
      <c r="W22" s="7">
        <f t="shared" si="5"/>
        <v>1</v>
      </c>
      <c r="X22" s="7">
        <f>IFERROR(VLOOKUP($E22,[1]リスト用!$M:$N,2,FALSE)*VLOOKUP($J22,[1]リスト用!$H:$I,2,FALSE)*O22*W22,0)</f>
        <v>0</v>
      </c>
      <c r="Y22" s="7">
        <f>IFERROR(VLOOKUP($E22,[1]リスト用!$M:$N,2,FALSE)*VLOOKUP($J22,[1]リスト用!$H:$I,2,FALSE)*P22*W22,0)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48"/>
      <c r="I23" s="48"/>
      <c r="L23" s="47"/>
      <c r="M23" s="48" t="e">
        <f t="shared" si="1"/>
        <v>#NUM!</v>
      </c>
      <c r="N23" s="48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>IF(I23&gt;'[1]入力シート（基本情報）'!$I$1,1,0)</f>
        <v>0</v>
      </c>
      <c r="R23" s="7">
        <f>IFERROR(VLOOKUP($F23,[1]リスト用!$P:$Q,2,FALSE)*VLOOKUP($J23,[1]リスト用!$H:$I,2,FALSE)*O23*Q23,0)</f>
        <v>0</v>
      </c>
      <c r="S23" s="7">
        <f>IFERROR(VLOOKUP($F23,[1]リスト用!$P:$Q,2,FALSE)*VLOOKUP($J23,[1]リスト用!$H:$I,2,FALSE)*P23*Q23,0)</f>
        <v>0</v>
      </c>
      <c r="U23" s="7">
        <f t="shared" si="6"/>
        <v>0</v>
      </c>
      <c r="V23" s="7">
        <f t="shared" si="7"/>
        <v>0</v>
      </c>
      <c r="W23" s="7">
        <f t="shared" si="5"/>
        <v>1</v>
      </c>
      <c r="X23" s="7">
        <f>IFERROR(VLOOKUP($E23,[1]リスト用!$M:$N,2,FALSE)*VLOOKUP($J23,[1]リスト用!$H:$I,2,FALSE)*O23*W23,0)</f>
        <v>0</v>
      </c>
      <c r="Y23" s="7">
        <f>IFERROR(VLOOKUP($E23,[1]リスト用!$M:$N,2,FALSE)*VLOOKUP($J23,[1]リスト用!$H:$I,2,FALSE)*P23*W23,0)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48"/>
      <c r="I24" s="48"/>
      <c r="L24" s="47"/>
      <c r="M24" s="48" t="e">
        <f t="shared" si="1"/>
        <v>#NUM!</v>
      </c>
      <c r="N24" s="48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>IF(I24&gt;'[1]入力シート（基本情報）'!$I$1,1,0)</f>
        <v>0</v>
      </c>
      <c r="R24" s="7">
        <f>IFERROR(VLOOKUP($F24,[1]リスト用!$P:$Q,2,FALSE)*VLOOKUP($J24,[1]リスト用!$H:$I,2,FALSE)*O24*Q24,0)</f>
        <v>0</v>
      </c>
      <c r="S24" s="7">
        <f>IFERROR(VLOOKUP($F24,[1]リスト用!$P:$Q,2,FALSE)*VLOOKUP($J24,[1]リスト用!$H:$I,2,FALSE)*P24*Q24,0)</f>
        <v>0</v>
      </c>
      <c r="U24" s="7">
        <f t="shared" si="6"/>
        <v>0</v>
      </c>
      <c r="V24" s="7">
        <f t="shared" si="7"/>
        <v>0</v>
      </c>
      <c r="W24" s="7">
        <f t="shared" si="5"/>
        <v>1</v>
      </c>
      <c r="X24" s="7">
        <f>IFERROR(VLOOKUP($E24,[1]リスト用!$M:$N,2,FALSE)*VLOOKUP($J24,[1]リスト用!$H:$I,2,FALSE)*O24*W24,0)</f>
        <v>0</v>
      </c>
      <c r="Y24" s="7">
        <f>IFERROR(VLOOKUP($E24,[1]リスト用!$M:$N,2,FALSE)*VLOOKUP($J24,[1]リスト用!$H:$I,2,FALSE)*P24*W24,0)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48"/>
      <c r="I25" s="48"/>
      <c r="L25" s="47"/>
      <c r="M25" s="48" t="e">
        <f t="shared" si="1"/>
        <v>#NUM!</v>
      </c>
      <c r="N25" s="48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>IF(I25&gt;'[1]入力シート（基本情報）'!$I$1,1,0)</f>
        <v>0</v>
      </c>
      <c r="R25" s="7">
        <f>IFERROR(VLOOKUP($F25,[1]リスト用!$P:$Q,2,FALSE)*VLOOKUP($J25,[1]リスト用!$H:$I,2,FALSE)*O25*Q25,0)</f>
        <v>0</v>
      </c>
      <c r="S25" s="7">
        <f>IFERROR(VLOOKUP($F25,[1]リスト用!$P:$Q,2,FALSE)*VLOOKUP($J25,[1]リスト用!$H:$I,2,FALSE)*P25*Q25,0)</f>
        <v>0</v>
      </c>
      <c r="U25" s="7">
        <f t="shared" si="6"/>
        <v>0</v>
      </c>
      <c r="V25" s="7">
        <f t="shared" si="7"/>
        <v>0</v>
      </c>
      <c r="W25" s="7">
        <f t="shared" si="5"/>
        <v>1</v>
      </c>
      <c r="X25" s="7">
        <f>IFERROR(VLOOKUP($E25,[1]リスト用!$M:$N,2,FALSE)*VLOOKUP($J25,[1]リスト用!$H:$I,2,FALSE)*O25*W25,0)</f>
        <v>0</v>
      </c>
      <c r="Y25" s="7">
        <f>IFERROR(VLOOKUP($E25,[1]リスト用!$M:$N,2,FALSE)*VLOOKUP($J25,[1]リスト用!$H:$I,2,FALSE)*P25*W25,0)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48"/>
      <c r="I26" s="48"/>
      <c r="L26" s="47"/>
      <c r="M26" s="48" t="e">
        <f t="shared" si="1"/>
        <v>#NUM!</v>
      </c>
      <c r="N26" s="48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>IF(I26&gt;'[1]入力シート（基本情報）'!$I$1,1,0)</f>
        <v>0</v>
      </c>
      <c r="R26" s="7">
        <f>IFERROR(VLOOKUP($F26,[1]リスト用!$P:$Q,2,FALSE)*VLOOKUP($J26,[1]リスト用!$H:$I,2,FALSE)*O26*Q26,0)</f>
        <v>0</v>
      </c>
      <c r="S26" s="7">
        <f>IFERROR(VLOOKUP($F26,[1]リスト用!$P:$Q,2,FALSE)*VLOOKUP($J26,[1]リスト用!$H:$I,2,FALSE)*P26*Q26,0)</f>
        <v>0</v>
      </c>
      <c r="U26" s="7">
        <f t="shared" si="6"/>
        <v>0</v>
      </c>
      <c r="V26" s="7">
        <f t="shared" si="7"/>
        <v>0</v>
      </c>
      <c r="W26" s="7">
        <f t="shared" si="5"/>
        <v>1</v>
      </c>
      <c r="X26" s="7">
        <f>IFERROR(VLOOKUP($E26,[1]リスト用!$M:$N,2,FALSE)*VLOOKUP($J26,[1]リスト用!$H:$I,2,FALSE)*O26*W26,0)</f>
        <v>0</v>
      </c>
      <c r="Y26" s="7">
        <f>IFERROR(VLOOKUP($E26,[1]リスト用!$M:$N,2,FALSE)*VLOOKUP($J26,[1]リスト用!$H:$I,2,FALSE)*P26*W26,0)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48"/>
      <c r="I27" s="48"/>
      <c r="L27" s="47"/>
      <c r="M27" s="48" t="e">
        <f t="shared" si="1"/>
        <v>#NUM!</v>
      </c>
      <c r="N27" s="48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>IF(I27&gt;'[1]入力シート（基本情報）'!$I$1,1,0)</f>
        <v>0</v>
      </c>
      <c r="R27" s="7">
        <f>IFERROR(VLOOKUP($F27,[1]リスト用!$P:$Q,2,FALSE)*VLOOKUP($J27,[1]リスト用!$H:$I,2,FALSE)*O27*Q27,0)</f>
        <v>0</v>
      </c>
      <c r="S27" s="7">
        <f>IFERROR(VLOOKUP($F27,[1]リスト用!$P:$Q,2,FALSE)*VLOOKUP($J27,[1]リスト用!$H:$I,2,FALSE)*P27*Q27,0)</f>
        <v>0</v>
      </c>
      <c r="U27" s="7">
        <f t="shared" si="6"/>
        <v>0</v>
      </c>
      <c r="V27" s="7">
        <f t="shared" si="7"/>
        <v>0</v>
      </c>
      <c r="W27" s="7">
        <f t="shared" si="5"/>
        <v>1</v>
      </c>
      <c r="X27" s="7">
        <f>IFERROR(VLOOKUP($E27,[1]リスト用!$M:$N,2,FALSE)*VLOOKUP($J27,[1]リスト用!$H:$I,2,FALSE)*O27*W27,0)</f>
        <v>0</v>
      </c>
      <c r="Y27" s="7">
        <f>IFERROR(VLOOKUP($E27,[1]リスト用!$M:$N,2,FALSE)*VLOOKUP($J27,[1]リスト用!$H:$I,2,FALSE)*P27*W27,0)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48"/>
      <c r="I28" s="48"/>
      <c r="L28" s="47"/>
      <c r="M28" s="48" t="e">
        <f t="shared" si="1"/>
        <v>#NUM!</v>
      </c>
      <c r="N28" s="48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>IF(I28&gt;'[1]入力シート（基本情報）'!$I$1,1,0)</f>
        <v>0</v>
      </c>
      <c r="R28" s="7">
        <f>IFERROR(VLOOKUP($F28,[1]リスト用!$P:$Q,2,FALSE)*VLOOKUP($J28,[1]リスト用!$H:$I,2,FALSE)*O28*Q28,0)</f>
        <v>0</v>
      </c>
      <c r="S28" s="7">
        <f>IFERROR(VLOOKUP($F28,[1]リスト用!$P:$Q,2,FALSE)*VLOOKUP($J28,[1]リスト用!$H:$I,2,FALSE)*P28*Q28,0)</f>
        <v>0</v>
      </c>
      <c r="U28" s="7">
        <f t="shared" si="6"/>
        <v>0</v>
      </c>
      <c r="V28" s="7">
        <f t="shared" si="7"/>
        <v>0</v>
      </c>
      <c r="W28" s="7">
        <f t="shared" si="5"/>
        <v>1</v>
      </c>
      <c r="X28" s="7">
        <f>IFERROR(VLOOKUP($E28,[1]リスト用!$M:$N,2,FALSE)*VLOOKUP($J28,[1]リスト用!$H:$I,2,FALSE)*O28*W28,0)</f>
        <v>0</v>
      </c>
      <c r="Y28" s="7">
        <f>IFERROR(VLOOKUP($E28,[1]リスト用!$M:$N,2,FALSE)*VLOOKUP($J28,[1]リスト用!$H:$I,2,FALSE)*P28*W28,0)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48"/>
      <c r="I29" s="48"/>
      <c r="L29" s="47"/>
      <c r="M29" s="48" t="e">
        <f t="shared" si="1"/>
        <v>#NUM!</v>
      </c>
      <c r="N29" s="48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>IF(I29&gt;'[1]入力シート（基本情報）'!$I$1,1,0)</f>
        <v>0</v>
      </c>
      <c r="R29" s="7">
        <f>IFERROR(VLOOKUP($F29,[1]リスト用!$P:$Q,2,FALSE)*VLOOKUP($J29,[1]リスト用!$H:$I,2,FALSE)*O29*Q29,0)</f>
        <v>0</v>
      </c>
      <c r="S29" s="7">
        <f>IFERROR(VLOOKUP($F29,[1]リスト用!$P:$Q,2,FALSE)*VLOOKUP($J29,[1]リスト用!$H:$I,2,FALSE)*P29*Q29,0)</f>
        <v>0</v>
      </c>
      <c r="U29" s="7">
        <f t="shared" si="6"/>
        <v>0</v>
      </c>
      <c r="V29" s="7">
        <f t="shared" si="7"/>
        <v>0</v>
      </c>
      <c r="W29" s="7">
        <f t="shared" si="5"/>
        <v>1</v>
      </c>
      <c r="X29" s="7">
        <f>IFERROR(VLOOKUP($E29,[1]リスト用!$M:$N,2,FALSE)*VLOOKUP($J29,[1]リスト用!$H:$I,2,FALSE)*O29*W29,0)</f>
        <v>0</v>
      </c>
      <c r="Y29" s="7">
        <f>IFERROR(VLOOKUP($E29,[1]リスト用!$M:$N,2,FALSE)*VLOOKUP($J29,[1]リスト用!$H:$I,2,FALSE)*P29*W29,0)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48"/>
      <c r="I30" s="48"/>
      <c r="L30" s="47"/>
      <c r="M30" s="48" t="e">
        <f t="shared" si="1"/>
        <v>#NUM!</v>
      </c>
      <c r="N30" s="48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>IF(I30&gt;'[1]入力シート（基本情報）'!$I$1,1,0)</f>
        <v>0</v>
      </c>
      <c r="R30" s="7">
        <f>IFERROR(VLOOKUP($F30,[1]リスト用!$P:$Q,2,FALSE)*VLOOKUP($J30,[1]リスト用!$H:$I,2,FALSE)*O30*Q30,0)</f>
        <v>0</v>
      </c>
      <c r="S30" s="7">
        <f>IFERROR(VLOOKUP($F30,[1]リスト用!$P:$Q,2,FALSE)*VLOOKUP($J30,[1]リスト用!$H:$I,2,FALSE)*P30*Q30,0)</f>
        <v>0</v>
      </c>
      <c r="U30" s="7">
        <f t="shared" si="6"/>
        <v>0</v>
      </c>
      <c r="V30" s="7">
        <f t="shared" si="7"/>
        <v>0</v>
      </c>
      <c r="W30" s="7">
        <f t="shared" si="5"/>
        <v>1</v>
      </c>
      <c r="X30" s="7">
        <f>IFERROR(VLOOKUP($E30,[1]リスト用!$M:$N,2,FALSE)*VLOOKUP($J30,[1]リスト用!$H:$I,2,FALSE)*O30*W30,0)</f>
        <v>0</v>
      </c>
      <c r="Y30" s="7">
        <f>IFERROR(VLOOKUP($E30,[1]リスト用!$M:$N,2,FALSE)*VLOOKUP($J30,[1]リスト用!$H:$I,2,FALSE)*P30*W30,0)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48"/>
      <c r="I31" s="48"/>
      <c r="L31" s="47"/>
      <c r="M31" s="48" t="e">
        <f t="shared" si="1"/>
        <v>#NUM!</v>
      </c>
      <c r="N31" s="48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>IF(I31&gt;'[1]入力シート（基本情報）'!$I$1,1,0)</f>
        <v>0</v>
      </c>
      <c r="R31" s="7">
        <f>IFERROR(VLOOKUP($F31,[1]リスト用!$P:$Q,2,FALSE)*VLOOKUP($J31,[1]リスト用!$H:$I,2,FALSE)*O31*Q31,0)</f>
        <v>0</v>
      </c>
      <c r="S31" s="7">
        <f>IFERROR(VLOOKUP($F31,[1]リスト用!$P:$Q,2,FALSE)*VLOOKUP($J31,[1]リスト用!$H:$I,2,FALSE)*P31*Q31,0)</f>
        <v>0</v>
      </c>
      <c r="U31" s="7">
        <f t="shared" si="6"/>
        <v>0</v>
      </c>
      <c r="V31" s="7">
        <f t="shared" si="7"/>
        <v>0</v>
      </c>
      <c r="W31" s="7">
        <f t="shared" si="5"/>
        <v>1</v>
      </c>
      <c r="X31" s="7">
        <f>IFERROR(VLOOKUP($E31,[1]リスト用!$M:$N,2,FALSE)*VLOOKUP($J31,[1]リスト用!$H:$I,2,FALSE)*O31*W31,0)</f>
        <v>0</v>
      </c>
      <c r="Y31" s="7">
        <f>IFERROR(VLOOKUP($E31,[1]リスト用!$M:$N,2,FALSE)*VLOOKUP($J31,[1]リスト用!$H:$I,2,FALSE)*P31*W31,0)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48"/>
      <c r="I32" s="48"/>
      <c r="L32" s="47"/>
      <c r="M32" s="48" t="e">
        <f t="shared" si="1"/>
        <v>#NUM!</v>
      </c>
      <c r="N32" s="48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>IF(I32&gt;'[1]入力シート（基本情報）'!$I$1,1,0)</f>
        <v>0</v>
      </c>
      <c r="R32" s="7">
        <f>IFERROR(VLOOKUP($F32,[1]リスト用!$P:$Q,2,FALSE)*VLOOKUP($J32,[1]リスト用!$H:$I,2,FALSE)*O32*Q32,0)</f>
        <v>0</v>
      </c>
      <c r="S32" s="7">
        <f>IFERROR(VLOOKUP($F32,[1]リスト用!$P:$Q,2,FALSE)*VLOOKUP($J32,[1]リスト用!$H:$I,2,FALSE)*P32*Q32,0)</f>
        <v>0</v>
      </c>
      <c r="U32" s="7">
        <f t="shared" si="6"/>
        <v>0</v>
      </c>
      <c r="V32" s="7">
        <f t="shared" si="7"/>
        <v>0</v>
      </c>
      <c r="W32" s="7">
        <f t="shared" si="5"/>
        <v>1</v>
      </c>
      <c r="X32" s="7">
        <f>IFERROR(VLOOKUP($E32,[1]リスト用!$M:$N,2,FALSE)*VLOOKUP($J32,[1]リスト用!$H:$I,2,FALSE)*O32*W32,0)</f>
        <v>0</v>
      </c>
      <c r="Y32" s="7">
        <f>IFERROR(VLOOKUP($E32,[1]リスト用!$M:$N,2,FALSE)*VLOOKUP($J32,[1]リスト用!$H:$I,2,FALSE)*P32*W32,0)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48"/>
      <c r="I33" s="48"/>
      <c r="L33" s="47"/>
      <c r="M33" s="48" t="e">
        <f t="shared" si="1"/>
        <v>#NUM!</v>
      </c>
      <c r="N33" s="48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>IF(I33&gt;'[1]入力シート（基本情報）'!$I$1,1,0)</f>
        <v>0</v>
      </c>
      <c r="R33" s="7">
        <f>IFERROR(VLOOKUP($F33,[1]リスト用!$P:$Q,2,FALSE)*VLOOKUP($J33,[1]リスト用!$H:$I,2,FALSE)*O33*Q33,0)</f>
        <v>0</v>
      </c>
      <c r="S33" s="7">
        <f>IFERROR(VLOOKUP($F33,[1]リスト用!$P:$Q,2,FALSE)*VLOOKUP($J33,[1]リスト用!$H:$I,2,FALSE)*P33*Q33,0)</f>
        <v>0</v>
      </c>
      <c r="U33" s="7">
        <f t="shared" si="6"/>
        <v>0</v>
      </c>
      <c r="V33" s="7">
        <f t="shared" si="7"/>
        <v>0</v>
      </c>
      <c r="W33" s="7">
        <f t="shared" si="5"/>
        <v>1</v>
      </c>
      <c r="X33" s="7">
        <f>IFERROR(VLOOKUP($E33,[1]リスト用!$M:$N,2,FALSE)*VLOOKUP($J33,[1]リスト用!$H:$I,2,FALSE)*O33*W33,0)</f>
        <v>0</v>
      </c>
      <c r="Y33" s="7">
        <f>IFERROR(VLOOKUP($E33,[1]リスト用!$M:$N,2,FALSE)*VLOOKUP($J33,[1]リスト用!$H:$I,2,FALSE)*P33*W33,0)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48"/>
      <c r="I34" s="48"/>
      <c r="L34" s="47"/>
      <c r="M34" s="48" t="e">
        <f t="shared" si="1"/>
        <v>#NUM!</v>
      </c>
      <c r="N34" s="48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>IF(I34&gt;'[1]入力シート（基本情報）'!$I$1,1,0)</f>
        <v>0</v>
      </c>
      <c r="R34" s="7">
        <f>IFERROR(VLOOKUP($F34,[1]リスト用!$P:$Q,2,FALSE)*VLOOKUP($J34,[1]リスト用!$H:$I,2,FALSE)*O34*Q34,0)</f>
        <v>0</v>
      </c>
      <c r="S34" s="7">
        <f>IFERROR(VLOOKUP($F34,[1]リスト用!$P:$Q,2,FALSE)*VLOOKUP($J34,[1]リスト用!$H:$I,2,FALSE)*P34*Q34,0)</f>
        <v>0</v>
      </c>
      <c r="U34" s="7">
        <f t="shared" si="6"/>
        <v>0</v>
      </c>
      <c r="V34" s="7">
        <f t="shared" si="7"/>
        <v>0</v>
      </c>
      <c r="W34" s="7">
        <f t="shared" si="5"/>
        <v>1</v>
      </c>
      <c r="X34" s="7">
        <f>IFERROR(VLOOKUP($E34,[1]リスト用!$M:$N,2,FALSE)*VLOOKUP($J34,[1]リスト用!$H:$I,2,FALSE)*O34*W34,0)</f>
        <v>0</v>
      </c>
      <c r="Y34" s="7">
        <f>IFERROR(VLOOKUP($E34,[1]リスト用!$M:$N,2,FALSE)*VLOOKUP($J34,[1]リスト用!$H:$I,2,FALSE)*P34*W34,0)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48"/>
      <c r="I35" s="48"/>
      <c r="L35" s="47"/>
      <c r="M35" s="48" t="e">
        <f t="shared" si="1"/>
        <v>#NUM!</v>
      </c>
      <c r="N35" s="48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>IF(I35&gt;'[1]入力シート（基本情報）'!$I$1,1,0)</f>
        <v>0</v>
      </c>
      <c r="R35" s="7">
        <f>IFERROR(VLOOKUP($F35,[1]リスト用!$P:$Q,2,FALSE)*VLOOKUP($J35,[1]リスト用!$H:$I,2,FALSE)*O35*Q35,0)</f>
        <v>0</v>
      </c>
      <c r="S35" s="7">
        <f>IFERROR(VLOOKUP($F35,[1]リスト用!$P:$Q,2,FALSE)*VLOOKUP($J35,[1]リスト用!$H:$I,2,FALSE)*P35*Q35,0)</f>
        <v>0</v>
      </c>
      <c r="U35" s="7">
        <f t="shared" si="6"/>
        <v>0</v>
      </c>
      <c r="V35" s="7">
        <f t="shared" si="7"/>
        <v>0</v>
      </c>
      <c r="W35" s="7">
        <f t="shared" si="5"/>
        <v>1</v>
      </c>
      <c r="X35" s="7">
        <f>IFERROR(VLOOKUP($E35,[1]リスト用!$M:$N,2,FALSE)*VLOOKUP($J35,[1]リスト用!$H:$I,2,FALSE)*O35*W35,0)</f>
        <v>0</v>
      </c>
      <c r="Y35" s="7">
        <f>IFERROR(VLOOKUP($E35,[1]リスト用!$M:$N,2,FALSE)*VLOOKUP($J35,[1]リスト用!$H:$I,2,FALSE)*P35*W35,0)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48"/>
      <c r="I36" s="48"/>
      <c r="L36" s="47"/>
      <c r="M36" s="48" t="e">
        <f t="shared" si="1"/>
        <v>#NUM!</v>
      </c>
      <c r="N36" s="48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>IF(I36&gt;'[1]入力シート（基本情報）'!$I$1,1,0)</f>
        <v>0</v>
      </c>
      <c r="R36" s="7">
        <f>IFERROR(VLOOKUP($F36,[1]リスト用!$P:$Q,2,FALSE)*VLOOKUP($J36,[1]リスト用!$H:$I,2,FALSE)*O36*Q36,0)</f>
        <v>0</v>
      </c>
      <c r="S36" s="7">
        <f>IFERROR(VLOOKUP($F36,[1]リスト用!$P:$Q,2,FALSE)*VLOOKUP($J36,[1]リスト用!$H:$I,2,FALSE)*P36*Q36,0)</f>
        <v>0</v>
      </c>
      <c r="U36" s="7">
        <f t="shared" si="6"/>
        <v>0</v>
      </c>
      <c r="V36" s="7">
        <f t="shared" si="7"/>
        <v>0</v>
      </c>
      <c r="W36" s="7">
        <f t="shared" si="5"/>
        <v>1</v>
      </c>
      <c r="X36" s="7">
        <f>IFERROR(VLOOKUP($E36,[1]リスト用!$M:$N,2,FALSE)*VLOOKUP($J36,[1]リスト用!$H:$I,2,FALSE)*O36*W36,0)</f>
        <v>0</v>
      </c>
      <c r="Y36" s="7">
        <f>IFERROR(VLOOKUP($E36,[1]リスト用!$M:$N,2,FALSE)*VLOOKUP($J36,[1]リスト用!$H:$I,2,FALSE)*P36*W36,0)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48"/>
      <c r="I37" s="48"/>
      <c r="L37" s="47"/>
      <c r="M37" s="48" t="e">
        <f t="shared" si="1"/>
        <v>#NUM!</v>
      </c>
      <c r="N37" s="48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>IF(I37&gt;'[1]入力シート（基本情報）'!$I$1,1,0)</f>
        <v>0</v>
      </c>
      <c r="R37" s="7">
        <f>IFERROR(VLOOKUP($F37,[1]リスト用!$P:$Q,2,FALSE)*VLOOKUP($J37,[1]リスト用!$H:$I,2,FALSE)*O37*Q37,0)</f>
        <v>0</v>
      </c>
      <c r="S37" s="7">
        <f>IFERROR(VLOOKUP($F37,[1]リスト用!$P:$Q,2,FALSE)*VLOOKUP($J37,[1]リスト用!$H:$I,2,FALSE)*P37*Q37,0)</f>
        <v>0</v>
      </c>
      <c r="U37" s="7">
        <f t="shared" si="6"/>
        <v>0</v>
      </c>
      <c r="V37" s="7">
        <f t="shared" si="7"/>
        <v>0</v>
      </c>
      <c r="W37" s="7">
        <f t="shared" si="5"/>
        <v>1</v>
      </c>
      <c r="X37" s="7">
        <f>IFERROR(VLOOKUP($E37,[1]リスト用!$M:$N,2,FALSE)*VLOOKUP($J37,[1]リスト用!$H:$I,2,FALSE)*O37*W37,0)</f>
        <v>0</v>
      </c>
      <c r="Y37" s="7">
        <f>IFERROR(VLOOKUP($E37,[1]リスト用!$M:$N,2,FALSE)*VLOOKUP($J37,[1]リスト用!$H:$I,2,FALSE)*P37*W37,0)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48"/>
      <c r="I38" s="48"/>
      <c r="L38" s="47"/>
      <c r="M38" s="48" t="e">
        <f t="shared" si="1"/>
        <v>#NUM!</v>
      </c>
      <c r="N38" s="48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>IF(I38&gt;'[1]入力シート（基本情報）'!$I$1,1,0)</f>
        <v>0</v>
      </c>
      <c r="R38" s="7">
        <f>IFERROR(VLOOKUP($F38,[1]リスト用!$P:$Q,2,FALSE)*VLOOKUP($J38,[1]リスト用!$H:$I,2,FALSE)*O38*Q38,0)</f>
        <v>0</v>
      </c>
      <c r="S38" s="7">
        <f>IFERROR(VLOOKUP($F38,[1]リスト用!$P:$Q,2,FALSE)*VLOOKUP($J38,[1]リスト用!$H:$I,2,FALSE)*P38*Q38,0)</f>
        <v>0</v>
      </c>
      <c r="U38" s="7">
        <f t="shared" si="6"/>
        <v>0</v>
      </c>
      <c r="V38" s="7">
        <f t="shared" si="7"/>
        <v>0</v>
      </c>
      <c r="W38" s="7">
        <f t="shared" si="5"/>
        <v>1</v>
      </c>
      <c r="X38" s="7">
        <f>IFERROR(VLOOKUP($E38,[1]リスト用!$M:$N,2,FALSE)*VLOOKUP($J38,[1]リスト用!$H:$I,2,FALSE)*O38*W38,0)</f>
        <v>0</v>
      </c>
      <c r="Y38" s="7">
        <f>IFERROR(VLOOKUP($E38,[1]リスト用!$M:$N,2,FALSE)*VLOOKUP($J38,[1]リスト用!$H:$I,2,FALSE)*P38*W38,0)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48"/>
      <c r="I39" s="48"/>
      <c r="L39" s="47"/>
      <c r="M39" s="48" t="e">
        <f t="shared" si="1"/>
        <v>#NUM!</v>
      </c>
      <c r="N39" s="48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>IF(I39&gt;'[1]入力シート（基本情報）'!$I$1,1,0)</f>
        <v>0</v>
      </c>
      <c r="R39" s="7">
        <f>IFERROR(VLOOKUP($F39,[1]リスト用!$P:$Q,2,FALSE)*VLOOKUP($J39,[1]リスト用!$H:$I,2,FALSE)*O39*Q39,0)</f>
        <v>0</v>
      </c>
      <c r="S39" s="7">
        <f>IFERROR(VLOOKUP($F39,[1]リスト用!$P:$Q,2,FALSE)*VLOOKUP($J39,[1]リスト用!$H:$I,2,FALSE)*P39*Q39,0)</f>
        <v>0</v>
      </c>
      <c r="U39" s="7">
        <f t="shared" si="6"/>
        <v>0</v>
      </c>
      <c r="V39" s="7">
        <f t="shared" si="7"/>
        <v>0</v>
      </c>
      <c r="W39" s="7">
        <f t="shared" si="5"/>
        <v>1</v>
      </c>
      <c r="X39" s="7">
        <f>IFERROR(VLOOKUP($E39,[1]リスト用!$M:$N,2,FALSE)*VLOOKUP($J39,[1]リスト用!$H:$I,2,FALSE)*O39*W39,0)</f>
        <v>0</v>
      </c>
      <c r="Y39" s="7">
        <f>IFERROR(VLOOKUP($E39,[1]リスト用!$M:$N,2,FALSE)*VLOOKUP($J39,[1]リスト用!$H:$I,2,FALSE)*P39*W39,0)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48"/>
      <c r="I40" s="48"/>
      <c r="L40" s="47"/>
      <c r="M40" s="48" t="e">
        <f t="shared" si="1"/>
        <v>#NUM!</v>
      </c>
      <c r="N40" s="48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>IF(I40&gt;'[1]入力シート（基本情報）'!$I$1,1,0)</f>
        <v>0</v>
      </c>
      <c r="R40" s="7">
        <f>IFERROR(VLOOKUP($F40,[1]リスト用!$P:$Q,2,FALSE)*VLOOKUP($J40,[1]リスト用!$H:$I,2,FALSE)*O40*Q40,0)</f>
        <v>0</v>
      </c>
      <c r="S40" s="7">
        <f>IFERROR(VLOOKUP($F40,[1]リスト用!$P:$Q,2,FALSE)*VLOOKUP($J40,[1]リスト用!$H:$I,2,FALSE)*P40*Q40,0)</f>
        <v>0</v>
      </c>
      <c r="U40" s="7">
        <f t="shared" si="6"/>
        <v>0</v>
      </c>
      <c r="V40" s="7">
        <f t="shared" si="7"/>
        <v>0</v>
      </c>
      <c r="W40" s="7">
        <f t="shared" si="5"/>
        <v>1</v>
      </c>
      <c r="X40" s="7">
        <f>IFERROR(VLOOKUP($E40,[1]リスト用!$M:$N,2,FALSE)*VLOOKUP($J40,[1]リスト用!$H:$I,2,FALSE)*O40*W40,0)</f>
        <v>0</v>
      </c>
      <c r="Y40" s="7">
        <f>IFERROR(VLOOKUP($E40,[1]リスト用!$M:$N,2,FALSE)*VLOOKUP($J40,[1]リスト用!$H:$I,2,FALSE)*P40*W40,0)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48"/>
      <c r="I41" s="48"/>
      <c r="L41" s="47"/>
      <c r="M41" s="48" t="e">
        <f t="shared" si="1"/>
        <v>#NUM!</v>
      </c>
      <c r="N41" s="48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>IF(I41&gt;'[1]入力シート（基本情報）'!$I$1,1,0)</f>
        <v>0</v>
      </c>
      <c r="R41" s="7">
        <f>IFERROR(VLOOKUP($F41,[1]リスト用!$P:$Q,2,FALSE)*VLOOKUP($J41,[1]リスト用!$H:$I,2,FALSE)*O41*Q41,0)</f>
        <v>0</v>
      </c>
      <c r="S41" s="7">
        <f>IFERROR(VLOOKUP($F41,[1]リスト用!$P:$Q,2,FALSE)*VLOOKUP($J41,[1]リスト用!$H:$I,2,FALSE)*P41*Q41,0)</f>
        <v>0</v>
      </c>
      <c r="U41" s="7">
        <f t="shared" si="6"/>
        <v>0</v>
      </c>
      <c r="V41" s="7">
        <f t="shared" si="7"/>
        <v>0</v>
      </c>
      <c r="W41" s="7">
        <f t="shared" si="5"/>
        <v>1</v>
      </c>
      <c r="X41" s="7">
        <f>IFERROR(VLOOKUP($E41,[1]リスト用!$M:$N,2,FALSE)*VLOOKUP($J41,[1]リスト用!$H:$I,2,FALSE)*O41*W41,0)</f>
        <v>0</v>
      </c>
      <c r="Y41" s="7">
        <f>IFERROR(VLOOKUP($E41,[1]リスト用!$M:$N,2,FALSE)*VLOOKUP($J41,[1]リスト用!$H:$I,2,FALSE)*P41*W41,0)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48"/>
      <c r="I42" s="48"/>
      <c r="L42" s="47"/>
      <c r="M42" s="48" t="e">
        <f t="shared" si="1"/>
        <v>#NUM!</v>
      </c>
      <c r="N42" s="48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>IF(I42&gt;'[1]入力シート（基本情報）'!$I$1,1,0)</f>
        <v>0</v>
      </c>
      <c r="R42" s="7">
        <f>IFERROR(VLOOKUP($F42,[1]リスト用!$P:$Q,2,FALSE)*VLOOKUP($J42,[1]リスト用!$H:$I,2,FALSE)*O42*Q42,0)</f>
        <v>0</v>
      </c>
      <c r="S42" s="7">
        <f>IFERROR(VLOOKUP($F42,[1]リスト用!$P:$Q,2,FALSE)*VLOOKUP($J42,[1]リスト用!$H:$I,2,FALSE)*P42*Q42,0)</f>
        <v>0</v>
      </c>
      <c r="U42" s="7">
        <f t="shared" si="6"/>
        <v>0</v>
      </c>
      <c r="V42" s="7">
        <f t="shared" si="7"/>
        <v>0</v>
      </c>
      <c r="W42" s="7">
        <f t="shared" si="5"/>
        <v>1</v>
      </c>
      <c r="X42" s="7">
        <f>IFERROR(VLOOKUP($E42,[1]リスト用!$M:$N,2,FALSE)*VLOOKUP($J42,[1]リスト用!$H:$I,2,FALSE)*O42*W42,0)</f>
        <v>0</v>
      </c>
      <c r="Y42" s="7">
        <f>IFERROR(VLOOKUP($E42,[1]リスト用!$M:$N,2,FALSE)*VLOOKUP($J42,[1]リスト用!$H:$I,2,FALSE)*P42*W42,0)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48"/>
      <c r="I43" s="48"/>
      <c r="L43" s="47"/>
      <c r="M43" s="48" t="e">
        <f t="shared" si="1"/>
        <v>#NUM!</v>
      </c>
      <c r="N43" s="48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>IF(I43&gt;'[1]入力シート（基本情報）'!$I$1,1,0)</f>
        <v>0</v>
      </c>
      <c r="R43" s="7">
        <f>IFERROR(VLOOKUP($F43,[1]リスト用!$P:$Q,2,FALSE)*VLOOKUP($J43,[1]リスト用!$H:$I,2,FALSE)*O43*Q43,0)</f>
        <v>0</v>
      </c>
      <c r="S43" s="7">
        <f>IFERROR(VLOOKUP($F43,[1]リスト用!$P:$Q,2,FALSE)*VLOOKUP($J43,[1]リスト用!$H:$I,2,FALSE)*P43*Q43,0)</f>
        <v>0</v>
      </c>
      <c r="U43" s="7">
        <f t="shared" si="6"/>
        <v>0</v>
      </c>
      <c r="V43" s="7">
        <f t="shared" si="7"/>
        <v>0</v>
      </c>
      <c r="W43" s="7">
        <f t="shared" si="5"/>
        <v>1</v>
      </c>
      <c r="X43" s="7">
        <f>IFERROR(VLOOKUP($E43,[1]リスト用!$M:$N,2,FALSE)*VLOOKUP($J43,[1]リスト用!$H:$I,2,FALSE)*O43*W43,0)</f>
        <v>0</v>
      </c>
      <c r="Y43" s="7">
        <f>IFERROR(VLOOKUP($E43,[1]リスト用!$M:$N,2,FALSE)*VLOOKUP($J43,[1]リスト用!$H:$I,2,FALSE)*P43*W43,0)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48"/>
      <c r="I44" s="48"/>
      <c r="L44" s="47"/>
      <c r="M44" s="48" t="e">
        <f t="shared" si="1"/>
        <v>#NUM!</v>
      </c>
      <c r="N44" s="48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>IF(I44&gt;'[1]入力シート（基本情報）'!$I$1,1,0)</f>
        <v>0</v>
      </c>
      <c r="R44" s="7">
        <f>IFERROR(VLOOKUP($F44,[1]リスト用!$P:$Q,2,FALSE)*VLOOKUP($J44,[1]リスト用!$H:$I,2,FALSE)*O44*Q44,0)</f>
        <v>0</v>
      </c>
      <c r="S44" s="7">
        <f>IFERROR(VLOOKUP($F44,[1]リスト用!$P:$Q,2,FALSE)*VLOOKUP($J44,[1]リスト用!$H:$I,2,FALSE)*P44*Q44,0)</f>
        <v>0</v>
      </c>
      <c r="U44" s="7">
        <f t="shared" si="6"/>
        <v>0</v>
      </c>
      <c r="V44" s="7">
        <f t="shared" si="7"/>
        <v>0</v>
      </c>
      <c r="W44" s="7">
        <f t="shared" si="5"/>
        <v>1</v>
      </c>
      <c r="X44" s="7">
        <f>IFERROR(VLOOKUP($E44,[1]リスト用!$M:$N,2,FALSE)*VLOOKUP($J44,[1]リスト用!$H:$I,2,FALSE)*O44*W44,0)</f>
        <v>0</v>
      </c>
      <c r="Y44" s="7">
        <f>IFERROR(VLOOKUP($E44,[1]リスト用!$M:$N,2,FALSE)*VLOOKUP($J44,[1]リスト用!$H:$I,2,FALSE)*P44*W44,0)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48"/>
      <c r="I45" s="48"/>
      <c r="L45" s="47"/>
      <c r="M45" s="48" t="e">
        <f t="shared" si="1"/>
        <v>#NUM!</v>
      </c>
      <c r="N45" s="48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>IF(I45&gt;'[1]入力シート（基本情報）'!$I$1,1,0)</f>
        <v>0</v>
      </c>
      <c r="R45" s="7">
        <f>IFERROR(VLOOKUP($F45,[1]リスト用!$P:$Q,2,FALSE)*VLOOKUP($J45,[1]リスト用!$H:$I,2,FALSE)*O45*Q45,0)</f>
        <v>0</v>
      </c>
      <c r="S45" s="7">
        <f>IFERROR(VLOOKUP($F45,[1]リスト用!$P:$Q,2,FALSE)*VLOOKUP($J45,[1]リスト用!$H:$I,2,FALSE)*P45*Q45,0)</f>
        <v>0</v>
      </c>
      <c r="U45" s="7">
        <f t="shared" si="6"/>
        <v>0</v>
      </c>
      <c r="V45" s="7">
        <f t="shared" si="7"/>
        <v>0</v>
      </c>
      <c r="W45" s="7">
        <f t="shared" si="5"/>
        <v>1</v>
      </c>
      <c r="X45" s="7">
        <f>IFERROR(VLOOKUP($E45,[1]リスト用!$M:$N,2,FALSE)*VLOOKUP($J45,[1]リスト用!$H:$I,2,FALSE)*O45*W45,0)</f>
        <v>0</v>
      </c>
      <c r="Y45" s="7">
        <f>IFERROR(VLOOKUP($E45,[1]リスト用!$M:$N,2,FALSE)*VLOOKUP($J45,[1]リスト用!$H:$I,2,FALSE)*P45*W45,0)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48"/>
      <c r="I46" s="48"/>
      <c r="L46" s="47"/>
      <c r="M46" s="48" t="e">
        <f t="shared" si="1"/>
        <v>#NUM!</v>
      </c>
      <c r="N46" s="48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>IF(I46&gt;'[1]入力シート（基本情報）'!$I$1,1,0)</f>
        <v>0</v>
      </c>
      <c r="R46" s="7">
        <f>IFERROR(VLOOKUP($F46,[1]リスト用!$P:$Q,2,FALSE)*VLOOKUP($J46,[1]リスト用!$H:$I,2,FALSE)*O46*Q46,0)</f>
        <v>0</v>
      </c>
      <c r="S46" s="7">
        <f>IFERROR(VLOOKUP($F46,[1]リスト用!$P:$Q,2,FALSE)*VLOOKUP($J46,[1]リスト用!$H:$I,2,FALSE)*P46*Q46,0)</f>
        <v>0</v>
      </c>
      <c r="U46" s="7">
        <f t="shared" si="6"/>
        <v>0</v>
      </c>
      <c r="V46" s="7">
        <f t="shared" si="7"/>
        <v>0</v>
      </c>
      <c r="W46" s="7">
        <f t="shared" si="5"/>
        <v>1</v>
      </c>
      <c r="X46" s="7">
        <f>IFERROR(VLOOKUP($E46,[1]リスト用!$M:$N,2,FALSE)*VLOOKUP($J46,[1]リスト用!$H:$I,2,FALSE)*O46*W46,0)</f>
        <v>0</v>
      </c>
      <c r="Y46" s="7">
        <f>IFERROR(VLOOKUP($E46,[1]リスト用!$M:$N,2,FALSE)*VLOOKUP($J46,[1]リスト用!$H:$I,2,FALSE)*P46*W46,0)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48"/>
      <c r="I47" s="48"/>
      <c r="L47" s="47"/>
      <c r="M47" s="48" t="e">
        <f t="shared" si="1"/>
        <v>#NUM!</v>
      </c>
      <c r="N47" s="48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>IF(I47&gt;'[1]入力シート（基本情報）'!$I$1,1,0)</f>
        <v>0</v>
      </c>
      <c r="R47" s="7">
        <f>IFERROR(VLOOKUP($F47,[1]リスト用!$P:$Q,2,FALSE)*VLOOKUP($J47,[1]リスト用!$H:$I,2,FALSE)*O47*Q47,0)</f>
        <v>0</v>
      </c>
      <c r="S47" s="7">
        <f>IFERROR(VLOOKUP($F47,[1]リスト用!$P:$Q,2,FALSE)*VLOOKUP($J47,[1]リスト用!$H:$I,2,FALSE)*P47*Q47,0)</f>
        <v>0</v>
      </c>
      <c r="U47" s="7">
        <f t="shared" si="6"/>
        <v>0</v>
      </c>
      <c r="V47" s="7">
        <f t="shared" si="7"/>
        <v>0</v>
      </c>
      <c r="W47" s="7">
        <f t="shared" si="5"/>
        <v>1</v>
      </c>
      <c r="X47" s="7">
        <f>IFERROR(VLOOKUP($E47,[1]リスト用!$M:$N,2,FALSE)*VLOOKUP($J47,[1]リスト用!$H:$I,2,FALSE)*O47*W47,0)</f>
        <v>0</v>
      </c>
      <c r="Y47" s="7">
        <f>IFERROR(VLOOKUP($E47,[1]リスト用!$M:$N,2,FALSE)*VLOOKUP($J47,[1]リスト用!$H:$I,2,FALSE)*P47*W47,0)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48"/>
      <c r="I48" s="48"/>
      <c r="L48" s="47"/>
      <c r="M48" s="48" t="e">
        <f t="shared" si="1"/>
        <v>#NUM!</v>
      </c>
      <c r="N48" s="48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>IF(I48&gt;'[1]入力シート（基本情報）'!$I$1,1,0)</f>
        <v>0</v>
      </c>
      <c r="R48" s="7">
        <f>IFERROR(VLOOKUP($F48,[1]リスト用!$P:$Q,2,FALSE)*VLOOKUP($J48,[1]リスト用!$H:$I,2,FALSE)*O48*Q48,0)</f>
        <v>0</v>
      </c>
      <c r="S48" s="7">
        <f>IFERROR(VLOOKUP($F48,[1]リスト用!$P:$Q,2,FALSE)*VLOOKUP($J48,[1]リスト用!$H:$I,2,FALSE)*P48*Q48,0)</f>
        <v>0</v>
      </c>
      <c r="U48" s="7">
        <f t="shared" si="6"/>
        <v>0</v>
      </c>
      <c r="V48" s="7">
        <f t="shared" si="7"/>
        <v>0</v>
      </c>
      <c r="W48" s="7">
        <f t="shared" si="5"/>
        <v>1</v>
      </c>
      <c r="X48" s="7">
        <f>IFERROR(VLOOKUP($E48,[1]リスト用!$M:$N,2,FALSE)*VLOOKUP($J48,[1]リスト用!$H:$I,2,FALSE)*O48*W48,0)</f>
        <v>0</v>
      </c>
      <c r="Y48" s="7">
        <f>IFERROR(VLOOKUP($E48,[1]リスト用!$M:$N,2,FALSE)*VLOOKUP($J48,[1]リスト用!$H:$I,2,FALSE)*P48*W48,0)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48"/>
      <c r="I49" s="48"/>
      <c r="L49" s="47"/>
      <c r="M49" s="48" t="e">
        <f t="shared" si="1"/>
        <v>#NUM!</v>
      </c>
      <c r="N49" s="48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>IF(I49&gt;'[1]入力シート（基本情報）'!$I$1,1,0)</f>
        <v>0</v>
      </c>
      <c r="R49" s="7">
        <f>IFERROR(VLOOKUP($F49,[1]リスト用!$P:$Q,2,FALSE)*VLOOKUP($J49,[1]リスト用!$H:$I,2,FALSE)*O49*Q49,0)</f>
        <v>0</v>
      </c>
      <c r="S49" s="7">
        <f>IFERROR(VLOOKUP($F49,[1]リスト用!$P:$Q,2,FALSE)*VLOOKUP($J49,[1]リスト用!$H:$I,2,FALSE)*P49*Q49,0)</f>
        <v>0</v>
      </c>
      <c r="U49" s="7">
        <f t="shared" si="6"/>
        <v>0</v>
      </c>
      <c r="V49" s="7">
        <f t="shared" si="7"/>
        <v>0</v>
      </c>
      <c r="W49" s="7">
        <f t="shared" si="5"/>
        <v>1</v>
      </c>
      <c r="X49" s="7">
        <f>IFERROR(VLOOKUP($E49,[1]リスト用!$M:$N,2,FALSE)*VLOOKUP($J49,[1]リスト用!$H:$I,2,FALSE)*O49*W49,0)</f>
        <v>0</v>
      </c>
      <c r="Y49" s="7">
        <f>IFERROR(VLOOKUP($E49,[1]リスト用!$M:$N,2,FALSE)*VLOOKUP($J49,[1]リスト用!$H:$I,2,FALSE)*P49*W49,0)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48"/>
      <c r="I50" s="48"/>
      <c r="L50" s="47"/>
      <c r="M50" s="48" t="e">
        <f t="shared" si="1"/>
        <v>#NUM!</v>
      </c>
      <c r="N50" s="48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>IF(I50&gt;'[1]入力シート（基本情報）'!$I$1,1,0)</f>
        <v>0</v>
      </c>
      <c r="R50" s="7">
        <f>IFERROR(VLOOKUP($F50,[1]リスト用!$P:$Q,2,FALSE)*VLOOKUP($J50,[1]リスト用!$H:$I,2,FALSE)*O50*Q50,0)</f>
        <v>0</v>
      </c>
      <c r="S50" s="7">
        <f>IFERROR(VLOOKUP($F50,[1]リスト用!$P:$Q,2,FALSE)*VLOOKUP($J50,[1]リスト用!$H:$I,2,FALSE)*P50*Q50,0)</f>
        <v>0</v>
      </c>
      <c r="U50" s="7">
        <f t="shared" si="6"/>
        <v>0</v>
      </c>
      <c r="V50" s="7">
        <f t="shared" si="7"/>
        <v>0</v>
      </c>
      <c r="W50" s="7">
        <f t="shared" si="5"/>
        <v>1</v>
      </c>
      <c r="X50" s="7">
        <f>IFERROR(VLOOKUP($E50,[1]リスト用!$M:$N,2,FALSE)*VLOOKUP($J50,[1]リスト用!$H:$I,2,FALSE)*O50*W50,0)</f>
        <v>0</v>
      </c>
      <c r="Y50" s="7">
        <f>IFERROR(VLOOKUP($E50,[1]リスト用!$M:$N,2,FALSE)*VLOOKUP($J50,[1]リスト用!$H:$I,2,FALSE)*P50*W50,0)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48"/>
      <c r="I51" s="48"/>
      <c r="L51" s="47"/>
      <c r="M51" s="48" t="e">
        <f t="shared" si="1"/>
        <v>#NUM!</v>
      </c>
      <c r="N51" s="48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>IF(I51&gt;'[1]入力シート（基本情報）'!$I$1,1,0)</f>
        <v>0</v>
      </c>
      <c r="R51" s="7">
        <f>IFERROR(VLOOKUP($F51,[1]リスト用!$P:$Q,2,FALSE)*VLOOKUP($J51,[1]リスト用!$H:$I,2,FALSE)*O51*Q51,0)</f>
        <v>0</v>
      </c>
      <c r="S51" s="7">
        <f>IFERROR(VLOOKUP($F51,[1]リスト用!$P:$Q,2,FALSE)*VLOOKUP($J51,[1]リスト用!$H:$I,2,FALSE)*P51*Q51,0)</f>
        <v>0</v>
      </c>
      <c r="U51" s="7">
        <f t="shared" si="6"/>
        <v>0</v>
      </c>
      <c r="V51" s="7">
        <f t="shared" si="7"/>
        <v>0</v>
      </c>
      <c r="W51" s="7">
        <f t="shared" si="5"/>
        <v>1</v>
      </c>
      <c r="X51" s="7">
        <f>IFERROR(VLOOKUP($E51,[1]リスト用!$M:$N,2,FALSE)*VLOOKUP($J51,[1]リスト用!$H:$I,2,FALSE)*O51*W51,0)</f>
        <v>0</v>
      </c>
      <c r="Y51" s="7">
        <f>IFERROR(VLOOKUP($E51,[1]リスト用!$M:$N,2,FALSE)*VLOOKUP($J51,[1]リスト用!$H:$I,2,FALSE)*P51*W51,0)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48"/>
      <c r="I52" s="48"/>
      <c r="L52" s="47"/>
      <c r="M52" s="48" t="e">
        <f t="shared" si="1"/>
        <v>#NUM!</v>
      </c>
      <c r="N52" s="48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>IF(I52&gt;'[1]入力シート（基本情報）'!$I$1,1,0)</f>
        <v>0</v>
      </c>
      <c r="R52" s="7">
        <f>IFERROR(VLOOKUP($F52,[1]リスト用!$P:$Q,2,FALSE)*VLOOKUP($J52,[1]リスト用!$H:$I,2,FALSE)*O52*Q52,0)</f>
        <v>0</v>
      </c>
      <c r="S52" s="7">
        <f>IFERROR(VLOOKUP($F52,[1]リスト用!$P:$Q,2,FALSE)*VLOOKUP($J52,[1]リスト用!$H:$I,2,FALSE)*P52*Q52,0)</f>
        <v>0</v>
      </c>
      <c r="U52" s="7">
        <f t="shared" si="6"/>
        <v>0</v>
      </c>
      <c r="V52" s="7">
        <f t="shared" si="7"/>
        <v>0</v>
      </c>
      <c r="W52" s="7">
        <f t="shared" si="5"/>
        <v>1</v>
      </c>
      <c r="X52" s="7">
        <f>IFERROR(VLOOKUP($E52,[1]リスト用!$M:$N,2,FALSE)*VLOOKUP($J52,[1]リスト用!$H:$I,2,FALSE)*O52*W52,0)</f>
        <v>0</v>
      </c>
      <c r="Y52" s="7">
        <f>IFERROR(VLOOKUP($E52,[1]リスト用!$M:$N,2,FALSE)*VLOOKUP($J52,[1]リスト用!$H:$I,2,FALSE)*P52*W52,0)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48"/>
      <c r="I53" s="48"/>
      <c r="L53" s="47"/>
      <c r="M53" s="48" t="e">
        <f t="shared" si="1"/>
        <v>#NUM!</v>
      </c>
      <c r="N53" s="48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>IF(I53&gt;'[1]入力シート（基本情報）'!$I$1,1,0)</f>
        <v>0</v>
      </c>
      <c r="R53" s="7">
        <f>IFERROR(VLOOKUP($F53,[1]リスト用!$P:$Q,2,FALSE)*VLOOKUP($J53,[1]リスト用!$H:$I,2,FALSE)*O53*Q53,0)</f>
        <v>0</v>
      </c>
      <c r="S53" s="7">
        <f>IFERROR(VLOOKUP($F53,[1]リスト用!$P:$Q,2,FALSE)*VLOOKUP($J53,[1]リスト用!$H:$I,2,FALSE)*P53*Q53,0)</f>
        <v>0</v>
      </c>
      <c r="U53" s="7">
        <f t="shared" si="6"/>
        <v>0</v>
      </c>
      <c r="V53" s="7">
        <f t="shared" si="7"/>
        <v>0</v>
      </c>
      <c r="W53" s="7">
        <f t="shared" si="5"/>
        <v>1</v>
      </c>
      <c r="X53" s="7">
        <f>IFERROR(VLOOKUP($E53,[1]リスト用!$M:$N,2,FALSE)*VLOOKUP($J53,[1]リスト用!$H:$I,2,FALSE)*O53*W53,0)</f>
        <v>0</v>
      </c>
      <c r="Y53" s="7">
        <f>IFERROR(VLOOKUP($E53,[1]リスト用!$M:$N,2,FALSE)*VLOOKUP($J53,[1]リスト用!$H:$I,2,FALSE)*P53*W53,0)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48"/>
      <c r="I54" s="48"/>
      <c r="L54" s="47"/>
      <c r="M54" s="48" t="e">
        <f t="shared" si="1"/>
        <v>#NUM!</v>
      </c>
      <c r="N54" s="48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>IF(I54&gt;'[1]入力シート（基本情報）'!$I$1,1,0)</f>
        <v>0</v>
      </c>
      <c r="R54" s="7">
        <f>IFERROR(VLOOKUP($F54,[1]リスト用!$P:$Q,2,FALSE)*VLOOKUP($J54,[1]リスト用!$H:$I,2,FALSE)*O54*Q54,0)</f>
        <v>0</v>
      </c>
      <c r="S54" s="7">
        <f>IFERROR(VLOOKUP($F54,[1]リスト用!$P:$Q,2,FALSE)*VLOOKUP($J54,[1]リスト用!$H:$I,2,FALSE)*P54*Q54,0)</f>
        <v>0</v>
      </c>
      <c r="U54" s="7">
        <f t="shared" si="6"/>
        <v>0</v>
      </c>
      <c r="V54" s="7">
        <f t="shared" si="7"/>
        <v>0</v>
      </c>
      <c r="W54" s="7">
        <f t="shared" si="5"/>
        <v>1</v>
      </c>
      <c r="X54" s="7">
        <f>IFERROR(VLOOKUP($E54,[1]リスト用!$M:$N,2,FALSE)*VLOOKUP($J54,[1]リスト用!$H:$I,2,FALSE)*O54*W54,0)</f>
        <v>0</v>
      </c>
      <c r="Y54" s="7">
        <f>IFERROR(VLOOKUP($E54,[1]リスト用!$M:$N,2,FALSE)*VLOOKUP($J54,[1]リスト用!$H:$I,2,FALSE)*P54*W54,0)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48"/>
      <c r="I55" s="48"/>
      <c r="L55" s="47"/>
      <c r="M55" s="48" t="e">
        <f t="shared" si="1"/>
        <v>#NUM!</v>
      </c>
      <c r="N55" s="48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>IF(I55&gt;'[1]入力シート（基本情報）'!$I$1,1,0)</f>
        <v>0</v>
      </c>
      <c r="R55" s="7">
        <f>IFERROR(VLOOKUP($F55,[1]リスト用!$P:$Q,2,FALSE)*VLOOKUP($J55,[1]リスト用!$H:$I,2,FALSE)*O55*Q55,0)</f>
        <v>0</v>
      </c>
      <c r="S55" s="7">
        <f>IFERROR(VLOOKUP($F55,[1]リスト用!$P:$Q,2,FALSE)*VLOOKUP($J55,[1]リスト用!$H:$I,2,FALSE)*P55*Q55,0)</f>
        <v>0</v>
      </c>
      <c r="U55" s="7">
        <f t="shared" si="6"/>
        <v>0</v>
      </c>
      <c r="V55" s="7">
        <f t="shared" si="7"/>
        <v>0</v>
      </c>
      <c r="W55" s="7">
        <f t="shared" si="5"/>
        <v>1</v>
      </c>
      <c r="X55" s="7">
        <f>IFERROR(VLOOKUP($E55,[1]リスト用!$M:$N,2,FALSE)*VLOOKUP($J55,[1]リスト用!$H:$I,2,FALSE)*O55*W55,0)</f>
        <v>0</v>
      </c>
      <c r="Y55" s="7">
        <f>IFERROR(VLOOKUP($E55,[1]リスト用!$M:$N,2,FALSE)*VLOOKUP($J55,[1]リスト用!$H:$I,2,FALSE)*P55*W55,0)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48"/>
      <c r="I56" s="48"/>
      <c r="L56" s="47"/>
      <c r="M56" s="48" t="e">
        <f t="shared" si="1"/>
        <v>#NUM!</v>
      </c>
      <c r="N56" s="48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>IF(I56&gt;'[1]入力シート（基本情報）'!$I$1,1,0)</f>
        <v>0</v>
      </c>
      <c r="R56" s="7">
        <f>IFERROR(VLOOKUP($F56,[1]リスト用!$P:$Q,2,FALSE)*VLOOKUP($J56,[1]リスト用!$H:$I,2,FALSE)*O56*Q56,0)</f>
        <v>0</v>
      </c>
      <c r="S56" s="7">
        <f>IFERROR(VLOOKUP($F56,[1]リスト用!$P:$Q,2,FALSE)*VLOOKUP($J56,[1]リスト用!$H:$I,2,FALSE)*P56*Q56,0)</f>
        <v>0</v>
      </c>
      <c r="U56" s="7">
        <f t="shared" si="6"/>
        <v>0</v>
      </c>
      <c r="V56" s="7">
        <f t="shared" si="7"/>
        <v>0</v>
      </c>
      <c r="W56" s="7">
        <f t="shared" si="5"/>
        <v>1</v>
      </c>
      <c r="X56" s="7">
        <f>IFERROR(VLOOKUP($E56,[1]リスト用!$M:$N,2,FALSE)*VLOOKUP($J56,[1]リスト用!$H:$I,2,FALSE)*O56*W56,0)</f>
        <v>0</v>
      </c>
      <c r="Y56" s="7">
        <f>IFERROR(VLOOKUP($E56,[1]リスト用!$M:$N,2,FALSE)*VLOOKUP($J56,[1]リスト用!$H:$I,2,FALSE)*P56*W56,0)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48"/>
      <c r="I57" s="48"/>
      <c r="L57" s="47"/>
      <c r="M57" s="48" t="e">
        <f t="shared" si="1"/>
        <v>#NUM!</v>
      </c>
      <c r="N57" s="48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>IF(I57&gt;'[1]入力シート（基本情報）'!$I$1,1,0)</f>
        <v>0</v>
      </c>
      <c r="R57" s="7">
        <f>IFERROR(VLOOKUP($F57,[1]リスト用!$P:$Q,2,FALSE)*VLOOKUP($J57,[1]リスト用!$H:$I,2,FALSE)*O57*Q57,0)</f>
        <v>0</v>
      </c>
      <c r="S57" s="7">
        <f>IFERROR(VLOOKUP($F57,[1]リスト用!$P:$Q,2,FALSE)*VLOOKUP($J57,[1]リスト用!$H:$I,2,FALSE)*P57*Q57,0)</f>
        <v>0</v>
      </c>
      <c r="U57" s="7">
        <f t="shared" si="6"/>
        <v>0</v>
      </c>
      <c r="V57" s="7">
        <f t="shared" si="7"/>
        <v>0</v>
      </c>
      <c r="W57" s="7">
        <f t="shared" si="5"/>
        <v>1</v>
      </c>
      <c r="X57" s="7">
        <f>IFERROR(VLOOKUP($E57,[1]リスト用!$M:$N,2,FALSE)*VLOOKUP($J57,[1]リスト用!$H:$I,2,FALSE)*O57*W57,0)</f>
        <v>0</v>
      </c>
      <c r="Y57" s="7">
        <f>IFERROR(VLOOKUP($E57,[1]リスト用!$M:$N,2,FALSE)*VLOOKUP($J57,[1]リスト用!$H:$I,2,FALSE)*P57*W57,0)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48"/>
      <c r="I58" s="48"/>
      <c r="L58" s="47"/>
      <c r="M58" s="48" t="e">
        <f t="shared" si="1"/>
        <v>#NUM!</v>
      </c>
      <c r="N58" s="48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>IF(I58&gt;'[1]入力シート（基本情報）'!$I$1,1,0)</f>
        <v>0</v>
      </c>
      <c r="R58" s="7">
        <f>IFERROR(VLOOKUP($F58,[1]リスト用!$P:$Q,2,FALSE)*VLOOKUP($J58,[1]リスト用!$H:$I,2,FALSE)*O58*Q58,0)</f>
        <v>0</v>
      </c>
      <c r="S58" s="7">
        <f>IFERROR(VLOOKUP($F58,[1]リスト用!$P:$Q,2,FALSE)*VLOOKUP($J58,[1]リスト用!$H:$I,2,FALSE)*P58*Q58,0)</f>
        <v>0</v>
      </c>
      <c r="U58" s="7">
        <f t="shared" si="6"/>
        <v>0</v>
      </c>
      <c r="V58" s="7">
        <f t="shared" si="7"/>
        <v>0</v>
      </c>
      <c r="W58" s="7">
        <f t="shared" si="5"/>
        <v>1</v>
      </c>
      <c r="X58" s="7">
        <f>IFERROR(VLOOKUP($E58,[1]リスト用!$M:$N,2,FALSE)*VLOOKUP($J58,[1]リスト用!$H:$I,2,FALSE)*O58*W58,0)</f>
        <v>0</v>
      </c>
      <c r="Y58" s="7">
        <f>IFERROR(VLOOKUP($E58,[1]リスト用!$M:$N,2,FALSE)*VLOOKUP($J58,[1]リスト用!$H:$I,2,FALSE)*P58*W58,0)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48"/>
      <c r="I59" s="48"/>
      <c r="L59" s="47"/>
      <c r="M59" s="48" t="e">
        <f t="shared" si="1"/>
        <v>#NUM!</v>
      </c>
      <c r="N59" s="48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>IF(I59&gt;'[1]入力シート（基本情報）'!$I$1,1,0)</f>
        <v>0</v>
      </c>
      <c r="R59" s="7">
        <f>IFERROR(VLOOKUP($F59,[1]リスト用!$P:$Q,2,FALSE)*VLOOKUP($J59,[1]リスト用!$H:$I,2,FALSE)*O59*Q59,0)</f>
        <v>0</v>
      </c>
      <c r="S59" s="7">
        <f>IFERROR(VLOOKUP($F59,[1]リスト用!$P:$Q,2,FALSE)*VLOOKUP($J59,[1]リスト用!$H:$I,2,FALSE)*P59*Q59,0)</f>
        <v>0</v>
      </c>
      <c r="U59" s="7">
        <f t="shared" si="6"/>
        <v>0</v>
      </c>
      <c r="V59" s="7">
        <f t="shared" si="7"/>
        <v>0</v>
      </c>
      <c r="W59" s="7">
        <f t="shared" si="5"/>
        <v>1</v>
      </c>
      <c r="X59" s="7">
        <f>IFERROR(VLOOKUP($E59,[1]リスト用!$M:$N,2,FALSE)*VLOOKUP($J59,[1]リスト用!$H:$I,2,FALSE)*O59*W59,0)</f>
        <v>0</v>
      </c>
      <c r="Y59" s="7">
        <f>IFERROR(VLOOKUP($E59,[1]リスト用!$M:$N,2,FALSE)*VLOOKUP($J59,[1]リスト用!$H:$I,2,FALSE)*P59*W59,0)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48"/>
      <c r="I60" s="48"/>
      <c r="L60" s="47"/>
      <c r="M60" s="48" t="e">
        <f t="shared" si="1"/>
        <v>#NUM!</v>
      </c>
      <c r="N60" s="48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>IF(I60&gt;'[1]入力シート（基本情報）'!$I$1,1,0)</f>
        <v>0</v>
      </c>
      <c r="R60" s="7">
        <f>IFERROR(VLOOKUP($F60,[1]リスト用!$P:$Q,2,FALSE)*VLOOKUP($J60,[1]リスト用!$H:$I,2,FALSE)*O60*Q60,0)</f>
        <v>0</v>
      </c>
      <c r="S60" s="7">
        <f>IFERROR(VLOOKUP($F60,[1]リスト用!$P:$Q,2,FALSE)*VLOOKUP($J60,[1]リスト用!$H:$I,2,FALSE)*P60*Q60,0)</f>
        <v>0</v>
      </c>
      <c r="U60" s="7">
        <f t="shared" si="6"/>
        <v>0</v>
      </c>
      <c r="V60" s="7">
        <f t="shared" si="7"/>
        <v>0</v>
      </c>
      <c r="W60" s="7">
        <f t="shared" si="5"/>
        <v>1</v>
      </c>
      <c r="X60" s="7">
        <f>IFERROR(VLOOKUP($E60,[1]リスト用!$M:$N,2,FALSE)*VLOOKUP($J60,[1]リスト用!$H:$I,2,FALSE)*O60*W60,0)</f>
        <v>0</v>
      </c>
      <c r="Y60" s="7">
        <f>IFERROR(VLOOKUP($E60,[1]リスト用!$M:$N,2,FALSE)*VLOOKUP($J60,[1]リスト用!$H:$I,2,FALSE)*P60*W60,0)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48"/>
      <c r="I61" s="48"/>
      <c r="L61" s="47"/>
      <c r="M61" s="48" t="e">
        <f t="shared" si="1"/>
        <v>#NUM!</v>
      </c>
      <c r="N61" s="48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>IF(I61&gt;'[1]入力シート（基本情報）'!$I$1,1,0)</f>
        <v>0</v>
      </c>
      <c r="R61" s="7">
        <f>IFERROR(VLOOKUP($F61,[1]リスト用!$P:$Q,2,FALSE)*VLOOKUP($J61,[1]リスト用!$H:$I,2,FALSE)*O61*Q61,0)</f>
        <v>0</v>
      </c>
      <c r="S61" s="7">
        <f>IFERROR(VLOOKUP($F61,[1]リスト用!$P:$Q,2,FALSE)*VLOOKUP($J61,[1]リスト用!$H:$I,2,FALSE)*P61*Q61,0)</f>
        <v>0</v>
      </c>
      <c r="U61" s="7">
        <f t="shared" si="6"/>
        <v>0</v>
      </c>
      <c r="V61" s="7">
        <f t="shared" si="7"/>
        <v>0</v>
      </c>
      <c r="W61" s="7">
        <f t="shared" si="5"/>
        <v>1</v>
      </c>
      <c r="X61" s="7">
        <f>IFERROR(VLOOKUP($E61,[1]リスト用!$M:$N,2,FALSE)*VLOOKUP($J61,[1]リスト用!$H:$I,2,FALSE)*O61*W61,0)</f>
        <v>0</v>
      </c>
      <c r="Y61" s="7">
        <f>IFERROR(VLOOKUP($E61,[1]リスト用!$M:$N,2,FALSE)*VLOOKUP($J61,[1]リスト用!$H:$I,2,FALSE)*P61*W61,0)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48"/>
      <c r="I62" s="48"/>
      <c r="L62" s="47"/>
      <c r="M62" s="48" t="e">
        <f t="shared" si="1"/>
        <v>#NUM!</v>
      </c>
      <c r="N62" s="48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>IF(I62&gt;'[1]入力シート（基本情報）'!$I$1,1,0)</f>
        <v>0</v>
      </c>
      <c r="R62" s="7">
        <f>IFERROR(VLOOKUP($F62,[1]リスト用!$P:$Q,2,FALSE)*VLOOKUP($J62,[1]リスト用!$H:$I,2,FALSE)*O62*Q62,0)</f>
        <v>0</v>
      </c>
      <c r="S62" s="7">
        <f>IFERROR(VLOOKUP($F62,[1]リスト用!$P:$Q,2,FALSE)*VLOOKUP($J62,[1]リスト用!$H:$I,2,FALSE)*P62*Q62,0)</f>
        <v>0</v>
      </c>
      <c r="U62" s="7">
        <f t="shared" si="6"/>
        <v>0</v>
      </c>
      <c r="V62" s="7">
        <f t="shared" si="7"/>
        <v>0</v>
      </c>
      <c r="W62" s="7">
        <f t="shared" si="5"/>
        <v>1</v>
      </c>
      <c r="X62" s="7">
        <f>IFERROR(VLOOKUP($E62,[1]リスト用!$M:$N,2,FALSE)*VLOOKUP($J62,[1]リスト用!$H:$I,2,FALSE)*O62*W62,0)</f>
        <v>0</v>
      </c>
      <c r="Y62" s="7">
        <f>IFERROR(VLOOKUP($E62,[1]リスト用!$M:$N,2,FALSE)*VLOOKUP($J62,[1]リスト用!$H:$I,2,FALSE)*P62*W62,0)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48"/>
      <c r="I63" s="48"/>
      <c r="L63" s="47"/>
      <c r="M63" s="48" t="e">
        <f t="shared" si="1"/>
        <v>#NUM!</v>
      </c>
      <c r="N63" s="48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>IF(I63&gt;'[1]入力シート（基本情報）'!$I$1,1,0)</f>
        <v>0</v>
      </c>
      <c r="R63" s="7">
        <f>IFERROR(VLOOKUP($F63,[1]リスト用!$P:$Q,2,FALSE)*VLOOKUP($J63,[1]リスト用!$H:$I,2,FALSE)*O63*Q63,0)</f>
        <v>0</v>
      </c>
      <c r="S63" s="7">
        <f>IFERROR(VLOOKUP($F63,[1]リスト用!$P:$Q,2,FALSE)*VLOOKUP($J63,[1]リスト用!$H:$I,2,FALSE)*P63*Q63,0)</f>
        <v>0</v>
      </c>
      <c r="U63" s="7">
        <f t="shared" si="6"/>
        <v>0</v>
      </c>
      <c r="V63" s="7">
        <f t="shared" si="7"/>
        <v>0</v>
      </c>
      <c r="W63" s="7">
        <f t="shared" si="5"/>
        <v>1</v>
      </c>
      <c r="X63" s="7">
        <f>IFERROR(VLOOKUP($E63,[1]リスト用!$M:$N,2,FALSE)*VLOOKUP($J63,[1]リスト用!$H:$I,2,FALSE)*O63*W63,0)</f>
        <v>0</v>
      </c>
      <c r="Y63" s="7">
        <f>IFERROR(VLOOKUP($E63,[1]リスト用!$M:$N,2,FALSE)*VLOOKUP($J63,[1]リスト用!$H:$I,2,FALSE)*P63*W63,0)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48"/>
      <c r="I64" s="48"/>
      <c r="L64" s="47"/>
      <c r="M64" s="48" t="e">
        <f t="shared" si="1"/>
        <v>#NUM!</v>
      </c>
      <c r="N64" s="48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>IF(I64&gt;'[1]入力シート（基本情報）'!$I$1,1,0)</f>
        <v>0</v>
      </c>
      <c r="R64" s="7">
        <f>IFERROR(VLOOKUP($F64,[1]リスト用!$P:$Q,2,FALSE)*VLOOKUP($J64,[1]リスト用!$H:$I,2,FALSE)*O64*Q64,0)</f>
        <v>0</v>
      </c>
      <c r="S64" s="7">
        <f>IFERROR(VLOOKUP($F64,[1]リスト用!$P:$Q,2,FALSE)*VLOOKUP($J64,[1]リスト用!$H:$I,2,FALSE)*P64*Q64,0)</f>
        <v>0</v>
      </c>
      <c r="U64" s="7">
        <f t="shared" si="6"/>
        <v>0</v>
      </c>
      <c r="V64" s="7">
        <f t="shared" si="7"/>
        <v>0</v>
      </c>
      <c r="W64" s="7">
        <f t="shared" si="5"/>
        <v>1</v>
      </c>
      <c r="X64" s="7">
        <f>IFERROR(VLOOKUP($E64,[1]リスト用!$M:$N,2,FALSE)*VLOOKUP($J64,[1]リスト用!$H:$I,2,FALSE)*O64*W64,0)</f>
        <v>0</v>
      </c>
      <c r="Y64" s="7">
        <f>IFERROR(VLOOKUP($E64,[1]リスト用!$M:$N,2,FALSE)*VLOOKUP($J64,[1]リスト用!$H:$I,2,FALSE)*P64*W64,0)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48"/>
      <c r="I65" s="48"/>
      <c r="L65" s="47"/>
      <c r="M65" s="48" t="e">
        <f t="shared" si="1"/>
        <v>#NUM!</v>
      </c>
      <c r="N65" s="48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>IF(I65&gt;'[1]入力シート（基本情報）'!$I$1,1,0)</f>
        <v>0</v>
      </c>
      <c r="R65" s="7">
        <f>IFERROR(VLOOKUP($F65,[1]リスト用!$P:$Q,2,FALSE)*VLOOKUP($J65,[1]リスト用!$H:$I,2,FALSE)*O65*Q65,0)</f>
        <v>0</v>
      </c>
      <c r="S65" s="7">
        <f>IFERROR(VLOOKUP($F65,[1]リスト用!$P:$Q,2,FALSE)*VLOOKUP($J65,[1]リスト用!$H:$I,2,FALSE)*P65*Q65,0)</f>
        <v>0</v>
      </c>
      <c r="U65" s="7">
        <f t="shared" si="6"/>
        <v>0</v>
      </c>
      <c r="V65" s="7">
        <f t="shared" si="7"/>
        <v>0</v>
      </c>
      <c r="W65" s="7">
        <f t="shared" si="5"/>
        <v>1</v>
      </c>
      <c r="X65" s="7">
        <f>IFERROR(VLOOKUP($E65,[1]リスト用!$M:$N,2,FALSE)*VLOOKUP($J65,[1]リスト用!$H:$I,2,FALSE)*O65*W65,0)</f>
        <v>0</v>
      </c>
      <c r="Y65" s="7">
        <f>IFERROR(VLOOKUP($E65,[1]リスト用!$M:$N,2,FALSE)*VLOOKUP($J65,[1]リスト用!$H:$I,2,FALSE)*P65*W65,0)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48"/>
      <c r="I66" s="48"/>
      <c r="L66" s="47"/>
      <c r="M66" s="48" t="e">
        <f t="shared" si="1"/>
        <v>#NUM!</v>
      </c>
      <c r="N66" s="48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>IF(I66&gt;'[1]入力シート（基本情報）'!$I$1,1,0)</f>
        <v>0</v>
      </c>
      <c r="R66" s="7">
        <f>IFERROR(VLOOKUP($F66,[1]リスト用!$P:$Q,2,FALSE)*VLOOKUP($J66,[1]リスト用!$H:$I,2,FALSE)*O66*Q66,0)</f>
        <v>0</v>
      </c>
      <c r="S66" s="7">
        <f>IFERROR(VLOOKUP($F66,[1]リスト用!$P:$Q,2,FALSE)*VLOOKUP($J66,[1]リスト用!$H:$I,2,FALSE)*P66*Q66,0)</f>
        <v>0</v>
      </c>
      <c r="U66" s="7">
        <f t="shared" si="6"/>
        <v>0</v>
      </c>
      <c r="V66" s="7">
        <f t="shared" si="7"/>
        <v>0</v>
      </c>
      <c r="W66" s="7">
        <f t="shared" si="5"/>
        <v>1</v>
      </c>
      <c r="X66" s="7">
        <f>IFERROR(VLOOKUP($E66,[1]リスト用!$M:$N,2,FALSE)*VLOOKUP($J66,[1]リスト用!$H:$I,2,FALSE)*O66*W66,0)</f>
        <v>0</v>
      </c>
      <c r="Y66" s="7">
        <f>IFERROR(VLOOKUP($E66,[1]リスト用!$M:$N,2,FALSE)*VLOOKUP($J66,[1]リスト用!$H:$I,2,FALSE)*P66*W66,0)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48"/>
      <c r="I67" s="48"/>
      <c r="L67" s="47"/>
      <c r="M67" s="48" t="e">
        <f t="shared" ref="M67:M101" si="11">EOMONTH(H67-1,0)+1</f>
        <v>#NUM!</v>
      </c>
      <c r="N67" s="48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>IF(I67&gt;'[1]入力シート（基本情報）'!$I$1,1,0)</f>
        <v>0</v>
      </c>
      <c r="R67" s="7">
        <f>IFERROR(VLOOKUP($F67,[1]リスト用!$P:$Q,2,FALSE)*VLOOKUP($J67,[1]リスト用!$H:$I,2,FALSE)*O67*Q67,0)</f>
        <v>0</v>
      </c>
      <c r="S67" s="7">
        <f>IFERROR(VLOOKUP($F67,[1]リスト用!$P:$Q,2,FALSE)*VLOOKUP($J67,[1]リスト用!$H:$I,2,FALSE)*P67*Q67,0)</f>
        <v>0</v>
      </c>
      <c r="U67" s="7">
        <f t="shared" si="6"/>
        <v>0</v>
      </c>
      <c r="V67" s="7">
        <f t="shared" si="7"/>
        <v>0</v>
      </c>
      <c r="W67" s="7">
        <f t="shared" ref="W67:W101" si="15">IF(D67="高校３",0,1)</f>
        <v>1</v>
      </c>
      <c r="X67" s="7">
        <f>IFERROR(VLOOKUP($E67,[1]リスト用!$M:$N,2,FALSE)*VLOOKUP($J67,[1]リスト用!$H:$I,2,FALSE)*O67*W67,0)</f>
        <v>0</v>
      </c>
      <c r="Y67" s="7">
        <f>IFERROR(VLOOKUP($E67,[1]リスト用!$M:$N,2,FALSE)*VLOOKUP($J67,[1]リスト用!$H:$I,2,FALSE)*P67*W67,0)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48"/>
      <c r="I68" s="48"/>
      <c r="L68" s="47"/>
      <c r="M68" s="48" t="e">
        <f t="shared" si="11"/>
        <v>#NUM!</v>
      </c>
      <c r="N68" s="48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>IF(I68&gt;'[1]入力シート（基本情報）'!$I$1,1,0)</f>
        <v>0</v>
      </c>
      <c r="R68" s="7">
        <f>IFERROR(VLOOKUP($F68,[1]リスト用!$P:$Q,2,FALSE)*VLOOKUP($J68,[1]リスト用!$H:$I,2,FALSE)*O68*Q68,0)</f>
        <v>0</v>
      </c>
      <c r="S68" s="7">
        <f>IFERROR(VLOOKUP($F68,[1]リスト用!$P:$Q,2,FALSE)*VLOOKUP($J68,[1]リスト用!$H:$I,2,FALSE)*P68*Q68,0)</f>
        <v>0</v>
      </c>
      <c r="U68" s="7">
        <f t="shared" ref="U68:U101" si="16">INT(R68)</f>
        <v>0</v>
      </c>
      <c r="V68" s="7">
        <f t="shared" ref="V68:V101" si="17">(R68-U68)*30+S68</f>
        <v>0</v>
      </c>
      <c r="W68" s="7">
        <f t="shared" si="15"/>
        <v>1</v>
      </c>
      <c r="X68" s="7">
        <f>IFERROR(VLOOKUP($E68,[1]リスト用!$M:$N,2,FALSE)*VLOOKUP($J68,[1]リスト用!$H:$I,2,FALSE)*O68*W68,0)</f>
        <v>0</v>
      </c>
      <c r="Y68" s="7">
        <f>IFERROR(VLOOKUP($E68,[1]リスト用!$M:$N,2,FALSE)*VLOOKUP($J68,[1]リスト用!$H:$I,2,FALSE)*P68*W68,0)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48"/>
      <c r="I69" s="48"/>
      <c r="L69" s="47"/>
      <c r="M69" s="48" t="e">
        <f t="shared" si="11"/>
        <v>#NUM!</v>
      </c>
      <c r="N69" s="48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>IF(I69&gt;'[1]入力シート（基本情報）'!$I$1,1,0)</f>
        <v>0</v>
      </c>
      <c r="R69" s="7">
        <f>IFERROR(VLOOKUP($F69,[1]リスト用!$P:$Q,2,FALSE)*VLOOKUP($J69,[1]リスト用!$H:$I,2,FALSE)*O69*Q69,0)</f>
        <v>0</v>
      </c>
      <c r="S69" s="7">
        <f>IFERROR(VLOOKUP($F69,[1]リスト用!$P:$Q,2,FALSE)*VLOOKUP($J69,[1]リスト用!$H:$I,2,FALSE)*P69*Q69,0)</f>
        <v>0</v>
      </c>
      <c r="U69" s="7">
        <f t="shared" si="16"/>
        <v>0</v>
      </c>
      <c r="V69" s="7">
        <f t="shared" si="17"/>
        <v>0</v>
      </c>
      <c r="W69" s="7">
        <f t="shared" si="15"/>
        <v>1</v>
      </c>
      <c r="X69" s="7">
        <f>IFERROR(VLOOKUP($E69,[1]リスト用!$M:$N,2,FALSE)*VLOOKUP($J69,[1]リスト用!$H:$I,2,FALSE)*O69*W69,0)</f>
        <v>0</v>
      </c>
      <c r="Y69" s="7">
        <f>IFERROR(VLOOKUP($E69,[1]リスト用!$M:$N,2,FALSE)*VLOOKUP($J69,[1]リスト用!$H:$I,2,FALSE)*P69*W69,0)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48"/>
      <c r="I70" s="48"/>
      <c r="L70" s="47"/>
      <c r="M70" s="48" t="e">
        <f t="shared" si="11"/>
        <v>#NUM!</v>
      </c>
      <c r="N70" s="48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>IF(I70&gt;'[1]入力シート（基本情報）'!$I$1,1,0)</f>
        <v>0</v>
      </c>
      <c r="R70" s="7">
        <f>IFERROR(VLOOKUP($F70,[1]リスト用!$P:$Q,2,FALSE)*VLOOKUP($J70,[1]リスト用!$H:$I,2,FALSE)*O70*Q70,0)</f>
        <v>0</v>
      </c>
      <c r="S70" s="7">
        <f>IFERROR(VLOOKUP($F70,[1]リスト用!$P:$Q,2,FALSE)*VLOOKUP($J70,[1]リスト用!$H:$I,2,FALSE)*P70*Q70,0)</f>
        <v>0</v>
      </c>
      <c r="U70" s="7">
        <f t="shared" si="16"/>
        <v>0</v>
      </c>
      <c r="V70" s="7">
        <f t="shared" si="17"/>
        <v>0</v>
      </c>
      <c r="W70" s="7">
        <f t="shared" si="15"/>
        <v>1</v>
      </c>
      <c r="X70" s="7">
        <f>IFERROR(VLOOKUP($E70,[1]リスト用!$M:$N,2,FALSE)*VLOOKUP($J70,[1]リスト用!$H:$I,2,FALSE)*O70*W70,0)</f>
        <v>0</v>
      </c>
      <c r="Y70" s="7">
        <f>IFERROR(VLOOKUP($E70,[1]リスト用!$M:$N,2,FALSE)*VLOOKUP($J70,[1]リスト用!$H:$I,2,FALSE)*P70*W70,0)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48"/>
      <c r="I71" s="48"/>
      <c r="L71" s="47"/>
      <c r="M71" s="48" t="e">
        <f t="shared" si="11"/>
        <v>#NUM!</v>
      </c>
      <c r="N71" s="48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>IF(I71&gt;'[1]入力シート（基本情報）'!$I$1,1,0)</f>
        <v>0</v>
      </c>
      <c r="R71" s="7">
        <f>IFERROR(VLOOKUP($F71,[1]リスト用!$P:$Q,2,FALSE)*VLOOKUP($J71,[1]リスト用!$H:$I,2,FALSE)*O71*Q71,0)</f>
        <v>0</v>
      </c>
      <c r="S71" s="7">
        <f>IFERROR(VLOOKUP($F71,[1]リスト用!$P:$Q,2,FALSE)*VLOOKUP($J71,[1]リスト用!$H:$I,2,FALSE)*P71*Q71,0)</f>
        <v>0</v>
      </c>
      <c r="U71" s="7">
        <f t="shared" si="16"/>
        <v>0</v>
      </c>
      <c r="V71" s="7">
        <f t="shared" si="17"/>
        <v>0</v>
      </c>
      <c r="W71" s="7">
        <f t="shared" si="15"/>
        <v>1</v>
      </c>
      <c r="X71" s="7">
        <f>IFERROR(VLOOKUP($E71,[1]リスト用!$M:$N,2,FALSE)*VLOOKUP($J71,[1]リスト用!$H:$I,2,FALSE)*O71*W71,0)</f>
        <v>0</v>
      </c>
      <c r="Y71" s="7">
        <f>IFERROR(VLOOKUP($E71,[1]リスト用!$M:$N,2,FALSE)*VLOOKUP($J71,[1]リスト用!$H:$I,2,FALSE)*P71*W71,0)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48"/>
      <c r="I72" s="48"/>
      <c r="L72" s="47"/>
      <c r="M72" s="48" t="e">
        <f t="shared" si="11"/>
        <v>#NUM!</v>
      </c>
      <c r="N72" s="48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>IF(I72&gt;'[1]入力シート（基本情報）'!$I$1,1,0)</f>
        <v>0</v>
      </c>
      <c r="R72" s="7">
        <f>IFERROR(VLOOKUP($F72,[1]リスト用!$P:$Q,2,FALSE)*VLOOKUP($J72,[1]リスト用!$H:$I,2,FALSE)*O72*Q72,0)</f>
        <v>0</v>
      </c>
      <c r="S72" s="7">
        <f>IFERROR(VLOOKUP($F72,[1]リスト用!$P:$Q,2,FALSE)*VLOOKUP($J72,[1]リスト用!$H:$I,2,FALSE)*P72*Q72,0)</f>
        <v>0</v>
      </c>
      <c r="U72" s="7">
        <f t="shared" si="16"/>
        <v>0</v>
      </c>
      <c r="V72" s="7">
        <f t="shared" si="17"/>
        <v>0</v>
      </c>
      <c r="W72" s="7">
        <f t="shared" si="15"/>
        <v>1</v>
      </c>
      <c r="X72" s="7">
        <f>IFERROR(VLOOKUP($E72,[1]リスト用!$M:$N,2,FALSE)*VLOOKUP($J72,[1]リスト用!$H:$I,2,FALSE)*O72*W72,0)</f>
        <v>0</v>
      </c>
      <c r="Y72" s="7">
        <f>IFERROR(VLOOKUP($E72,[1]リスト用!$M:$N,2,FALSE)*VLOOKUP($J72,[1]リスト用!$H:$I,2,FALSE)*P72*W72,0)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48"/>
      <c r="I73" s="48"/>
      <c r="L73" s="47"/>
      <c r="M73" s="48" t="e">
        <f t="shared" si="11"/>
        <v>#NUM!</v>
      </c>
      <c r="N73" s="48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>IF(I73&gt;'[1]入力シート（基本情報）'!$I$1,1,0)</f>
        <v>0</v>
      </c>
      <c r="R73" s="7">
        <f>IFERROR(VLOOKUP($F73,[1]リスト用!$P:$Q,2,FALSE)*VLOOKUP($J73,[1]リスト用!$H:$I,2,FALSE)*O73*Q73,0)</f>
        <v>0</v>
      </c>
      <c r="S73" s="7">
        <f>IFERROR(VLOOKUP($F73,[1]リスト用!$P:$Q,2,FALSE)*VLOOKUP($J73,[1]リスト用!$H:$I,2,FALSE)*P73*Q73,0)</f>
        <v>0</v>
      </c>
      <c r="U73" s="7">
        <f t="shared" si="16"/>
        <v>0</v>
      </c>
      <c r="V73" s="7">
        <f t="shared" si="17"/>
        <v>0</v>
      </c>
      <c r="W73" s="7">
        <f t="shared" si="15"/>
        <v>1</v>
      </c>
      <c r="X73" s="7">
        <f>IFERROR(VLOOKUP($E73,[1]リスト用!$M:$N,2,FALSE)*VLOOKUP($J73,[1]リスト用!$H:$I,2,FALSE)*O73*W73,0)</f>
        <v>0</v>
      </c>
      <c r="Y73" s="7">
        <f>IFERROR(VLOOKUP($E73,[1]リスト用!$M:$N,2,FALSE)*VLOOKUP($J73,[1]リスト用!$H:$I,2,FALSE)*P73*W73,0)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48"/>
      <c r="I74" s="48"/>
      <c r="L74" s="47"/>
      <c r="M74" s="48" t="e">
        <f t="shared" si="11"/>
        <v>#NUM!</v>
      </c>
      <c r="N74" s="48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>IF(I74&gt;'[1]入力シート（基本情報）'!$I$1,1,0)</f>
        <v>0</v>
      </c>
      <c r="R74" s="7">
        <f>IFERROR(VLOOKUP($F74,[1]リスト用!$P:$Q,2,FALSE)*VLOOKUP($J74,[1]リスト用!$H:$I,2,FALSE)*O74*Q74,0)</f>
        <v>0</v>
      </c>
      <c r="S74" s="7">
        <f>IFERROR(VLOOKUP($F74,[1]リスト用!$P:$Q,2,FALSE)*VLOOKUP($J74,[1]リスト用!$H:$I,2,FALSE)*P74*Q74,0)</f>
        <v>0</v>
      </c>
      <c r="U74" s="7">
        <f t="shared" si="16"/>
        <v>0</v>
      </c>
      <c r="V74" s="7">
        <f t="shared" si="17"/>
        <v>0</v>
      </c>
      <c r="W74" s="7">
        <f t="shared" si="15"/>
        <v>1</v>
      </c>
      <c r="X74" s="7">
        <f>IFERROR(VLOOKUP($E74,[1]リスト用!$M:$N,2,FALSE)*VLOOKUP($J74,[1]リスト用!$H:$I,2,FALSE)*O74*W74,0)</f>
        <v>0</v>
      </c>
      <c r="Y74" s="7">
        <f>IFERROR(VLOOKUP($E74,[1]リスト用!$M:$N,2,FALSE)*VLOOKUP($J74,[1]リスト用!$H:$I,2,FALSE)*P74*W74,0)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48"/>
      <c r="I75" s="48"/>
      <c r="L75" s="47"/>
      <c r="M75" s="48" t="e">
        <f t="shared" si="11"/>
        <v>#NUM!</v>
      </c>
      <c r="N75" s="48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>IF(I75&gt;'[1]入力シート（基本情報）'!$I$1,1,0)</f>
        <v>0</v>
      </c>
      <c r="R75" s="7">
        <f>IFERROR(VLOOKUP($F75,[1]リスト用!$P:$Q,2,FALSE)*VLOOKUP($J75,[1]リスト用!$H:$I,2,FALSE)*O75*Q75,0)</f>
        <v>0</v>
      </c>
      <c r="S75" s="7">
        <f>IFERROR(VLOOKUP($F75,[1]リスト用!$P:$Q,2,FALSE)*VLOOKUP($J75,[1]リスト用!$H:$I,2,FALSE)*P75*Q75,0)</f>
        <v>0</v>
      </c>
      <c r="U75" s="7">
        <f t="shared" si="16"/>
        <v>0</v>
      </c>
      <c r="V75" s="7">
        <f t="shared" si="17"/>
        <v>0</v>
      </c>
      <c r="W75" s="7">
        <f t="shared" si="15"/>
        <v>1</v>
      </c>
      <c r="X75" s="7">
        <f>IFERROR(VLOOKUP($E75,[1]リスト用!$M:$N,2,FALSE)*VLOOKUP($J75,[1]リスト用!$H:$I,2,FALSE)*O75*W75,0)</f>
        <v>0</v>
      </c>
      <c r="Y75" s="7">
        <f>IFERROR(VLOOKUP($E75,[1]リスト用!$M:$N,2,FALSE)*VLOOKUP($J75,[1]リスト用!$H:$I,2,FALSE)*P75*W75,0)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48"/>
      <c r="I76" s="48"/>
      <c r="L76" s="47"/>
      <c r="M76" s="48" t="e">
        <f t="shared" si="11"/>
        <v>#NUM!</v>
      </c>
      <c r="N76" s="48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>IF(I76&gt;'[1]入力シート（基本情報）'!$I$1,1,0)</f>
        <v>0</v>
      </c>
      <c r="R76" s="7">
        <f>IFERROR(VLOOKUP($F76,[1]リスト用!$P:$Q,2,FALSE)*VLOOKUP($J76,[1]リスト用!$H:$I,2,FALSE)*O76*Q76,0)</f>
        <v>0</v>
      </c>
      <c r="S76" s="7">
        <f>IFERROR(VLOOKUP($F76,[1]リスト用!$P:$Q,2,FALSE)*VLOOKUP($J76,[1]リスト用!$H:$I,2,FALSE)*P76*Q76,0)</f>
        <v>0</v>
      </c>
      <c r="U76" s="7">
        <f t="shared" si="16"/>
        <v>0</v>
      </c>
      <c r="V76" s="7">
        <f t="shared" si="17"/>
        <v>0</v>
      </c>
      <c r="W76" s="7">
        <f t="shared" si="15"/>
        <v>1</v>
      </c>
      <c r="X76" s="7">
        <f>IFERROR(VLOOKUP($E76,[1]リスト用!$M:$N,2,FALSE)*VLOOKUP($J76,[1]リスト用!$H:$I,2,FALSE)*O76*W76,0)</f>
        <v>0</v>
      </c>
      <c r="Y76" s="7">
        <f>IFERROR(VLOOKUP($E76,[1]リスト用!$M:$N,2,FALSE)*VLOOKUP($J76,[1]リスト用!$H:$I,2,FALSE)*P76*W76,0)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48"/>
      <c r="I77" s="48"/>
      <c r="L77" s="47"/>
      <c r="M77" s="48" t="e">
        <f t="shared" si="11"/>
        <v>#NUM!</v>
      </c>
      <c r="N77" s="48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>IF(I77&gt;'[1]入力シート（基本情報）'!$I$1,1,0)</f>
        <v>0</v>
      </c>
      <c r="R77" s="7">
        <f>IFERROR(VLOOKUP($F77,[1]リスト用!$P:$Q,2,FALSE)*VLOOKUP($J77,[1]リスト用!$H:$I,2,FALSE)*O77*Q77,0)</f>
        <v>0</v>
      </c>
      <c r="S77" s="7">
        <f>IFERROR(VLOOKUP($F77,[1]リスト用!$P:$Q,2,FALSE)*VLOOKUP($J77,[1]リスト用!$H:$I,2,FALSE)*P77*Q77,0)</f>
        <v>0</v>
      </c>
      <c r="U77" s="7">
        <f t="shared" si="16"/>
        <v>0</v>
      </c>
      <c r="V77" s="7">
        <f t="shared" si="17"/>
        <v>0</v>
      </c>
      <c r="W77" s="7">
        <f t="shared" si="15"/>
        <v>1</v>
      </c>
      <c r="X77" s="7">
        <f>IFERROR(VLOOKUP($E77,[1]リスト用!$M:$N,2,FALSE)*VLOOKUP($J77,[1]リスト用!$H:$I,2,FALSE)*O77*W77,0)</f>
        <v>0</v>
      </c>
      <c r="Y77" s="7">
        <f>IFERROR(VLOOKUP($E77,[1]リスト用!$M:$N,2,FALSE)*VLOOKUP($J77,[1]リスト用!$H:$I,2,FALSE)*P77*W77,0)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48"/>
      <c r="I78" s="48"/>
      <c r="L78" s="47"/>
      <c r="M78" s="48" t="e">
        <f t="shared" si="11"/>
        <v>#NUM!</v>
      </c>
      <c r="N78" s="48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>IF(I78&gt;'[1]入力シート（基本情報）'!$I$1,1,0)</f>
        <v>0</v>
      </c>
      <c r="R78" s="7">
        <f>IFERROR(VLOOKUP($F78,[1]リスト用!$P:$Q,2,FALSE)*VLOOKUP($J78,[1]リスト用!$H:$I,2,FALSE)*O78*Q78,0)</f>
        <v>0</v>
      </c>
      <c r="S78" s="7">
        <f>IFERROR(VLOOKUP($F78,[1]リスト用!$P:$Q,2,FALSE)*VLOOKUP($J78,[1]リスト用!$H:$I,2,FALSE)*P78*Q78,0)</f>
        <v>0</v>
      </c>
      <c r="U78" s="7">
        <f t="shared" si="16"/>
        <v>0</v>
      </c>
      <c r="V78" s="7">
        <f t="shared" si="17"/>
        <v>0</v>
      </c>
      <c r="W78" s="7">
        <f t="shared" si="15"/>
        <v>1</v>
      </c>
      <c r="X78" s="7">
        <f>IFERROR(VLOOKUP($E78,[1]リスト用!$M:$N,2,FALSE)*VLOOKUP($J78,[1]リスト用!$H:$I,2,FALSE)*O78*W78,0)</f>
        <v>0</v>
      </c>
      <c r="Y78" s="7">
        <f>IFERROR(VLOOKUP($E78,[1]リスト用!$M:$N,2,FALSE)*VLOOKUP($J78,[1]リスト用!$H:$I,2,FALSE)*P78*W78,0)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48"/>
      <c r="I79" s="48"/>
      <c r="L79" s="47"/>
      <c r="M79" s="48" t="e">
        <f t="shared" si="11"/>
        <v>#NUM!</v>
      </c>
      <c r="N79" s="48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>IF(I79&gt;'[1]入力シート（基本情報）'!$I$1,1,0)</f>
        <v>0</v>
      </c>
      <c r="R79" s="7">
        <f>IFERROR(VLOOKUP($F79,[1]リスト用!$P:$Q,2,FALSE)*VLOOKUP($J79,[1]リスト用!$H:$I,2,FALSE)*O79*Q79,0)</f>
        <v>0</v>
      </c>
      <c r="S79" s="7">
        <f>IFERROR(VLOOKUP($F79,[1]リスト用!$P:$Q,2,FALSE)*VLOOKUP($J79,[1]リスト用!$H:$I,2,FALSE)*P79*Q79,0)</f>
        <v>0</v>
      </c>
      <c r="U79" s="7">
        <f t="shared" si="16"/>
        <v>0</v>
      </c>
      <c r="V79" s="7">
        <f t="shared" si="17"/>
        <v>0</v>
      </c>
      <c r="W79" s="7">
        <f t="shared" si="15"/>
        <v>1</v>
      </c>
      <c r="X79" s="7">
        <f>IFERROR(VLOOKUP($E79,[1]リスト用!$M:$N,2,FALSE)*VLOOKUP($J79,[1]リスト用!$H:$I,2,FALSE)*O79*W79,0)</f>
        <v>0</v>
      </c>
      <c r="Y79" s="7">
        <f>IFERROR(VLOOKUP($E79,[1]リスト用!$M:$N,2,FALSE)*VLOOKUP($J79,[1]リスト用!$H:$I,2,FALSE)*P79*W79,0)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48"/>
      <c r="I80" s="48"/>
      <c r="L80" s="47"/>
      <c r="M80" s="48" t="e">
        <f t="shared" si="11"/>
        <v>#NUM!</v>
      </c>
      <c r="N80" s="48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>IF(I80&gt;'[1]入力シート（基本情報）'!$I$1,1,0)</f>
        <v>0</v>
      </c>
      <c r="R80" s="7">
        <f>IFERROR(VLOOKUP($F80,[1]リスト用!$P:$Q,2,FALSE)*VLOOKUP($J80,[1]リスト用!$H:$I,2,FALSE)*O80*Q80,0)</f>
        <v>0</v>
      </c>
      <c r="S80" s="7">
        <f>IFERROR(VLOOKUP($F80,[1]リスト用!$P:$Q,2,FALSE)*VLOOKUP($J80,[1]リスト用!$H:$I,2,FALSE)*P80*Q80,0)</f>
        <v>0</v>
      </c>
      <c r="U80" s="7">
        <f t="shared" si="16"/>
        <v>0</v>
      </c>
      <c r="V80" s="7">
        <f t="shared" si="17"/>
        <v>0</v>
      </c>
      <c r="W80" s="7">
        <f t="shared" si="15"/>
        <v>1</v>
      </c>
      <c r="X80" s="7">
        <f>IFERROR(VLOOKUP($E80,[1]リスト用!$M:$N,2,FALSE)*VLOOKUP($J80,[1]リスト用!$H:$I,2,FALSE)*O80*W80,0)</f>
        <v>0</v>
      </c>
      <c r="Y80" s="7">
        <f>IFERROR(VLOOKUP($E80,[1]リスト用!$M:$N,2,FALSE)*VLOOKUP($J80,[1]リスト用!$H:$I,2,FALSE)*P80*W80,0)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48"/>
      <c r="I81" s="48"/>
      <c r="L81" s="47"/>
      <c r="M81" s="48" t="e">
        <f t="shared" si="11"/>
        <v>#NUM!</v>
      </c>
      <c r="N81" s="48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>IF(I81&gt;'[1]入力シート（基本情報）'!$I$1,1,0)</f>
        <v>0</v>
      </c>
      <c r="R81" s="7">
        <f>IFERROR(VLOOKUP($F81,[1]リスト用!$P:$Q,2,FALSE)*VLOOKUP($J81,[1]リスト用!$H:$I,2,FALSE)*O81*Q81,0)</f>
        <v>0</v>
      </c>
      <c r="S81" s="7">
        <f>IFERROR(VLOOKUP($F81,[1]リスト用!$P:$Q,2,FALSE)*VLOOKUP($J81,[1]リスト用!$H:$I,2,FALSE)*P81*Q81,0)</f>
        <v>0</v>
      </c>
      <c r="U81" s="7">
        <f t="shared" si="16"/>
        <v>0</v>
      </c>
      <c r="V81" s="7">
        <f t="shared" si="17"/>
        <v>0</v>
      </c>
      <c r="W81" s="7">
        <f t="shared" si="15"/>
        <v>1</v>
      </c>
      <c r="X81" s="7">
        <f>IFERROR(VLOOKUP($E81,[1]リスト用!$M:$N,2,FALSE)*VLOOKUP($J81,[1]リスト用!$H:$I,2,FALSE)*O81*W81,0)</f>
        <v>0</v>
      </c>
      <c r="Y81" s="7">
        <f>IFERROR(VLOOKUP($E81,[1]リスト用!$M:$N,2,FALSE)*VLOOKUP($J81,[1]リスト用!$H:$I,2,FALSE)*P81*W81,0)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48"/>
      <c r="I82" s="48"/>
      <c r="L82" s="47"/>
      <c r="M82" s="48" t="e">
        <f t="shared" si="11"/>
        <v>#NUM!</v>
      </c>
      <c r="N82" s="48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>IF(I82&gt;'[1]入力シート（基本情報）'!$I$1,1,0)</f>
        <v>0</v>
      </c>
      <c r="R82" s="7">
        <f>IFERROR(VLOOKUP($F82,[1]リスト用!$P:$Q,2,FALSE)*VLOOKUP($J82,[1]リスト用!$H:$I,2,FALSE)*O82*Q82,0)</f>
        <v>0</v>
      </c>
      <c r="S82" s="7">
        <f>IFERROR(VLOOKUP($F82,[1]リスト用!$P:$Q,2,FALSE)*VLOOKUP($J82,[1]リスト用!$H:$I,2,FALSE)*P82*Q82,0)</f>
        <v>0</v>
      </c>
      <c r="U82" s="7">
        <f t="shared" si="16"/>
        <v>0</v>
      </c>
      <c r="V82" s="7">
        <f t="shared" si="17"/>
        <v>0</v>
      </c>
      <c r="W82" s="7">
        <f t="shared" si="15"/>
        <v>1</v>
      </c>
      <c r="X82" s="7">
        <f>IFERROR(VLOOKUP($E82,[1]リスト用!$M:$N,2,FALSE)*VLOOKUP($J82,[1]リスト用!$H:$I,2,FALSE)*O82*W82,0)</f>
        <v>0</v>
      </c>
      <c r="Y82" s="7">
        <f>IFERROR(VLOOKUP($E82,[1]リスト用!$M:$N,2,FALSE)*VLOOKUP($J82,[1]リスト用!$H:$I,2,FALSE)*P82*W82,0)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48"/>
      <c r="I83" s="48"/>
      <c r="L83" s="47"/>
      <c r="M83" s="48" t="e">
        <f t="shared" si="11"/>
        <v>#NUM!</v>
      </c>
      <c r="N83" s="48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>IF(I83&gt;'[1]入力シート（基本情報）'!$I$1,1,0)</f>
        <v>0</v>
      </c>
      <c r="R83" s="7">
        <f>IFERROR(VLOOKUP($F83,[1]リスト用!$P:$Q,2,FALSE)*VLOOKUP($J83,[1]リスト用!$H:$I,2,FALSE)*O83*Q83,0)</f>
        <v>0</v>
      </c>
      <c r="S83" s="7">
        <f>IFERROR(VLOOKUP($F83,[1]リスト用!$P:$Q,2,FALSE)*VLOOKUP($J83,[1]リスト用!$H:$I,2,FALSE)*P83*Q83,0)</f>
        <v>0</v>
      </c>
      <c r="U83" s="7">
        <f t="shared" si="16"/>
        <v>0</v>
      </c>
      <c r="V83" s="7">
        <f t="shared" si="17"/>
        <v>0</v>
      </c>
      <c r="W83" s="7">
        <f t="shared" si="15"/>
        <v>1</v>
      </c>
      <c r="X83" s="7">
        <f>IFERROR(VLOOKUP($E83,[1]リスト用!$M:$N,2,FALSE)*VLOOKUP($J83,[1]リスト用!$H:$I,2,FALSE)*O83*W83,0)</f>
        <v>0</v>
      </c>
      <c r="Y83" s="7">
        <f>IFERROR(VLOOKUP($E83,[1]リスト用!$M:$N,2,FALSE)*VLOOKUP($J83,[1]リスト用!$H:$I,2,FALSE)*P83*W83,0)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48"/>
      <c r="I84" s="48"/>
      <c r="L84" s="47"/>
      <c r="M84" s="48" t="e">
        <f t="shared" si="11"/>
        <v>#NUM!</v>
      </c>
      <c r="N84" s="48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>IF(I84&gt;'[1]入力シート（基本情報）'!$I$1,1,0)</f>
        <v>0</v>
      </c>
      <c r="R84" s="7">
        <f>IFERROR(VLOOKUP($F84,[1]リスト用!$P:$Q,2,FALSE)*VLOOKUP($J84,[1]リスト用!$H:$I,2,FALSE)*O84*Q84,0)</f>
        <v>0</v>
      </c>
      <c r="S84" s="7">
        <f>IFERROR(VLOOKUP($F84,[1]リスト用!$P:$Q,2,FALSE)*VLOOKUP($J84,[1]リスト用!$H:$I,2,FALSE)*P84*Q84,0)</f>
        <v>0</v>
      </c>
      <c r="U84" s="7">
        <f t="shared" si="16"/>
        <v>0</v>
      </c>
      <c r="V84" s="7">
        <f t="shared" si="17"/>
        <v>0</v>
      </c>
      <c r="W84" s="7">
        <f t="shared" si="15"/>
        <v>1</v>
      </c>
      <c r="X84" s="7">
        <f>IFERROR(VLOOKUP($E84,[1]リスト用!$M:$N,2,FALSE)*VLOOKUP($J84,[1]リスト用!$H:$I,2,FALSE)*O84*W84,0)</f>
        <v>0</v>
      </c>
      <c r="Y84" s="7">
        <f>IFERROR(VLOOKUP($E84,[1]リスト用!$M:$N,2,FALSE)*VLOOKUP($J84,[1]リスト用!$H:$I,2,FALSE)*P84*W84,0)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48"/>
      <c r="I85" s="48"/>
      <c r="L85" s="47"/>
      <c r="M85" s="48" t="e">
        <f t="shared" si="11"/>
        <v>#NUM!</v>
      </c>
      <c r="N85" s="48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>IF(I85&gt;'[1]入力シート（基本情報）'!$I$1,1,0)</f>
        <v>0</v>
      </c>
      <c r="R85" s="7">
        <f>IFERROR(VLOOKUP($F85,[1]リスト用!$P:$Q,2,FALSE)*VLOOKUP($J85,[1]リスト用!$H:$I,2,FALSE)*O85*Q85,0)</f>
        <v>0</v>
      </c>
      <c r="S85" s="7">
        <f>IFERROR(VLOOKUP($F85,[1]リスト用!$P:$Q,2,FALSE)*VLOOKUP($J85,[1]リスト用!$H:$I,2,FALSE)*P85*Q85,0)</f>
        <v>0</v>
      </c>
      <c r="U85" s="7">
        <f t="shared" si="16"/>
        <v>0</v>
      </c>
      <c r="V85" s="7">
        <f t="shared" si="17"/>
        <v>0</v>
      </c>
      <c r="W85" s="7">
        <f t="shared" si="15"/>
        <v>1</v>
      </c>
      <c r="X85" s="7">
        <f>IFERROR(VLOOKUP($E85,[1]リスト用!$M:$N,2,FALSE)*VLOOKUP($J85,[1]リスト用!$H:$I,2,FALSE)*O85*W85,0)</f>
        <v>0</v>
      </c>
      <c r="Y85" s="7">
        <f>IFERROR(VLOOKUP($E85,[1]リスト用!$M:$N,2,FALSE)*VLOOKUP($J85,[1]リスト用!$H:$I,2,FALSE)*P85*W85,0)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48"/>
      <c r="I86" s="48"/>
      <c r="L86" s="47"/>
      <c r="M86" s="48" t="e">
        <f t="shared" si="11"/>
        <v>#NUM!</v>
      </c>
      <c r="N86" s="48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>IF(I86&gt;'[1]入力シート（基本情報）'!$I$1,1,0)</f>
        <v>0</v>
      </c>
      <c r="R86" s="7">
        <f>IFERROR(VLOOKUP($F86,[1]リスト用!$P:$Q,2,FALSE)*VLOOKUP($J86,[1]リスト用!$H:$I,2,FALSE)*O86*Q86,0)</f>
        <v>0</v>
      </c>
      <c r="S86" s="7">
        <f>IFERROR(VLOOKUP($F86,[1]リスト用!$P:$Q,2,FALSE)*VLOOKUP($J86,[1]リスト用!$H:$I,2,FALSE)*P86*Q86,0)</f>
        <v>0</v>
      </c>
      <c r="U86" s="7">
        <f t="shared" si="16"/>
        <v>0</v>
      </c>
      <c r="V86" s="7">
        <f t="shared" si="17"/>
        <v>0</v>
      </c>
      <c r="W86" s="7">
        <f t="shared" si="15"/>
        <v>1</v>
      </c>
      <c r="X86" s="7">
        <f>IFERROR(VLOOKUP($E86,[1]リスト用!$M:$N,2,FALSE)*VLOOKUP($J86,[1]リスト用!$H:$I,2,FALSE)*O86*W86,0)</f>
        <v>0</v>
      </c>
      <c r="Y86" s="7">
        <f>IFERROR(VLOOKUP($E86,[1]リスト用!$M:$N,2,FALSE)*VLOOKUP($J86,[1]リスト用!$H:$I,2,FALSE)*P86*W86,0)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48"/>
      <c r="I87" s="48"/>
      <c r="L87" s="47"/>
      <c r="M87" s="48" t="e">
        <f t="shared" si="11"/>
        <v>#NUM!</v>
      </c>
      <c r="N87" s="48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>IF(I87&gt;'[1]入力シート（基本情報）'!$I$1,1,0)</f>
        <v>0</v>
      </c>
      <c r="R87" s="7">
        <f>IFERROR(VLOOKUP($F87,[1]リスト用!$P:$Q,2,FALSE)*VLOOKUP($J87,[1]リスト用!$H:$I,2,FALSE)*O87*Q87,0)</f>
        <v>0</v>
      </c>
      <c r="S87" s="7">
        <f>IFERROR(VLOOKUP($F87,[1]リスト用!$P:$Q,2,FALSE)*VLOOKUP($J87,[1]リスト用!$H:$I,2,FALSE)*P87*Q87,0)</f>
        <v>0</v>
      </c>
      <c r="U87" s="7">
        <f t="shared" si="16"/>
        <v>0</v>
      </c>
      <c r="V87" s="7">
        <f t="shared" si="17"/>
        <v>0</v>
      </c>
      <c r="W87" s="7">
        <f t="shared" si="15"/>
        <v>1</v>
      </c>
      <c r="X87" s="7">
        <f>IFERROR(VLOOKUP($E87,[1]リスト用!$M:$N,2,FALSE)*VLOOKUP($J87,[1]リスト用!$H:$I,2,FALSE)*O87*W87,0)</f>
        <v>0</v>
      </c>
      <c r="Y87" s="7">
        <f>IFERROR(VLOOKUP($E87,[1]リスト用!$M:$N,2,FALSE)*VLOOKUP($J87,[1]リスト用!$H:$I,2,FALSE)*P87*W87,0)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48"/>
      <c r="I88" s="48"/>
      <c r="L88" s="47"/>
      <c r="M88" s="48" t="e">
        <f t="shared" si="11"/>
        <v>#NUM!</v>
      </c>
      <c r="N88" s="48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>IF(I88&gt;'[1]入力シート（基本情報）'!$I$1,1,0)</f>
        <v>0</v>
      </c>
      <c r="R88" s="7">
        <f>IFERROR(VLOOKUP($F88,[1]リスト用!$P:$Q,2,FALSE)*VLOOKUP($J88,[1]リスト用!$H:$I,2,FALSE)*O88*Q88,0)</f>
        <v>0</v>
      </c>
      <c r="S88" s="7">
        <f>IFERROR(VLOOKUP($F88,[1]リスト用!$P:$Q,2,FALSE)*VLOOKUP($J88,[1]リスト用!$H:$I,2,FALSE)*P88*Q88,0)</f>
        <v>0</v>
      </c>
      <c r="U88" s="7">
        <f t="shared" si="16"/>
        <v>0</v>
      </c>
      <c r="V88" s="7">
        <f t="shared" si="17"/>
        <v>0</v>
      </c>
      <c r="W88" s="7">
        <f t="shared" si="15"/>
        <v>1</v>
      </c>
      <c r="X88" s="7">
        <f>IFERROR(VLOOKUP($E88,[1]リスト用!$M:$N,2,FALSE)*VLOOKUP($J88,[1]リスト用!$H:$I,2,FALSE)*O88*W88,0)</f>
        <v>0</v>
      </c>
      <c r="Y88" s="7">
        <f>IFERROR(VLOOKUP($E88,[1]リスト用!$M:$N,2,FALSE)*VLOOKUP($J88,[1]リスト用!$H:$I,2,FALSE)*P88*W88,0)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48"/>
      <c r="I89" s="48"/>
      <c r="L89" s="47"/>
      <c r="M89" s="48" t="e">
        <f t="shared" si="11"/>
        <v>#NUM!</v>
      </c>
      <c r="N89" s="48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>IF(I89&gt;'[1]入力シート（基本情報）'!$I$1,1,0)</f>
        <v>0</v>
      </c>
      <c r="R89" s="7">
        <f>IFERROR(VLOOKUP($F89,[1]リスト用!$P:$Q,2,FALSE)*VLOOKUP($J89,[1]リスト用!$H:$I,2,FALSE)*O89*Q89,0)</f>
        <v>0</v>
      </c>
      <c r="S89" s="7">
        <f>IFERROR(VLOOKUP($F89,[1]リスト用!$P:$Q,2,FALSE)*VLOOKUP($J89,[1]リスト用!$H:$I,2,FALSE)*P89*Q89,0)</f>
        <v>0</v>
      </c>
      <c r="U89" s="7">
        <f t="shared" si="16"/>
        <v>0</v>
      </c>
      <c r="V89" s="7">
        <f t="shared" si="17"/>
        <v>0</v>
      </c>
      <c r="W89" s="7">
        <f t="shared" si="15"/>
        <v>1</v>
      </c>
      <c r="X89" s="7">
        <f>IFERROR(VLOOKUP($E89,[1]リスト用!$M:$N,2,FALSE)*VLOOKUP($J89,[1]リスト用!$H:$I,2,FALSE)*O89*W89,0)</f>
        <v>0</v>
      </c>
      <c r="Y89" s="7">
        <f>IFERROR(VLOOKUP($E89,[1]リスト用!$M:$N,2,FALSE)*VLOOKUP($J89,[1]リスト用!$H:$I,2,FALSE)*P89*W89,0)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48"/>
      <c r="I90" s="48"/>
      <c r="L90" s="47"/>
      <c r="M90" s="48" t="e">
        <f t="shared" si="11"/>
        <v>#NUM!</v>
      </c>
      <c r="N90" s="48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>IF(I90&gt;'[1]入力シート（基本情報）'!$I$1,1,0)</f>
        <v>0</v>
      </c>
      <c r="R90" s="7">
        <f>IFERROR(VLOOKUP($F90,[1]リスト用!$P:$Q,2,FALSE)*VLOOKUP($J90,[1]リスト用!$H:$I,2,FALSE)*O90*Q90,0)</f>
        <v>0</v>
      </c>
      <c r="S90" s="7">
        <f>IFERROR(VLOOKUP($F90,[1]リスト用!$P:$Q,2,FALSE)*VLOOKUP($J90,[1]リスト用!$H:$I,2,FALSE)*P90*Q90,0)</f>
        <v>0</v>
      </c>
      <c r="U90" s="7">
        <f t="shared" si="16"/>
        <v>0</v>
      </c>
      <c r="V90" s="7">
        <f t="shared" si="17"/>
        <v>0</v>
      </c>
      <c r="W90" s="7">
        <f t="shared" si="15"/>
        <v>1</v>
      </c>
      <c r="X90" s="7">
        <f>IFERROR(VLOOKUP($E90,[1]リスト用!$M:$N,2,FALSE)*VLOOKUP($J90,[1]リスト用!$H:$I,2,FALSE)*O90*W90,0)</f>
        <v>0</v>
      </c>
      <c r="Y90" s="7">
        <f>IFERROR(VLOOKUP($E90,[1]リスト用!$M:$N,2,FALSE)*VLOOKUP($J90,[1]リスト用!$H:$I,2,FALSE)*P90*W90,0)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48"/>
      <c r="I91" s="48"/>
      <c r="L91" s="47"/>
      <c r="M91" s="48" t="e">
        <f t="shared" si="11"/>
        <v>#NUM!</v>
      </c>
      <c r="N91" s="48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>IF(I91&gt;'[1]入力シート（基本情報）'!$I$1,1,0)</f>
        <v>0</v>
      </c>
      <c r="R91" s="7">
        <f>IFERROR(VLOOKUP($F91,[1]リスト用!$P:$Q,2,FALSE)*VLOOKUP($J91,[1]リスト用!$H:$I,2,FALSE)*O91*Q91,0)</f>
        <v>0</v>
      </c>
      <c r="S91" s="7">
        <f>IFERROR(VLOOKUP($F91,[1]リスト用!$P:$Q,2,FALSE)*VLOOKUP($J91,[1]リスト用!$H:$I,2,FALSE)*P91*Q91,0)</f>
        <v>0</v>
      </c>
      <c r="U91" s="7">
        <f t="shared" si="16"/>
        <v>0</v>
      </c>
      <c r="V91" s="7">
        <f t="shared" si="17"/>
        <v>0</v>
      </c>
      <c r="W91" s="7">
        <f t="shared" si="15"/>
        <v>1</v>
      </c>
      <c r="X91" s="7">
        <f>IFERROR(VLOOKUP($E91,[1]リスト用!$M:$N,2,FALSE)*VLOOKUP($J91,[1]リスト用!$H:$I,2,FALSE)*O91*W91,0)</f>
        <v>0</v>
      </c>
      <c r="Y91" s="7">
        <f>IFERROR(VLOOKUP($E91,[1]リスト用!$M:$N,2,FALSE)*VLOOKUP($J91,[1]リスト用!$H:$I,2,FALSE)*P91*W91,0)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48"/>
      <c r="I92" s="48"/>
      <c r="L92" s="47"/>
      <c r="M92" s="48" t="e">
        <f t="shared" si="11"/>
        <v>#NUM!</v>
      </c>
      <c r="N92" s="48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>IF(I92&gt;'[1]入力シート（基本情報）'!$I$1,1,0)</f>
        <v>0</v>
      </c>
      <c r="R92" s="7">
        <f>IFERROR(VLOOKUP($F92,[1]リスト用!$P:$Q,2,FALSE)*VLOOKUP($J92,[1]リスト用!$H:$I,2,FALSE)*O92*Q92,0)</f>
        <v>0</v>
      </c>
      <c r="S92" s="7">
        <f>IFERROR(VLOOKUP($F92,[1]リスト用!$P:$Q,2,FALSE)*VLOOKUP($J92,[1]リスト用!$H:$I,2,FALSE)*P92*Q92,0)</f>
        <v>0</v>
      </c>
      <c r="U92" s="7">
        <f t="shared" si="16"/>
        <v>0</v>
      </c>
      <c r="V92" s="7">
        <f t="shared" si="17"/>
        <v>0</v>
      </c>
      <c r="W92" s="7">
        <f t="shared" si="15"/>
        <v>1</v>
      </c>
      <c r="X92" s="7">
        <f>IFERROR(VLOOKUP($E92,[1]リスト用!$M:$N,2,FALSE)*VLOOKUP($J92,[1]リスト用!$H:$I,2,FALSE)*O92*W92,0)</f>
        <v>0</v>
      </c>
      <c r="Y92" s="7">
        <f>IFERROR(VLOOKUP($E92,[1]リスト用!$M:$N,2,FALSE)*VLOOKUP($J92,[1]リスト用!$H:$I,2,FALSE)*P92*W92,0)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48"/>
      <c r="I93" s="48"/>
      <c r="L93" s="47"/>
      <c r="M93" s="48" t="e">
        <f t="shared" si="11"/>
        <v>#NUM!</v>
      </c>
      <c r="N93" s="48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>IF(I93&gt;'[1]入力シート（基本情報）'!$I$1,1,0)</f>
        <v>0</v>
      </c>
      <c r="R93" s="7">
        <f>IFERROR(VLOOKUP($F93,[1]リスト用!$P:$Q,2,FALSE)*VLOOKUP($J93,[1]リスト用!$H:$I,2,FALSE)*O93*Q93,0)</f>
        <v>0</v>
      </c>
      <c r="S93" s="7">
        <f>IFERROR(VLOOKUP($F93,[1]リスト用!$P:$Q,2,FALSE)*VLOOKUP($J93,[1]リスト用!$H:$I,2,FALSE)*P93*Q93,0)</f>
        <v>0</v>
      </c>
      <c r="U93" s="7">
        <f t="shared" si="16"/>
        <v>0</v>
      </c>
      <c r="V93" s="7">
        <f t="shared" si="17"/>
        <v>0</v>
      </c>
      <c r="W93" s="7">
        <f t="shared" si="15"/>
        <v>1</v>
      </c>
      <c r="X93" s="7">
        <f>IFERROR(VLOOKUP($E93,[1]リスト用!$M:$N,2,FALSE)*VLOOKUP($J93,[1]リスト用!$H:$I,2,FALSE)*O93*W93,0)</f>
        <v>0</v>
      </c>
      <c r="Y93" s="7">
        <f>IFERROR(VLOOKUP($E93,[1]リスト用!$M:$N,2,FALSE)*VLOOKUP($J93,[1]リスト用!$H:$I,2,FALSE)*P93*W93,0)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48"/>
      <c r="I94" s="48"/>
      <c r="L94" s="47"/>
      <c r="M94" s="48" t="e">
        <f t="shared" si="11"/>
        <v>#NUM!</v>
      </c>
      <c r="N94" s="48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>IF(I94&gt;'[1]入力シート（基本情報）'!$I$1,1,0)</f>
        <v>0</v>
      </c>
      <c r="R94" s="7">
        <f>IFERROR(VLOOKUP($F94,[1]リスト用!$P:$Q,2,FALSE)*VLOOKUP($J94,[1]リスト用!$H:$I,2,FALSE)*O94*Q94,0)</f>
        <v>0</v>
      </c>
      <c r="S94" s="7">
        <f>IFERROR(VLOOKUP($F94,[1]リスト用!$P:$Q,2,FALSE)*VLOOKUP($J94,[1]リスト用!$H:$I,2,FALSE)*P94*Q94,0)</f>
        <v>0</v>
      </c>
      <c r="U94" s="7">
        <f t="shared" si="16"/>
        <v>0</v>
      </c>
      <c r="V94" s="7">
        <f t="shared" si="17"/>
        <v>0</v>
      </c>
      <c r="W94" s="7">
        <f t="shared" si="15"/>
        <v>1</v>
      </c>
      <c r="X94" s="7">
        <f>IFERROR(VLOOKUP($E94,[1]リスト用!$M:$N,2,FALSE)*VLOOKUP($J94,[1]リスト用!$H:$I,2,FALSE)*O94*W94,0)</f>
        <v>0</v>
      </c>
      <c r="Y94" s="7">
        <f>IFERROR(VLOOKUP($E94,[1]リスト用!$M:$N,2,FALSE)*VLOOKUP($J94,[1]リスト用!$H:$I,2,FALSE)*P94*W94,0)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48"/>
      <c r="I95" s="48"/>
      <c r="L95" s="47"/>
      <c r="M95" s="48" t="e">
        <f t="shared" si="11"/>
        <v>#NUM!</v>
      </c>
      <c r="N95" s="48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>IF(I95&gt;'[1]入力シート（基本情報）'!$I$1,1,0)</f>
        <v>0</v>
      </c>
      <c r="R95" s="7">
        <f>IFERROR(VLOOKUP($F95,[1]リスト用!$P:$Q,2,FALSE)*VLOOKUP($J95,[1]リスト用!$H:$I,2,FALSE)*O95*Q95,0)</f>
        <v>0</v>
      </c>
      <c r="S95" s="7">
        <f>IFERROR(VLOOKUP($F95,[1]リスト用!$P:$Q,2,FALSE)*VLOOKUP($J95,[1]リスト用!$H:$I,2,FALSE)*P95*Q95,0)</f>
        <v>0</v>
      </c>
      <c r="U95" s="7">
        <f t="shared" si="16"/>
        <v>0</v>
      </c>
      <c r="V95" s="7">
        <f t="shared" si="17"/>
        <v>0</v>
      </c>
      <c r="W95" s="7">
        <f t="shared" si="15"/>
        <v>1</v>
      </c>
      <c r="X95" s="7">
        <f>IFERROR(VLOOKUP($E95,[1]リスト用!$M:$N,2,FALSE)*VLOOKUP($J95,[1]リスト用!$H:$I,2,FALSE)*O95*W95,0)</f>
        <v>0</v>
      </c>
      <c r="Y95" s="7">
        <f>IFERROR(VLOOKUP($E95,[1]リスト用!$M:$N,2,FALSE)*VLOOKUP($J95,[1]リスト用!$H:$I,2,FALSE)*P95*W95,0)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48"/>
      <c r="I96" s="48"/>
      <c r="L96" s="47"/>
      <c r="M96" s="48" t="e">
        <f t="shared" si="11"/>
        <v>#NUM!</v>
      </c>
      <c r="N96" s="48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>IF(I96&gt;'[1]入力シート（基本情報）'!$I$1,1,0)</f>
        <v>0</v>
      </c>
      <c r="R96" s="7">
        <f>IFERROR(VLOOKUP($F96,[1]リスト用!$P:$Q,2,FALSE)*VLOOKUP($J96,[1]リスト用!$H:$I,2,FALSE)*O96*Q96,0)</f>
        <v>0</v>
      </c>
      <c r="S96" s="7">
        <f>IFERROR(VLOOKUP($F96,[1]リスト用!$P:$Q,2,FALSE)*VLOOKUP($J96,[1]リスト用!$H:$I,2,FALSE)*P96*Q96,0)</f>
        <v>0</v>
      </c>
      <c r="U96" s="7">
        <f t="shared" si="16"/>
        <v>0</v>
      </c>
      <c r="V96" s="7">
        <f t="shared" si="17"/>
        <v>0</v>
      </c>
      <c r="W96" s="7">
        <f t="shared" si="15"/>
        <v>1</v>
      </c>
      <c r="X96" s="7">
        <f>IFERROR(VLOOKUP($E96,[1]リスト用!$M:$N,2,FALSE)*VLOOKUP($J96,[1]リスト用!$H:$I,2,FALSE)*O96*W96,0)</f>
        <v>0</v>
      </c>
      <c r="Y96" s="7">
        <f>IFERROR(VLOOKUP($E96,[1]リスト用!$M:$N,2,FALSE)*VLOOKUP($J96,[1]リスト用!$H:$I,2,FALSE)*P96*W96,0)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48"/>
      <c r="I97" s="48"/>
      <c r="L97" s="47"/>
      <c r="M97" s="48" t="e">
        <f t="shared" si="11"/>
        <v>#NUM!</v>
      </c>
      <c r="N97" s="48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>IF(I97&gt;'[1]入力シート（基本情報）'!$I$1,1,0)</f>
        <v>0</v>
      </c>
      <c r="R97" s="7">
        <f>IFERROR(VLOOKUP($F97,[1]リスト用!$P:$Q,2,FALSE)*VLOOKUP($J97,[1]リスト用!$H:$I,2,FALSE)*O97*Q97,0)</f>
        <v>0</v>
      </c>
      <c r="S97" s="7">
        <f>IFERROR(VLOOKUP($F97,[1]リスト用!$P:$Q,2,FALSE)*VLOOKUP($J97,[1]リスト用!$H:$I,2,FALSE)*P97*Q97,0)</f>
        <v>0</v>
      </c>
      <c r="U97" s="7">
        <f t="shared" si="16"/>
        <v>0</v>
      </c>
      <c r="V97" s="7">
        <f t="shared" si="17"/>
        <v>0</v>
      </c>
      <c r="W97" s="7">
        <f t="shared" si="15"/>
        <v>1</v>
      </c>
      <c r="X97" s="7">
        <f>IFERROR(VLOOKUP($E97,[1]リスト用!$M:$N,2,FALSE)*VLOOKUP($J97,[1]リスト用!$H:$I,2,FALSE)*O97*W97,0)</f>
        <v>0</v>
      </c>
      <c r="Y97" s="7">
        <f>IFERROR(VLOOKUP($E97,[1]リスト用!$M:$N,2,FALSE)*VLOOKUP($J97,[1]リスト用!$H:$I,2,FALSE)*P97*W97,0)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48"/>
      <c r="I98" s="48"/>
      <c r="L98" s="47"/>
      <c r="M98" s="48" t="e">
        <f t="shared" si="11"/>
        <v>#NUM!</v>
      </c>
      <c r="N98" s="48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>IF(I98&gt;'[1]入力シート（基本情報）'!$I$1,1,0)</f>
        <v>0</v>
      </c>
      <c r="R98" s="7">
        <f>IFERROR(VLOOKUP($F98,[1]リスト用!$P:$Q,2,FALSE)*VLOOKUP($J98,[1]リスト用!$H:$I,2,FALSE)*O98*Q98,0)</f>
        <v>0</v>
      </c>
      <c r="S98" s="7">
        <f>IFERROR(VLOOKUP($F98,[1]リスト用!$P:$Q,2,FALSE)*VLOOKUP($J98,[1]リスト用!$H:$I,2,FALSE)*P98*Q98,0)</f>
        <v>0</v>
      </c>
      <c r="U98" s="7">
        <f t="shared" si="16"/>
        <v>0</v>
      </c>
      <c r="V98" s="7">
        <f t="shared" si="17"/>
        <v>0</v>
      </c>
      <c r="W98" s="7">
        <f t="shared" si="15"/>
        <v>1</v>
      </c>
      <c r="X98" s="7">
        <f>IFERROR(VLOOKUP($E98,[1]リスト用!$M:$N,2,FALSE)*VLOOKUP($J98,[1]リスト用!$H:$I,2,FALSE)*O98*W98,0)</f>
        <v>0</v>
      </c>
      <c r="Y98" s="7">
        <f>IFERROR(VLOOKUP($E98,[1]リスト用!$M:$N,2,FALSE)*VLOOKUP($J98,[1]リスト用!$H:$I,2,FALSE)*P98*W98,0)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48"/>
      <c r="I99" s="48"/>
      <c r="L99" s="47"/>
      <c r="M99" s="48" t="e">
        <f t="shared" si="11"/>
        <v>#NUM!</v>
      </c>
      <c r="N99" s="48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>IF(I99&gt;'[1]入力シート（基本情報）'!$I$1,1,0)</f>
        <v>0</v>
      </c>
      <c r="R99" s="7">
        <f>IFERROR(VLOOKUP($F99,[1]リスト用!$P:$Q,2,FALSE)*VLOOKUP($J99,[1]リスト用!$H:$I,2,FALSE)*O99*Q99,0)</f>
        <v>0</v>
      </c>
      <c r="S99" s="7">
        <f>IFERROR(VLOOKUP($F99,[1]リスト用!$P:$Q,2,FALSE)*VLOOKUP($J99,[1]リスト用!$H:$I,2,FALSE)*P99*Q99,0)</f>
        <v>0</v>
      </c>
      <c r="U99" s="7">
        <f t="shared" si="16"/>
        <v>0</v>
      </c>
      <c r="V99" s="7">
        <f t="shared" si="17"/>
        <v>0</v>
      </c>
      <c r="W99" s="7">
        <f t="shared" si="15"/>
        <v>1</v>
      </c>
      <c r="X99" s="7">
        <f>IFERROR(VLOOKUP($E99,[1]リスト用!$M:$N,2,FALSE)*VLOOKUP($J99,[1]リスト用!$H:$I,2,FALSE)*O99*W99,0)</f>
        <v>0</v>
      </c>
      <c r="Y99" s="7">
        <f>IFERROR(VLOOKUP($E99,[1]リスト用!$M:$N,2,FALSE)*VLOOKUP($J99,[1]リスト用!$H:$I,2,FALSE)*P99*W99,0)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48"/>
      <c r="I100" s="48"/>
      <c r="L100" s="47"/>
      <c r="M100" s="48" t="e">
        <f t="shared" si="11"/>
        <v>#NUM!</v>
      </c>
      <c r="N100" s="48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>IF(I100&gt;'[1]入力シート（基本情報）'!$I$1,1,0)</f>
        <v>0</v>
      </c>
      <c r="R100" s="7">
        <f>IFERROR(VLOOKUP($F100,[1]リスト用!$P:$Q,2,FALSE)*VLOOKUP($J100,[1]リスト用!$H:$I,2,FALSE)*O100*Q100,0)</f>
        <v>0</v>
      </c>
      <c r="S100" s="7">
        <f>IFERROR(VLOOKUP($F100,[1]リスト用!$P:$Q,2,FALSE)*VLOOKUP($J100,[1]リスト用!$H:$I,2,FALSE)*P100*Q100,0)</f>
        <v>0</v>
      </c>
      <c r="U100" s="7">
        <f t="shared" si="16"/>
        <v>0</v>
      </c>
      <c r="V100" s="7">
        <f t="shared" si="17"/>
        <v>0</v>
      </c>
      <c r="W100" s="7">
        <f t="shared" si="15"/>
        <v>1</v>
      </c>
      <c r="X100" s="7">
        <f>IFERROR(VLOOKUP($E100,[1]リスト用!$M:$N,2,FALSE)*VLOOKUP($J100,[1]リスト用!$H:$I,2,FALSE)*O100*W100,0)</f>
        <v>0</v>
      </c>
      <c r="Y100" s="7">
        <f>IFERROR(VLOOKUP($E100,[1]リスト用!$M:$N,2,FALSE)*VLOOKUP($J100,[1]リスト用!$H:$I,2,FALSE)*P100*W100,0)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48"/>
      <c r="I101" s="48"/>
      <c r="L101" s="47"/>
      <c r="M101" s="48" t="e">
        <f t="shared" si="11"/>
        <v>#NUM!</v>
      </c>
      <c r="N101" s="48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>IF(I101&gt;'[1]入力シート（基本情報）'!$I$1,1,0)</f>
        <v>0</v>
      </c>
      <c r="R101" s="7">
        <f>IFERROR(VLOOKUP($F101,[1]リスト用!$P:$Q,2,FALSE)*VLOOKUP($J101,[1]リスト用!$H:$I,2,FALSE)*O101*Q101,0)</f>
        <v>0</v>
      </c>
      <c r="S101" s="7">
        <f>IFERROR(VLOOKUP($F101,[1]リスト用!$P:$Q,2,FALSE)*VLOOKUP($J101,[1]リスト用!$H:$I,2,FALSE)*P101*Q101,0)</f>
        <v>0</v>
      </c>
      <c r="U101" s="7">
        <f t="shared" si="16"/>
        <v>0</v>
      </c>
      <c r="V101" s="7">
        <f t="shared" si="17"/>
        <v>0</v>
      </c>
      <c r="W101" s="7">
        <f t="shared" si="15"/>
        <v>1</v>
      </c>
      <c r="X101" s="7">
        <f>IFERROR(VLOOKUP($E101,[1]リスト用!$M:$N,2,FALSE)*VLOOKUP($J101,[1]リスト用!$H:$I,2,FALSE)*O101*W101,0)</f>
        <v>0</v>
      </c>
      <c r="Y101" s="7">
        <f>IFERROR(VLOOKUP($E101,[1]リスト用!$M:$N,2,FALSE)*VLOOKUP($J101,[1]リスト用!$H:$I,2,FALSE)*P101*W101,0)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6ho7o04FNYVbH30OPbuLeTHIgRz8heUfXF9bv6fcYibSux8IQ6mv1tUm/YwmUcfToEYa53UCyG4zBODtsWahsQ==" saltValue="wv2w/EtKnEmtyNpzdKrM+A==" spinCount="100000" sheet="1" objects="1" scenarios="1" selectLockedCells="1"/>
  <dataConsolidate/>
  <phoneticPr fontId="1"/>
  <conditionalFormatting sqref="H2:J1048576">
    <cfRule type="expression" dxfId="17" priority="16">
      <formula>AND($A2&lt;&gt;"",ISBLANK(H2))</formula>
    </cfRule>
  </conditionalFormatting>
  <conditionalFormatting sqref="D2:E2">
    <cfRule type="expression" dxfId="16" priority="14">
      <formula>AND($D$2&lt;&gt;"高校２",$D$2&lt;&gt;"高校３")</formula>
    </cfRule>
  </conditionalFormatting>
  <conditionalFormatting sqref="J1:J1048576">
    <cfRule type="expression" dxfId="15" priority="7">
      <formula>AND(J1="休職等（３か月以上のもの）",O1*30+P1&lt;90)</formula>
    </cfRule>
    <cfRule type="expression" dxfId="14" priority="8">
      <formula>AND(NOT(ISBLANK(D1)),J1&lt;&gt;"正規課程",J1&lt;&gt;"休学、留年等",J1&lt;&gt;$J$1)</formula>
    </cfRule>
    <cfRule type="expression" dxfId="13" priority="9">
      <formula>AND(ISBLANK(D1),OR(J1="正規課程",J1="休学、留年等"))</formula>
    </cfRule>
  </conditionalFormatting>
  <conditionalFormatting sqref="H1:H1048576">
    <cfRule type="expression" dxfId="12" priority="13">
      <formula>AND($A1&gt;1,$A1&lt;101,I1048576+1&lt;&gt;H1)</formula>
    </cfRule>
  </conditionalFormatting>
  <conditionalFormatting sqref="I1:I1048576">
    <cfRule type="expression" dxfId="11" priority="12">
      <formula>AND($A1&gt;1,$A1&lt;101,H1&gt;I1)</formula>
    </cfRule>
  </conditionalFormatting>
  <conditionalFormatting sqref="D1:E1048576 G1:J1048576">
    <cfRule type="expression" dxfId="10" priority="10">
      <formula>AND($A1="",NOT(ISBLANK(D1)))</formula>
    </cfRule>
  </conditionalFormatting>
  <conditionalFormatting sqref="E1:E1048576 C1:C1048576">
    <cfRule type="expression" dxfId="9" priority="6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5">
      <formula>AND(ISERROR($M1),ISERROR($N1))</formula>
    </cfRule>
  </conditionalFormatting>
  <conditionalFormatting sqref="X1:Y1">
    <cfRule type="expression" dxfId="7" priority="4">
      <formula>AND(ISERROR($M1),ISERROR($N1))</formula>
    </cfRule>
  </conditionalFormatting>
  <conditionalFormatting sqref="G1:G1048576">
    <cfRule type="expression" dxfId="6" priority="3">
      <formula>AND(OR(LEFT(E1,3)="その他",LEFT(F1,3)="その他"),ISBLANK(G1))</formula>
    </cfRule>
  </conditionalFormatting>
  <conditionalFormatting sqref="D1:D1048576">
    <cfRule type="expression" dxfId="5" priority="2">
      <formula>AND($E1&lt;&gt;"学生",$A1&lt;&gt;"",$D1&lt;&gt;"学校区分")</formula>
    </cfRule>
  </conditionalFormatting>
  <conditionalFormatting sqref="F1:F1048576">
    <cfRule type="expression" dxfId="4" priority="1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D731E3E1-6B21-49BF-90E0-DE346C4FAEAC}">
            <xm:f>AND(NOT(ISBLANK($B1)),J1&lt;&gt;'\\DC1-BCVMBTGY01\share_old\01_人事\00_異動サーバデータ移行\外付けusrd\★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1" id="{BB599DD4-2A42-479E-804E-2F0B3620B62D}">
            <xm:f>AND(NOT(ISBLANK($B1048576)),$I1048576&lt;&gt;'\\DC1-BCVMBTGY01\share_old\01_人事\00_異動サーバデータ移行\外付けusrd\★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採用\02_選考\02_技術\2021_R03\52_募集案内\14_福祉職（経験者）（２回目）\02_決裁後\[01-02_（人事課修正）履歴書ファイル（福祉職（経験者）（第２回））.xlsx]リスト用'!#REF!,ISBLANK($B1))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17" id="{0D92C4AD-7ED9-413E-BA73-179929DB3372}">
            <xm:f>K3&lt;'\\DC1-BCVMBTGY01\share_old\01_人事\00_異動サーバデータ移行\外付けusrd\★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18" id="{CC9E8D04-A00F-4D00-9458-EB1EC35E645A}">
            <xm:f>K6&lt;'\\DC1-BCVMBTGY01\share_old\01_人事\00_異動サーバデータ移行\外付けusrd\★ 採用\02_選考\02_技術\2021_R03\52_募集案内\14_福祉職（経験者）（２回目）\02_決裁後\[01-02_（人事課修正）履歴書ファイル（福祉職（経験者）（第２回））.xlsx]入力シート（基本情報）'!#REF!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[1]リスト用!#REF!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[1]リスト用!#REF!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[1]リスト用!#REF!</xm:f>
          </x14:formula1>
          <xm:sqref>E2:E1048576</xm:sqref>
        </x14:dataValidation>
        <x14:dataValidation type="list" allowBlank="1" showInputMessage="1" showErrorMessage="1">
          <x14:formula1>
            <xm:f>[1]リスト用!#REF!</xm:f>
          </x14:formula1>
          <xm:sqref>F2:F1048576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2022-09-15T23:27:10Z</dcterms:modified>
</cp:coreProperties>
</file>