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5_財政G\☆02_調査\000_データ類\04_財政状況資料集\R01決算\99_送付用\２回目\"/>
    </mc:Choice>
  </mc:AlternateContent>
  <bookViews>
    <workbookView xWindow="0" yWindow="0" windowWidth="15360" windowHeight="76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CW102" i="12"/>
  <c r="CR102" i="12"/>
  <c r="AK7" i="12" l="1"/>
  <c r="AK8" i="12"/>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<sst xmlns="http://schemas.openxmlformats.org/spreadsheetml/2006/main" count="1145" uniqueCount="617">
  <si>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</si>
  <si>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</si>
  <si>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</si>
  <si>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</si>
  <si>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</si>
  <si>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</si>
  <si>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</si>
  <si>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</si>
  <si>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</si>
  <si>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</si>
  <si>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</si>
  <si>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</si>
  <si>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</si>
  <si>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</si>
  <si>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</si>
  <si>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</si>
  <si>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</si>
  <si>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</si>
  <si>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</si>
  <si>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</si>
  <si>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</si>
  <si>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</si>
  <si>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</si>
  <si>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</si>
  <si>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</si>
  <si>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</si>
  <si>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</si>
  <si>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</si>
  <si>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</si>
  <si>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</si>
  <si>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</si>
  <si>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</si>
  <si>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</si>
  <si>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</si>
  <si>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</si>
  <si>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</si>
  <si>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</si>
  <si>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</si>
  <si>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</si>
  <si>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</si>
  <si>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</si>
  <si>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</si>
  <si>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</si>
  <si>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</si>
  <si>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</si>
  <si>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</si>
  <si>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</si>
  <si>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</si>
  <si>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</si>
  <si>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</si>
  <si>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</si>
  <si>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</si>
  <si>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</si>
  <si>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</si>
  <si>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</si>
  <si>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</si>
  <si>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</si>
  <si>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</si>
  <si>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</si>
  <si>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</si>
  <si>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</si>
  <si>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</si>
  <si>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</si>
  <si>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</si>
  <si>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</si>
  <si>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</si>
  <si>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</si>
  <si>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</si>
  <si>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</si>
  <si>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</si>
  <si>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</si>
  <si>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</si>
  <si>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</si>
  <si>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</si>
  <si>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</si>
  <si>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</si>
  <si>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</si>
  <si>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</si>
  <si>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</si>
  <si>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</si>
  <si>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</si>
  <si>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</si>
  <si>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</si>
  <si>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</si>
  <si>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</si>
  <si>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</si>
  <si>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</si>
  <si>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</si>
  <si>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</si>
  <si>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</si>
  <si>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</si>
  <si>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</si>
  <si>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</si>
  <si>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</si>
  <si>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</si>
  <si>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</si>
  <si>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</si>
  <si>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</si>
  <si>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厚木市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</si>
  <si>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</si>
  <si>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</si>
  <si>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</si>
  <si>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</si>
  <si>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</si>
  <si>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</si>
  <si>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</si>
  <si>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</si>
  <si>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</si>
  <si>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</si>
  <si>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</si>
  <si>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</si>
  <si>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</si>
  <si>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</si>
  <si>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</si>
  <si>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</si>
  <si>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</si>
  <si>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</si>
  <si>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</si>
  <si>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</si>
  <si>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</si>
  <si>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</si>
  <si>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</si>
  <si>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</si>
  <si>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</si>
  <si>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</si>
  <si>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</si>
  <si>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</si>
  <si>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</si>
  <si>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</si>
  <si>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</si>
  <si>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</si>
  <si>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</si>
  <si>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</si>
  <si>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</si>
  <si>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</si>
  <si>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</si>
  <si>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</si>
  <si>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</si>
  <si>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</si>
  <si>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</si>
  <si>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</si>
  <si>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</si>
  <si>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</si>
  <si>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</si>
  <si>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</si>
  <si>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</si>
  <si>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</si>
  <si>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</si>
  <si>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</si>
  <si>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</si>
  <si>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</si>
  <si>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</si>
  <si>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</si>
  <si>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</si>
  <si>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</si>
  <si>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</si>
  <si>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</si>
  <si>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</si>
  <si>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</si>
  <si>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</si>
  <si>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</si>
  <si>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</si>
  <si>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</si>
  <si>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</si>
  <si>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</si>
  <si>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</si>
  <si>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</si>
  <si>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</si>
  <si>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</si>
  <si>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</si>
  <si>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</si>
  <si>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</si>
  <si>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</si>
  <si>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</si>
  <si>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</si>
  <si>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</si>
  <si>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</si>
  <si>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</si>
  <si>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</si>
  <si>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</si>
  <si>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</si>
  <si>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</si>
  <si>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</si>
  <si>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</si>
  <si>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</si>
  <si>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</si>
  <si>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</si>
  <si>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</si>
  <si>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</si>
  <si>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</si>
  <si>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</si>
  <si>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</si>
  <si>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</si>
  <si>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</si>
  <si>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</si>
  <si>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</si>
  <si>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</si>
  <si>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</si>
  <si>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</si>
  <si>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</si>
  <si>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</si>
  <si>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</si>
  <si>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</si>
  <si>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</si>
  <si>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</si>
  <si>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</si>
  <si>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</si>
  <si>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</si>
  <si>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</si>
  <si>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</si>
  <si>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</si>
  <si>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</si>
  <si>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</si>
  <si>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</si>
  <si>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</si>
  <si>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</si>
  <si>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</si>
  <si>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神奈川県厚木市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</si>
  <si>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</si>
  <si>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</si>
  <si>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</si>
  <si>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</si>
  <si>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</si>
  <si>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</si>
  <si>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</si>
  <si>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</si>
  <si>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</si>
  <si>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</si>
  <si>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</si>
  <si>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</si>
  <si>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</si>
  <si>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</si>
  <si>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</si>
  <si>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</si>
  <si>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</si>
  <si>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</si>
  <si>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</si>
  <si>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</si>
  <si>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</si>
  <si>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</si>
  <si>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</si>
  <si>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</si>
  <si>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</si>
  <si>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</si>
  <si>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</si>
  <si>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</si>
  <si>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</si>
  <si>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</si>
  <si>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</si>
  <si>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</si>
  <si>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</si>
  <si>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</si>
  <si>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</si>
  <si>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</si>
  <si>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</si>
  <si>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</si>
  <si>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</si>
  <si>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</si>
  <si>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</si>
  <si>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</si>
  <si>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</si>
  <si>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</si>
  <si>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</si>
  <si>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</si>
  <si>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</si>
  <si>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</si>
  <si>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</si>
  <si>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</si>
  <si>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</si>
  <si>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</si>
  <si>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</si>
  <si>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</si>
  <si>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</si>
  <si>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</si>
  <si>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</si>
  <si>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</si>
  <si>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</si>
  <si>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</si>
  <si>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</si>
  <si>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</si>
  <si>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</si>
  <si>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</si>
  <si>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</si>
  <si>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</si>
  <si>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</si>
  <si>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</si>
  <si>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</si>
  <si>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</si>
  <si>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</si>
  <si>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</si>
  <si>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</si>
  <si>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</si>
  <si>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</si>
  <si>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</si>
  <si>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</si>
  <si>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</si>
  <si>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</si>
  <si>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</si>
  <si>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</si>
  <si>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</si>
  <si>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</si>
  <si>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</si>
  <si>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</si>
  <si>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</si>
  <si>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</si>
  <si>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</si>
  <si>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</si>
  <si>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</si>
  <si>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</si>
  <si>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</si>
  <si>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</si>
  <si>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</si>
  <si>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</si>
  <si>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</si>
  <si>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</si>
  <si>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</si>
  <si>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</si>
  <si>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</si>
  <si>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</si>
  <si>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</si>
  <si>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</si>
  <si>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</si>
  <si>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</si>
  <si>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</si>
  <si>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</si>
  <si>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</si>
  <si>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</si>
  <si>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</si>
  <si>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</si>
  <si>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</si>
  <si>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</si>
  <si>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</si>
  <si>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</si>
  <si>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</si>
  <si>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</si>
  <si>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</si>
  <si>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</si>
  <si>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</si>
  <si>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</si>
  <si>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</si>
  <si>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</si>
  <si>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</si>
  <si>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</si>
  <si>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</si>
  <si>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</si>
  <si>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</si>
  <si>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</si>
  <si>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</si>
  <si>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</si>
  <si>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</si>
  <si>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</si>
  <si>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</si>
  <si>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</si>
  <si>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</si>
  <si>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</si>
  <si>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</si>
  <si>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</si>
  <si>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</si>
  <si>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</si>
  <si>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</si>
  <si>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</si>
  <si>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</si>
  <si>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</si>
  <si>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</si>
  <si>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</si>
  <si>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</si>
  <si>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</si>
  <si>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</si>
  <si>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</si>
  <si>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</si>
  <si>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</si>
  <si>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</si>
  <si>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神奈川県厚木市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</si>
  <si>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</si>
  <si>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</si>
  <si>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</si>
  <si>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</si>
  <si>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</si>
  <si>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</si>
  <si>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</si>
  <si>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</si>
  <si>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</si>
  <si>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</si>
  <si>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</si>
  <si>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</si>
  <si>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</si>
  <si>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</si>
  <si>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</si>
  <si>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</si>
  <si>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</si>
  <si>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</si>
  <si>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</si>
  <si>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</si>
  <si>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</si>
  <si>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</si>
  <si>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</si>
  <si>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</si>
  <si>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</si>
  <si>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</si>
  <si>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</si>
  <si>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</si>
  <si>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</si>
  <si>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</si>
  <si>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</si>
  <si>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</si>
  <si>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</si>
  <si>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</si>
  <si>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</si>
  <si>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</si>
  <si>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</si>
  <si>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</si>
  <si>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</si>
  <si>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</si>
  <si>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</si>
  <si>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</si>
  <si>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</si>
  <si>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</si>
  <si>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</si>
  <si>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</si>
  <si>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</si>
  <si>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</si>
  <si>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</si>
  <si>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</si>
  <si>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</si>
  <si>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</si>
  <si>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</si>
  <si>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</si>
  <si>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</si>
  <si>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</si>
  <si>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</si>
  <si>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</si>
  <si>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</si>
  <si>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</si>
  <si>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</si>
  <si>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</si>
  <si>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</si>
  <si>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</si>
  <si>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</si>
  <si>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</si>
  <si>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</si>
  <si>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</si>
  <si>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</si>
  <si>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</si>
  <si>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</si>
  <si>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</si>
  <si>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</si>
  <si>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</si>
  <si>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</si>
  <si>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</si>
  <si>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</si>
  <si>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</si>
  <si>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</si>
  <si>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</si>
  <si>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</si>
  <si>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</si>
  <si>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</si>
  <si>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</si>
  <si>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</si>
  <si>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</si>
  <si>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</si>
  <si>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</si>
  <si>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</si>
  <si>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</si>
  <si>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</si>
  <si>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</si>
  <si>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</si>
  <si>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</si>
  <si>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</si>
  <si>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</si>
  <si>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</si>
  <si>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</si>
  <si>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</si>
  <si>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</si>
  <si>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</si>
  <si>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</si>
  <si>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</si>
  <si>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</si>
  <si>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</si>
  <si>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</si>
  <si>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</si>
  <si>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</si>
  <si>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</si>
  <si>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</si>
  <si>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</si>
  <si>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</si>
  <si>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</si>
  <si>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</si>
  <si>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</si>
  <si>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</si>
  <si>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</si>
  <si>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</si>
  <si>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</si>
  <si>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</si>
  <si>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</si>
  <si>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</si>
  <si>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</si>
  <si>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</si>
  <si>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</si>
  <si>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</si>
  <si>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</si>
  <si>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</si>
  <si>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</si>
  <si>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</si>
  <si>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</si>
  <si>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</si>
  <si>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</si>
  <si>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</si>
  <si>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</si>
  <si>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</si>
  <si>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</si>
  <si>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</si>
  <si>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</si>
  <si>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</si>
  <si>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</si>
  <si>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</si>
  <si>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</si>
  <si>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</si>
  <si>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</si>
  <si>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</si>
  <si>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</si>
  <si>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</si>
  <si>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</si>
  <si>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</si>
  <si>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</si>
  <si>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</si>
  <si>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</si>
  <si>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</si>
  <si>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</si>
  <si>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</si>
  <si>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</si>
  <si>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</si>
  <si>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</si>
  <si>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</si>
  <si>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</si>
  <si>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</si>
  <si>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</si>
  <si>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</si>
  <si>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</si>
  <si>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</si>
  <si>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</si>
  <si>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</si>
  <si>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</si>
  <si>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</si>
  <si>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</si>
  <si>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</si>
  <si>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</si>
  <si>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</si>
  <si>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</si>
  <si>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</si>
  <si>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</si>
  <si>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</si>
  <si>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</si>
  <si>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</si>
  <si>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</si>
  <si>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</si>
  <si>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</si>
  <si>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</si>
  <si>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</si>
  <si>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</si>
  <si>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</si>
  <si>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</si>
  <si>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</si>
  <si>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</si>
  <si>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</si>
  <si>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</si>
  <si>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</si>
  <si>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</si>
  <si>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</si>
  <si>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</si>
  <si>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</si>
  <si>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</si>
  <si>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1.22</t>
  </si>
  <si>
    <t>一般会計</t>
  </si>
  <si>
    <t>病院事業会計</t>
  </si>
  <si>
    <t>▲ 0.42</t>
  </si>
  <si>
    <t>介護保険事業特別会計</t>
  </si>
  <si>
    <t>公共下水道事業特別会計</t>
  </si>
  <si>
    <t>国民健康保険事業特別会計</t>
  </si>
  <si>
    <t>後期高齢者医療事業特別会計</t>
  </si>
  <si>
    <t>公共用地取得事業特別会計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</si>
  <si>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</si>
  <si>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</si>
  <si>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</si>
  <si>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</si>
  <si>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</si>
  <si>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</si>
  <si>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</si>
  <si>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</si>
  <si>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厚木愛甲環境施設組合</t>
    <rPh sb="0" eb="2">
      <t>アツギ</t>
    </rPh>
    <rPh sb="2" eb="4">
      <t>アイコウ</t>
    </rPh>
    <rPh sb="4" eb="6">
      <t>カンキョウ</t>
    </rPh>
    <rPh sb="6" eb="8">
      <t>シセツ</t>
    </rPh>
    <rPh sb="8" eb="10">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</si>
  <si>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</si>
  <si>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2"/>
  </si>
  <si>
    <t>厚木ガーデンシティビル</t>
    <rPh sb="0" eb="2">
      <t>アツギ</t>
    </rPh>
    <phoneticPr fontId="2"/>
  </si>
  <si>
    <t>厚木市勤労者福祉サービスセンター</t>
    <rPh sb="0" eb="3">
      <t>アツギシ</t>
    </rPh>
    <rPh sb="3" eb="6">
      <t>キンロウシャ</t>
    </rPh>
    <rPh sb="6" eb="8">
      <t>フクシ</t>
    </rPh>
    <phoneticPr fontId="2"/>
  </si>
  <si>
    <t>厚木市環境みどり公社</t>
    <rPh sb="0" eb="3">
      <t>アツギシ</t>
    </rPh>
    <rPh sb="3" eb="5">
      <t>カンキョウ</t>
    </rPh>
    <rPh sb="8" eb="10">
      <t>コウシャ</t>
    </rPh>
    <phoneticPr fontId="2"/>
  </si>
  <si>
    <t>厚木市体育協会</t>
    <rPh sb="0" eb="3">
      <t>アツギシ</t>
    </rPh>
    <rPh sb="3" eb="5">
      <t>タイイク</t>
    </rPh>
    <rPh sb="5" eb="7">
      <t>キョウカイ</t>
    </rPh>
    <phoneticPr fontId="2"/>
  </si>
  <si>
    <t>厚木市文化振興財団</t>
    <rPh sb="0" eb="3">
      <t>アツギシ</t>
    </rPh>
    <rPh sb="3" eb="5">
      <t>ブンカ</t>
    </rPh>
    <rPh sb="5" eb="7">
      <t>シンコウ</t>
    </rPh>
    <rPh sb="7" eb="9">
      <t>ザイダン</t>
    </rPh>
    <phoneticPr fontId="2"/>
  </si>
  <si>
    <t>-</t>
    <phoneticPr fontId="2"/>
  </si>
  <si>
    <t>-</t>
    <phoneticPr fontId="2"/>
  </si>
  <si>
    <t>庁舎建設等基金</t>
    <phoneticPr fontId="5"/>
  </si>
  <si>
    <t>一般廃棄物処理施設建設基金</t>
    <phoneticPr fontId="5"/>
  </si>
  <si>
    <t>社会福祉基金</t>
    <phoneticPr fontId="5"/>
  </si>
  <si>
    <t>みどりの基金</t>
    <phoneticPr fontId="5"/>
  </si>
  <si>
    <t>久保子どもの未来応援基金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</si>
  <si>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</si>
  <si>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</si>
  <si>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</si>
  <si>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</si>
  <si>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</si>
  <si>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</si>
  <si>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</si>
  <si>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</si>
  <si>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</si>
  <si>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</si>
  <si>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</si>
  <si>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にあるものの、将来負担比率は高い傾向にある。普通交付税不交付団体である当市は、自主自立した財政運営を行い、独自の取り組みも多い結果であるが、景気変動や企業業績等により経常一般財源総額に大きな影響を受けるため、今後予定されている、大規模な投資事業の執行に際しても、これまで同様に公債費の適正化に取り組んでいく必要がある。</t>
    <rPh sb="29" eb="31">
      <t>ショウライ</t>
    </rPh>
    <rPh sb="31" eb="33">
      <t>フタン</t>
    </rPh>
    <rPh sb="33" eb="35">
      <t>ヒリツ</t>
    </rPh>
    <rPh sb="36" eb="37">
      <t>タカ</t>
    </rPh>
    <rPh sb="38" eb="40">
      <t>ケイコウ</t>
    </rPh>
    <rPh sb="44" eb="49">
      <t>フツウコウフゼイ</t>
    </rPh>
    <rPh sb="49" eb="50">
      <t>フ</t>
    </rPh>
    <rPh sb="50" eb="52">
      <t>コウフ</t>
    </rPh>
    <rPh sb="52" eb="54">
      <t>ダンタイ</t>
    </rPh>
    <rPh sb="57" eb="59">
      <t>トウシ</t>
    </rPh>
    <rPh sb="61" eb="63">
      <t>ジシュ</t>
    </rPh>
    <rPh sb="63" eb="65">
      <t>ジリツ</t>
    </rPh>
    <rPh sb="67" eb="69">
      <t>ザイセイ</t>
    </rPh>
    <rPh sb="69" eb="71">
      <t>ウンエイ</t>
    </rPh>
    <rPh sb="72" eb="73">
      <t>オコナ</t>
    </rPh>
    <rPh sb="75" eb="77">
      <t>ドクジ</t>
    </rPh>
    <rPh sb="78" eb="79">
      <t>ト</t>
    </rPh>
    <rPh sb="80" eb="81">
      <t>ク</t>
    </rPh>
    <rPh sb="83" eb="84">
      <t>オオ</t>
    </rPh>
    <rPh sb="85" eb="87">
      <t>ケッカ</t>
    </rPh>
    <rPh sb="105" eb="107">
      <t>ケイジョウ</t>
    </rPh>
    <rPh sb="107" eb="109">
      <t>イッパン</t>
    </rPh>
    <rPh sb="109" eb="111">
      <t>ザイゲン</t>
    </rPh>
    <rPh sb="111" eb="113">
      <t>ソウガク</t>
    </rPh>
    <rPh sb="114" eb="115">
      <t>オオ</t>
    </rPh>
    <rPh sb="175" eb="177">
      <t>ヒツヨウ</t>
    </rPh>
    <phoneticPr fontId="5"/>
  </si>
  <si>
    <t>実質公債費比率</t>
    <phoneticPr fontId="5"/>
  </si>
  <si>
    <t>将来負担比率は、地方債現在高の増などにより将来負担額が増加し、標準財政規模も減少したことなどから、前年度に比べ3.1ポイントの増となった。また、有形固定資産減価償却率については、公共施設の老朽化等により、増加となっている。
厚木市公共施設最適化基本計画に基づき、更新、統廃合、長寿命化などを計画的に進め、将来負担と公共施設の最適化のバランスを図っていく。</t>
    <rPh sb="8" eb="11">
      <t>チホウサイ</t>
    </rPh>
    <rPh sb="11" eb="13">
      <t>ゲンザイ</t>
    </rPh>
    <rPh sb="13" eb="14">
      <t>ダカ</t>
    </rPh>
    <rPh sb="21" eb="23">
      <t>ショウライ</t>
    </rPh>
    <rPh sb="23" eb="25">
      <t>フタン</t>
    </rPh>
    <rPh sb="25" eb="26">
      <t>ガク</t>
    </rPh>
    <rPh sb="27" eb="29">
      <t>ゾウカ</t>
    </rPh>
    <rPh sb="31" eb="33">
      <t>ヒョウジュン</t>
    </rPh>
    <rPh sb="38" eb="40">
      <t>ゲンショウ</t>
    </rPh>
    <rPh sb="63" eb="64">
      <t>ゾウ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</si>
</sst>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xmlns:c16r2="http://schemas.microsoft.com/office/drawing/2015/06/chart">
            <c:ext xmlns:c16="http://schemas.microsoft.com/office/drawing/2014/chart" uri="{C3380CC4-5D6E-409C-BE32-E72D297353CC}">
              <c16:uniqueId val="{00000000-C7AA-40E2-9104-01CDF7D0007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32040</c:v>
                </c:pt>
                <c:pt idx="1">
                  <c:v>32822</c:v>
                </c:pt>
                <c:pt idx="2">
                  <c:v>37206</c:v>
                </c:pt>
                <c:pt idx="3">
                  <c:v>63452</c:v>
                </c:pt>
                <c:pt idx="4">
                  <c:v>54042</c:v>
                </c:pt>
              </c:numCache>
            </c:numRef>
          </c:val>
          <c:smooth val="0"/>
          <c:extLst xmlns:c16r2="http://schemas.microsoft.com/office/drawing/2015/06/chart">
            <c:ext xmlns:c16="http://schemas.microsoft.com/office/drawing/2014/chart" uri="{C3380CC4-5D6E-409C-BE32-E72D297353CC}">
              <c16:uniqueId val="{00000001-C7AA-40E2-9104-01CDF7D00079}"/>
            </c:ext>
          </c:extLst>
        </c:ser>
        <c:dLbls>
          <c:showLegendKey val="0"/>
          <c:showVal val="0"/>
          <c:showCatName val="0"/>
          <c:showSerName val="0"/>
          <c:showPercent val="0"/>
          <c:showBubbleSize val="0"/>
        </c:dLbls>
        <c:marker val="1"/>
        <c:smooth val="0"/>
        <c:axId val="547585064"/>
        <c:axId val="547587416"/>
      </c:lineChart>
      <c:catAx>
        <c:axId val="547585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7416"/>
        <c:crosses val="autoZero"/>
        <c:auto val="1"/>
        <c:lblAlgn val="ctr"/>
        <c:lblOffset val="100"/>
        <c:tickLblSkip val="1"/>
        <c:tickMarkSkip val="1"/>
        <c:noMultiLvlLbl val="0"/>
      </c:catAx>
      <c:valAx>
        <c:axId val="547587416"/>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7585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8.35</c:v>
                </c:pt>
                <c:pt idx="1">
                  <c:v>6.77</c:v>
                </c:pt>
                <c:pt idx="2">
                  <c:v>8.44</c:v>
                </c:pt>
                <c:pt idx="3">
                  <c:v>5.78</c:v>
                </c:pt>
                <c:pt idx="4">
                  <c:v>7.37</c:v>
                </c:pt>
              </c:numCache>
            </c:numRef>
          </c:val>
          <c:extLst xmlns:c16r2="http://schemas.microsoft.com/office/drawing/2015/06/chart">
            <c:ext xmlns:c16="http://schemas.microsoft.com/office/drawing/2014/chart" uri="{C3380CC4-5D6E-409C-BE32-E72D297353CC}">
              <c16:uniqueId val="{00000000-4AE1-4297-8830-1091B96A58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14.14</c:v>
                </c:pt>
                <c:pt idx="1">
                  <c:v>12.09</c:v>
                </c:pt>
                <c:pt idx="2">
                  <c:v>22.84</c:v>
                </c:pt>
                <c:pt idx="3">
                  <c:v>24.8</c:v>
                </c:pt>
                <c:pt idx="4">
                  <c:v>27.1</c:v>
                </c:pt>
              </c:numCache>
            </c:numRef>
          </c:val>
          <c:extLst xmlns:c16r2="http://schemas.microsoft.com/office/drawing/2015/06/chart">
            <c:ext xmlns:c16="http://schemas.microsoft.com/office/drawing/2014/chart" uri="{C3380CC4-5D6E-409C-BE32-E72D297353CC}">
              <c16:uniqueId val="{00000001-4AE1-4297-8830-1091B96A581E}"/>
            </c:ext>
          </c:extLst>
        </c:ser>
        <c:dLbls>
          <c:showLegendKey val="0"/>
          <c:showVal val="0"/>
          <c:showCatName val="0"/>
          <c:showSerName val="0"/>
          <c:showPercent val="0"/>
          <c:showBubbleSize val="0"/>
        </c:dLbls>
        <c:gapWidth val="250"/>
        <c:overlap val="100"/>
        <c:axId val="547589768"/>
        <c:axId val="547590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10.75</c:v>
                </c:pt>
                <c:pt idx="1">
                  <c:v>-1.22</c:v>
                </c:pt>
                <c:pt idx="2">
                  <c:v>10.19</c:v>
                </c:pt>
                <c:pt idx="3">
                  <c:v>4.29</c:v>
                </c:pt>
                <c:pt idx="4">
                  <c:v>1.91</c:v>
                </c:pt>
              </c:numCache>
            </c:numRef>
          </c:val>
          <c:smooth val="0"/>
          <c:extLst xmlns:c16r2="http://schemas.microsoft.com/office/drawing/2015/06/chart">
            <c:ext xmlns:c16="http://schemas.microsoft.com/office/drawing/2014/chart" uri="{C3380CC4-5D6E-409C-BE32-E72D297353CC}">
              <c16:uniqueId val="{00000002-4AE1-4297-8830-1091B96A581E}"/>
            </c:ext>
          </c:extLst>
        </c:ser>
        <c:dLbls>
          <c:showLegendKey val="0"/>
          <c:showVal val="0"/>
          <c:showCatName val="0"/>
          <c:showSerName val="0"/>
          <c:showPercent val="0"/>
          <c:showBubbleSize val="0"/>
        </c:dLbls>
        <c:marker val="1"/>
        <c:smooth val="0"/>
        <c:axId val="547589768"/>
        <c:axId val="547590160"/>
      </c:lineChart>
      <c:catAx>
        <c:axId val="547589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7590160"/>
        <c:crosses val="autoZero"/>
        <c:auto val="1"/>
        <c:lblAlgn val="ctr"/>
        <c:lblOffset val="100"/>
        <c:tickLblSkip val="1"/>
        <c:tickMarkSkip val="1"/>
        <c:noMultiLvlLbl val="0"/>
      </c:catAx>
      <c:valAx>
        <c:axId val="547590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89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C64-4A8B-A075-6D4A460B7C2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C64-4A8B-A075-6D4A460B7C2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C64-4A8B-A075-6D4A460B7C26}"/>
            </c:ext>
          </c:extLst>
        </c:ser>
        <c:ser>
          <c:idx val="3"/>
          <c:order val="3"/>
          <c:tx>
            <c:strRef>
              <c:f>データシート!$A$30</c:f>
              <c:strCache>
                <c:ptCount val="1"/>
                <c:pt idx="0">
                  <c:v>公共用地取得事業特別会計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0C64-4A8B-A075-6D4A460B7C26}"/>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0.04</c:v>
                </c:pt>
                <c:pt idx="2">
                  <c:v>#N/A</c:v>
                </c:pt>
                <c:pt idx="3">
                  <c:v>0.03</c:v>
                </c:pt>
                <c:pt idx="4">
                  <c:v>#N/A</c:v>
                </c:pt>
                <c:pt idx="5">
                  <c:v>0.04</c:v>
                </c:pt>
                <c:pt idx="6">
                  <c:v>#N/A</c:v>
                </c:pt>
                <c:pt idx="7">
                  <c:v>7.0000000000000007E-2</c:v>
                </c:pt>
                <c:pt idx="8">
                  <c:v>#N/A</c:v>
                </c:pt>
                <c:pt idx="9">
                  <c:v>7.0000000000000007E-2</c:v>
                </c:pt>
              </c:numCache>
            </c:numRef>
          </c:val>
          <c:extLst xmlns:c16r2="http://schemas.microsoft.com/office/drawing/2015/06/chart">
            <c:ext xmlns:c16="http://schemas.microsoft.com/office/drawing/2014/chart" uri="{C3380CC4-5D6E-409C-BE32-E72D297353CC}">
              <c16:uniqueId val="{00000004-0C64-4A8B-A075-6D4A460B7C26}"/>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1.06</c:v>
                </c:pt>
                <c:pt idx="2">
                  <c:v>#N/A</c:v>
                </c:pt>
                <c:pt idx="3">
                  <c:v>0.74</c:v>
                </c:pt>
                <c:pt idx="4">
                  <c:v>#N/A</c:v>
                </c:pt>
                <c:pt idx="5">
                  <c:v>1.18</c:v>
                </c:pt>
                <c:pt idx="6">
                  <c:v>#N/A</c:v>
                </c:pt>
                <c:pt idx="7">
                  <c:v>0.44</c:v>
                </c:pt>
                <c:pt idx="8">
                  <c:v>#N/A</c:v>
                </c:pt>
                <c:pt idx="9">
                  <c:v>0.3</c:v>
                </c:pt>
              </c:numCache>
            </c:numRef>
          </c:val>
          <c:extLst xmlns:c16r2="http://schemas.microsoft.com/office/drawing/2015/06/chart">
            <c:ext xmlns:c16="http://schemas.microsoft.com/office/drawing/2014/chart" uri="{C3380CC4-5D6E-409C-BE32-E72D297353CC}">
              <c16:uniqueId val="{00000005-0C64-4A8B-A075-6D4A460B7C26}"/>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c:v>
                </c:pt>
                <c:pt idx="2">
                  <c:v>#N/A</c:v>
                </c:pt>
                <c:pt idx="3">
                  <c:v>0.3</c:v>
                </c:pt>
                <c:pt idx="4">
                  <c:v>#N/A</c:v>
                </c:pt>
                <c:pt idx="5">
                  <c:v>0.24</c:v>
                </c:pt>
                <c:pt idx="6">
                  <c:v>#N/A</c:v>
                </c:pt>
                <c:pt idx="7">
                  <c:v>0.71</c:v>
                </c:pt>
                <c:pt idx="8">
                  <c:v>#N/A</c:v>
                </c:pt>
                <c:pt idx="9">
                  <c:v>0.87</c:v>
                </c:pt>
              </c:numCache>
            </c:numRef>
          </c:val>
          <c:extLst xmlns:c16r2="http://schemas.microsoft.com/office/drawing/2015/06/chart">
            <c:ext xmlns:c16="http://schemas.microsoft.com/office/drawing/2014/chart" uri="{C3380CC4-5D6E-409C-BE32-E72D297353CC}">
              <c16:uniqueId val="{00000006-0C64-4A8B-A075-6D4A460B7C26}"/>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0.57999999999999996</c:v>
                </c:pt>
                <c:pt idx="2">
                  <c:v>#N/A</c:v>
                </c:pt>
                <c:pt idx="3">
                  <c:v>0.82</c:v>
                </c:pt>
                <c:pt idx="4">
                  <c:v>#N/A</c:v>
                </c:pt>
                <c:pt idx="5">
                  <c:v>1.75</c:v>
                </c:pt>
                <c:pt idx="6">
                  <c:v>#N/A</c:v>
                </c:pt>
                <c:pt idx="7">
                  <c:v>1.1100000000000001</c:v>
                </c:pt>
                <c:pt idx="8">
                  <c:v>#N/A</c:v>
                </c:pt>
                <c:pt idx="9">
                  <c:v>0.95</c:v>
                </c:pt>
              </c:numCache>
            </c:numRef>
          </c:val>
          <c:extLst xmlns:c16r2="http://schemas.microsoft.com/office/drawing/2015/06/chart">
            <c:ext xmlns:c16="http://schemas.microsoft.com/office/drawing/2014/chart" uri="{C3380CC4-5D6E-409C-BE32-E72D297353CC}">
              <c16:uniqueId val="{00000007-0C64-4A8B-A075-6D4A460B7C26}"/>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2.68</c:v>
                </c:pt>
                <c:pt idx="2">
                  <c:v>#N/A</c:v>
                </c:pt>
                <c:pt idx="3">
                  <c:v>2.2400000000000002</c:v>
                </c:pt>
                <c:pt idx="4">
                  <c:v>#N/A</c:v>
                </c:pt>
                <c:pt idx="5">
                  <c:v>0.77</c:v>
                </c:pt>
                <c:pt idx="6">
                  <c:v>0.42</c:v>
                </c:pt>
                <c:pt idx="7">
                  <c:v>#N/A</c:v>
                </c:pt>
                <c:pt idx="8">
                  <c:v>#N/A</c:v>
                </c:pt>
                <c:pt idx="9">
                  <c:v>2.09</c:v>
                </c:pt>
              </c:numCache>
            </c:numRef>
          </c:val>
          <c:extLst xmlns:c16r2="http://schemas.microsoft.com/office/drawing/2015/06/chart">
            <c:ext xmlns:c16="http://schemas.microsoft.com/office/drawing/2014/chart" uri="{C3380CC4-5D6E-409C-BE32-E72D297353CC}">
              <c16:uniqueId val="{00000008-0C64-4A8B-A075-6D4A460B7C2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8.35</c:v>
                </c:pt>
                <c:pt idx="2">
                  <c:v>#N/A</c:v>
                </c:pt>
                <c:pt idx="3">
                  <c:v>6.76</c:v>
                </c:pt>
                <c:pt idx="4">
                  <c:v>#N/A</c:v>
                </c:pt>
                <c:pt idx="5">
                  <c:v>8.43</c:v>
                </c:pt>
                <c:pt idx="6">
                  <c:v>#N/A</c:v>
                </c:pt>
                <c:pt idx="7">
                  <c:v>5.78</c:v>
                </c:pt>
                <c:pt idx="8">
                  <c:v>#N/A</c:v>
                </c:pt>
                <c:pt idx="9">
                  <c:v>7.37</c:v>
                </c:pt>
              </c:numCache>
            </c:numRef>
          </c:val>
          <c:extLst xmlns:c16r2="http://schemas.microsoft.com/office/drawing/2015/06/chart">
            <c:ext xmlns:c16="http://schemas.microsoft.com/office/drawing/2014/chart" uri="{C3380CC4-5D6E-409C-BE32-E72D297353CC}">
              <c16:uniqueId val="{00000009-0C64-4A8B-A075-6D4A460B7C26}"/>
            </c:ext>
          </c:extLst>
        </c:ser>
        <c:dLbls>
          <c:showLegendKey val="0"/>
          <c:showVal val="0"/>
          <c:showCatName val="0"/>
          <c:showSerName val="0"/>
          <c:showPercent val="0"/>
          <c:showBubbleSize val="0"/>
        </c:dLbls>
        <c:gapWidth val="150"/>
        <c:overlap val="100"/>
        <c:axId val="547591336"/>
        <c:axId val="198951792"/>
      </c:barChart>
      <c:catAx>
        <c:axId val="547591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8951792"/>
        <c:crosses val="autoZero"/>
        <c:auto val="1"/>
        <c:lblAlgn val="ctr"/>
        <c:lblOffset val="100"/>
        <c:tickLblSkip val="1"/>
        <c:tickMarkSkip val="1"/>
        <c:noMultiLvlLbl val="0"/>
      </c:catAx>
      <c:valAx>
        <c:axId val="198951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7591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6469</c:v>
                </c:pt>
                <c:pt idx="5">
                  <c:v>6415</c:v>
                </c:pt>
                <c:pt idx="8">
                  <c:v>6226</c:v>
                </c:pt>
                <c:pt idx="11">
                  <c:v>5998</c:v>
                </c:pt>
                <c:pt idx="14">
                  <c:v>5749</c:v>
                </c:pt>
              </c:numCache>
            </c:numRef>
          </c:val>
          <c:extLst xmlns:c16r2="http://schemas.microsoft.com/office/drawing/2015/06/chart">
            <c:ext xmlns:c16="http://schemas.microsoft.com/office/drawing/2014/chart" uri="{C3380CC4-5D6E-409C-BE32-E72D297353CC}">
              <c16:uniqueId val="{00000000-A07C-4E8A-8AD7-84763957C6F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1</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1-A07C-4E8A-8AD7-84763957C6F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A07C-4E8A-8AD7-84763957C6F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07C-4E8A-8AD7-84763957C6F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1146</c:v>
                </c:pt>
                <c:pt idx="3">
                  <c:v>1385</c:v>
                </c:pt>
                <c:pt idx="6">
                  <c:v>1210</c:v>
                </c:pt>
                <c:pt idx="9">
                  <c:v>1153</c:v>
                </c:pt>
                <c:pt idx="12">
                  <c:v>1158</c:v>
                </c:pt>
              </c:numCache>
            </c:numRef>
          </c:val>
          <c:extLst xmlns:c16r2="http://schemas.microsoft.com/office/drawing/2015/06/chart">
            <c:ext xmlns:c16="http://schemas.microsoft.com/office/drawing/2014/chart" uri="{C3380CC4-5D6E-409C-BE32-E72D297353CC}">
              <c16:uniqueId val="{00000004-A07C-4E8A-8AD7-84763957C6F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42</c:v>
                </c:pt>
                <c:pt idx="3">
                  <c:v>42</c:v>
                </c:pt>
                <c:pt idx="6">
                  <c:v>42</c:v>
                </c:pt>
                <c:pt idx="9">
                  <c:v>42</c:v>
                </c:pt>
                <c:pt idx="12">
                  <c:v>42</c:v>
                </c:pt>
              </c:numCache>
            </c:numRef>
          </c:val>
          <c:extLst xmlns:c16r2="http://schemas.microsoft.com/office/drawing/2015/06/chart">
            <c:ext xmlns:c16="http://schemas.microsoft.com/office/drawing/2014/chart" uri="{C3380CC4-5D6E-409C-BE32-E72D297353CC}">
              <c16:uniqueId val="{00000005-A07C-4E8A-8AD7-84763957C6F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07C-4E8A-8AD7-84763957C6F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6413</c:v>
                </c:pt>
                <c:pt idx="3">
                  <c:v>6146</c:v>
                </c:pt>
                <c:pt idx="6">
                  <c:v>6059</c:v>
                </c:pt>
                <c:pt idx="9">
                  <c:v>5887</c:v>
                </c:pt>
                <c:pt idx="12">
                  <c:v>6001</c:v>
                </c:pt>
              </c:numCache>
            </c:numRef>
          </c:val>
          <c:extLst xmlns:c16r2="http://schemas.microsoft.com/office/drawing/2015/06/chart">
            <c:ext xmlns:c16="http://schemas.microsoft.com/office/drawing/2014/chart" uri="{C3380CC4-5D6E-409C-BE32-E72D297353CC}">
              <c16:uniqueId val="{00000007-A07C-4E8A-8AD7-84763957C6F0}"/>
            </c:ext>
          </c:extLst>
        </c:ser>
        <c:dLbls>
          <c:showLegendKey val="0"/>
          <c:showVal val="0"/>
          <c:showCatName val="0"/>
          <c:showSerName val="0"/>
          <c:showPercent val="0"/>
          <c:showBubbleSize val="0"/>
        </c:dLbls>
        <c:gapWidth val="100"/>
        <c:overlap val="100"/>
        <c:axId val="551921496"/>
        <c:axId val="551926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1133</c:v>
                </c:pt>
                <c:pt idx="2">
                  <c:v>#N/A</c:v>
                </c:pt>
                <c:pt idx="3">
                  <c:v>#N/A</c:v>
                </c:pt>
                <c:pt idx="4">
                  <c:v>1158</c:v>
                </c:pt>
                <c:pt idx="5">
                  <c:v>#N/A</c:v>
                </c:pt>
                <c:pt idx="6">
                  <c:v>#N/A</c:v>
                </c:pt>
                <c:pt idx="7">
                  <c:v>1086</c:v>
                </c:pt>
                <c:pt idx="8">
                  <c:v>#N/A</c:v>
                </c:pt>
                <c:pt idx="9">
                  <c:v>#N/A</c:v>
                </c:pt>
                <c:pt idx="10">
                  <c:v>1084</c:v>
                </c:pt>
                <c:pt idx="11">
                  <c:v>#N/A</c:v>
                </c:pt>
                <c:pt idx="12">
                  <c:v>#N/A</c:v>
                </c:pt>
                <c:pt idx="13">
                  <c:v>1452</c:v>
                </c:pt>
                <c:pt idx="14">
                  <c:v>#N/A</c:v>
                </c:pt>
              </c:numCache>
            </c:numRef>
          </c:val>
          <c:smooth val="0"/>
          <c:extLst xmlns:c16r2="http://schemas.microsoft.com/office/drawing/2015/06/chart">
            <c:ext xmlns:c16="http://schemas.microsoft.com/office/drawing/2014/chart" uri="{C3380CC4-5D6E-409C-BE32-E72D297353CC}">
              <c16:uniqueId val="{00000008-A07C-4E8A-8AD7-84763957C6F0}"/>
            </c:ext>
          </c:extLst>
        </c:ser>
        <c:dLbls>
          <c:showLegendKey val="0"/>
          <c:showVal val="0"/>
          <c:showCatName val="0"/>
          <c:showSerName val="0"/>
          <c:showPercent val="0"/>
          <c:showBubbleSize val="0"/>
        </c:dLbls>
        <c:marker val="1"/>
        <c:smooth val="0"/>
        <c:axId val="551921496"/>
        <c:axId val="551926984"/>
      </c:lineChart>
      <c:catAx>
        <c:axId val="551921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1926984"/>
        <c:crosses val="autoZero"/>
        <c:auto val="1"/>
        <c:lblAlgn val="ctr"/>
        <c:lblOffset val="100"/>
        <c:tickLblSkip val="1"/>
        <c:tickMarkSkip val="1"/>
        <c:noMultiLvlLbl val="0"/>
      </c:catAx>
      <c:valAx>
        <c:axId val="551926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921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36253</c:v>
                </c:pt>
                <c:pt idx="5">
                  <c:v>35121</c:v>
                </c:pt>
                <c:pt idx="8">
                  <c:v>32287</c:v>
                </c:pt>
                <c:pt idx="11">
                  <c:v>30099</c:v>
                </c:pt>
                <c:pt idx="14">
                  <c:v>27888</c:v>
                </c:pt>
              </c:numCache>
            </c:numRef>
          </c:val>
          <c:extLst xmlns:c16r2="http://schemas.microsoft.com/office/drawing/2015/06/chart">
            <c:ext xmlns:c16="http://schemas.microsoft.com/office/drawing/2014/chart" uri="{C3380CC4-5D6E-409C-BE32-E72D297353CC}">
              <c16:uniqueId val="{00000000-2A08-4C8B-8781-42998BBDE9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6530</c:v>
                </c:pt>
                <c:pt idx="5">
                  <c:v>6932</c:v>
                </c:pt>
                <c:pt idx="8">
                  <c:v>7820</c:v>
                </c:pt>
                <c:pt idx="11">
                  <c:v>9017</c:v>
                </c:pt>
                <c:pt idx="14">
                  <c:v>10310</c:v>
                </c:pt>
              </c:numCache>
            </c:numRef>
          </c:val>
          <c:extLst xmlns:c16r2="http://schemas.microsoft.com/office/drawing/2015/06/chart">
            <c:ext xmlns:c16="http://schemas.microsoft.com/office/drawing/2014/chart" uri="{C3380CC4-5D6E-409C-BE32-E72D297353CC}">
              <c16:uniqueId val="{00000001-2A08-4C8B-8781-42998BBDE9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9056</c:v>
                </c:pt>
                <c:pt idx="5">
                  <c:v>9266</c:v>
                </c:pt>
                <c:pt idx="8">
                  <c:v>15760</c:v>
                </c:pt>
                <c:pt idx="11">
                  <c:v>21461</c:v>
                </c:pt>
                <c:pt idx="14">
                  <c:v>22598</c:v>
                </c:pt>
              </c:numCache>
            </c:numRef>
          </c:val>
          <c:extLst xmlns:c16r2="http://schemas.microsoft.com/office/drawing/2015/06/chart">
            <c:ext xmlns:c16="http://schemas.microsoft.com/office/drawing/2014/chart" uri="{C3380CC4-5D6E-409C-BE32-E72D297353CC}">
              <c16:uniqueId val="{00000002-2A08-4C8B-8781-42998BBDE9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A08-4C8B-8781-42998BBDE9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A08-4C8B-8781-42998BBDE9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08-4C8B-8781-42998BBDE9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12508</c:v>
                </c:pt>
                <c:pt idx="3">
                  <c:v>12416</c:v>
                </c:pt>
                <c:pt idx="6">
                  <c:v>12468</c:v>
                </c:pt>
                <c:pt idx="9">
                  <c:v>12126</c:v>
                </c:pt>
                <c:pt idx="12">
                  <c:v>11498</c:v>
                </c:pt>
              </c:numCache>
            </c:numRef>
          </c:val>
          <c:extLst xmlns:c16r2="http://schemas.microsoft.com/office/drawing/2015/06/chart">
            <c:ext xmlns:c16="http://schemas.microsoft.com/office/drawing/2014/chart" uri="{C3380CC4-5D6E-409C-BE32-E72D297353CC}">
              <c16:uniqueId val="{00000006-2A08-4C8B-8781-42998BBDE9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2A08-4C8B-8781-42998BBDE9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14707</c:v>
                </c:pt>
                <c:pt idx="3">
                  <c:v>15787</c:v>
                </c:pt>
                <c:pt idx="6">
                  <c:v>15376</c:v>
                </c:pt>
                <c:pt idx="9">
                  <c:v>13704</c:v>
                </c:pt>
                <c:pt idx="12">
                  <c:v>12633</c:v>
                </c:pt>
              </c:numCache>
            </c:numRef>
          </c:val>
          <c:extLst xmlns:c16r2="http://schemas.microsoft.com/office/drawing/2015/06/chart">
            <c:ext xmlns:c16="http://schemas.microsoft.com/office/drawing/2014/chart" uri="{C3380CC4-5D6E-409C-BE32-E72D297353CC}">
              <c16:uniqueId val="{00000008-2A08-4C8B-8781-42998BBDE9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A08-4C8B-8781-42998BBDE9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48521</c:v>
                </c:pt>
                <c:pt idx="3">
                  <c:v>48234</c:v>
                </c:pt>
                <c:pt idx="6">
                  <c:v>48233</c:v>
                </c:pt>
                <c:pt idx="9">
                  <c:v>52724</c:v>
                </c:pt>
                <c:pt idx="12">
                  <c:v>55067</c:v>
                </c:pt>
              </c:numCache>
            </c:numRef>
          </c:val>
          <c:extLst xmlns:c16r2="http://schemas.microsoft.com/office/drawing/2015/06/chart">
            <c:ext xmlns:c16="http://schemas.microsoft.com/office/drawing/2014/chart" uri="{C3380CC4-5D6E-409C-BE32-E72D297353CC}">
              <c16:uniqueId val="{0000000A-2A08-4C8B-8781-42998BBDE9EB}"/>
            </c:ext>
          </c:extLst>
        </c:ser>
        <c:dLbls>
          <c:showLegendKey val="0"/>
          <c:showVal val="0"/>
          <c:showCatName val="0"/>
          <c:showSerName val="0"/>
          <c:showPercent val="0"/>
          <c:showBubbleSize val="0"/>
        </c:dLbls>
        <c:gapWidth val="100"/>
        <c:overlap val="100"/>
        <c:axId val="551928944"/>
        <c:axId val="5519226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23897</c:v>
                </c:pt>
                <c:pt idx="2">
                  <c:v>#N/A</c:v>
                </c:pt>
                <c:pt idx="3">
                  <c:v>#N/A</c:v>
                </c:pt>
                <c:pt idx="4">
                  <c:v>25118</c:v>
                </c:pt>
                <c:pt idx="5">
                  <c:v>#N/A</c:v>
                </c:pt>
                <c:pt idx="6">
                  <c:v>#N/A</c:v>
                </c:pt>
                <c:pt idx="7">
                  <c:v>20210</c:v>
                </c:pt>
                <c:pt idx="8">
                  <c:v>#N/A</c:v>
                </c:pt>
                <c:pt idx="9">
                  <c:v>#N/A</c:v>
                </c:pt>
                <c:pt idx="10">
                  <c:v>17977</c:v>
                </c:pt>
                <c:pt idx="11">
                  <c:v>#N/A</c:v>
                </c:pt>
                <c:pt idx="12">
                  <c:v>#N/A</c:v>
                </c:pt>
                <c:pt idx="13">
                  <c:v>18403</c:v>
                </c:pt>
                <c:pt idx="14">
                  <c:v>#N/A</c:v>
                </c:pt>
              </c:numCache>
            </c:numRef>
          </c:val>
          <c:smooth val="0"/>
          <c:extLst xmlns:c16r2="http://schemas.microsoft.com/office/drawing/2015/06/chart">
            <c:ext xmlns:c16="http://schemas.microsoft.com/office/drawing/2014/chart" uri="{C3380CC4-5D6E-409C-BE32-E72D297353CC}">
              <c16:uniqueId val="{0000000B-2A08-4C8B-8781-42998BBDE9EB}"/>
            </c:ext>
          </c:extLst>
        </c:ser>
        <c:dLbls>
          <c:showLegendKey val="0"/>
          <c:showVal val="0"/>
          <c:showCatName val="0"/>
          <c:showSerName val="0"/>
          <c:showPercent val="0"/>
          <c:showBubbleSize val="0"/>
        </c:dLbls>
        <c:marker val="1"/>
        <c:smooth val="0"/>
        <c:axId val="551928944"/>
        <c:axId val="551922672"/>
      </c:lineChart>
      <c:catAx>
        <c:axId val="55192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51922672"/>
        <c:crosses val="autoZero"/>
        <c:auto val="1"/>
        <c:lblAlgn val="ctr"/>
        <c:lblOffset val="100"/>
        <c:tickLblSkip val="1"/>
        <c:tickMarkSkip val="1"/>
        <c:noMultiLvlLbl val="0"/>
      </c:catAx>
      <c:valAx>
        <c:axId val="551922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192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10338</c:v>
                </c:pt>
                <c:pt idx="1">
                  <c:v>13355</c:v>
                </c:pt>
                <c:pt idx="2">
                  <c:v>13706</c:v>
                </c:pt>
              </c:numCache>
            </c:numRef>
          </c:val>
          <c:extLst xmlns:c16r2="http://schemas.microsoft.com/office/drawing/2015/06/chart">
            <c:ext xmlns:c16="http://schemas.microsoft.com/office/drawing/2014/chart" uri="{C3380CC4-5D6E-409C-BE32-E72D297353CC}">
              <c16:uniqueId val="{00000000-8C94-42E0-B2DA-2D83D31A3C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8C94-42E0-B2DA-2D83D31A3C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3568</c:v>
                </c:pt>
                <c:pt idx="1">
                  <c:v>5569</c:v>
                </c:pt>
                <c:pt idx="2">
                  <c:v>5874</c:v>
                </c:pt>
              </c:numCache>
            </c:numRef>
          </c:val>
          <c:extLst xmlns:c16r2="http://schemas.microsoft.com/office/drawing/2015/06/chart">
            <c:ext xmlns:c16="http://schemas.microsoft.com/office/drawing/2014/chart" uri="{C3380CC4-5D6E-409C-BE32-E72D297353CC}">
              <c16:uniqueId val="{00000002-8C94-42E0-B2DA-2D83D31A3CD2}"/>
            </c:ext>
          </c:extLst>
        </c:ser>
        <c:dLbls>
          <c:showLegendKey val="0"/>
          <c:showVal val="0"/>
          <c:showCatName val="0"/>
          <c:showSerName val="0"/>
          <c:showPercent val="0"/>
          <c:showBubbleSize val="0"/>
        </c:dLbls>
        <c:gapWidth val="120"/>
        <c:overlap val="100"/>
        <c:axId val="551921888"/>
        <c:axId val="551923848"/>
      </c:barChart>
      <c:catAx>
        <c:axId val="551921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51923848"/>
        <c:crosses val="autoZero"/>
        <c:auto val="1"/>
        <c:lblAlgn val="ctr"/>
        <c:lblOffset val="100"/>
        <c:tickLblSkip val="1"/>
        <c:tickMarkSkip val="1"/>
        <c:noMultiLvlLbl val="0"/>
      </c:catAx>
      <c:valAx>
        <c:axId val="5519238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51921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928-450F-9F10-027A5F08C525}"/>
                </c:ext>
                <c:ext xmlns:c15="http://schemas.microsoft.com/office/drawing/2012/chart" uri="{CE6537A1-D6FC-4f65-9D91-7224C49458BB}">
                  <c15:dlblFieldTable>
                    <c15:dlblFTEntry>
                      <c15:txfldGUID>{61519E96-E5B3-4C20-8421-6F1A54B5B1A7}</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928-450F-9F10-027A5F08C525}"/>
                </c:ext>
                <c:ext xmlns:c15="http://schemas.microsoft.com/office/drawing/2012/chart" uri="{CE6537A1-D6FC-4f65-9D91-7224C49458BB}">
                  <c15:dlblFieldTable>
                    <c15:dlblFTEntry>
                      <c15:txfldGUID>{66D1FA12-7A50-4122-81D5-D940E7D92B8F}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928-450F-9F10-027A5F08C525}"/>
                </c:ext>
                <c:ext xmlns:c15="http://schemas.microsoft.com/office/drawing/2012/chart" uri="{CE6537A1-D6FC-4f65-9D91-7224C49458BB}">
                  <c15:dlblFieldTable>
                    <c15:dlblFTEntry>
                      <c15:txfldGUID>{AC7A0188-4DA4-4F2E-B2EA-BCF61077EDA1}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28-450F-9F10-027A5F08C525}"/>
                </c:ext>
                <c:ext xmlns:c15="http://schemas.microsoft.com/office/drawing/2012/chart" uri="{CE6537A1-D6FC-4f65-9D91-7224C49458BB}">
                  <c15:dlblFieldTable>
                    <c15:dlblFTEntry>
                      <c15:txfldGUID>{B0AE8108-479B-47FC-9A95-E683730A100D}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928-450F-9F10-027A5F08C525}"/>
                </c:ext>
                <c:ext xmlns:c15="http://schemas.microsoft.com/office/drawing/2012/chart" uri="{CE6537A1-D6FC-4f65-9D91-7224C49458BB}">
                  <c15:dlblFieldTable>
                    <c15:dlblFTEntry>
                      <c15:txfldGUID>{D69179FA-2203-46E8-A9CF-3949104EC864}</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928-450F-9F10-027A5F08C525}"/>
                </c:ext>
                <c:ext xmlns:c15="http://schemas.microsoft.com/office/drawing/2012/chart" uri="{CE6537A1-D6FC-4f65-9D91-7224C49458BB}">
                  <c15:dlblFieldTable>
                    <c15:dlblFTEntry>
                      <c15:txfldGUID>{807BCFD5-D81E-4E5B-A5D5-1EDF7EAD7EB9}</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928-450F-9F10-027A5F08C525}"/>
                </c:ext>
                <c:ext xmlns:c15="http://schemas.microsoft.com/office/drawing/2012/chart" uri="{CE6537A1-D6FC-4f65-9D91-7224C49458BB}">
                  <c15:dlblFieldTable>
                    <c15:dlblFTEntry>
                      <c15:txfldGUID>{9F97999C-C6CD-4261-88E7-594E350DA78D}</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928-450F-9F10-027A5F08C525}"/>
                </c:ext>
                <c:ext xmlns:c15="http://schemas.microsoft.com/office/drawing/2012/chart" uri="{CE6537A1-D6FC-4f65-9D91-7224C49458BB}">
                  <c15:dlblFieldTable>
                    <c15:dlblFTEntry>
                      <c15:txfldGUID>{95A09E99-2ED0-4E80-9988-C7FDE1D208D4}</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928-450F-9F10-027A5F08C525}"/>
                </c:ext>
                <c:ext xmlns:c15="http://schemas.microsoft.com/office/drawing/2012/chart" uri="{CE6537A1-D6FC-4f65-9D91-7224C49458BB}">
                  <c15:dlblFieldTable>
                    <c15:dlblFTEntry>
                      <c15:txfldGUID>{0ABA9608-51B8-42C7-AD99-AA5B3F1F9688}</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57.3</c:v>
                </c:pt>
                <c:pt idx="8">
                  <c:v>58.5</c:v>
                </c:pt>
                <c:pt idx="16">
                  <c:v>59.3</c:v>
                </c:pt>
                <c:pt idx="24">
                  <c:v>59.8</c:v>
                </c:pt>
                <c:pt idx="32">
                  <c:v>60.9</c:v>
                </c:pt>
              </c:numCache>
            </c:numRef>
          </c:xVal>
          <c:yVal>
            <c:numRef>
              <c:f>公会計指標分析・財政指標組合せ分析表!$BP$51:$DC$51</c:f>
              <c:numCache>
                <c:formatCode>#,##0.0;"▲ "#,##0.0</c:formatCode>
                <c:ptCount val="40"/>
                <c:pt idx="0">
                  <c:v>58.2</c:v>
                </c:pt>
                <c:pt idx="8">
                  <c:v>54</c:v>
                </c:pt>
                <c:pt idx="16">
                  <c:v>48.8</c:v>
                </c:pt>
                <c:pt idx="24">
                  <c:v>35.799999999999997</c:v>
                </c:pt>
                <c:pt idx="32">
                  <c:v>38.9</c:v>
                </c:pt>
              </c:numCache>
            </c:numRef>
          </c:yVal>
          <c:smooth val="0"/>
          <c:extLst xmlns:c16r2="http://schemas.microsoft.com/office/drawing/2015/06/chart">
            <c:ext xmlns:c16="http://schemas.microsoft.com/office/drawing/2014/chart" uri="{C3380CC4-5D6E-409C-BE32-E72D297353CC}">
              <c16:uniqueId val="{00000009-F928-450F-9F10-027A5F08C52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928-450F-9F10-027A5F08C525}"/>
                </c:ext>
                <c:ext xmlns:c15="http://schemas.microsoft.com/office/drawing/2012/chart" uri="{CE6537A1-D6FC-4f65-9D91-7224C49458BB}">
                  <c15:dlblFieldTable>
                    <c15:dlblFTEntry>
                      <c15:txfldGUID>{89ACDFB1-E412-4D77-80AC-9AC5E819A03A}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928-450F-9F10-027A5F08C525}"/>
                </c:ext>
                <c:ext xmlns:c15="http://schemas.microsoft.com/office/drawing/2012/chart" uri="{CE6537A1-D6FC-4f65-9D91-7224C49458BB}">
                  <c15:dlblFieldTable>
                    <c15:dlblFTEntry>
                      <c15:txfldGUID>{82DE1FAF-E70C-49AC-90F4-2F4ECAFDF6F5}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928-450F-9F10-027A5F08C525}"/>
                </c:ext>
                <c:ext xmlns:c15="http://schemas.microsoft.com/office/drawing/2012/chart" uri="{CE6537A1-D6FC-4f65-9D91-7224C49458BB}">
                  <c15:dlblFieldTable>
                    <c15:dlblFTEntry>
                      <c15:txfldGUID>{69B4932C-5965-4D8A-8B4A-EECD8E7321E5}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928-450F-9F10-027A5F08C525}"/>
                </c:ext>
                <c:ext xmlns:c15="http://schemas.microsoft.com/office/drawing/2012/chart" uri="{CE6537A1-D6FC-4f65-9D91-7224C49458BB}">
                  <c15:dlblFieldTable>
                    <c15:dlblFTEntry>
                      <c15:txfldGUID>{33389A15-76BF-4C0B-AD73-4122FFFA0941}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928-450F-9F10-027A5F08C525}"/>
                </c:ext>
                <c:ext xmlns:c15="http://schemas.microsoft.com/office/drawing/2012/chart" uri="{CE6537A1-D6FC-4f65-9D91-7224C49458BB}">
                  <c15:dlblFieldTable>
                    <c15:dlblFTEntry>
                      <c15:txfldGUID>{4FF29748-3A7C-4250-A660-70E25435D23C}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928-450F-9F10-027A5F08C525}"/>
                </c:ext>
                <c:ext xmlns:c15="http://schemas.microsoft.com/office/drawing/2012/chart" uri="{CE6537A1-D6FC-4f65-9D91-7224C49458BB}">
                  <c15:dlblFieldTable>
                    <c15:dlblFTEntry>
                      <c15:txfldGUID>{D4D39D75-0AC8-43C6-80E4-9006F6C6B1C3}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928-450F-9F10-027A5F08C525}"/>
                </c:ext>
                <c:ext xmlns:c15="http://schemas.microsoft.com/office/drawing/2012/chart" uri="{CE6537A1-D6FC-4f65-9D91-7224C49458BB}">
                  <c15:dlblFieldTable>
                    <c15:dlblFTEntry>
                      <c15:txfldGUID>{48689099-7275-4758-B00D-4BCE6326CE36}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928-450F-9F10-027A5F08C525}"/>
                </c:ext>
                <c:ext xmlns:c15="http://schemas.microsoft.com/office/drawing/2012/chart" uri="{CE6537A1-D6FC-4f65-9D91-7224C49458BB}">
                  <c15:dlblFieldTable>
                    <c15:dlblFTEntry>
                      <c15:txfldGUID>{13E89242-6883-4B02-8C26-8E9165333F7F}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928-450F-9F10-027A5F08C525}"/>
                </c:ext>
                <c:ext xmlns:c15="http://schemas.microsoft.com/office/drawing/2012/chart" uri="{CE6537A1-D6FC-4f65-9D91-7224C49458BB}">
                  <c15:dlblFieldTable>
                    <c15:dlblFTEntry>
                      <c15:txfldGUID>{0CD213CF-1809-45A2-9CA4-479CB235A9BF}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54.4</c:v>
                </c:pt>
                <c:pt idx="8">
                  <c:v>57.4</c:v>
                </c:pt>
                <c:pt idx="16">
                  <c:v>58.3</c:v>
                </c:pt>
                <c:pt idx="24">
                  <c:v>60.4</c:v>
                </c:pt>
                <c:pt idx="32">
                  <c:v>61.3</c:v>
                </c:pt>
              </c:numCache>
            </c:numRef>
          </c:xVal>
          <c:yVal>
            <c:numRef>
              <c:f>公会計指標分析・財政指標組合せ分析表!$BP$55:$DC$55</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F928-450F-9F10-027A5F08C525}"/>
            </c:ext>
          </c:extLst>
        </c:ser>
        <c:dLbls>
          <c:showLegendKey val="0"/>
          <c:showVal val="1"/>
          <c:showCatName val="0"/>
          <c:showSerName val="0"/>
          <c:showPercent val="0"/>
          <c:showBubbleSize val="0"/>
        </c:dLbls>
        <c:axId val="551925808"/>
        <c:axId val="551924240"/>
      </c:scatterChart>
      <c:valAx>
        <c:axId val="551925808"/>
        <c:scaling>
          <c:orientation val="minMax"/>
          <c:max val="61.9"/>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924240"/>
        <c:crosses val="autoZero"/>
        <c:crossBetween val="midCat"/>
      </c:valAx>
      <c:valAx>
        <c:axId val="551924240"/>
        <c:scaling>
          <c:orientation val="minMax"/>
          <c:max val="6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9258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5A-4361-9348-E3F357765D3E}"/>
                </c:ext>
                <c:ext xmlns:c15="http://schemas.microsoft.com/office/drawing/2012/chart" uri="{CE6537A1-D6FC-4f65-9D91-7224C49458BB}">
                  <c15:dlblFieldTable>
                    <c15:dlblFTEntry>
                      <c15:txfldGUID>{84E8B5C4-BADB-4C44-8A08-2E6DA0A64E6B}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5A-4361-9348-E3F357765D3E}"/>
                </c:ext>
                <c:ext xmlns:c15="http://schemas.microsoft.com/office/drawing/2012/chart" uri="{CE6537A1-D6FC-4f65-9D91-7224C49458BB}">
                  <c15:dlblFieldTable>
                    <c15:dlblFTEntry>
                      <c15:txfldGUID>{CBA46D78-3094-4018-BE83-5C5565A8159E}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5A-4361-9348-E3F357765D3E}"/>
                </c:ext>
                <c:ext xmlns:c15="http://schemas.microsoft.com/office/drawing/2012/chart" uri="{CE6537A1-D6FC-4f65-9D91-7224C49458BB}">
                  <c15:dlblFieldTable>
                    <c15:dlblFTEntry>
                      <c15:txfldGUID>{E960617C-C169-41D8-A524-255501D19643}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5A-4361-9348-E3F357765D3E}"/>
                </c:ext>
                <c:ext xmlns:c15="http://schemas.microsoft.com/office/drawing/2012/chart" uri="{CE6537A1-D6FC-4f65-9D91-7224C49458BB}">
                  <c15:dlblFieldTable>
                    <c15:dlblFTEntry>
                      <c15:txfldGUID>{AF6A9B45-8B4C-47E9-B158-81857F743943}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5A-4361-9348-E3F357765D3E}"/>
                </c:ext>
                <c:ext xmlns:c15="http://schemas.microsoft.com/office/drawing/2012/chart" uri="{CE6537A1-D6FC-4f65-9D91-7224C49458BB}">
                  <c15:dlblFieldTable>
                    <c15:dlblFTEntry>
                      <c15:txfldGUID>{62269416-747F-4D74-9F38-BD97092C4028}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5A-4361-9348-E3F357765D3E}"/>
                </c:ext>
                <c:ext xmlns:c15="http://schemas.microsoft.com/office/drawing/2012/chart" uri="{CE6537A1-D6FC-4f65-9D91-7224C49458BB}">
                  <c15:dlblFieldTable>
                    <c15:dlblFTEntry>
                      <c15:txfldGUID>{99B83F0F-F370-49DF-9AFF-0F7990A2D6C0}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5A-4361-9348-E3F357765D3E}"/>
                </c:ext>
                <c:ext xmlns:c15="http://schemas.microsoft.com/office/drawing/2012/chart" uri="{CE6537A1-D6FC-4f65-9D91-7224C49458BB}">
                  <c15:dlblFieldTable>
                    <c15:dlblFTEntry>
                      <c15:txfldGUID>{524D9947-840C-4D48-B892-E35BEB793867}</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5A-4361-9348-E3F357765D3E}"/>
                </c:ext>
                <c:ext xmlns:c15="http://schemas.microsoft.com/office/drawing/2012/chart" uri="{CE6537A1-D6FC-4f65-9D91-7224C49458BB}">
                  <c15:dlblFieldTable>
                    <c15:dlblFTEntry>
                      <c15:txfldGUID>{F6EC6FC1-8F64-456E-ABF7-5902CB282D85}</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5A-4361-9348-E3F357765D3E}"/>
                </c:ext>
                <c:ext xmlns:c15="http://schemas.microsoft.com/office/drawing/2012/chart" uri="{CE6537A1-D6FC-4f65-9D91-7224C49458BB}">
                  <c15:dlblFieldTable>
                    <c15:dlblFTEntry>
                      <c15:txfldGUID>{7E1B930B-2519-4C51-A455-8139C673A647}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2.5</c:v>
                </c:pt>
                <c:pt idx="16">
                  <c:v>2.6</c:v>
                </c:pt>
                <c:pt idx="24">
                  <c:v>2.4</c:v>
                </c:pt>
                <c:pt idx="32">
                  <c:v>2.6</c:v>
                </c:pt>
              </c:numCache>
            </c:numRef>
          </c:xVal>
          <c:yVal>
            <c:numRef>
              <c:f>公会計指標分析・財政指標組合せ分析表!$BP$73:$DC$73</c:f>
              <c:numCache>
                <c:formatCode>#,##0.0;"▲ "#,##0.0</c:formatCode>
                <c:ptCount val="40"/>
                <c:pt idx="0">
                  <c:v>58.2</c:v>
                </c:pt>
                <c:pt idx="8">
                  <c:v>54</c:v>
                </c:pt>
                <c:pt idx="16">
                  <c:v>48.8</c:v>
                </c:pt>
                <c:pt idx="24">
                  <c:v>35.799999999999997</c:v>
                </c:pt>
                <c:pt idx="32">
                  <c:v>38.9</c:v>
                </c:pt>
              </c:numCache>
            </c:numRef>
          </c:yVal>
          <c:smooth val="0"/>
          <c:extLst xmlns:c16r2="http://schemas.microsoft.com/office/drawing/2015/06/chart">
            <c:ext xmlns:c16="http://schemas.microsoft.com/office/drawing/2014/chart" uri="{C3380CC4-5D6E-409C-BE32-E72D297353CC}">
              <c16:uniqueId val="{00000009-895A-4361-9348-E3F357765D3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5A-4361-9348-E3F357765D3E}"/>
                </c:ext>
                <c:ext xmlns:c15="http://schemas.microsoft.com/office/drawing/2012/chart" uri="{CE6537A1-D6FC-4f65-9D91-7224C49458BB}">
                  <c15:dlblFieldTable>
                    <c15:dlblFTEntry>
                      <c15:txfldGUID>{D62CA4D9-9800-4376-ADE4-D0B13FAF4CAA}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5A-4361-9348-E3F357765D3E}"/>
                </c:ext>
                <c:ext xmlns:c15="http://schemas.microsoft.com/office/drawing/2012/chart" uri="{CE6537A1-D6FC-4f65-9D91-7224C49458BB}">
                  <c15:dlblFieldTable>
                    <c15:dlblFTEntry>
                      <c15:txfldGUID>{E6C4C8DB-1EE0-4EAE-B94B-DF7E2E0CB573}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5A-4361-9348-E3F357765D3E}"/>
                </c:ext>
                <c:ext xmlns:c15="http://schemas.microsoft.com/office/drawing/2012/chart" uri="{CE6537A1-D6FC-4f65-9D91-7224C49458BB}">
                  <c15:dlblFieldTable>
                    <c15:dlblFTEntry>
                      <c15:txfldGUID>{BDF81B25-4CB0-45AE-8884-303F3E4E8693}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5A-4361-9348-E3F357765D3E}"/>
                </c:ext>
                <c:ext xmlns:c15="http://schemas.microsoft.com/office/drawing/2012/chart" uri="{CE6537A1-D6FC-4f65-9D91-7224C49458BB}">
                  <c15:dlblFieldTable>
                    <c15:dlblFTEntry>
                      <c15:txfldGUID>{124464FA-A1AF-4794-8C4B-2BE7F68E0EC9}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5A-4361-9348-E3F357765D3E}"/>
                </c:ext>
                <c:ext xmlns:c15="http://schemas.microsoft.com/office/drawing/2012/chart" uri="{CE6537A1-D6FC-4f65-9D91-7224C49458BB}">
                  <c15:dlblFieldTable>
                    <c15:dlblFTEntry>
                      <c15:txfldGUID>{A2FBFC05-FBA8-45AC-AFEE-CCAEEDC32CE3}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5A-4361-9348-E3F357765D3E}"/>
                </c:ext>
                <c:ext xmlns:c15="http://schemas.microsoft.com/office/drawing/2012/chart" uri="{CE6537A1-D6FC-4f65-9D91-7224C49458BB}">
                  <c15:dlblFieldTable>
                    <c15:dlblFTEntry>
                      <c15:txfldGUID>{6B2136D7-A77A-45BA-B094-F564E462451F}</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5A-4361-9348-E3F357765D3E}"/>
                </c:ext>
                <c:ext xmlns:c15="http://schemas.microsoft.com/office/drawing/2012/chart" uri="{CE6537A1-D6FC-4f65-9D91-7224C49458BB}">
                  <c15:dlblFieldTable>
                    <c15:dlblFTEntry>
                      <c15:txfldGUID>{1A09623C-FE7C-4AB6-B890-443497565C14}</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5A-4361-9348-E3F357765D3E}"/>
                </c:ext>
                <c:ext xmlns:c15="http://schemas.microsoft.com/office/drawing/2012/chart" uri="{CE6537A1-D6FC-4f65-9D91-7224C49458BB}">
                  <c15:dlblFieldTable>
                    <c15:dlblFTEntry>
                      <c15:txfldGUID>{F72E512D-AC69-423C-8333-F0A47F20DAA0}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5A-4361-9348-E3F357765D3E}"/>
                </c:ext>
                <c:ext xmlns:c15="http://schemas.microsoft.com/office/drawing/2012/chart" uri="{CE6537A1-D6FC-4f65-9D91-7224C49458BB}">
                  <c15:dlblFieldTable>
                    <c15:dlblFTEntry>
                      <c15:txfldGUID>{E1FECC91-FFC0-43AC-AE72-C41DBA03BA44}</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xmlns:c16r2="http://schemas.microsoft.com/office/drawing/2015/06/chart">
            <c:ext xmlns:c16="http://schemas.microsoft.com/office/drawing/2014/chart" uri="{C3380CC4-5D6E-409C-BE32-E72D297353CC}">
              <c16:uniqueId val="{00000013-895A-4361-9348-E3F357765D3E}"/>
            </c:ext>
          </c:extLst>
        </c:ser>
        <c:dLbls>
          <c:showLegendKey val="0"/>
          <c:showVal val="1"/>
          <c:showCatName val="0"/>
          <c:showSerName val="0"/>
          <c:showPercent val="0"/>
          <c:showBubbleSize val="0"/>
        </c:dLbls>
        <c:axId val="551926592"/>
        <c:axId val="551928160"/>
      </c:scatterChart>
      <c:valAx>
        <c:axId val="551926592"/>
        <c:scaling>
          <c:orientation val="minMax"/>
          <c:max val="6.6999999999999993"/>
          <c:min val="2.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1928160"/>
        <c:crosses val="autoZero"/>
        <c:crossBetween val="midCat"/>
      </c:valAx>
      <c:valAx>
        <c:axId val="551928160"/>
        <c:scaling>
          <c:orientation val="minMax"/>
          <c:max val="65"/>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192659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分子の要因としては、公債費において公共用地特会の元利償還金及び公営企業への償還財源がともに増加しているため、約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債費を軽減する特定財源等については、今年度から発生した用地国債取得用地売払収入等が増となったものの、臨時財政対策債、公害防止事業債等の減により基準財政需要額算入公債費が大きく減じたことから、分子全体として約</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a:t>
          </a:r>
          <a:r>
            <a:rPr kumimoji="1" lang="en-US" altLang="ja-JP" sz="1400">
              <a:latin typeface="ＭＳ ゴシック" pitchFamily="49" charset="-128"/>
              <a:ea typeface="ＭＳ ゴシック" pitchFamily="49" charset="-128"/>
            </a:rPr>
            <a:t>34.0</a:t>
          </a:r>
          <a:r>
            <a:rPr kumimoji="1" lang="ja-JP" altLang="en-US" sz="1400">
              <a:latin typeface="ＭＳ ゴシック" pitchFamily="49" charset="-128"/>
              <a:ea typeface="ＭＳ ゴシック" pitchFamily="49" charset="-128"/>
            </a:rPr>
            <a:t>％）の大幅増となった。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満期一括償還地方債については、平成</a:t>
          </a:r>
          <a:r>
            <a:rPr kumimoji="1" lang="en-US" altLang="ja-JP" sz="1100">
              <a:latin typeface="ＭＳ ゴシック" pitchFamily="49" charset="-128"/>
              <a:ea typeface="ＭＳ ゴシック" pitchFamily="49" charset="-128"/>
            </a:rPr>
            <a:t>14</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17</a:t>
          </a:r>
          <a:r>
            <a:rPr kumimoji="1" lang="ja-JP" altLang="en-US" sz="1100">
              <a:latin typeface="ＭＳ ゴシック" pitchFamily="49" charset="-128"/>
              <a:ea typeface="ＭＳ ゴシック" pitchFamily="49" charset="-128"/>
            </a:rPr>
            <a:t>年度に発行しており、発行額の</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分１を毎年度の減債基金積立金積立相当額としている。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要因のうち将来負担分については、普通会計の地方債現在高が増加しているものの、公営企業債繰入額は病院事業分及び下水道分が共に減少となった。退職手当負担見込み額は、職員数の減少に伴い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将来負担を軽減する特定財源等については、介護保険事業基金、財政調整基金、一般廃棄物処理施設建設基金等が増加し、充当可能特定歳入についても、都市計画事業に係る地方債現在高等の増加に伴う都市計画税充当見込額の増により増加した。基準財政需要算入額については、下水に係る算入額が増加したものの、臨時財政対策債などの公債費が減少した効果が上回り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分子全体としては約</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億円の増となった。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神奈川県厚木市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法人関係税の増収などにより財政調整基金に約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億円、一般廃棄物処理施設建設基金に約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ほか、高校等への修学、入学準備、中学校の学校教育活動（部活動等）への奨学金の支給のため、久保奨学金基金積立金を約４百万円取り崩したことなどから、令和元年度末残高は前年度と比べて約６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また、今後は、庁舎建設など大型プロジェクトが多く予定されていることから、計画的に活用していく。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・庁舎建設等基金：市庁舎の建設又は改修に必要な経費に充てるため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・一般廃棄物処理施設建設基金：一般廃棄物処理施設建設に必要な経費に充てるため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・みどりの基金：緑の保全及び緑化の推進を図るため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・久保子どもの未来応援基金：子どもの明るい未来の実現を応援する事業に必要な経費に充てるため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・一般廃棄物処理施設建設基金：一般廃棄物処理施設建設に向けて、３億円を積み立てたことにより増となった。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庁舎建設等基金については、市庁舎の建設に必要な経費に充てるため、資金需要のタイミングを計りながら計画的に運用をしていく。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他の特定目的基金については、寄附による積み立てや今後の都市基盤整備など必要な場合には積み立てを行っていく。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令和元年度においては、約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億円を取り崩した結果、年度末残高は前年度と比較して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億円については、前年度から引き続き、市内企業の業績好調による法人市民税収の上振れ分等を主な原資として積み立てたものである。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なお、取崩額の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億円については、法人市民税還付分としての約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憶円、ふるさと納税寄附金の事業等充当分としての４億円である。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不交付団体である本市においては、社会情勢等による税収の増減が、直接予算に影響を与えることや、税還付や、国の制度改正等の突発的な事項へ備えなければならないため、計画的な積み立てが必要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分母となる有形固定資産額が前年度と比べ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1,680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百万円のプラスとなったのに対して、分子となる有形固定資産減価償却累計額は、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4,270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百万円のプラスとなった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全国平均とほぼ同水準であるが、平成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厚木市公共施設最適化基本計画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に基づき、長期的な視点で</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公共施設等の更新・統廃合・長寿命化などを計画的に行っているところである。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56786</xdr:rowOff>
    </xdr:from>
    <xdr:ext cx="405111" cy="259045"/>
    <xdr:sp macro="" textlink="">
      <xdr:nvSpPr>
        <xdr:cNvPr id="68"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61087</xdr:rowOff>
    </xdr:from>
    <xdr:to>
      <xdr:col>23</xdr:col>
      <xdr:colOff>136525</xdr:colOff>
      <xdr:row>29</xdr:row>
      <xdr:rowOff>162687</xdr:rowOff>
    </xdr:to>
    <xdr:sp macro="" textlink="">
      <xdr:nvSpPr>
        <xdr:cNvPr id="79" name="楕円 78"/>
        <xdr:cNvSpPr/>
      </xdr:nvSpPr>
      <xdr:spPr>
        <a:xfrm>
          <a:off x="47117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83964</xdr:rowOff>
    </xdr:from>
    <xdr:ext cx="405111" cy="259045"/>
    <xdr:sp macro="" textlink="">
      <xdr:nvSpPr>
        <xdr:cNvPr id="80" name="有形固定資産減価償却率該当値テキスト"/>
        <xdr:cNvSpPr txBox="1"/>
      </xdr:nvSpPr>
      <xdr:spPr>
        <a:xfrm>
          <a:off x="4813300" y="5656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13589</xdr:rowOff>
    </xdr:from>
    <xdr:to>
      <xdr:col>19</xdr:col>
      <xdr:colOff>187325</xdr:colOff>
      <xdr:row>29</xdr:row>
      <xdr:rowOff>115189</xdr:rowOff>
    </xdr:to>
    <xdr:sp macro="" textlink="">
      <xdr:nvSpPr>
        <xdr:cNvPr id="81" name="楕円 80"/>
        <xdr:cNvSpPr/>
      </xdr:nvSpPr>
      <xdr:spPr>
        <a:xfrm>
          <a:off x="4000500" y="57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64389</xdr:rowOff>
    </xdr:from>
    <xdr:to>
      <xdr:col>23</xdr:col>
      <xdr:colOff>85725</xdr:colOff>
      <xdr:row>29</xdr:row>
      <xdr:rowOff>111887</xdr:rowOff>
    </xdr:to>
    <xdr:cxnSp macro="">
      <xdr:nvCxnSpPr>
        <xdr:cNvPr id="82" name="直線コネクタ 81"/>
        <xdr:cNvCxnSpPr/>
      </xdr:nvCxnSpPr>
      <xdr:spPr>
        <a:xfrm>
          <a:off x="4051300" y="5807964"/>
          <a:ext cx="7112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163449</xdr:rowOff>
    </xdr:from>
    <xdr:to>
      <xdr:col>15</xdr:col>
      <xdr:colOff>187325</xdr:colOff>
      <xdr:row>29</xdr:row>
      <xdr:rowOff>93599</xdr:rowOff>
    </xdr:to>
    <xdr:sp macro="" textlink="">
      <xdr:nvSpPr>
        <xdr:cNvPr id="83" name="楕円 82"/>
        <xdr:cNvSpPr/>
      </xdr:nvSpPr>
      <xdr:spPr>
        <a:xfrm>
          <a:off x="3238500" y="57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42799</xdr:rowOff>
    </xdr:from>
    <xdr:to>
      <xdr:col>19</xdr:col>
      <xdr:colOff>136525</xdr:colOff>
      <xdr:row>29</xdr:row>
      <xdr:rowOff>64389</xdr:rowOff>
    </xdr:to>
    <xdr:cxnSp macro="">
      <xdr:nvCxnSpPr>
        <xdr:cNvPr id="84" name="直線コネクタ 83"/>
        <xdr:cNvCxnSpPr/>
      </xdr:nvCxnSpPr>
      <xdr:spPr>
        <a:xfrm>
          <a:off x="3289300" y="578637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128905</xdr:rowOff>
    </xdr:from>
    <xdr:to>
      <xdr:col>11</xdr:col>
      <xdr:colOff>187325</xdr:colOff>
      <xdr:row>29</xdr:row>
      <xdr:rowOff>59055</xdr:rowOff>
    </xdr:to>
    <xdr:sp macro="" textlink="">
      <xdr:nvSpPr>
        <xdr:cNvPr id="85" name="楕円 84"/>
        <xdr:cNvSpPr/>
      </xdr:nvSpPr>
      <xdr:spPr>
        <a:xfrm>
          <a:off x="2476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8255</xdr:rowOff>
    </xdr:from>
    <xdr:to>
      <xdr:col>15</xdr:col>
      <xdr:colOff>136525</xdr:colOff>
      <xdr:row>29</xdr:row>
      <xdr:rowOff>42799</xdr:rowOff>
    </xdr:to>
    <xdr:cxnSp macro="">
      <xdr:nvCxnSpPr>
        <xdr:cNvPr id="86" name="直線コネクタ 85"/>
        <xdr:cNvCxnSpPr/>
      </xdr:nvCxnSpPr>
      <xdr:spPr>
        <a:xfrm>
          <a:off x="2527300" y="5751830"/>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77089</xdr:rowOff>
    </xdr:from>
    <xdr:to>
      <xdr:col>7</xdr:col>
      <xdr:colOff>187325</xdr:colOff>
      <xdr:row>29</xdr:row>
      <xdr:rowOff>7239</xdr:rowOff>
    </xdr:to>
    <xdr:sp macro="" textlink="">
      <xdr:nvSpPr>
        <xdr:cNvPr id="87" name="楕円 86"/>
        <xdr:cNvSpPr/>
      </xdr:nvSpPr>
      <xdr:spPr>
        <a:xfrm>
          <a:off x="1714500" y="56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127889</xdr:rowOff>
    </xdr:from>
    <xdr:to>
      <xdr:col>11</xdr:col>
      <xdr:colOff>136525</xdr:colOff>
      <xdr:row>29</xdr:row>
      <xdr:rowOff>8255</xdr:rowOff>
    </xdr:to>
    <xdr:cxnSp macro="">
      <xdr:nvCxnSpPr>
        <xdr:cNvPr id="88" name="直線コネクタ 87"/>
        <xdr:cNvCxnSpPr/>
      </xdr:nvCxnSpPr>
      <xdr:spPr>
        <a:xfrm>
          <a:off x="1765300" y="5700014"/>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132224</xdr:rowOff>
    </xdr:from>
    <xdr:ext cx="405111" cy="259045"/>
    <xdr:sp macro="" textlink="">
      <xdr:nvSpPr>
        <xdr:cNvPr id="89" name="n_1aveValue有形固定資産減価償却率"/>
        <xdr:cNvSpPr txBox="1"/>
      </xdr:nvSpPr>
      <xdr:spPr>
        <a:xfrm>
          <a:off x="38360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90" name="n_2aveValue有形固定資産減価償却率"/>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91" name="n_3aveValue有形固定資産減価償却率"/>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2" name="n_4aveValue有形固定資産減価償却率"/>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131716</xdr:rowOff>
    </xdr:from>
    <xdr:ext cx="405111" cy="259045"/>
    <xdr:sp macro="" textlink="">
      <xdr:nvSpPr>
        <xdr:cNvPr id="93" name="n_1mainValue有形固定資産減価償却率"/>
        <xdr:cNvSpPr txBox="1"/>
      </xdr:nvSpPr>
      <xdr:spPr>
        <a:xfrm>
          <a:off x="38360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84726</xdr:rowOff>
    </xdr:from>
    <xdr:ext cx="405111" cy="259045"/>
    <xdr:sp macro="" textlink="">
      <xdr:nvSpPr>
        <xdr:cNvPr id="94" name="n_2mainValue有形固定資産減価償却率"/>
        <xdr:cNvSpPr txBox="1"/>
      </xdr:nvSpPr>
      <xdr:spPr>
        <a:xfrm>
          <a:off x="3086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50182</xdr:rowOff>
    </xdr:from>
    <xdr:ext cx="405111" cy="259045"/>
    <xdr:sp macro="" textlink="">
      <xdr:nvSpPr>
        <xdr:cNvPr id="95" name="n_3mainValue有形固定資産減価償却率"/>
        <xdr:cNvSpPr txBox="1"/>
      </xdr:nvSpPr>
      <xdr:spPr>
        <a:xfrm>
          <a:off x="2324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169816</xdr:rowOff>
    </xdr:from>
    <xdr:ext cx="405111" cy="259045"/>
    <xdr:sp macro="" textlink="">
      <xdr:nvSpPr>
        <xdr:cNvPr id="96" name="n_4mainValue有形固定資産減価償却率"/>
        <xdr:cNvSpPr txBox="1"/>
      </xdr:nvSpPr>
      <xdr:spPr>
        <a:xfrm>
          <a:off x="1562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前年度に比べ一般財源総額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充当可能財源等である基金が増加したものの、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将来負担額が前年度に比べ増加したことなどから、債務償還比率は、前年度から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今後は、大規模な投資事業が予定されており、将来負担を考慮し、計画的な地方債の借入を活用し、事業を実施していく。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4" name="テキスト ボックス 123"/>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6" name="テキスト ボックス 125"/>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8" name="直線コネクタ 127"/>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9" name="債務償還比率最小値テキスト"/>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30" name="直線コネクタ 129"/>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31" name="債務償還比率最大値テキスト"/>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32" name="直線コネクタ 131"/>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66964</xdr:rowOff>
    </xdr:from>
    <xdr:ext cx="469744" cy="259045"/>
    <xdr:sp macro="" textlink="">
      <xdr:nvSpPr>
        <xdr:cNvPr id="133" name="債務償還比率平均値テキスト"/>
        <xdr:cNvSpPr txBox="1"/>
      </xdr:nvSpPr>
      <xdr:spPr>
        <a:xfrm>
          <a:off x="14846300" y="5810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4" name="フローチャート: 判断 133"/>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5" name="フローチャート: 判断 134"/>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6" name="フローチャート: 判断 135"/>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7" name="フローチャート: 判断 136"/>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8" name="フローチャート: 判断 137"/>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86306</xdr:rowOff>
    </xdr:from>
    <xdr:to>
      <xdr:col>76</xdr:col>
      <xdr:colOff>73025</xdr:colOff>
      <xdr:row>28</xdr:row>
      <xdr:rowOff>16456</xdr:rowOff>
    </xdr:to>
    <xdr:sp macro="" textlink="">
      <xdr:nvSpPr>
        <xdr:cNvPr id="144" name="楕円 143"/>
        <xdr:cNvSpPr/>
      </xdr:nvSpPr>
      <xdr:spPr>
        <a:xfrm>
          <a:off x="14744700" y="54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109183</xdr:rowOff>
    </xdr:from>
    <xdr:ext cx="469744" cy="259045"/>
    <xdr:sp macro="" textlink="">
      <xdr:nvSpPr>
        <xdr:cNvPr id="145" name="債務償還比率該当値テキスト"/>
        <xdr:cNvSpPr txBox="1"/>
      </xdr:nvSpPr>
      <xdr:spPr>
        <a:xfrm>
          <a:off x="14846300" y="5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40966</xdr:rowOff>
    </xdr:from>
    <xdr:to>
      <xdr:col>72</xdr:col>
      <xdr:colOff>123825</xdr:colOff>
      <xdr:row>27</xdr:row>
      <xdr:rowOff>142566</xdr:rowOff>
    </xdr:to>
    <xdr:sp macro="" textlink="">
      <xdr:nvSpPr>
        <xdr:cNvPr id="146" name="楕円 145"/>
        <xdr:cNvSpPr/>
      </xdr:nvSpPr>
      <xdr:spPr>
        <a:xfrm>
          <a:off x="14033500" y="54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91766</xdr:rowOff>
    </xdr:from>
    <xdr:to>
      <xdr:col>76</xdr:col>
      <xdr:colOff>22225</xdr:colOff>
      <xdr:row>27</xdr:row>
      <xdr:rowOff>137106</xdr:rowOff>
    </xdr:to>
    <xdr:cxnSp macro="">
      <xdr:nvCxnSpPr>
        <xdr:cNvPr id="147" name="直線コネクタ 146"/>
        <xdr:cNvCxnSpPr/>
      </xdr:nvCxnSpPr>
      <xdr:spPr>
        <a:xfrm>
          <a:off x="14084300" y="5492441"/>
          <a:ext cx="711200" cy="4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41429</xdr:rowOff>
    </xdr:from>
    <xdr:to>
      <xdr:col>68</xdr:col>
      <xdr:colOff>123825</xdr:colOff>
      <xdr:row>27</xdr:row>
      <xdr:rowOff>143029</xdr:rowOff>
    </xdr:to>
    <xdr:sp macro="" textlink="">
      <xdr:nvSpPr>
        <xdr:cNvPr id="148" name="楕円 147"/>
        <xdr:cNvSpPr/>
      </xdr:nvSpPr>
      <xdr:spPr>
        <a:xfrm>
          <a:off x="13271500" y="544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91766</xdr:rowOff>
    </xdr:from>
    <xdr:to>
      <xdr:col>72</xdr:col>
      <xdr:colOff>73025</xdr:colOff>
      <xdr:row>27</xdr:row>
      <xdr:rowOff>92229</xdr:rowOff>
    </xdr:to>
    <xdr:cxnSp macro="">
      <xdr:nvCxnSpPr>
        <xdr:cNvPr id="149" name="直線コネクタ 148"/>
        <xdr:cNvCxnSpPr/>
      </xdr:nvCxnSpPr>
      <xdr:spPr>
        <a:xfrm flipV="1">
          <a:off x="13322300" y="5492441"/>
          <a:ext cx="762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152536</xdr:rowOff>
    </xdr:from>
    <xdr:to>
      <xdr:col>64</xdr:col>
      <xdr:colOff>123825</xdr:colOff>
      <xdr:row>30</xdr:row>
      <xdr:rowOff>82686</xdr:rowOff>
    </xdr:to>
    <xdr:sp macro="" textlink="">
      <xdr:nvSpPr>
        <xdr:cNvPr id="150" name="楕円 149"/>
        <xdr:cNvSpPr/>
      </xdr:nvSpPr>
      <xdr:spPr>
        <a:xfrm>
          <a:off x="12509500" y="58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92229</xdr:rowOff>
    </xdr:from>
    <xdr:to>
      <xdr:col>68</xdr:col>
      <xdr:colOff>73025</xdr:colOff>
      <xdr:row>30</xdr:row>
      <xdr:rowOff>31886</xdr:rowOff>
    </xdr:to>
    <xdr:cxnSp macro="">
      <xdr:nvCxnSpPr>
        <xdr:cNvPr id="151" name="直線コネクタ 150"/>
        <xdr:cNvCxnSpPr/>
      </xdr:nvCxnSpPr>
      <xdr:spPr>
        <a:xfrm flipV="1">
          <a:off x="12560300" y="5492904"/>
          <a:ext cx="762000" cy="45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143211</xdr:rowOff>
    </xdr:from>
    <xdr:to>
      <xdr:col>60</xdr:col>
      <xdr:colOff>123825</xdr:colOff>
      <xdr:row>28</xdr:row>
      <xdr:rowOff>73361</xdr:rowOff>
    </xdr:to>
    <xdr:sp macro="" textlink="">
      <xdr:nvSpPr>
        <xdr:cNvPr id="152" name="楕円 151"/>
        <xdr:cNvSpPr/>
      </xdr:nvSpPr>
      <xdr:spPr>
        <a:xfrm>
          <a:off x="11747500" y="554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22561</xdr:rowOff>
    </xdr:from>
    <xdr:to>
      <xdr:col>64</xdr:col>
      <xdr:colOff>73025</xdr:colOff>
      <xdr:row>30</xdr:row>
      <xdr:rowOff>31886</xdr:rowOff>
    </xdr:to>
    <xdr:cxnSp macro="">
      <xdr:nvCxnSpPr>
        <xdr:cNvPr id="153" name="直線コネクタ 152"/>
        <xdr:cNvCxnSpPr/>
      </xdr:nvCxnSpPr>
      <xdr:spPr>
        <a:xfrm>
          <a:off x="11798300" y="5594686"/>
          <a:ext cx="762000" cy="35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15674</xdr:rowOff>
    </xdr:from>
    <xdr:ext cx="469744" cy="259045"/>
    <xdr:sp macro="" textlink="">
      <xdr:nvSpPr>
        <xdr:cNvPr id="154" name="n_1aveValue債務償還比率"/>
        <xdr:cNvSpPr txBox="1"/>
      </xdr:nvSpPr>
      <xdr:spPr>
        <a:xfrm>
          <a:off x="13836727" y="593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60705</xdr:rowOff>
    </xdr:from>
    <xdr:ext cx="469744" cy="259045"/>
    <xdr:sp macro="" textlink="">
      <xdr:nvSpPr>
        <xdr:cNvPr id="155" name="n_2aveValue債務償還比率"/>
        <xdr:cNvSpPr txBox="1"/>
      </xdr:nvSpPr>
      <xdr:spPr>
        <a:xfrm>
          <a:off x="13087427" y="597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89697</xdr:rowOff>
    </xdr:from>
    <xdr:ext cx="469744" cy="259045"/>
    <xdr:sp macro="" textlink="">
      <xdr:nvSpPr>
        <xdr:cNvPr id="156" name="n_3aveValue債務償還比率"/>
        <xdr:cNvSpPr txBox="1"/>
      </xdr:nvSpPr>
      <xdr:spPr>
        <a:xfrm>
          <a:off x="12325427" y="600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18142</xdr:rowOff>
    </xdr:from>
    <xdr:ext cx="469744" cy="259045"/>
    <xdr:sp macro="" textlink="">
      <xdr:nvSpPr>
        <xdr:cNvPr id="157" name="n_4aveValue債務償還比率"/>
        <xdr:cNvSpPr txBox="1"/>
      </xdr:nvSpPr>
      <xdr:spPr>
        <a:xfrm>
          <a:off x="11563427" y="593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159093</xdr:rowOff>
    </xdr:from>
    <xdr:ext cx="469744" cy="259045"/>
    <xdr:sp macro="" textlink="">
      <xdr:nvSpPr>
        <xdr:cNvPr id="158" name="n_1mainValue債務償還比率"/>
        <xdr:cNvSpPr txBox="1"/>
      </xdr:nvSpPr>
      <xdr:spPr>
        <a:xfrm>
          <a:off x="13836727" y="521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159556</xdr:rowOff>
    </xdr:from>
    <xdr:ext cx="469744" cy="259045"/>
    <xdr:sp macro="" textlink="">
      <xdr:nvSpPr>
        <xdr:cNvPr id="159" name="n_2mainValue債務償還比率"/>
        <xdr:cNvSpPr txBox="1"/>
      </xdr:nvSpPr>
      <xdr:spPr>
        <a:xfrm>
          <a:off x="13087427" y="5217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99213</xdr:rowOff>
    </xdr:from>
    <xdr:ext cx="469744" cy="259045"/>
    <xdr:sp macro="" textlink="">
      <xdr:nvSpPr>
        <xdr:cNvPr id="160" name="n_3mainValue債務償還比率"/>
        <xdr:cNvSpPr txBox="1"/>
      </xdr:nvSpPr>
      <xdr:spPr>
        <a:xfrm>
          <a:off x="12325427" y="56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89888</xdr:rowOff>
    </xdr:from>
    <xdr:ext cx="469744" cy="259045"/>
    <xdr:sp macro="" textlink="">
      <xdr:nvSpPr>
        <xdr:cNvPr id="161" name="n_4mainValue債務償還比率"/>
        <xdr:cNvSpPr txBox="1"/>
      </xdr:nvSpPr>
      <xdr:spPr>
        <a:xfrm>
          <a:off x="11563427" y="531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120032</xdr:rowOff>
    </xdr:from>
    <xdr:ext cx="405111" cy="259045"/>
    <xdr:sp macro="" textlink="">
      <xdr:nvSpPr>
        <xdr:cNvPr id="62" name="【道路】&#10;有形固定資産減価償却率平均値テキスト"/>
        <xdr:cNvSpPr txBox="1"/>
      </xdr:nvSpPr>
      <xdr:spPr>
        <a:xfrm>
          <a:off x="4673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42545</xdr:rowOff>
    </xdr:from>
    <xdr:to>
      <xdr:col>24</xdr:col>
      <xdr:colOff>114300</xdr:colOff>
      <xdr:row>37</xdr:row>
      <xdr:rowOff>144145</xdr:rowOff>
    </xdr:to>
    <xdr:sp macro="" textlink="">
      <xdr:nvSpPr>
        <xdr:cNvPr id="73" name="楕円 72"/>
        <xdr:cNvSpPr/>
      </xdr:nvSpPr>
      <xdr:spPr>
        <a:xfrm>
          <a:off x="45847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65422</xdr:rowOff>
    </xdr:from>
    <xdr:ext cx="405111" cy="259045"/>
    <xdr:sp macro="" textlink="">
      <xdr:nvSpPr>
        <xdr:cNvPr id="74" name="【道路】&#10;有形固定資産減価償却率該当値テキスト"/>
        <xdr:cNvSpPr txBox="1"/>
      </xdr:nvSpPr>
      <xdr:spPr>
        <a:xfrm>
          <a:off x="4673600"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25400</xdr:rowOff>
    </xdr:from>
    <xdr:to>
      <xdr:col>20</xdr:col>
      <xdr:colOff>38100</xdr:colOff>
      <xdr:row>37</xdr:row>
      <xdr:rowOff>127000</xdr:rowOff>
    </xdr:to>
    <xdr:sp macro="" textlink="">
      <xdr:nvSpPr>
        <xdr:cNvPr id="75" name="楕円 74"/>
        <xdr:cNvSpPr/>
      </xdr:nvSpPr>
      <xdr:spPr>
        <a:xfrm>
          <a:off x="3746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76200</xdr:rowOff>
    </xdr:from>
    <xdr:to>
      <xdr:col>24</xdr:col>
      <xdr:colOff>63500</xdr:colOff>
      <xdr:row>37</xdr:row>
      <xdr:rowOff>93345</xdr:rowOff>
    </xdr:to>
    <xdr:cxnSp macro="">
      <xdr:nvCxnSpPr>
        <xdr:cNvPr id="76" name="直線コネクタ 75"/>
        <xdr:cNvCxnSpPr/>
      </xdr:nvCxnSpPr>
      <xdr:spPr>
        <a:xfrm>
          <a:off x="3797300" y="64198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10160</xdr:rowOff>
    </xdr:from>
    <xdr:to>
      <xdr:col>15</xdr:col>
      <xdr:colOff>101600</xdr:colOff>
      <xdr:row>37</xdr:row>
      <xdr:rowOff>111760</xdr:rowOff>
    </xdr:to>
    <xdr:sp macro="" textlink="">
      <xdr:nvSpPr>
        <xdr:cNvPr id="77" name="楕円 76"/>
        <xdr:cNvSpPr/>
      </xdr:nvSpPr>
      <xdr:spPr>
        <a:xfrm>
          <a:off x="2857500" y="63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60960</xdr:rowOff>
    </xdr:from>
    <xdr:to>
      <xdr:col>19</xdr:col>
      <xdr:colOff>177800</xdr:colOff>
      <xdr:row>37</xdr:row>
      <xdr:rowOff>76200</xdr:rowOff>
    </xdr:to>
    <xdr:cxnSp macro="">
      <xdr:nvCxnSpPr>
        <xdr:cNvPr id="78" name="直線コネクタ 77"/>
        <xdr:cNvCxnSpPr/>
      </xdr:nvCxnSpPr>
      <xdr:spPr>
        <a:xfrm>
          <a:off x="2908300" y="64046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158750</xdr:rowOff>
    </xdr:from>
    <xdr:to>
      <xdr:col>10</xdr:col>
      <xdr:colOff>165100</xdr:colOff>
      <xdr:row>37</xdr:row>
      <xdr:rowOff>88900</xdr:rowOff>
    </xdr:to>
    <xdr:sp macro="" textlink="">
      <xdr:nvSpPr>
        <xdr:cNvPr id="79" name="楕円 78"/>
        <xdr:cNvSpPr/>
      </xdr:nvSpPr>
      <xdr:spPr>
        <a:xfrm>
          <a:off x="196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38100</xdr:rowOff>
    </xdr:from>
    <xdr:to>
      <xdr:col>15</xdr:col>
      <xdr:colOff>50800</xdr:colOff>
      <xdr:row>37</xdr:row>
      <xdr:rowOff>60960</xdr:rowOff>
    </xdr:to>
    <xdr:cxnSp macro="">
      <xdr:nvCxnSpPr>
        <xdr:cNvPr id="80" name="直線コネクタ 79"/>
        <xdr:cNvCxnSpPr/>
      </xdr:nvCxnSpPr>
      <xdr:spPr>
        <a:xfrm>
          <a:off x="2019300" y="63817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130175</xdr:rowOff>
    </xdr:from>
    <xdr:to>
      <xdr:col>6</xdr:col>
      <xdr:colOff>38100</xdr:colOff>
      <xdr:row>37</xdr:row>
      <xdr:rowOff>60325</xdr:rowOff>
    </xdr:to>
    <xdr:sp macro="" textlink="">
      <xdr:nvSpPr>
        <xdr:cNvPr id="81" name="楕円 80"/>
        <xdr:cNvSpPr/>
      </xdr:nvSpPr>
      <xdr:spPr>
        <a:xfrm>
          <a:off x="1079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9525</xdr:rowOff>
    </xdr:from>
    <xdr:to>
      <xdr:col>10</xdr:col>
      <xdr:colOff>114300</xdr:colOff>
      <xdr:row>37</xdr:row>
      <xdr:rowOff>38100</xdr:rowOff>
    </xdr:to>
    <xdr:cxnSp macro="">
      <xdr:nvCxnSpPr>
        <xdr:cNvPr id="82" name="直線コネクタ 81"/>
        <xdr:cNvCxnSpPr/>
      </xdr:nvCxnSpPr>
      <xdr:spPr>
        <a:xfrm>
          <a:off x="1130300" y="6353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36212</xdr:rowOff>
    </xdr:from>
    <xdr:ext cx="405111" cy="259045"/>
    <xdr:sp macro="" textlink="">
      <xdr:nvSpPr>
        <xdr:cNvPr id="83" name="n_1aveValue【道路】&#10;有形固定資産減価償却率"/>
        <xdr:cNvSpPr txBox="1"/>
      </xdr:nvSpPr>
      <xdr:spPr>
        <a:xfrm>
          <a:off x="35820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4" name="n_2aveValue【道路】&#10;有形固定資産減価償却率"/>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127652</xdr:rowOff>
    </xdr:from>
    <xdr:ext cx="405111" cy="259045"/>
    <xdr:sp macro="" textlink="">
      <xdr:nvSpPr>
        <xdr:cNvPr id="85" name="n_3aveValue【道路】&#10;有形固定資産減価償却率"/>
        <xdr:cNvSpPr txBox="1"/>
      </xdr:nvSpPr>
      <xdr:spPr>
        <a:xfrm>
          <a:off x="18167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6" name="n_4aveValue【道路】&#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143527</xdr:rowOff>
    </xdr:from>
    <xdr:ext cx="405111" cy="259045"/>
    <xdr:sp macro="" textlink="">
      <xdr:nvSpPr>
        <xdr:cNvPr id="87" name="n_1mainValue【道路】&#10;有形固定資産減価償却率"/>
        <xdr:cNvSpPr txBox="1"/>
      </xdr:nvSpPr>
      <xdr:spPr>
        <a:xfrm>
          <a:off x="35820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128287</xdr:rowOff>
    </xdr:from>
    <xdr:ext cx="405111" cy="259045"/>
    <xdr:sp macro="" textlink="">
      <xdr:nvSpPr>
        <xdr:cNvPr id="88" name="n_2mainValue【道路】&#10;有形固定資産減価償却率"/>
        <xdr:cNvSpPr txBox="1"/>
      </xdr:nvSpPr>
      <xdr:spPr>
        <a:xfrm>
          <a:off x="2705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9" name="n_3main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76852</xdr:rowOff>
    </xdr:from>
    <xdr:ext cx="405111" cy="259045"/>
    <xdr:sp macro="" textlink="">
      <xdr:nvSpPr>
        <xdr:cNvPr id="90" name="n_4mainValue【道路】&#10;有形固定資産減価償却率"/>
        <xdr:cNvSpPr txBox="1"/>
      </xdr:nvSpPr>
      <xdr:spPr>
        <a:xfrm>
          <a:off x="927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12" name="直線コネクタ 111"/>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3" name="【道路】&#10;一人当たり延長最小値テキスト"/>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4" name="直線コネクタ 113"/>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5" name="【道路】&#10;一人当たり延長最大値テキスト"/>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6" name="直線コネクタ 115"/>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7" name="【道路】&#10;一人当たり延長平均値テキスト"/>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8" name="フローチャート: 判断 117"/>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9" name="フローチャート: 判断 118"/>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20" name="フローチャート: 判断 119"/>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21" name="フローチャート: 判断 120"/>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22" name="フローチャート: 判断 121"/>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21742</xdr:rowOff>
    </xdr:from>
    <xdr:to>
      <xdr:col>55</xdr:col>
      <xdr:colOff>50800</xdr:colOff>
      <xdr:row>40</xdr:row>
      <xdr:rowOff>123342</xdr:rowOff>
    </xdr:to>
    <xdr:sp macro="" textlink="">
      <xdr:nvSpPr>
        <xdr:cNvPr id="128" name="楕円 127"/>
        <xdr:cNvSpPr/>
      </xdr:nvSpPr>
      <xdr:spPr>
        <a:xfrm>
          <a:off x="10426700" y="687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169</xdr:rowOff>
    </xdr:from>
    <xdr:ext cx="469744" cy="259045"/>
    <xdr:sp macro="" textlink="">
      <xdr:nvSpPr>
        <xdr:cNvPr id="129" name="【道路】&#10;一人当たり延長該当値テキスト"/>
        <xdr:cNvSpPr txBox="1"/>
      </xdr:nvSpPr>
      <xdr:spPr>
        <a:xfrm>
          <a:off x="10515600"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16896</xdr:rowOff>
    </xdr:from>
    <xdr:to>
      <xdr:col>50</xdr:col>
      <xdr:colOff>165100</xdr:colOff>
      <xdr:row>40</xdr:row>
      <xdr:rowOff>118496</xdr:rowOff>
    </xdr:to>
    <xdr:sp macro="" textlink="">
      <xdr:nvSpPr>
        <xdr:cNvPr id="130" name="楕円 129"/>
        <xdr:cNvSpPr/>
      </xdr:nvSpPr>
      <xdr:spPr>
        <a:xfrm>
          <a:off x="9588500" y="687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67696</xdr:rowOff>
    </xdr:from>
    <xdr:to>
      <xdr:col>55</xdr:col>
      <xdr:colOff>0</xdr:colOff>
      <xdr:row>40</xdr:row>
      <xdr:rowOff>72542</xdr:rowOff>
    </xdr:to>
    <xdr:cxnSp macro="">
      <xdr:nvCxnSpPr>
        <xdr:cNvPr id="131" name="直線コネクタ 130"/>
        <xdr:cNvCxnSpPr/>
      </xdr:nvCxnSpPr>
      <xdr:spPr>
        <a:xfrm>
          <a:off x="9639300" y="6925696"/>
          <a:ext cx="8382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17582</xdr:rowOff>
    </xdr:from>
    <xdr:to>
      <xdr:col>46</xdr:col>
      <xdr:colOff>38100</xdr:colOff>
      <xdr:row>40</xdr:row>
      <xdr:rowOff>119182</xdr:rowOff>
    </xdr:to>
    <xdr:sp macro="" textlink="">
      <xdr:nvSpPr>
        <xdr:cNvPr id="132" name="楕円 131"/>
        <xdr:cNvSpPr/>
      </xdr:nvSpPr>
      <xdr:spPr>
        <a:xfrm>
          <a:off x="8699500" y="68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67696</xdr:rowOff>
    </xdr:from>
    <xdr:to>
      <xdr:col>50</xdr:col>
      <xdr:colOff>114300</xdr:colOff>
      <xdr:row>40</xdr:row>
      <xdr:rowOff>68382</xdr:rowOff>
    </xdr:to>
    <xdr:cxnSp macro="">
      <xdr:nvCxnSpPr>
        <xdr:cNvPr id="133" name="直線コネクタ 132"/>
        <xdr:cNvCxnSpPr/>
      </xdr:nvCxnSpPr>
      <xdr:spPr>
        <a:xfrm flipV="1">
          <a:off x="8750300" y="692569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17582</xdr:rowOff>
    </xdr:from>
    <xdr:to>
      <xdr:col>41</xdr:col>
      <xdr:colOff>101600</xdr:colOff>
      <xdr:row>40</xdr:row>
      <xdr:rowOff>119182</xdr:rowOff>
    </xdr:to>
    <xdr:sp macro="" textlink="">
      <xdr:nvSpPr>
        <xdr:cNvPr id="134" name="楕円 133"/>
        <xdr:cNvSpPr/>
      </xdr:nvSpPr>
      <xdr:spPr>
        <a:xfrm>
          <a:off x="7810500" y="687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68382</xdr:rowOff>
    </xdr:from>
    <xdr:to>
      <xdr:col>45</xdr:col>
      <xdr:colOff>177800</xdr:colOff>
      <xdr:row>40</xdr:row>
      <xdr:rowOff>68382</xdr:rowOff>
    </xdr:to>
    <xdr:cxnSp macro="">
      <xdr:nvCxnSpPr>
        <xdr:cNvPr id="135" name="直線コネクタ 134"/>
        <xdr:cNvCxnSpPr/>
      </xdr:nvCxnSpPr>
      <xdr:spPr>
        <a:xfrm>
          <a:off x="7861300" y="6926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19136</xdr:rowOff>
    </xdr:from>
    <xdr:to>
      <xdr:col>36</xdr:col>
      <xdr:colOff>165100</xdr:colOff>
      <xdr:row>40</xdr:row>
      <xdr:rowOff>120736</xdr:rowOff>
    </xdr:to>
    <xdr:sp macro="" textlink="">
      <xdr:nvSpPr>
        <xdr:cNvPr id="136" name="楕円 135"/>
        <xdr:cNvSpPr/>
      </xdr:nvSpPr>
      <xdr:spPr>
        <a:xfrm>
          <a:off x="6921500" y="687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68382</xdr:rowOff>
    </xdr:from>
    <xdr:to>
      <xdr:col>41</xdr:col>
      <xdr:colOff>50800</xdr:colOff>
      <xdr:row>40</xdr:row>
      <xdr:rowOff>69936</xdr:rowOff>
    </xdr:to>
    <xdr:cxnSp macro="">
      <xdr:nvCxnSpPr>
        <xdr:cNvPr id="137" name="直線コネクタ 136"/>
        <xdr:cNvCxnSpPr/>
      </xdr:nvCxnSpPr>
      <xdr:spPr>
        <a:xfrm flipV="1">
          <a:off x="6972300" y="6926382"/>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8" name="n_1aveValue【道路】&#10;一人当たり延長"/>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9" name="n_2aveValue【道路】&#10;一人当たり延長"/>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40" name="n_3aveValue【道路】&#10;一人当たり延長"/>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41" name="n_4aveValue【道路】&#10;一人当たり延長"/>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109623</xdr:rowOff>
    </xdr:from>
    <xdr:ext cx="469744" cy="259045"/>
    <xdr:sp macro="" textlink="">
      <xdr:nvSpPr>
        <xdr:cNvPr id="142" name="n_1mainValue【道路】&#10;一人当たり延長"/>
        <xdr:cNvSpPr txBox="1"/>
      </xdr:nvSpPr>
      <xdr:spPr>
        <a:xfrm>
          <a:off x="9391727" y="696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110309</xdr:rowOff>
    </xdr:from>
    <xdr:ext cx="469744" cy="259045"/>
    <xdr:sp macro="" textlink="">
      <xdr:nvSpPr>
        <xdr:cNvPr id="143" name="n_2mainValue【道路】&#10;一人当たり延長"/>
        <xdr:cNvSpPr txBox="1"/>
      </xdr:nvSpPr>
      <xdr:spPr>
        <a:xfrm>
          <a:off x="8515427" y="69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110309</xdr:rowOff>
    </xdr:from>
    <xdr:ext cx="469744" cy="259045"/>
    <xdr:sp macro="" textlink="">
      <xdr:nvSpPr>
        <xdr:cNvPr id="144" name="n_3mainValue【道路】&#10;一人当たり延長"/>
        <xdr:cNvSpPr txBox="1"/>
      </xdr:nvSpPr>
      <xdr:spPr>
        <a:xfrm>
          <a:off x="7626427" y="696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111863</xdr:rowOff>
    </xdr:from>
    <xdr:ext cx="469744" cy="259045"/>
    <xdr:sp macro="" textlink="">
      <xdr:nvSpPr>
        <xdr:cNvPr id="145" name="n_4mainValue【道路】&#10;一人当たり延長"/>
        <xdr:cNvSpPr txBox="1"/>
      </xdr:nvSpPr>
      <xdr:spPr>
        <a:xfrm>
          <a:off x="6737427" y="696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6" name="テキスト ボックス 15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8" name="テキスト ボックス 15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8" name="テキスト ボックス 16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70" name="直線コネクタ 169"/>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71" name="【橋りょう・トンネ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72" name="直線コネクタ 171"/>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73"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74" name="直線コネクタ 173"/>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80027</xdr:rowOff>
    </xdr:from>
    <xdr:ext cx="405111" cy="259045"/>
    <xdr:sp macro="" textlink="">
      <xdr:nvSpPr>
        <xdr:cNvPr id="175" name="【橋りょう・トンネル】&#10;有形固定資産減価償却率平均値テキスト"/>
        <xdr:cNvSpPr txBox="1"/>
      </xdr:nvSpPr>
      <xdr:spPr>
        <a:xfrm>
          <a:off x="4673600" y="1019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6" name="フローチャート: 判断 175"/>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7" name="フローチャート: 判断 176"/>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8" name="フローチャート: 判断 177"/>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9" name="フローチャート: 判断 178"/>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80" name="フローチャート: 判断 179"/>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86" name="楕円 185"/>
        <xdr:cNvSpPr/>
      </xdr:nvSpPr>
      <xdr:spPr>
        <a:xfrm>
          <a:off x="45847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105427</xdr:rowOff>
    </xdr:from>
    <xdr:ext cx="405111" cy="259045"/>
    <xdr:sp macro="" textlink="">
      <xdr:nvSpPr>
        <xdr:cNvPr id="187" name="【橋りょう・トンネル】&#10;有形固定資産減価償却率該当値テキスト"/>
        <xdr:cNvSpPr txBox="1"/>
      </xdr:nvSpPr>
      <xdr:spPr>
        <a:xfrm>
          <a:off x="4673600"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17780</xdr:rowOff>
    </xdr:from>
    <xdr:to>
      <xdr:col>20</xdr:col>
      <xdr:colOff>38100</xdr:colOff>
      <xdr:row>57</xdr:row>
      <xdr:rowOff>119380</xdr:rowOff>
    </xdr:to>
    <xdr:sp macro="" textlink="">
      <xdr:nvSpPr>
        <xdr:cNvPr id="188" name="楕円 187"/>
        <xdr:cNvSpPr/>
      </xdr:nvSpPr>
      <xdr:spPr>
        <a:xfrm>
          <a:off x="3746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68580</xdr:rowOff>
    </xdr:from>
    <xdr:to>
      <xdr:col>24</xdr:col>
      <xdr:colOff>63500</xdr:colOff>
      <xdr:row>57</xdr:row>
      <xdr:rowOff>133350</xdr:rowOff>
    </xdr:to>
    <xdr:cxnSp macro="">
      <xdr:nvCxnSpPr>
        <xdr:cNvPr id="189" name="直線コネクタ 188"/>
        <xdr:cNvCxnSpPr/>
      </xdr:nvCxnSpPr>
      <xdr:spPr>
        <a:xfrm>
          <a:off x="3797300" y="984123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128270</xdr:rowOff>
    </xdr:from>
    <xdr:to>
      <xdr:col>15</xdr:col>
      <xdr:colOff>101600</xdr:colOff>
      <xdr:row>57</xdr:row>
      <xdr:rowOff>58420</xdr:rowOff>
    </xdr:to>
    <xdr:sp macro="" textlink="">
      <xdr:nvSpPr>
        <xdr:cNvPr id="190" name="楕円 189"/>
        <xdr:cNvSpPr/>
      </xdr:nvSpPr>
      <xdr:spPr>
        <a:xfrm>
          <a:off x="2857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7620</xdr:rowOff>
    </xdr:from>
    <xdr:to>
      <xdr:col>19</xdr:col>
      <xdr:colOff>177800</xdr:colOff>
      <xdr:row>57</xdr:row>
      <xdr:rowOff>68580</xdr:rowOff>
    </xdr:to>
    <xdr:cxnSp macro="">
      <xdr:nvCxnSpPr>
        <xdr:cNvPr id="191" name="直線コネクタ 190"/>
        <xdr:cNvCxnSpPr/>
      </xdr:nvCxnSpPr>
      <xdr:spPr>
        <a:xfrm>
          <a:off x="2908300" y="97802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74930</xdr:rowOff>
    </xdr:from>
    <xdr:to>
      <xdr:col>10</xdr:col>
      <xdr:colOff>165100</xdr:colOff>
      <xdr:row>57</xdr:row>
      <xdr:rowOff>5080</xdr:rowOff>
    </xdr:to>
    <xdr:sp macro="" textlink="">
      <xdr:nvSpPr>
        <xdr:cNvPr id="192" name="楕円 191"/>
        <xdr:cNvSpPr/>
      </xdr:nvSpPr>
      <xdr:spPr>
        <a:xfrm>
          <a:off x="1968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125730</xdr:rowOff>
    </xdr:from>
    <xdr:to>
      <xdr:col>15</xdr:col>
      <xdr:colOff>50800</xdr:colOff>
      <xdr:row>57</xdr:row>
      <xdr:rowOff>7620</xdr:rowOff>
    </xdr:to>
    <xdr:cxnSp macro="">
      <xdr:nvCxnSpPr>
        <xdr:cNvPr id="193" name="直線コネクタ 192"/>
        <xdr:cNvCxnSpPr/>
      </xdr:nvCxnSpPr>
      <xdr:spPr>
        <a:xfrm>
          <a:off x="2019300" y="97269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13970</xdr:rowOff>
    </xdr:from>
    <xdr:to>
      <xdr:col>6</xdr:col>
      <xdr:colOff>38100</xdr:colOff>
      <xdr:row>56</xdr:row>
      <xdr:rowOff>115570</xdr:rowOff>
    </xdr:to>
    <xdr:sp macro="" textlink="">
      <xdr:nvSpPr>
        <xdr:cNvPr id="194" name="楕円 193"/>
        <xdr:cNvSpPr/>
      </xdr:nvSpPr>
      <xdr:spPr>
        <a:xfrm>
          <a:off x="10795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64770</xdr:rowOff>
    </xdr:from>
    <xdr:to>
      <xdr:col>10</xdr:col>
      <xdr:colOff>114300</xdr:colOff>
      <xdr:row>56</xdr:row>
      <xdr:rowOff>125730</xdr:rowOff>
    </xdr:to>
    <xdr:cxnSp macro="">
      <xdr:nvCxnSpPr>
        <xdr:cNvPr id="195" name="直線コネクタ 194"/>
        <xdr:cNvCxnSpPr/>
      </xdr:nvCxnSpPr>
      <xdr:spPr>
        <a:xfrm>
          <a:off x="1130300" y="966597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114317</xdr:rowOff>
    </xdr:from>
    <xdr:ext cx="405111" cy="259045"/>
    <xdr:sp macro="" textlink="">
      <xdr:nvSpPr>
        <xdr:cNvPr id="196" name="n_1aveValue【橋りょう・トンネル】&#10;有形固定資産減価償却率"/>
        <xdr:cNvSpPr txBox="1"/>
      </xdr:nvSpPr>
      <xdr:spPr>
        <a:xfrm>
          <a:off x="358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41927</xdr:rowOff>
    </xdr:from>
    <xdr:ext cx="405111" cy="259045"/>
    <xdr:sp macro="" textlink="">
      <xdr:nvSpPr>
        <xdr:cNvPr id="197" name="n_2aveValue【橋りょう・トンネル】&#10;有形固定資産減価償却率"/>
        <xdr:cNvSpPr txBox="1"/>
      </xdr:nvSpPr>
      <xdr:spPr>
        <a:xfrm>
          <a:off x="27057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144797</xdr:rowOff>
    </xdr:from>
    <xdr:ext cx="405111" cy="259045"/>
    <xdr:sp macro="" textlink="">
      <xdr:nvSpPr>
        <xdr:cNvPr id="198" name="n_3aveValue【橋りょう・トンネル】&#10;有形固定資産減価償却率"/>
        <xdr:cNvSpPr txBox="1"/>
      </xdr:nvSpPr>
      <xdr:spPr>
        <a:xfrm>
          <a:off x="1816744" y="1008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144797</xdr:rowOff>
    </xdr:from>
    <xdr:ext cx="405111" cy="259045"/>
    <xdr:sp macro="" textlink="">
      <xdr:nvSpPr>
        <xdr:cNvPr id="199" name="n_4aveValue【橋りょう・トンネル】&#10;有形固定資産減価償却率"/>
        <xdr:cNvSpPr txBox="1"/>
      </xdr:nvSpPr>
      <xdr:spPr>
        <a:xfrm>
          <a:off x="927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135907</xdr:rowOff>
    </xdr:from>
    <xdr:ext cx="405111" cy="259045"/>
    <xdr:sp macro="" textlink="">
      <xdr:nvSpPr>
        <xdr:cNvPr id="200" name="n_1mainValue【橋りょう・トンネル】&#10;有形固定資産減価償却率"/>
        <xdr:cNvSpPr txBox="1"/>
      </xdr:nvSpPr>
      <xdr:spPr>
        <a:xfrm>
          <a:off x="35820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74947</xdr:rowOff>
    </xdr:from>
    <xdr:ext cx="405111" cy="259045"/>
    <xdr:sp macro="" textlink="">
      <xdr:nvSpPr>
        <xdr:cNvPr id="201" name="n_2mainValue【橋りょう・トンネル】&#10;有形固定資産減価償却率"/>
        <xdr:cNvSpPr txBox="1"/>
      </xdr:nvSpPr>
      <xdr:spPr>
        <a:xfrm>
          <a:off x="2705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21607</xdr:rowOff>
    </xdr:from>
    <xdr:ext cx="405111" cy="259045"/>
    <xdr:sp macro="" textlink="">
      <xdr:nvSpPr>
        <xdr:cNvPr id="202" name="n_3mainValue【橋りょう・トンネル】&#10;有形固定資産減価償却率"/>
        <xdr:cNvSpPr txBox="1"/>
      </xdr:nvSpPr>
      <xdr:spPr>
        <a:xfrm>
          <a:off x="18167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132097</xdr:rowOff>
    </xdr:from>
    <xdr:ext cx="405111" cy="259045"/>
    <xdr:sp macro="" textlink="">
      <xdr:nvSpPr>
        <xdr:cNvPr id="203" name="n_4mainValue【橋りょう・トンネル】&#10;有形固定資産減価償却率"/>
        <xdr:cNvSpPr txBox="1"/>
      </xdr:nvSpPr>
      <xdr:spPr>
        <a:xfrm>
          <a:off x="927744" y="939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4" name="直線コネクタ 213"/>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5" name="テキスト ボックス 214"/>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8" name="直線コネクタ 217"/>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9" name="テキスト ボックス 218"/>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1" name="テキスト ボックス 22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23" name="直線コネクタ 222"/>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24" name="【橋りょう・トンネル】&#10;一人当たり有形固定資産（償却資産）額最小値テキスト"/>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25" name="直線コネクタ 224"/>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26" name="【橋りょう・トンネル】&#10;一人当たり有形固定資産（償却資産）額最大値テキスト"/>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27" name="直線コネクタ 226"/>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28" name="【橋りょう・トンネル】&#10;一人当たり有形固定資産（償却資産）額平均値テキスト"/>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9" name="フローチャート: 判断 228"/>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30" name="フローチャート: 判断 229"/>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31" name="フローチャート: 判断 230"/>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32" name="フローチャート: 判断 231"/>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33" name="フローチャート: 判断 232"/>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155198</xdr:rowOff>
    </xdr:from>
    <xdr:to>
      <xdr:col>55</xdr:col>
      <xdr:colOff>50800</xdr:colOff>
      <xdr:row>60</xdr:row>
      <xdr:rowOff>85348</xdr:rowOff>
    </xdr:to>
    <xdr:sp macro="" textlink="">
      <xdr:nvSpPr>
        <xdr:cNvPr id="239" name="楕円 238"/>
        <xdr:cNvSpPr/>
      </xdr:nvSpPr>
      <xdr:spPr>
        <a:xfrm>
          <a:off x="10426700" y="1027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6625</xdr:rowOff>
    </xdr:from>
    <xdr:ext cx="534377" cy="259045"/>
    <xdr:sp macro="" textlink="">
      <xdr:nvSpPr>
        <xdr:cNvPr id="240" name="【橋りょう・トンネル】&#10;一人当たり有形固定資産（償却資産）額該当値テキスト"/>
        <xdr:cNvSpPr txBox="1"/>
      </xdr:nvSpPr>
      <xdr:spPr>
        <a:xfrm>
          <a:off x="10515600" y="1012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156889</xdr:rowOff>
    </xdr:from>
    <xdr:to>
      <xdr:col>50</xdr:col>
      <xdr:colOff>165100</xdr:colOff>
      <xdr:row>60</xdr:row>
      <xdr:rowOff>87039</xdr:rowOff>
    </xdr:to>
    <xdr:sp macro="" textlink="">
      <xdr:nvSpPr>
        <xdr:cNvPr id="241" name="楕円 240"/>
        <xdr:cNvSpPr/>
      </xdr:nvSpPr>
      <xdr:spPr>
        <a:xfrm>
          <a:off x="9588500" y="1027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34548</xdr:rowOff>
    </xdr:from>
    <xdr:to>
      <xdr:col>55</xdr:col>
      <xdr:colOff>0</xdr:colOff>
      <xdr:row>60</xdr:row>
      <xdr:rowOff>36239</xdr:rowOff>
    </xdr:to>
    <xdr:cxnSp macro="">
      <xdr:nvCxnSpPr>
        <xdr:cNvPr id="242" name="直線コネクタ 241"/>
        <xdr:cNvCxnSpPr/>
      </xdr:nvCxnSpPr>
      <xdr:spPr>
        <a:xfrm flipV="1">
          <a:off x="9639300" y="10321548"/>
          <a:ext cx="8382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159278</xdr:rowOff>
    </xdr:from>
    <xdr:to>
      <xdr:col>46</xdr:col>
      <xdr:colOff>38100</xdr:colOff>
      <xdr:row>60</xdr:row>
      <xdr:rowOff>89428</xdr:rowOff>
    </xdr:to>
    <xdr:sp macro="" textlink="">
      <xdr:nvSpPr>
        <xdr:cNvPr id="243" name="楕円 242"/>
        <xdr:cNvSpPr/>
      </xdr:nvSpPr>
      <xdr:spPr>
        <a:xfrm>
          <a:off x="8699500" y="1027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36239</xdr:rowOff>
    </xdr:from>
    <xdr:to>
      <xdr:col>50</xdr:col>
      <xdr:colOff>114300</xdr:colOff>
      <xdr:row>60</xdr:row>
      <xdr:rowOff>38628</xdr:rowOff>
    </xdr:to>
    <xdr:cxnSp macro="">
      <xdr:nvCxnSpPr>
        <xdr:cNvPr id="244" name="直線コネクタ 243"/>
        <xdr:cNvCxnSpPr/>
      </xdr:nvCxnSpPr>
      <xdr:spPr>
        <a:xfrm flipV="1">
          <a:off x="8750300" y="10323239"/>
          <a:ext cx="889000" cy="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161969</xdr:rowOff>
    </xdr:from>
    <xdr:to>
      <xdr:col>41</xdr:col>
      <xdr:colOff>101600</xdr:colOff>
      <xdr:row>60</xdr:row>
      <xdr:rowOff>92119</xdr:rowOff>
    </xdr:to>
    <xdr:sp macro="" textlink="">
      <xdr:nvSpPr>
        <xdr:cNvPr id="245" name="楕円 244"/>
        <xdr:cNvSpPr/>
      </xdr:nvSpPr>
      <xdr:spPr>
        <a:xfrm>
          <a:off x="7810500" y="1027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38628</xdr:rowOff>
    </xdr:from>
    <xdr:to>
      <xdr:col>45</xdr:col>
      <xdr:colOff>177800</xdr:colOff>
      <xdr:row>60</xdr:row>
      <xdr:rowOff>41319</xdr:rowOff>
    </xdr:to>
    <xdr:cxnSp macro="">
      <xdr:nvCxnSpPr>
        <xdr:cNvPr id="246" name="直線コネクタ 245"/>
        <xdr:cNvCxnSpPr/>
      </xdr:nvCxnSpPr>
      <xdr:spPr>
        <a:xfrm flipV="1">
          <a:off x="7861300" y="10325628"/>
          <a:ext cx="889000" cy="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163044</xdr:rowOff>
    </xdr:from>
    <xdr:to>
      <xdr:col>36</xdr:col>
      <xdr:colOff>165100</xdr:colOff>
      <xdr:row>60</xdr:row>
      <xdr:rowOff>93194</xdr:rowOff>
    </xdr:to>
    <xdr:sp macro="" textlink="">
      <xdr:nvSpPr>
        <xdr:cNvPr id="247" name="楕円 246"/>
        <xdr:cNvSpPr/>
      </xdr:nvSpPr>
      <xdr:spPr>
        <a:xfrm>
          <a:off x="6921500" y="1027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41319</xdr:rowOff>
    </xdr:from>
    <xdr:to>
      <xdr:col>41</xdr:col>
      <xdr:colOff>50800</xdr:colOff>
      <xdr:row>60</xdr:row>
      <xdr:rowOff>42394</xdr:rowOff>
    </xdr:to>
    <xdr:cxnSp macro="">
      <xdr:nvCxnSpPr>
        <xdr:cNvPr id="248" name="直線コネクタ 247"/>
        <xdr:cNvCxnSpPr/>
      </xdr:nvCxnSpPr>
      <xdr:spPr>
        <a:xfrm flipV="1">
          <a:off x="6972300" y="1032831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49" name="n_1aveValue【橋りょう・トンネル】&#10;一人当たり有形固定資産（償却資産）額"/>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50" name="n_2aveValue【橋りょう・トンネル】&#10;一人当たり有形固定資産（償却資産）額"/>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51" name="n_3aveValue【橋りょう・トンネル】&#10;一人当たり有形固定資産（償却資産）額"/>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61</xdr:row>
      <xdr:rowOff>46299</xdr:rowOff>
    </xdr:from>
    <xdr:ext cx="534377" cy="259045"/>
    <xdr:sp macro="" textlink="">
      <xdr:nvSpPr>
        <xdr:cNvPr id="252" name="n_4aveValue【橋りょう・トンネル】&#10;一人当たり有形固定資産（償却資産）額"/>
        <xdr:cNvSpPr txBox="1"/>
      </xdr:nvSpPr>
      <xdr:spPr>
        <a:xfrm>
          <a:off x="6705111" y="1050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103566</xdr:rowOff>
    </xdr:from>
    <xdr:ext cx="534377" cy="259045"/>
    <xdr:sp macro="" textlink="">
      <xdr:nvSpPr>
        <xdr:cNvPr id="253" name="n_1mainValue【橋りょう・トンネル】&#10;一人当たり有形固定資産（償却資産）額"/>
        <xdr:cNvSpPr txBox="1"/>
      </xdr:nvSpPr>
      <xdr:spPr>
        <a:xfrm>
          <a:off x="9359411" y="1004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105955</xdr:rowOff>
    </xdr:from>
    <xdr:ext cx="534377" cy="259045"/>
    <xdr:sp macro="" textlink="">
      <xdr:nvSpPr>
        <xdr:cNvPr id="254" name="n_2mainValue【橋りょう・トンネル】&#10;一人当たり有形固定資産（償却資産）額"/>
        <xdr:cNvSpPr txBox="1"/>
      </xdr:nvSpPr>
      <xdr:spPr>
        <a:xfrm>
          <a:off x="8483111" y="100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108646</xdr:rowOff>
    </xdr:from>
    <xdr:ext cx="534377" cy="259045"/>
    <xdr:sp macro="" textlink="">
      <xdr:nvSpPr>
        <xdr:cNvPr id="255" name="n_3mainValue【橋りょう・トンネル】&#10;一人当たり有形固定資産（償却資産）額"/>
        <xdr:cNvSpPr txBox="1"/>
      </xdr:nvSpPr>
      <xdr:spPr>
        <a:xfrm>
          <a:off x="7594111" y="1005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109721</xdr:rowOff>
    </xdr:from>
    <xdr:ext cx="534377" cy="259045"/>
    <xdr:sp macro="" textlink="">
      <xdr:nvSpPr>
        <xdr:cNvPr id="256" name="n_4mainValue【橋りょう・トンネル】&#10;一人当たり有形固定資産（償却資産）額"/>
        <xdr:cNvSpPr txBox="1"/>
      </xdr:nvSpPr>
      <xdr:spPr>
        <a:xfrm>
          <a:off x="6705111" y="100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7" name="正方形/長方形 25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8" name="正方形/長方形 25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9" name="正方形/長方形 25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0" name="正方形/長方形 25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1" name="正方形/長方形 26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2" name="正方形/長方形 26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3" name="正方形/長方形 26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正方形/長方形 26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5" name="テキスト ボックス 26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6" name="直線コネクタ 26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7" name="テキスト ボックス 26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68" name="直線コネクタ 26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9" name="テキスト ボックス 268"/>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0" name="直線コネクタ 26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1" name="テキスト ボックス 27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2" name="直線コネクタ 27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3" name="テキスト ボックス 27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4" name="直線コネクタ 27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5" name="テキスト ボックス 27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6" name="直線コネクタ 27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7" name="テキスト ボックス 27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79" name="直線コネクタ 278"/>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80" name="【公営住宅】&#10;有形固定資産減価償却率最小値テキスト"/>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81" name="直線コネクタ 280"/>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82" name="【公営住宅】&#10;有形固定資産減価償却率最大値テキスト"/>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83" name="直線コネクタ 282"/>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284" name="【公営住宅】&#10;有形固定資産減価償却率平均値テキスト"/>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85" name="フローチャート: 判断 284"/>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86" name="フローチャート: 判断 285"/>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87" name="フローチャート: 判断 286"/>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88" name="フローチャート: 判断 287"/>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89" name="フローチャート: 判断 288"/>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87885</xdr:rowOff>
    </xdr:from>
    <xdr:to>
      <xdr:col>24</xdr:col>
      <xdr:colOff>114300</xdr:colOff>
      <xdr:row>78</xdr:row>
      <xdr:rowOff>18035</xdr:rowOff>
    </xdr:to>
    <xdr:sp macro="" textlink="">
      <xdr:nvSpPr>
        <xdr:cNvPr id="295" name="楕円 294"/>
        <xdr:cNvSpPr/>
      </xdr:nvSpPr>
      <xdr:spPr>
        <a:xfrm>
          <a:off x="45847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40912</xdr:rowOff>
    </xdr:from>
    <xdr:ext cx="405111" cy="259045"/>
    <xdr:sp macro="" textlink="">
      <xdr:nvSpPr>
        <xdr:cNvPr id="296" name="【公営住宅】&#10;有形固定資産減価償却率該当値テキスト"/>
        <xdr:cNvSpPr txBox="1"/>
      </xdr:nvSpPr>
      <xdr:spPr>
        <a:xfrm>
          <a:off x="4673600" y="13242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42163</xdr:rowOff>
    </xdr:from>
    <xdr:to>
      <xdr:col>20</xdr:col>
      <xdr:colOff>38100</xdr:colOff>
      <xdr:row>77</xdr:row>
      <xdr:rowOff>143763</xdr:rowOff>
    </xdr:to>
    <xdr:sp macro="" textlink="">
      <xdr:nvSpPr>
        <xdr:cNvPr id="297" name="楕円 296"/>
        <xdr:cNvSpPr/>
      </xdr:nvSpPr>
      <xdr:spPr>
        <a:xfrm>
          <a:off x="3746500" y="1324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92963</xdr:rowOff>
    </xdr:from>
    <xdr:to>
      <xdr:col>24</xdr:col>
      <xdr:colOff>63500</xdr:colOff>
      <xdr:row>77</xdr:row>
      <xdr:rowOff>138685</xdr:rowOff>
    </xdr:to>
    <xdr:cxnSp macro="">
      <xdr:nvCxnSpPr>
        <xdr:cNvPr id="298" name="直線コネクタ 297"/>
        <xdr:cNvCxnSpPr/>
      </xdr:nvCxnSpPr>
      <xdr:spPr>
        <a:xfrm>
          <a:off x="3797300" y="1329461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xdr:rowOff>
    </xdr:from>
    <xdr:to>
      <xdr:col>15</xdr:col>
      <xdr:colOff>101600</xdr:colOff>
      <xdr:row>78</xdr:row>
      <xdr:rowOff>104902</xdr:rowOff>
    </xdr:to>
    <xdr:sp macro="" textlink="">
      <xdr:nvSpPr>
        <xdr:cNvPr id="299" name="楕円 298"/>
        <xdr:cNvSpPr/>
      </xdr:nvSpPr>
      <xdr:spPr>
        <a:xfrm>
          <a:off x="2857500" y="1337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92963</xdr:rowOff>
    </xdr:from>
    <xdr:to>
      <xdr:col>19</xdr:col>
      <xdr:colOff>177800</xdr:colOff>
      <xdr:row>78</xdr:row>
      <xdr:rowOff>54102</xdr:rowOff>
    </xdr:to>
    <xdr:cxnSp macro="">
      <xdr:nvCxnSpPr>
        <xdr:cNvPr id="300" name="直線コネクタ 299"/>
        <xdr:cNvCxnSpPr/>
      </xdr:nvCxnSpPr>
      <xdr:spPr>
        <a:xfrm flipV="1">
          <a:off x="2908300" y="13294613"/>
          <a:ext cx="8890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142748</xdr:rowOff>
    </xdr:from>
    <xdr:to>
      <xdr:col>10</xdr:col>
      <xdr:colOff>165100</xdr:colOff>
      <xdr:row>78</xdr:row>
      <xdr:rowOff>72898</xdr:rowOff>
    </xdr:to>
    <xdr:sp macro="" textlink="">
      <xdr:nvSpPr>
        <xdr:cNvPr id="301" name="楕円 300"/>
        <xdr:cNvSpPr/>
      </xdr:nvSpPr>
      <xdr:spPr>
        <a:xfrm>
          <a:off x="1968500" y="1334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22098</xdr:rowOff>
    </xdr:from>
    <xdr:to>
      <xdr:col>15</xdr:col>
      <xdr:colOff>50800</xdr:colOff>
      <xdr:row>78</xdr:row>
      <xdr:rowOff>54102</xdr:rowOff>
    </xdr:to>
    <xdr:cxnSp macro="">
      <xdr:nvCxnSpPr>
        <xdr:cNvPr id="302" name="直線コネクタ 301"/>
        <xdr:cNvCxnSpPr/>
      </xdr:nvCxnSpPr>
      <xdr:spPr>
        <a:xfrm>
          <a:off x="2019300" y="1339519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92456</xdr:rowOff>
    </xdr:from>
    <xdr:to>
      <xdr:col>6</xdr:col>
      <xdr:colOff>38100</xdr:colOff>
      <xdr:row>78</xdr:row>
      <xdr:rowOff>22606</xdr:rowOff>
    </xdr:to>
    <xdr:sp macro="" textlink="">
      <xdr:nvSpPr>
        <xdr:cNvPr id="303" name="楕円 302"/>
        <xdr:cNvSpPr/>
      </xdr:nvSpPr>
      <xdr:spPr>
        <a:xfrm>
          <a:off x="1079500" y="1329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143256</xdr:rowOff>
    </xdr:from>
    <xdr:to>
      <xdr:col>10</xdr:col>
      <xdr:colOff>114300</xdr:colOff>
      <xdr:row>78</xdr:row>
      <xdr:rowOff>22098</xdr:rowOff>
    </xdr:to>
    <xdr:cxnSp macro="">
      <xdr:nvCxnSpPr>
        <xdr:cNvPr id="304" name="直線コネクタ 303"/>
        <xdr:cNvCxnSpPr/>
      </xdr:nvCxnSpPr>
      <xdr:spPr>
        <a:xfrm>
          <a:off x="1130300" y="133449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59453</xdr:rowOff>
    </xdr:from>
    <xdr:ext cx="405111" cy="259045"/>
    <xdr:sp macro="" textlink="">
      <xdr:nvSpPr>
        <xdr:cNvPr id="305" name="n_1aveValue【公営住宅】&#10;有形固定資産減価償却率"/>
        <xdr:cNvSpPr txBox="1"/>
      </xdr:nvSpPr>
      <xdr:spPr>
        <a:xfrm>
          <a:off x="35820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50309</xdr:rowOff>
    </xdr:from>
    <xdr:ext cx="405111" cy="259045"/>
    <xdr:sp macro="" textlink="">
      <xdr:nvSpPr>
        <xdr:cNvPr id="306" name="n_2aveValue【公営住宅】&#10;有形固定資産減価償却率"/>
        <xdr:cNvSpPr txBox="1"/>
      </xdr:nvSpPr>
      <xdr:spPr>
        <a:xfrm>
          <a:off x="2705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57166</xdr:rowOff>
    </xdr:from>
    <xdr:ext cx="405111" cy="259045"/>
    <xdr:sp macro="" textlink="">
      <xdr:nvSpPr>
        <xdr:cNvPr id="307" name="n_3aveValue【公営住宅】&#10;有形固定資産減価償却率"/>
        <xdr:cNvSpPr txBox="1"/>
      </xdr:nvSpPr>
      <xdr:spPr>
        <a:xfrm>
          <a:off x="18167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148607</xdr:rowOff>
    </xdr:from>
    <xdr:ext cx="405111" cy="259045"/>
    <xdr:sp macro="" textlink="">
      <xdr:nvSpPr>
        <xdr:cNvPr id="308" name="n_4aveValue【公営住宅】&#10;有形固定資産減価償却率"/>
        <xdr:cNvSpPr txBox="1"/>
      </xdr:nvSpPr>
      <xdr:spPr>
        <a:xfrm>
          <a:off x="927744" y="1386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75</xdr:row>
      <xdr:rowOff>160290</xdr:rowOff>
    </xdr:from>
    <xdr:ext cx="405111" cy="259045"/>
    <xdr:sp macro="" textlink="">
      <xdr:nvSpPr>
        <xdr:cNvPr id="309" name="n_1mainValue【公営住宅】&#10;有形固定資産減価償却率"/>
        <xdr:cNvSpPr txBox="1"/>
      </xdr:nvSpPr>
      <xdr:spPr>
        <a:xfrm>
          <a:off x="3582044" y="1301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121429</xdr:rowOff>
    </xdr:from>
    <xdr:ext cx="405111" cy="259045"/>
    <xdr:sp macro="" textlink="">
      <xdr:nvSpPr>
        <xdr:cNvPr id="310" name="n_2mainValue【公営住宅】&#10;有形固定資産減価償却率"/>
        <xdr:cNvSpPr txBox="1"/>
      </xdr:nvSpPr>
      <xdr:spPr>
        <a:xfrm>
          <a:off x="2705744" y="1315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89425</xdr:rowOff>
    </xdr:from>
    <xdr:ext cx="405111" cy="259045"/>
    <xdr:sp macro="" textlink="">
      <xdr:nvSpPr>
        <xdr:cNvPr id="311" name="n_3mainValue【公営住宅】&#10;有形固定資産減価償却率"/>
        <xdr:cNvSpPr txBox="1"/>
      </xdr:nvSpPr>
      <xdr:spPr>
        <a:xfrm>
          <a:off x="1816744" y="13119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39133</xdr:rowOff>
    </xdr:from>
    <xdr:ext cx="405111" cy="259045"/>
    <xdr:sp macro="" textlink="">
      <xdr:nvSpPr>
        <xdr:cNvPr id="312" name="n_4mainValue【公営住宅】&#10;有形固定資産減価償却率"/>
        <xdr:cNvSpPr txBox="1"/>
      </xdr:nvSpPr>
      <xdr:spPr>
        <a:xfrm>
          <a:off x="927744" y="1306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3" name="正方形/長方形 3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4" name="正方形/長方形 3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5" name="正方形/長方形 3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6" name="正方形/長方形 3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7" name="正方形/長方形 3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8" name="正方形/長方形 3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9" name="正方形/長方形 3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0" name="正方形/長方形 3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1" name="テキスト ボックス 3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2" name="直線コネクタ 3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3" name="直線コネクタ 32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4" name="テキスト ボックス 32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5" name="直線コネクタ 32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6" name="テキスト ボックス 32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7" name="直線コネクタ 32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8" name="テキスト ボックス 32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9" name="直線コネクタ 32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0" name="テキスト ボックス 32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1" name="直線コネクタ 33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2" name="テキスト ボックス 33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3" name="直線コネクタ 33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4" name="テキスト ボックス 33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38" name="直線コネクタ 337"/>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39"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0" name="直線コネクタ 339"/>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41" name="【公営住宅】&#10;一人当たり面積最大値テキスト"/>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42" name="直線コネクタ 341"/>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43" name="【公営住宅】&#10;一人当たり面積平均値テキスト"/>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44" name="フローチャート: 判断 343"/>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45" name="フローチャート: 判断 344"/>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46" name="フローチャート: 判断 345"/>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47" name="フローチャート: 判断 346"/>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8" name="フローチャート: 判断 347"/>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80373</xdr:rowOff>
    </xdr:from>
    <xdr:to>
      <xdr:col>55</xdr:col>
      <xdr:colOff>50800</xdr:colOff>
      <xdr:row>86</xdr:row>
      <xdr:rowOff>10523</xdr:rowOff>
    </xdr:to>
    <xdr:sp macro="" textlink="">
      <xdr:nvSpPr>
        <xdr:cNvPr id="354" name="楕円 353"/>
        <xdr:cNvSpPr/>
      </xdr:nvSpPr>
      <xdr:spPr>
        <a:xfrm>
          <a:off x="10426700" y="1465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58800</xdr:rowOff>
    </xdr:from>
    <xdr:ext cx="469744" cy="259045"/>
    <xdr:sp macro="" textlink="">
      <xdr:nvSpPr>
        <xdr:cNvPr id="355" name="【公営住宅】&#10;一人当たり面積該当値テキスト"/>
        <xdr:cNvSpPr txBox="1"/>
      </xdr:nvSpPr>
      <xdr:spPr>
        <a:xfrm>
          <a:off x="10515600" y="1463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82006</xdr:rowOff>
    </xdr:from>
    <xdr:to>
      <xdr:col>50</xdr:col>
      <xdr:colOff>165100</xdr:colOff>
      <xdr:row>86</xdr:row>
      <xdr:rowOff>12156</xdr:rowOff>
    </xdr:to>
    <xdr:sp macro="" textlink="">
      <xdr:nvSpPr>
        <xdr:cNvPr id="356" name="楕円 355"/>
        <xdr:cNvSpPr/>
      </xdr:nvSpPr>
      <xdr:spPr>
        <a:xfrm>
          <a:off x="9588500" y="14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131173</xdr:rowOff>
    </xdr:from>
    <xdr:to>
      <xdr:col>55</xdr:col>
      <xdr:colOff>0</xdr:colOff>
      <xdr:row>85</xdr:row>
      <xdr:rowOff>132806</xdr:rowOff>
    </xdr:to>
    <xdr:cxnSp macro="">
      <xdr:nvCxnSpPr>
        <xdr:cNvPr id="357" name="直線コネクタ 356"/>
        <xdr:cNvCxnSpPr/>
      </xdr:nvCxnSpPr>
      <xdr:spPr>
        <a:xfrm flipV="1">
          <a:off x="9639300" y="147044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58" name="楕円 357"/>
        <xdr:cNvSpPr/>
      </xdr:nvSpPr>
      <xdr:spPr>
        <a:xfrm>
          <a:off x="869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132806</xdr:rowOff>
    </xdr:from>
    <xdr:to>
      <xdr:col>50</xdr:col>
      <xdr:colOff>114300</xdr:colOff>
      <xdr:row>85</xdr:row>
      <xdr:rowOff>137705</xdr:rowOff>
    </xdr:to>
    <xdr:cxnSp macro="">
      <xdr:nvCxnSpPr>
        <xdr:cNvPr id="359" name="直線コネクタ 358"/>
        <xdr:cNvCxnSpPr/>
      </xdr:nvCxnSpPr>
      <xdr:spPr>
        <a:xfrm flipV="1">
          <a:off x="8750300" y="147060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86905</xdr:rowOff>
    </xdr:from>
    <xdr:to>
      <xdr:col>41</xdr:col>
      <xdr:colOff>101600</xdr:colOff>
      <xdr:row>86</xdr:row>
      <xdr:rowOff>17055</xdr:rowOff>
    </xdr:to>
    <xdr:sp macro="" textlink="">
      <xdr:nvSpPr>
        <xdr:cNvPr id="360" name="楕円 359"/>
        <xdr:cNvSpPr/>
      </xdr:nvSpPr>
      <xdr:spPr>
        <a:xfrm>
          <a:off x="7810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137705</xdr:rowOff>
    </xdr:from>
    <xdr:to>
      <xdr:col>45</xdr:col>
      <xdr:colOff>177800</xdr:colOff>
      <xdr:row>85</xdr:row>
      <xdr:rowOff>137705</xdr:rowOff>
    </xdr:to>
    <xdr:cxnSp macro="">
      <xdr:nvCxnSpPr>
        <xdr:cNvPr id="361" name="直線コネクタ 360"/>
        <xdr:cNvCxnSpPr/>
      </xdr:nvCxnSpPr>
      <xdr:spPr>
        <a:xfrm>
          <a:off x="7861300" y="1471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86905</xdr:rowOff>
    </xdr:from>
    <xdr:to>
      <xdr:col>36</xdr:col>
      <xdr:colOff>165100</xdr:colOff>
      <xdr:row>86</xdr:row>
      <xdr:rowOff>17055</xdr:rowOff>
    </xdr:to>
    <xdr:sp macro="" textlink="">
      <xdr:nvSpPr>
        <xdr:cNvPr id="362" name="楕円 361"/>
        <xdr:cNvSpPr/>
      </xdr:nvSpPr>
      <xdr:spPr>
        <a:xfrm>
          <a:off x="6921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137705</xdr:rowOff>
    </xdr:from>
    <xdr:to>
      <xdr:col>41</xdr:col>
      <xdr:colOff>50800</xdr:colOff>
      <xdr:row>85</xdr:row>
      <xdr:rowOff>137705</xdr:rowOff>
    </xdr:to>
    <xdr:cxnSp macro="">
      <xdr:nvCxnSpPr>
        <xdr:cNvPr id="363" name="直線コネクタ 362"/>
        <xdr:cNvCxnSpPr/>
      </xdr:nvCxnSpPr>
      <xdr:spPr>
        <a:xfrm>
          <a:off x="6972300" y="14710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64" name="n_1aveValue【公営住宅】&#10;一人当たり面積"/>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65" name="n_2aveValue【公営住宅】&#10;一人当たり面積"/>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66" name="n_3aveValue【公営住宅】&#10;一人当たり面積"/>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67" name="n_4aveValue【公営住宅】&#10;一人当たり面積"/>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3283</xdr:rowOff>
    </xdr:from>
    <xdr:ext cx="469744" cy="259045"/>
    <xdr:sp macro="" textlink="">
      <xdr:nvSpPr>
        <xdr:cNvPr id="368" name="n_1mainValue【公営住宅】&#10;一人当たり面積"/>
        <xdr:cNvSpPr txBox="1"/>
      </xdr:nvSpPr>
      <xdr:spPr>
        <a:xfrm>
          <a:off x="9391727" y="147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69" name="n_2mainValue【公営住宅】&#10;一人当たり面積"/>
        <xdr:cNvSpPr txBox="1"/>
      </xdr:nvSpPr>
      <xdr:spPr>
        <a:xfrm>
          <a:off x="8515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8182</xdr:rowOff>
    </xdr:from>
    <xdr:ext cx="469744" cy="259045"/>
    <xdr:sp macro="" textlink="">
      <xdr:nvSpPr>
        <xdr:cNvPr id="370" name="n_3mainValue【公営住宅】&#10;一人当たり面積"/>
        <xdr:cNvSpPr txBox="1"/>
      </xdr:nvSpPr>
      <xdr:spPr>
        <a:xfrm>
          <a:off x="7626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8182</xdr:rowOff>
    </xdr:from>
    <xdr:ext cx="469744" cy="259045"/>
    <xdr:sp macro="" textlink="">
      <xdr:nvSpPr>
        <xdr:cNvPr id="371" name="n_4mainValue【公営住宅】&#10;一人当たり面積"/>
        <xdr:cNvSpPr txBox="1"/>
      </xdr:nvSpPr>
      <xdr:spPr>
        <a:xfrm>
          <a:off x="6737427" y="1475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8" name="テキスト ボックス 39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0" name="テキスト ボックス 39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0" name="テキスト ボックス 40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2" name="テキスト ボックス 41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414" name="直線コネクタ 413"/>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415" name="【認定こども園・幼稚園・保育所】&#10;有形固定資産減価償却率最小値テキスト"/>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416" name="直線コネクタ 415"/>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417" name="【認定こども園・幼稚園・保育所】&#10;有形固定資産減価償却率最大値テキスト"/>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18" name="直線コネクタ 417"/>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19" name="【認定こども園・幼稚園・保育所】&#10;有形固定資産減価償却率平均値テキスト"/>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20" name="フローチャート: 判断 419"/>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21" name="フローチャート: 判断 420"/>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22" name="フローチャート: 判断 421"/>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23" name="フローチャート: 判断 422"/>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24" name="フローチャート: 判断 423"/>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28666</xdr:rowOff>
    </xdr:from>
    <xdr:to>
      <xdr:col>85</xdr:col>
      <xdr:colOff>177800</xdr:colOff>
      <xdr:row>40</xdr:row>
      <xdr:rowOff>130266</xdr:rowOff>
    </xdr:to>
    <xdr:sp macro="" textlink="">
      <xdr:nvSpPr>
        <xdr:cNvPr id="430" name="楕円 429"/>
        <xdr:cNvSpPr/>
      </xdr:nvSpPr>
      <xdr:spPr>
        <a:xfrm>
          <a:off x="16268700" y="688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7093</xdr:rowOff>
    </xdr:from>
    <xdr:ext cx="405111" cy="259045"/>
    <xdr:sp macro="" textlink="">
      <xdr:nvSpPr>
        <xdr:cNvPr id="431" name="【認定こども園・幼稚園・保育所】&#10;有形固定資産減価償却率該当値テキスト"/>
        <xdr:cNvSpPr txBox="1"/>
      </xdr:nvSpPr>
      <xdr:spPr>
        <a:xfrm>
          <a:off x="16357600" y="686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147865</xdr:rowOff>
    </xdr:from>
    <xdr:to>
      <xdr:col>81</xdr:col>
      <xdr:colOff>101600</xdr:colOff>
      <xdr:row>40</xdr:row>
      <xdr:rowOff>78015</xdr:rowOff>
    </xdr:to>
    <xdr:sp macro="" textlink="">
      <xdr:nvSpPr>
        <xdr:cNvPr id="432" name="楕円 431"/>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27215</xdr:rowOff>
    </xdr:from>
    <xdr:to>
      <xdr:col>85</xdr:col>
      <xdr:colOff>127000</xdr:colOff>
      <xdr:row>40</xdr:row>
      <xdr:rowOff>79466</xdr:rowOff>
    </xdr:to>
    <xdr:cxnSp macro="">
      <xdr:nvCxnSpPr>
        <xdr:cNvPr id="433" name="直線コネクタ 432"/>
        <xdr:cNvCxnSpPr/>
      </xdr:nvCxnSpPr>
      <xdr:spPr>
        <a:xfrm>
          <a:off x="15481300" y="6885215"/>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74385</xdr:rowOff>
    </xdr:from>
    <xdr:to>
      <xdr:col>76</xdr:col>
      <xdr:colOff>165100</xdr:colOff>
      <xdr:row>41</xdr:row>
      <xdr:rowOff>4535</xdr:rowOff>
    </xdr:to>
    <xdr:sp macro="" textlink="">
      <xdr:nvSpPr>
        <xdr:cNvPr id="434" name="楕円 433"/>
        <xdr:cNvSpPr/>
      </xdr:nvSpPr>
      <xdr:spPr>
        <a:xfrm>
          <a:off x="14541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27215</xdr:rowOff>
    </xdr:from>
    <xdr:to>
      <xdr:col>81</xdr:col>
      <xdr:colOff>50800</xdr:colOff>
      <xdr:row>40</xdr:row>
      <xdr:rowOff>125185</xdr:rowOff>
    </xdr:to>
    <xdr:cxnSp macro="">
      <xdr:nvCxnSpPr>
        <xdr:cNvPr id="435" name="直線コネクタ 434"/>
        <xdr:cNvCxnSpPr/>
      </xdr:nvCxnSpPr>
      <xdr:spPr>
        <a:xfrm flipV="1">
          <a:off x="14592300" y="68852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15603</xdr:rowOff>
    </xdr:from>
    <xdr:to>
      <xdr:col>72</xdr:col>
      <xdr:colOff>38100</xdr:colOff>
      <xdr:row>40</xdr:row>
      <xdr:rowOff>117203</xdr:rowOff>
    </xdr:to>
    <xdr:sp macro="" textlink="">
      <xdr:nvSpPr>
        <xdr:cNvPr id="436" name="楕円 435"/>
        <xdr:cNvSpPr/>
      </xdr:nvSpPr>
      <xdr:spPr>
        <a:xfrm>
          <a:off x="1365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66403</xdr:rowOff>
    </xdr:from>
    <xdr:to>
      <xdr:col>76</xdr:col>
      <xdr:colOff>114300</xdr:colOff>
      <xdr:row>40</xdr:row>
      <xdr:rowOff>125185</xdr:rowOff>
    </xdr:to>
    <xdr:cxnSp macro="">
      <xdr:nvCxnSpPr>
        <xdr:cNvPr id="437" name="直線コネクタ 436"/>
        <xdr:cNvCxnSpPr/>
      </xdr:nvCxnSpPr>
      <xdr:spPr>
        <a:xfrm>
          <a:off x="13703300" y="692440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128270</xdr:rowOff>
    </xdr:from>
    <xdr:to>
      <xdr:col>67</xdr:col>
      <xdr:colOff>101600</xdr:colOff>
      <xdr:row>40</xdr:row>
      <xdr:rowOff>58420</xdr:rowOff>
    </xdr:to>
    <xdr:sp macro="" textlink="">
      <xdr:nvSpPr>
        <xdr:cNvPr id="438" name="楕円 437"/>
        <xdr:cNvSpPr/>
      </xdr:nvSpPr>
      <xdr:spPr>
        <a:xfrm>
          <a:off x="1276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7620</xdr:rowOff>
    </xdr:from>
    <xdr:to>
      <xdr:col>71</xdr:col>
      <xdr:colOff>177800</xdr:colOff>
      <xdr:row>40</xdr:row>
      <xdr:rowOff>66403</xdr:rowOff>
    </xdr:to>
    <xdr:cxnSp macro="">
      <xdr:nvCxnSpPr>
        <xdr:cNvPr id="439" name="直線コネクタ 438"/>
        <xdr:cNvCxnSpPr/>
      </xdr:nvCxnSpPr>
      <xdr:spPr>
        <a:xfrm>
          <a:off x="12814300" y="6865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40" name="n_1aveValue【認定こども園・幼稚園・保育所】&#10;有形固定資産減価償却率"/>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41" name="n_2aveValue【認定こども園・幼稚園・保育所】&#10;有形固定資産減価償却率"/>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150058</xdr:rowOff>
    </xdr:from>
    <xdr:ext cx="405111" cy="259045"/>
    <xdr:sp macro="" textlink="">
      <xdr:nvSpPr>
        <xdr:cNvPr id="442" name="n_3aveValue【認定こども園・幼稚園・保育所】&#10;有形固定資産減価償却率"/>
        <xdr:cNvSpPr txBox="1"/>
      </xdr:nvSpPr>
      <xdr:spPr>
        <a:xfrm>
          <a:off x="13500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43" name="n_4aveValue【認定こども園・幼稚園・保育所】&#10;有形固定資産減価償却率"/>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69142</xdr:rowOff>
    </xdr:from>
    <xdr:ext cx="405111" cy="259045"/>
    <xdr:sp macro="" textlink="">
      <xdr:nvSpPr>
        <xdr:cNvPr id="444" name="n_1mainValue【認定こども園・幼稚園・保育所】&#10;有形固定資産減価償却率"/>
        <xdr:cNvSpPr txBox="1"/>
      </xdr:nvSpPr>
      <xdr:spPr>
        <a:xfrm>
          <a:off x="15266044" y="692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167112</xdr:rowOff>
    </xdr:from>
    <xdr:ext cx="405111" cy="259045"/>
    <xdr:sp macro="" textlink="">
      <xdr:nvSpPr>
        <xdr:cNvPr id="445" name="n_2mainValue【認定こども園・幼稚園・保育所】&#10;有形固定資産減価償却率"/>
        <xdr:cNvSpPr txBox="1"/>
      </xdr:nvSpPr>
      <xdr:spPr>
        <a:xfrm>
          <a:off x="14389744"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108330</xdr:rowOff>
    </xdr:from>
    <xdr:ext cx="405111" cy="259045"/>
    <xdr:sp macro="" textlink="">
      <xdr:nvSpPr>
        <xdr:cNvPr id="446" name="n_3mainValue【認定こども園・幼稚園・保育所】&#10;有形固定資産減価償却率"/>
        <xdr:cNvSpPr txBox="1"/>
      </xdr:nvSpPr>
      <xdr:spPr>
        <a:xfrm>
          <a:off x="13500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49547</xdr:rowOff>
    </xdr:from>
    <xdr:ext cx="405111" cy="259045"/>
    <xdr:sp macro="" textlink="">
      <xdr:nvSpPr>
        <xdr:cNvPr id="447" name="n_4mainValue【認定こども園・幼稚園・保育所】&#10;有形固定資産減価償却率"/>
        <xdr:cNvSpPr txBox="1"/>
      </xdr:nvSpPr>
      <xdr:spPr>
        <a:xfrm>
          <a:off x="12611744" y="690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69" name="直線コネクタ 468"/>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72" name="【認定こども園・幼稚園・保育所】&#10;一人当たり面積最大値テキスト"/>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73" name="直線コネクタ 472"/>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74" name="【認定こども園・幼稚園・保育所】&#10;一人当たり面積平均値テキスト"/>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75" name="フローチャート: 判断 474"/>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76" name="フローチャート: 判断 475"/>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77" name="フローチャート: 判断 476"/>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78" name="フローチャート: 判断 477"/>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79" name="フローチャート: 判断 478"/>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27686</xdr:rowOff>
    </xdr:from>
    <xdr:to>
      <xdr:col>116</xdr:col>
      <xdr:colOff>114300</xdr:colOff>
      <xdr:row>41</xdr:row>
      <xdr:rowOff>129286</xdr:rowOff>
    </xdr:to>
    <xdr:sp macro="" textlink="">
      <xdr:nvSpPr>
        <xdr:cNvPr id="485" name="楕円 484"/>
        <xdr:cNvSpPr/>
      </xdr:nvSpPr>
      <xdr:spPr>
        <a:xfrm>
          <a:off x="221107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114063</xdr:rowOff>
    </xdr:from>
    <xdr:ext cx="469744" cy="259045"/>
    <xdr:sp macro="" textlink="">
      <xdr:nvSpPr>
        <xdr:cNvPr id="486" name="【認定こども園・幼稚園・保育所】&#10;一人当たり面積該当値テキスト"/>
        <xdr:cNvSpPr txBox="1"/>
      </xdr:nvSpPr>
      <xdr:spPr>
        <a:xfrm>
          <a:off x="22199600" y="6972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27686</xdr:rowOff>
    </xdr:from>
    <xdr:to>
      <xdr:col>112</xdr:col>
      <xdr:colOff>38100</xdr:colOff>
      <xdr:row>41</xdr:row>
      <xdr:rowOff>129286</xdr:rowOff>
    </xdr:to>
    <xdr:sp macro="" textlink="">
      <xdr:nvSpPr>
        <xdr:cNvPr id="487" name="楕円 486"/>
        <xdr:cNvSpPr/>
      </xdr:nvSpPr>
      <xdr:spPr>
        <a:xfrm>
          <a:off x="21272500" y="705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78486</xdr:rowOff>
    </xdr:from>
    <xdr:to>
      <xdr:col>116</xdr:col>
      <xdr:colOff>63500</xdr:colOff>
      <xdr:row>41</xdr:row>
      <xdr:rowOff>78486</xdr:rowOff>
    </xdr:to>
    <xdr:cxnSp macro="">
      <xdr:nvCxnSpPr>
        <xdr:cNvPr id="488" name="直線コネクタ 487"/>
        <xdr:cNvCxnSpPr/>
      </xdr:nvCxnSpPr>
      <xdr:spPr>
        <a:xfrm>
          <a:off x="21323300" y="71079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9398</xdr:rowOff>
    </xdr:from>
    <xdr:to>
      <xdr:col>107</xdr:col>
      <xdr:colOff>101600</xdr:colOff>
      <xdr:row>41</xdr:row>
      <xdr:rowOff>110998</xdr:rowOff>
    </xdr:to>
    <xdr:sp macro="" textlink="">
      <xdr:nvSpPr>
        <xdr:cNvPr id="489" name="楕円 488"/>
        <xdr:cNvSpPr/>
      </xdr:nvSpPr>
      <xdr:spPr>
        <a:xfrm>
          <a:off x="20383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60198</xdr:rowOff>
    </xdr:from>
    <xdr:to>
      <xdr:col>111</xdr:col>
      <xdr:colOff>177800</xdr:colOff>
      <xdr:row>41</xdr:row>
      <xdr:rowOff>78486</xdr:rowOff>
    </xdr:to>
    <xdr:cxnSp macro="">
      <xdr:nvCxnSpPr>
        <xdr:cNvPr id="490" name="直線コネクタ 489"/>
        <xdr:cNvCxnSpPr/>
      </xdr:nvCxnSpPr>
      <xdr:spPr>
        <a:xfrm>
          <a:off x="20434300" y="7089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9398</xdr:rowOff>
    </xdr:from>
    <xdr:to>
      <xdr:col>102</xdr:col>
      <xdr:colOff>165100</xdr:colOff>
      <xdr:row>41</xdr:row>
      <xdr:rowOff>110998</xdr:rowOff>
    </xdr:to>
    <xdr:sp macro="" textlink="">
      <xdr:nvSpPr>
        <xdr:cNvPr id="491" name="楕円 490"/>
        <xdr:cNvSpPr/>
      </xdr:nvSpPr>
      <xdr:spPr>
        <a:xfrm>
          <a:off x="19494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60198</xdr:rowOff>
    </xdr:from>
    <xdr:to>
      <xdr:col>107</xdr:col>
      <xdr:colOff>50800</xdr:colOff>
      <xdr:row>41</xdr:row>
      <xdr:rowOff>60198</xdr:rowOff>
    </xdr:to>
    <xdr:cxnSp macro="">
      <xdr:nvCxnSpPr>
        <xdr:cNvPr id="492" name="直線コネクタ 491"/>
        <xdr:cNvCxnSpPr/>
      </xdr:nvCxnSpPr>
      <xdr:spPr>
        <a:xfrm>
          <a:off x="19545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9398</xdr:rowOff>
    </xdr:from>
    <xdr:to>
      <xdr:col>98</xdr:col>
      <xdr:colOff>38100</xdr:colOff>
      <xdr:row>41</xdr:row>
      <xdr:rowOff>110998</xdr:rowOff>
    </xdr:to>
    <xdr:sp macro="" textlink="">
      <xdr:nvSpPr>
        <xdr:cNvPr id="493" name="楕円 492"/>
        <xdr:cNvSpPr/>
      </xdr:nvSpPr>
      <xdr:spPr>
        <a:xfrm>
          <a:off x="18605500" y="703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60198</xdr:rowOff>
    </xdr:from>
    <xdr:to>
      <xdr:col>102</xdr:col>
      <xdr:colOff>114300</xdr:colOff>
      <xdr:row>41</xdr:row>
      <xdr:rowOff>60198</xdr:rowOff>
    </xdr:to>
    <xdr:cxnSp macro="">
      <xdr:nvCxnSpPr>
        <xdr:cNvPr id="494" name="直線コネクタ 493"/>
        <xdr:cNvCxnSpPr/>
      </xdr:nvCxnSpPr>
      <xdr:spPr>
        <a:xfrm>
          <a:off x="18656300" y="708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95" name="n_1aveValue【認定こども園・幼稚園・保育所】&#10;一人当たり面積"/>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96" name="n_2aveValue【認定こども園・幼稚園・保育所】&#10;一人当たり面積"/>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97" name="n_3aveValue【認定こども園・幼稚園・保育所】&#10;一人当たり面積"/>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98" name="n_4aveValue【認定こども園・幼稚園・保育所】&#10;一人当たり面積"/>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120413</xdr:rowOff>
    </xdr:from>
    <xdr:ext cx="469744" cy="259045"/>
    <xdr:sp macro="" textlink="">
      <xdr:nvSpPr>
        <xdr:cNvPr id="499" name="n_1mainValue【認定こども園・幼稚園・保育所】&#10;一人当たり面積"/>
        <xdr:cNvSpPr txBox="1"/>
      </xdr:nvSpPr>
      <xdr:spPr>
        <a:xfrm>
          <a:off x="21075727" y="714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102125</xdr:rowOff>
    </xdr:from>
    <xdr:ext cx="469744" cy="259045"/>
    <xdr:sp macro="" textlink="">
      <xdr:nvSpPr>
        <xdr:cNvPr id="500" name="n_2mainValue【認定こども園・幼稚園・保育所】&#10;一人当たり面積"/>
        <xdr:cNvSpPr txBox="1"/>
      </xdr:nvSpPr>
      <xdr:spPr>
        <a:xfrm>
          <a:off x="20199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102125</xdr:rowOff>
    </xdr:from>
    <xdr:ext cx="469744" cy="259045"/>
    <xdr:sp macro="" textlink="">
      <xdr:nvSpPr>
        <xdr:cNvPr id="501" name="n_3mainValue【認定こども園・幼稚園・保育所】&#10;一人当たり面積"/>
        <xdr:cNvSpPr txBox="1"/>
      </xdr:nvSpPr>
      <xdr:spPr>
        <a:xfrm>
          <a:off x="19310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102125</xdr:rowOff>
    </xdr:from>
    <xdr:ext cx="469744" cy="259045"/>
    <xdr:sp macro="" textlink="">
      <xdr:nvSpPr>
        <xdr:cNvPr id="502" name="n_4mainValue【認定こども園・幼稚園・保育所】&#10;一人当たり面積"/>
        <xdr:cNvSpPr txBox="1"/>
      </xdr:nvSpPr>
      <xdr:spPr>
        <a:xfrm>
          <a:off x="18421427" y="713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29" name="直線コネクタ 528"/>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30" name="【学校施設】&#10;有形固定資産減価償却率最小値テキスト"/>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31" name="直線コネクタ 530"/>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32" name="【学校施設】&#10;有形固定資産減価償却率最大値テキスト"/>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33" name="直線コネクタ 532"/>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118671</xdr:rowOff>
    </xdr:from>
    <xdr:ext cx="405111" cy="259045"/>
    <xdr:sp macro="" textlink="">
      <xdr:nvSpPr>
        <xdr:cNvPr id="534" name="【学校施設】&#10;有形固定資産減価償却率平均値テキスト"/>
        <xdr:cNvSpPr txBox="1"/>
      </xdr:nvSpPr>
      <xdr:spPr>
        <a:xfrm>
          <a:off x="16357600" y="1023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35" name="フローチャート: 判断 534"/>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36" name="フローチャート: 判断 535"/>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37" name="フローチャート: 判断 536"/>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38" name="フローチャート: 判断 537"/>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39" name="フローチャート: 判断 538"/>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45" name="楕円 544"/>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546" name="【学校施設】&#10;有形固定資産減価償却率該当値テキスト"/>
        <xdr:cNvSpPr txBox="1"/>
      </xdr:nvSpPr>
      <xdr:spPr>
        <a:xfrm>
          <a:off x="163576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45538</xdr:rowOff>
    </xdr:from>
    <xdr:to>
      <xdr:col>81</xdr:col>
      <xdr:colOff>101600</xdr:colOff>
      <xdr:row>59</xdr:row>
      <xdr:rowOff>147138</xdr:rowOff>
    </xdr:to>
    <xdr:sp macro="" textlink="">
      <xdr:nvSpPr>
        <xdr:cNvPr id="547" name="楕円 546"/>
        <xdr:cNvSpPr/>
      </xdr:nvSpPr>
      <xdr:spPr>
        <a:xfrm>
          <a:off x="15430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96338</xdr:rowOff>
    </xdr:from>
    <xdr:to>
      <xdr:col>85</xdr:col>
      <xdr:colOff>127000</xdr:colOff>
      <xdr:row>59</xdr:row>
      <xdr:rowOff>119199</xdr:rowOff>
    </xdr:to>
    <xdr:cxnSp macro="">
      <xdr:nvCxnSpPr>
        <xdr:cNvPr id="548" name="直線コネクタ 547"/>
        <xdr:cNvCxnSpPr/>
      </xdr:nvCxnSpPr>
      <xdr:spPr>
        <a:xfrm>
          <a:off x="15481300" y="102118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22678</xdr:rowOff>
    </xdr:from>
    <xdr:to>
      <xdr:col>76</xdr:col>
      <xdr:colOff>165100</xdr:colOff>
      <xdr:row>59</xdr:row>
      <xdr:rowOff>124278</xdr:rowOff>
    </xdr:to>
    <xdr:sp macro="" textlink="">
      <xdr:nvSpPr>
        <xdr:cNvPr id="549" name="楕円 548"/>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73478</xdr:rowOff>
    </xdr:from>
    <xdr:to>
      <xdr:col>81</xdr:col>
      <xdr:colOff>50800</xdr:colOff>
      <xdr:row>59</xdr:row>
      <xdr:rowOff>96338</xdr:rowOff>
    </xdr:to>
    <xdr:cxnSp macro="">
      <xdr:nvCxnSpPr>
        <xdr:cNvPr id="550" name="直線コネクタ 549"/>
        <xdr:cNvCxnSpPr/>
      </xdr:nvCxnSpPr>
      <xdr:spPr>
        <a:xfrm>
          <a:off x="14592300" y="101890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168003</xdr:rowOff>
    </xdr:from>
    <xdr:to>
      <xdr:col>72</xdr:col>
      <xdr:colOff>38100</xdr:colOff>
      <xdr:row>59</xdr:row>
      <xdr:rowOff>98153</xdr:rowOff>
    </xdr:to>
    <xdr:sp macro="" textlink="">
      <xdr:nvSpPr>
        <xdr:cNvPr id="551" name="楕円 550"/>
        <xdr:cNvSpPr/>
      </xdr:nvSpPr>
      <xdr:spPr>
        <a:xfrm>
          <a:off x="13652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47353</xdr:rowOff>
    </xdr:from>
    <xdr:to>
      <xdr:col>76</xdr:col>
      <xdr:colOff>114300</xdr:colOff>
      <xdr:row>59</xdr:row>
      <xdr:rowOff>73478</xdr:rowOff>
    </xdr:to>
    <xdr:cxnSp macro="">
      <xdr:nvCxnSpPr>
        <xdr:cNvPr id="552" name="直線コネクタ 551"/>
        <xdr:cNvCxnSpPr/>
      </xdr:nvCxnSpPr>
      <xdr:spPr>
        <a:xfrm>
          <a:off x="13703300" y="1016290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138612</xdr:rowOff>
    </xdr:from>
    <xdr:to>
      <xdr:col>67</xdr:col>
      <xdr:colOff>101600</xdr:colOff>
      <xdr:row>59</xdr:row>
      <xdr:rowOff>68762</xdr:rowOff>
    </xdr:to>
    <xdr:sp macro="" textlink="">
      <xdr:nvSpPr>
        <xdr:cNvPr id="553" name="楕円 552"/>
        <xdr:cNvSpPr/>
      </xdr:nvSpPr>
      <xdr:spPr>
        <a:xfrm>
          <a:off x="12763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17962</xdr:rowOff>
    </xdr:from>
    <xdr:to>
      <xdr:col>71</xdr:col>
      <xdr:colOff>177800</xdr:colOff>
      <xdr:row>59</xdr:row>
      <xdr:rowOff>47353</xdr:rowOff>
    </xdr:to>
    <xdr:cxnSp macro="">
      <xdr:nvCxnSpPr>
        <xdr:cNvPr id="554" name="直線コネクタ 553"/>
        <xdr:cNvCxnSpPr/>
      </xdr:nvCxnSpPr>
      <xdr:spPr>
        <a:xfrm>
          <a:off x="12814300" y="10133512"/>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35396</xdr:rowOff>
    </xdr:from>
    <xdr:ext cx="405111" cy="259045"/>
    <xdr:sp macro="" textlink="">
      <xdr:nvSpPr>
        <xdr:cNvPr id="555" name="n_1aveValue【学校施設】&#10;有形固定資産減価償却率"/>
        <xdr:cNvSpPr txBox="1"/>
      </xdr:nvSpPr>
      <xdr:spPr>
        <a:xfrm>
          <a:off x="152660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144797</xdr:rowOff>
    </xdr:from>
    <xdr:ext cx="405111" cy="259045"/>
    <xdr:sp macro="" textlink="">
      <xdr:nvSpPr>
        <xdr:cNvPr id="556" name="n_2aveValue【学校施設】&#10;有形固定資産減価償却率"/>
        <xdr:cNvSpPr txBox="1"/>
      </xdr:nvSpPr>
      <xdr:spPr>
        <a:xfrm>
          <a:off x="14389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557" name="n_3aveValue【学校施設】&#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76217</xdr:rowOff>
    </xdr:from>
    <xdr:ext cx="405111" cy="259045"/>
    <xdr:sp macro="" textlink="">
      <xdr:nvSpPr>
        <xdr:cNvPr id="558" name="n_4aveValue【学校施設】&#10;有形固定資産減価償却率"/>
        <xdr:cNvSpPr txBox="1"/>
      </xdr:nvSpPr>
      <xdr:spPr>
        <a:xfrm>
          <a:off x="126117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163665</xdr:rowOff>
    </xdr:from>
    <xdr:ext cx="405111" cy="259045"/>
    <xdr:sp macro="" textlink="">
      <xdr:nvSpPr>
        <xdr:cNvPr id="559" name="n_1mainValue【学校施設】&#10;有形固定資産減価償却率"/>
        <xdr:cNvSpPr txBox="1"/>
      </xdr:nvSpPr>
      <xdr:spPr>
        <a:xfrm>
          <a:off x="152660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560" name="n_2mainValue【学校施設】&#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114680</xdr:rowOff>
    </xdr:from>
    <xdr:ext cx="405111" cy="259045"/>
    <xdr:sp macro="" textlink="">
      <xdr:nvSpPr>
        <xdr:cNvPr id="561" name="n_3mainValue【学校施設】&#10;有形固定資産減価償却率"/>
        <xdr:cNvSpPr txBox="1"/>
      </xdr:nvSpPr>
      <xdr:spPr>
        <a:xfrm>
          <a:off x="13500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562" name="n_4main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87" name="直線コネクタ 586"/>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88" name="【学校施設】&#10;一人当たり面積最小値テキスト"/>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89" name="直線コネクタ 588"/>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90" name="【学校施設】&#10;一人当たり面積最大値テキスト"/>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91" name="直線コネクタ 590"/>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29227</xdr:rowOff>
    </xdr:from>
    <xdr:ext cx="469744" cy="259045"/>
    <xdr:sp macro="" textlink="">
      <xdr:nvSpPr>
        <xdr:cNvPr id="592" name="【学校施設】&#10;一人当たり面積平均値テキスト"/>
        <xdr:cNvSpPr txBox="1"/>
      </xdr:nvSpPr>
      <xdr:spPr>
        <a:xfrm>
          <a:off x="22199600" y="10487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93" name="フローチャート: 判断 592"/>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94" name="フローチャート: 判断 593"/>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95" name="フローチャート: 判断 594"/>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96" name="フローチャート: 判断 595"/>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97" name="フローチャート: 判断 596"/>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20320</xdr:rowOff>
    </xdr:from>
    <xdr:to>
      <xdr:col>116</xdr:col>
      <xdr:colOff>114300</xdr:colOff>
      <xdr:row>61</xdr:row>
      <xdr:rowOff>121920</xdr:rowOff>
    </xdr:to>
    <xdr:sp macro="" textlink="">
      <xdr:nvSpPr>
        <xdr:cNvPr id="603" name="楕円 602"/>
        <xdr:cNvSpPr/>
      </xdr:nvSpPr>
      <xdr:spPr>
        <a:xfrm>
          <a:off x="221107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43197</xdr:rowOff>
    </xdr:from>
    <xdr:ext cx="469744" cy="259045"/>
    <xdr:sp macro="" textlink="">
      <xdr:nvSpPr>
        <xdr:cNvPr id="604" name="【学校施設】&#10;一人当たり面積該当値テキスト"/>
        <xdr:cNvSpPr txBox="1"/>
      </xdr:nvSpPr>
      <xdr:spPr>
        <a:xfrm>
          <a:off x="22199600" y="1033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25400</xdr:rowOff>
    </xdr:from>
    <xdr:to>
      <xdr:col>112</xdr:col>
      <xdr:colOff>38100</xdr:colOff>
      <xdr:row>61</xdr:row>
      <xdr:rowOff>127000</xdr:rowOff>
    </xdr:to>
    <xdr:sp macro="" textlink="">
      <xdr:nvSpPr>
        <xdr:cNvPr id="605" name="楕円 604"/>
        <xdr:cNvSpPr/>
      </xdr:nvSpPr>
      <xdr:spPr>
        <a:xfrm>
          <a:off x="21272500" y="1048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71120</xdr:rowOff>
    </xdr:from>
    <xdr:to>
      <xdr:col>116</xdr:col>
      <xdr:colOff>63500</xdr:colOff>
      <xdr:row>61</xdr:row>
      <xdr:rowOff>76200</xdr:rowOff>
    </xdr:to>
    <xdr:cxnSp macro="">
      <xdr:nvCxnSpPr>
        <xdr:cNvPr id="606" name="直線コネクタ 605"/>
        <xdr:cNvCxnSpPr/>
      </xdr:nvCxnSpPr>
      <xdr:spPr>
        <a:xfrm flipV="1">
          <a:off x="21323300" y="1052957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27940</xdr:rowOff>
    </xdr:from>
    <xdr:to>
      <xdr:col>107</xdr:col>
      <xdr:colOff>101600</xdr:colOff>
      <xdr:row>61</xdr:row>
      <xdr:rowOff>129540</xdr:rowOff>
    </xdr:to>
    <xdr:sp macro="" textlink="">
      <xdr:nvSpPr>
        <xdr:cNvPr id="607" name="楕円 606"/>
        <xdr:cNvSpPr/>
      </xdr:nvSpPr>
      <xdr:spPr>
        <a:xfrm>
          <a:off x="20383500" y="1048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76200</xdr:rowOff>
    </xdr:from>
    <xdr:to>
      <xdr:col>111</xdr:col>
      <xdr:colOff>177800</xdr:colOff>
      <xdr:row>61</xdr:row>
      <xdr:rowOff>78740</xdr:rowOff>
    </xdr:to>
    <xdr:cxnSp macro="">
      <xdr:nvCxnSpPr>
        <xdr:cNvPr id="608" name="直線コネクタ 607"/>
        <xdr:cNvCxnSpPr/>
      </xdr:nvCxnSpPr>
      <xdr:spPr>
        <a:xfrm flipV="1">
          <a:off x="20434300" y="1053465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33020</xdr:rowOff>
    </xdr:from>
    <xdr:to>
      <xdr:col>102</xdr:col>
      <xdr:colOff>165100</xdr:colOff>
      <xdr:row>61</xdr:row>
      <xdr:rowOff>134620</xdr:rowOff>
    </xdr:to>
    <xdr:sp macro="" textlink="">
      <xdr:nvSpPr>
        <xdr:cNvPr id="609" name="楕円 608"/>
        <xdr:cNvSpPr/>
      </xdr:nvSpPr>
      <xdr:spPr>
        <a:xfrm>
          <a:off x="19494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78740</xdr:rowOff>
    </xdr:from>
    <xdr:to>
      <xdr:col>107</xdr:col>
      <xdr:colOff>50800</xdr:colOff>
      <xdr:row>61</xdr:row>
      <xdr:rowOff>83820</xdr:rowOff>
    </xdr:to>
    <xdr:cxnSp macro="">
      <xdr:nvCxnSpPr>
        <xdr:cNvPr id="610" name="直線コネクタ 609"/>
        <xdr:cNvCxnSpPr/>
      </xdr:nvCxnSpPr>
      <xdr:spPr>
        <a:xfrm flipV="1">
          <a:off x="19545300" y="1053719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34290</xdr:rowOff>
    </xdr:from>
    <xdr:to>
      <xdr:col>98</xdr:col>
      <xdr:colOff>38100</xdr:colOff>
      <xdr:row>61</xdr:row>
      <xdr:rowOff>135890</xdr:rowOff>
    </xdr:to>
    <xdr:sp macro="" textlink="">
      <xdr:nvSpPr>
        <xdr:cNvPr id="611" name="楕円 610"/>
        <xdr:cNvSpPr/>
      </xdr:nvSpPr>
      <xdr:spPr>
        <a:xfrm>
          <a:off x="18605500" y="1049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83820</xdr:rowOff>
    </xdr:from>
    <xdr:to>
      <xdr:col>102</xdr:col>
      <xdr:colOff>114300</xdr:colOff>
      <xdr:row>61</xdr:row>
      <xdr:rowOff>85090</xdr:rowOff>
    </xdr:to>
    <xdr:cxnSp macro="">
      <xdr:nvCxnSpPr>
        <xdr:cNvPr id="612" name="直線コネクタ 611"/>
        <xdr:cNvCxnSpPr/>
      </xdr:nvCxnSpPr>
      <xdr:spPr>
        <a:xfrm flipV="1">
          <a:off x="18656300" y="105422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118127</xdr:rowOff>
    </xdr:from>
    <xdr:ext cx="469744" cy="259045"/>
    <xdr:sp macro="" textlink="">
      <xdr:nvSpPr>
        <xdr:cNvPr id="613"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133367</xdr:rowOff>
    </xdr:from>
    <xdr:ext cx="469744" cy="259045"/>
    <xdr:sp macro="" textlink="">
      <xdr:nvSpPr>
        <xdr:cNvPr id="614" name="n_2aveValue【学校施設】&#10;一人当たり面積"/>
        <xdr:cNvSpPr txBox="1"/>
      </xdr:nvSpPr>
      <xdr:spPr>
        <a:xfrm>
          <a:off x="20199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160037</xdr:rowOff>
    </xdr:from>
    <xdr:ext cx="469744" cy="259045"/>
    <xdr:sp macro="" textlink="">
      <xdr:nvSpPr>
        <xdr:cNvPr id="615" name="n_3aveValue【学校施設】&#10;一人当たり面積"/>
        <xdr:cNvSpPr txBox="1"/>
      </xdr:nvSpPr>
      <xdr:spPr>
        <a:xfrm>
          <a:off x="19310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152417</xdr:rowOff>
    </xdr:from>
    <xdr:ext cx="469744" cy="259045"/>
    <xdr:sp macro="" textlink="">
      <xdr:nvSpPr>
        <xdr:cNvPr id="616" name="n_4aveValue【学校施設】&#10;一人当たり面積"/>
        <xdr:cNvSpPr txBox="1"/>
      </xdr:nvSpPr>
      <xdr:spPr>
        <a:xfrm>
          <a:off x="18421427"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143527</xdr:rowOff>
    </xdr:from>
    <xdr:ext cx="469744" cy="259045"/>
    <xdr:sp macro="" textlink="">
      <xdr:nvSpPr>
        <xdr:cNvPr id="617" name="n_1main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146067</xdr:rowOff>
    </xdr:from>
    <xdr:ext cx="469744" cy="259045"/>
    <xdr:sp macro="" textlink="">
      <xdr:nvSpPr>
        <xdr:cNvPr id="618" name="n_2mainValue【学校施設】&#10;一人当たり面積"/>
        <xdr:cNvSpPr txBox="1"/>
      </xdr:nvSpPr>
      <xdr:spPr>
        <a:xfrm>
          <a:off x="201994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151147</xdr:rowOff>
    </xdr:from>
    <xdr:ext cx="469744" cy="259045"/>
    <xdr:sp macro="" textlink="">
      <xdr:nvSpPr>
        <xdr:cNvPr id="619" name="n_3mainValue【学校施設】&#10;一人当たり面積"/>
        <xdr:cNvSpPr txBox="1"/>
      </xdr:nvSpPr>
      <xdr:spPr>
        <a:xfrm>
          <a:off x="19310427" y="1026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152417</xdr:rowOff>
    </xdr:from>
    <xdr:ext cx="469744" cy="259045"/>
    <xdr:sp macro="" textlink="">
      <xdr:nvSpPr>
        <xdr:cNvPr id="620" name="n_4mainValue【学校施設】&#10;一人当たり面積"/>
        <xdr:cNvSpPr txBox="1"/>
      </xdr:nvSpPr>
      <xdr:spPr>
        <a:xfrm>
          <a:off x="18421427" y="1026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45" name="直線コネクタ 644"/>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48" name="【児童館】&#10;有形固定資産減価償却率最大値テキスト"/>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49" name="直線コネクタ 648"/>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88282</xdr:rowOff>
    </xdr:from>
    <xdr:ext cx="405111" cy="259045"/>
    <xdr:sp macro="" textlink="">
      <xdr:nvSpPr>
        <xdr:cNvPr id="650" name="【児童館】&#10;有形固定資産減価償却率平均値テキスト"/>
        <xdr:cNvSpPr txBox="1"/>
      </xdr:nvSpPr>
      <xdr:spPr>
        <a:xfrm>
          <a:off x="16357600" y="13804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51" name="フローチャート: 判断 650"/>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52" name="フローチャート: 判断 651"/>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53" name="フローチャート: 判断 652"/>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54" name="フローチャート: 判断 653"/>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55" name="フローチャート: 判断 654"/>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17780</xdr:rowOff>
    </xdr:from>
    <xdr:to>
      <xdr:col>85</xdr:col>
      <xdr:colOff>177800</xdr:colOff>
      <xdr:row>84</xdr:row>
      <xdr:rowOff>119380</xdr:rowOff>
    </xdr:to>
    <xdr:sp macro="" textlink="">
      <xdr:nvSpPr>
        <xdr:cNvPr id="661" name="楕円 660"/>
        <xdr:cNvSpPr/>
      </xdr:nvSpPr>
      <xdr:spPr>
        <a:xfrm>
          <a:off x="162687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167657</xdr:rowOff>
    </xdr:from>
    <xdr:ext cx="405111" cy="259045"/>
    <xdr:sp macro="" textlink="">
      <xdr:nvSpPr>
        <xdr:cNvPr id="662" name="【児童館】&#10;有形固定資産減価償却率該当値テキスト"/>
        <xdr:cNvSpPr txBox="1"/>
      </xdr:nvSpPr>
      <xdr:spPr>
        <a:xfrm>
          <a:off x="16357600"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154939</xdr:rowOff>
    </xdr:from>
    <xdr:to>
      <xdr:col>81</xdr:col>
      <xdr:colOff>101600</xdr:colOff>
      <xdr:row>84</xdr:row>
      <xdr:rowOff>85089</xdr:rowOff>
    </xdr:to>
    <xdr:sp macro="" textlink="">
      <xdr:nvSpPr>
        <xdr:cNvPr id="663" name="楕円 662"/>
        <xdr:cNvSpPr/>
      </xdr:nvSpPr>
      <xdr:spPr>
        <a:xfrm>
          <a:off x="15430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34289</xdr:rowOff>
    </xdr:from>
    <xdr:to>
      <xdr:col>85</xdr:col>
      <xdr:colOff>127000</xdr:colOff>
      <xdr:row>84</xdr:row>
      <xdr:rowOff>68580</xdr:rowOff>
    </xdr:to>
    <xdr:cxnSp macro="">
      <xdr:nvCxnSpPr>
        <xdr:cNvPr id="664" name="直線コネクタ 663"/>
        <xdr:cNvCxnSpPr/>
      </xdr:nvCxnSpPr>
      <xdr:spPr>
        <a:xfrm>
          <a:off x="15481300" y="1443608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61595</xdr:rowOff>
    </xdr:from>
    <xdr:to>
      <xdr:col>76</xdr:col>
      <xdr:colOff>165100</xdr:colOff>
      <xdr:row>83</xdr:row>
      <xdr:rowOff>163195</xdr:rowOff>
    </xdr:to>
    <xdr:sp macro="" textlink="">
      <xdr:nvSpPr>
        <xdr:cNvPr id="665" name="楕円 664"/>
        <xdr:cNvSpPr/>
      </xdr:nvSpPr>
      <xdr:spPr>
        <a:xfrm>
          <a:off x="14541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112395</xdr:rowOff>
    </xdr:from>
    <xdr:to>
      <xdr:col>81</xdr:col>
      <xdr:colOff>50800</xdr:colOff>
      <xdr:row>84</xdr:row>
      <xdr:rowOff>34289</xdr:rowOff>
    </xdr:to>
    <xdr:cxnSp macro="">
      <xdr:nvCxnSpPr>
        <xdr:cNvPr id="666" name="直線コネクタ 665"/>
        <xdr:cNvCxnSpPr/>
      </xdr:nvCxnSpPr>
      <xdr:spPr>
        <a:xfrm>
          <a:off x="14592300" y="14342745"/>
          <a:ext cx="889000" cy="9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25400</xdr:rowOff>
    </xdr:from>
    <xdr:to>
      <xdr:col>72</xdr:col>
      <xdr:colOff>38100</xdr:colOff>
      <xdr:row>83</xdr:row>
      <xdr:rowOff>127000</xdr:rowOff>
    </xdr:to>
    <xdr:sp macro="" textlink="">
      <xdr:nvSpPr>
        <xdr:cNvPr id="667" name="楕円 666"/>
        <xdr:cNvSpPr/>
      </xdr:nvSpPr>
      <xdr:spPr>
        <a:xfrm>
          <a:off x="1365250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76200</xdr:rowOff>
    </xdr:from>
    <xdr:to>
      <xdr:col>76</xdr:col>
      <xdr:colOff>114300</xdr:colOff>
      <xdr:row>83</xdr:row>
      <xdr:rowOff>112395</xdr:rowOff>
    </xdr:to>
    <xdr:cxnSp macro="">
      <xdr:nvCxnSpPr>
        <xdr:cNvPr id="668" name="直線コネクタ 667"/>
        <xdr:cNvCxnSpPr/>
      </xdr:nvCxnSpPr>
      <xdr:spPr>
        <a:xfrm>
          <a:off x="13703300" y="143065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154939</xdr:rowOff>
    </xdr:from>
    <xdr:to>
      <xdr:col>67</xdr:col>
      <xdr:colOff>101600</xdr:colOff>
      <xdr:row>83</xdr:row>
      <xdr:rowOff>85089</xdr:rowOff>
    </xdr:to>
    <xdr:sp macro="" textlink="">
      <xdr:nvSpPr>
        <xdr:cNvPr id="669" name="楕円 668"/>
        <xdr:cNvSpPr/>
      </xdr:nvSpPr>
      <xdr:spPr>
        <a:xfrm>
          <a:off x="12763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34289</xdr:rowOff>
    </xdr:from>
    <xdr:to>
      <xdr:col>71</xdr:col>
      <xdr:colOff>177800</xdr:colOff>
      <xdr:row>83</xdr:row>
      <xdr:rowOff>76200</xdr:rowOff>
    </xdr:to>
    <xdr:cxnSp macro="">
      <xdr:nvCxnSpPr>
        <xdr:cNvPr id="670" name="直線コネクタ 669"/>
        <xdr:cNvCxnSpPr/>
      </xdr:nvCxnSpPr>
      <xdr:spPr>
        <a:xfrm>
          <a:off x="12814300" y="142646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4463</xdr:rowOff>
    </xdr:from>
    <xdr:ext cx="405111" cy="259045"/>
    <xdr:sp macro="" textlink="">
      <xdr:nvSpPr>
        <xdr:cNvPr id="671" name="n_1aveValue【児童館】&#10;有形固定資産減価償却率"/>
        <xdr:cNvSpPr txBox="1"/>
      </xdr:nvSpPr>
      <xdr:spPr>
        <a:xfrm>
          <a:off x="15266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72" name="n_2aveValue【児童館】&#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154957</xdr:rowOff>
    </xdr:from>
    <xdr:ext cx="405111" cy="259045"/>
    <xdr:sp macro="" textlink="">
      <xdr:nvSpPr>
        <xdr:cNvPr id="673" name="n_3aveValue【児童館】&#10;有形固定資産減価償却率"/>
        <xdr:cNvSpPr txBox="1"/>
      </xdr:nvSpPr>
      <xdr:spPr>
        <a:xfrm>
          <a:off x="13500744"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74" name="n_4aveValue【児童館】&#10;有形固定資産減価償却率"/>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76216</xdr:rowOff>
    </xdr:from>
    <xdr:ext cx="405111" cy="259045"/>
    <xdr:sp macro="" textlink="">
      <xdr:nvSpPr>
        <xdr:cNvPr id="675" name="n_1mainValue【児童館】&#10;有形固定資産減価償却率"/>
        <xdr:cNvSpPr txBox="1"/>
      </xdr:nvSpPr>
      <xdr:spPr>
        <a:xfrm>
          <a:off x="15266044" y="14478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154322</xdr:rowOff>
    </xdr:from>
    <xdr:ext cx="405111" cy="259045"/>
    <xdr:sp macro="" textlink="">
      <xdr:nvSpPr>
        <xdr:cNvPr id="676" name="n_2mainValue【児童館】&#10;有形固定資産減価償却率"/>
        <xdr:cNvSpPr txBox="1"/>
      </xdr:nvSpPr>
      <xdr:spPr>
        <a:xfrm>
          <a:off x="14389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118127</xdr:rowOff>
    </xdr:from>
    <xdr:ext cx="405111" cy="259045"/>
    <xdr:sp macro="" textlink="">
      <xdr:nvSpPr>
        <xdr:cNvPr id="677" name="n_3mainValue【児童館】&#10;有形固定資産減価償却率"/>
        <xdr:cNvSpPr txBox="1"/>
      </xdr:nvSpPr>
      <xdr:spPr>
        <a:xfrm>
          <a:off x="13500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76216</xdr:rowOff>
    </xdr:from>
    <xdr:ext cx="405111" cy="259045"/>
    <xdr:sp macro="" textlink="">
      <xdr:nvSpPr>
        <xdr:cNvPr id="678" name="n_4mainValue【児童館】&#10;有形固定資産減価償却率"/>
        <xdr:cNvSpPr txBox="1"/>
      </xdr:nvSpPr>
      <xdr:spPr>
        <a:xfrm>
          <a:off x="12611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702" name="直線コネクタ 701"/>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3"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4" name="直線コネクタ 703"/>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05"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06" name="直線コネクタ 705"/>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7"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8" name="フローチャート: 判断 707"/>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709" name="フローチャート: 判断 70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710" name="フローチャート: 判断 709"/>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711" name="フローチャート: 判断 710"/>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712" name="フローチャート: 判断 711"/>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718" name="楕円 717"/>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719" name="【児童館】&#10;一人当たり面積該当値テキスト"/>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6350</xdr:rowOff>
    </xdr:from>
    <xdr:to>
      <xdr:col>112</xdr:col>
      <xdr:colOff>38100</xdr:colOff>
      <xdr:row>79</xdr:row>
      <xdr:rowOff>107950</xdr:rowOff>
    </xdr:to>
    <xdr:sp macro="" textlink="">
      <xdr:nvSpPr>
        <xdr:cNvPr id="720" name="楕円 719"/>
        <xdr:cNvSpPr/>
      </xdr:nvSpPr>
      <xdr:spPr>
        <a:xfrm>
          <a:off x="212725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57150</xdr:rowOff>
    </xdr:to>
    <xdr:cxnSp macro="">
      <xdr:nvCxnSpPr>
        <xdr:cNvPr id="721" name="直線コネクタ 720"/>
        <xdr:cNvCxnSpPr/>
      </xdr:nvCxnSpPr>
      <xdr:spPr>
        <a:xfrm>
          <a:off x="21323300" y="13601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2" name="楕円 721"/>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57150</xdr:rowOff>
    </xdr:to>
    <xdr:cxnSp macro="">
      <xdr:nvCxnSpPr>
        <xdr:cNvPr id="723" name="直線コネクタ 722"/>
        <xdr:cNvCxnSpPr/>
      </xdr:nvCxnSpPr>
      <xdr:spPr>
        <a:xfrm>
          <a:off x="20434300" y="13525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724" name="楕円 723"/>
        <xdr:cNvSpPr/>
      </xdr:nvSpPr>
      <xdr:spPr>
        <a:xfrm>
          <a:off x="19494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78</xdr:row>
      <xdr:rowOff>152400</xdr:rowOff>
    </xdr:to>
    <xdr:cxnSp macro="">
      <xdr:nvCxnSpPr>
        <xdr:cNvPr id="725" name="直線コネクタ 724"/>
        <xdr:cNvCxnSpPr/>
      </xdr:nvCxnSpPr>
      <xdr:spPr>
        <a:xfrm>
          <a:off x="19545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78</xdr:row>
      <xdr:rowOff>101600</xdr:rowOff>
    </xdr:from>
    <xdr:to>
      <xdr:col>98</xdr:col>
      <xdr:colOff>38100</xdr:colOff>
      <xdr:row>79</xdr:row>
      <xdr:rowOff>31750</xdr:rowOff>
    </xdr:to>
    <xdr:sp macro="" textlink="">
      <xdr:nvSpPr>
        <xdr:cNvPr id="726" name="楕円 725"/>
        <xdr:cNvSpPr/>
      </xdr:nvSpPr>
      <xdr:spPr>
        <a:xfrm>
          <a:off x="18605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152400</xdr:rowOff>
    </xdr:from>
    <xdr:to>
      <xdr:col>102</xdr:col>
      <xdr:colOff>114300</xdr:colOff>
      <xdr:row>78</xdr:row>
      <xdr:rowOff>152400</xdr:rowOff>
    </xdr:to>
    <xdr:cxnSp macro="">
      <xdr:nvCxnSpPr>
        <xdr:cNvPr id="727" name="直線コネクタ 726"/>
        <xdr:cNvCxnSpPr/>
      </xdr:nvCxnSpPr>
      <xdr:spPr>
        <a:xfrm>
          <a:off x="18656300" y="1352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728" name="n_1aveValue【児童館】&#10;一人当たり面積"/>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99077</xdr:rowOff>
    </xdr:from>
    <xdr:ext cx="469744" cy="259045"/>
    <xdr:sp macro="" textlink="">
      <xdr:nvSpPr>
        <xdr:cNvPr id="729" name="n_2aveValue【児童館】&#10;一人当たり面積"/>
        <xdr:cNvSpPr txBox="1"/>
      </xdr:nvSpPr>
      <xdr:spPr>
        <a:xfrm>
          <a:off x="20199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730" name="n_3aveValue【児童館】&#10;一人当たり面積"/>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60977</xdr:rowOff>
    </xdr:from>
    <xdr:ext cx="469744" cy="259045"/>
    <xdr:sp macro="" textlink="">
      <xdr:nvSpPr>
        <xdr:cNvPr id="731" name="n_4aveValue【児童館】&#10;一人当たり面積"/>
        <xdr:cNvSpPr txBox="1"/>
      </xdr:nvSpPr>
      <xdr:spPr>
        <a:xfrm>
          <a:off x="18421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124477</xdr:rowOff>
    </xdr:from>
    <xdr:ext cx="469744" cy="259045"/>
    <xdr:sp macro="" textlink="">
      <xdr:nvSpPr>
        <xdr:cNvPr id="732" name="n_1mainValue【児童館】&#10;一人当たり面積"/>
        <xdr:cNvSpPr txBox="1"/>
      </xdr:nvSpPr>
      <xdr:spPr>
        <a:xfrm>
          <a:off x="21075727" y="1332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3"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34" name="n_3mainValue【児童館】&#10;一人当たり面積"/>
        <xdr:cNvSpPr txBox="1"/>
      </xdr:nvSpPr>
      <xdr:spPr>
        <a:xfrm>
          <a:off x="19310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77</xdr:row>
      <xdr:rowOff>48277</xdr:rowOff>
    </xdr:from>
    <xdr:ext cx="469744" cy="259045"/>
    <xdr:sp macro="" textlink="">
      <xdr:nvSpPr>
        <xdr:cNvPr id="735" name="n_4mainValue【児童館】&#10;一人当たり面積"/>
        <xdr:cNvSpPr txBox="1"/>
      </xdr:nvSpPr>
      <xdr:spPr>
        <a:xfrm>
          <a:off x="18421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7" name="直線コネクタ 7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8" name="テキスト ボックス 7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9" name="直線コネクタ 7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0" name="テキスト ボックス 7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1" name="直線コネクタ 7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2" name="テキスト ボックス 7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3" name="直線コネクタ 7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4" name="テキスト ボックス 753"/>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6" name="テキスト ボックス 75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58" name="直線コネクタ 757"/>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59" name="【公民館】&#10;有形固定資産減価償却率最小値テキスト"/>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60" name="直線コネクタ 759"/>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61" name="【公民館】&#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62" name="直線コネクタ 761"/>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63" name="【公民館】&#10;有形固定資産減価償却率平均値テキスト"/>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64" name="フローチャート: 判断 763"/>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65" name="フローチャート: 判断 764"/>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66" name="フローチャート: 判断 765"/>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67" name="フローチャート: 判断 766"/>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68" name="フローチャート: 判断 767"/>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9" name="テキスト ボックス 76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0" name="テキスト ボックス 76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1" name="テキスト ボックス 77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2" name="テキスト ボックス 77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3" name="テキスト ボックス 77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89408</xdr:rowOff>
    </xdr:from>
    <xdr:to>
      <xdr:col>85</xdr:col>
      <xdr:colOff>177800</xdr:colOff>
      <xdr:row>104</xdr:row>
      <xdr:rowOff>19558</xdr:rowOff>
    </xdr:to>
    <xdr:sp macro="" textlink="">
      <xdr:nvSpPr>
        <xdr:cNvPr id="774" name="楕円 773"/>
        <xdr:cNvSpPr/>
      </xdr:nvSpPr>
      <xdr:spPr>
        <a:xfrm>
          <a:off x="16268700" y="1774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112285</xdr:rowOff>
    </xdr:from>
    <xdr:ext cx="405111" cy="259045"/>
    <xdr:sp macro="" textlink="">
      <xdr:nvSpPr>
        <xdr:cNvPr id="775" name="【公民館】&#10;有形固定資産減価償却率該当値テキスト"/>
        <xdr:cNvSpPr txBox="1"/>
      </xdr:nvSpPr>
      <xdr:spPr>
        <a:xfrm>
          <a:off x="16357600" y="17600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36830</xdr:rowOff>
    </xdr:from>
    <xdr:to>
      <xdr:col>81</xdr:col>
      <xdr:colOff>101600</xdr:colOff>
      <xdr:row>103</xdr:row>
      <xdr:rowOff>138430</xdr:rowOff>
    </xdr:to>
    <xdr:sp macro="" textlink="">
      <xdr:nvSpPr>
        <xdr:cNvPr id="776" name="楕円 775"/>
        <xdr:cNvSpPr/>
      </xdr:nvSpPr>
      <xdr:spPr>
        <a:xfrm>
          <a:off x="15430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87630</xdr:rowOff>
    </xdr:from>
    <xdr:to>
      <xdr:col>85</xdr:col>
      <xdr:colOff>127000</xdr:colOff>
      <xdr:row>103</xdr:row>
      <xdr:rowOff>140208</xdr:rowOff>
    </xdr:to>
    <xdr:cxnSp macro="">
      <xdr:nvCxnSpPr>
        <xdr:cNvPr id="777" name="直線コネクタ 776"/>
        <xdr:cNvCxnSpPr/>
      </xdr:nvCxnSpPr>
      <xdr:spPr>
        <a:xfrm>
          <a:off x="15481300" y="17746980"/>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153415</xdr:rowOff>
    </xdr:from>
    <xdr:to>
      <xdr:col>76</xdr:col>
      <xdr:colOff>165100</xdr:colOff>
      <xdr:row>103</xdr:row>
      <xdr:rowOff>83565</xdr:rowOff>
    </xdr:to>
    <xdr:sp macro="" textlink="">
      <xdr:nvSpPr>
        <xdr:cNvPr id="778" name="楕円 777"/>
        <xdr:cNvSpPr/>
      </xdr:nvSpPr>
      <xdr:spPr>
        <a:xfrm>
          <a:off x="14541500" y="1764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32765</xdr:rowOff>
    </xdr:from>
    <xdr:to>
      <xdr:col>81</xdr:col>
      <xdr:colOff>50800</xdr:colOff>
      <xdr:row>103</xdr:row>
      <xdr:rowOff>87630</xdr:rowOff>
    </xdr:to>
    <xdr:cxnSp macro="">
      <xdr:nvCxnSpPr>
        <xdr:cNvPr id="779" name="直線コネクタ 778"/>
        <xdr:cNvCxnSpPr/>
      </xdr:nvCxnSpPr>
      <xdr:spPr>
        <a:xfrm>
          <a:off x="14592300" y="176921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103124</xdr:rowOff>
    </xdr:from>
    <xdr:to>
      <xdr:col>72</xdr:col>
      <xdr:colOff>38100</xdr:colOff>
      <xdr:row>103</xdr:row>
      <xdr:rowOff>33274</xdr:rowOff>
    </xdr:to>
    <xdr:sp macro="" textlink="">
      <xdr:nvSpPr>
        <xdr:cNvPr id="780" name="楕円 779"/>
        <xdr:cNvSpPr/>
      </xdr:nvSpPr>
      <xdr:spPr>
        <a:xfrm>
          <a:off x="13652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153924</xdr:rowOff>
    </xdr:from>
    <xdr:to>
      <xdr:col>76</xdr:col>
      <xdr:colOff>114300</xdr:colOff>
      <xdr:row>103</xdr:row>
      <xdr:rowOff>32765</xdr:rowOff>
    </xdr:to>
    <xdr:cxnSp macro="">
      <xdr:nvCxnSpPr>
        <xdr:cNvPr id="781" name="直線コネクタ 780"/>
        <xdr:cNvCxnSpPr/>
      </xdr:nvCxnSpPr>
      <xdr:spPr>
        <a:xfrm>
          <a:off x="13703300" y="176418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155702</xdr:rowOff>
    </xdr:from>
    <xdr:to>
      <xdr:col>67</xdr:col>
      <xdr:colOff>101600</xdr:colOff>
      <xdr:row>103</xdr:row>
      <xdr:rowOff>85852</xdr:rowOff>
    </xdr:to>
    <xdr:sp macro="" textlink="">
      <xdr:nvSpPr>
        <xdr:cNvPr id="782" name="楕円 781"/>
        <xdr:cNvSpPr/>
      </xdr:nvSpPr>
      <xdr:spPr>
        <a:xfrm>
          <a:off x="12763500" y="1764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153924</xdr:rowOff>
    </xdr:from>
    <xdr:to>
      <xdr:col>71</xdr:col>
      <xdr:colOff>177800</xdr:colOff>
      <xdr:row>103</xdr:row>
      <xdr:rowOff>35052</xdr:rowOff>
    </xdr:to>
    <xdr:cxnSp macro="">
      <xdr:nvCxnSpPr>
        <xdr:cNvPr id="783" name="直線コネクタ 782"/>
        <xdr:cNvCxnSpPr/>
      </xdr:nvCxnSpPr>
      <xdr:spPr>
        <a:xfrm flipV="1">
          <a:off x="12814300" y="1764182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84" name="n_1aveValue【公民館】&#10;有形固定資産減価償却率"/>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85" name="n_2aveValue【公民館】&#10;有形固定資産減価償却率"/>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95266</xdr:rowOff>
    </xdr:from>
    <xdr:ext cx="405111" cy="259045"/>
    <xdr:sp macro="" textlink="">
      <xdr:nvSpPr>
        <xdr:cNvPr id="786" name="n_3aveValue【公民館】&#10;有形固定資産減価償却率"/>
        <xdr:cNvSpPr txBox="1"/>
      </xdr:nvSpPr>
      <xdr:spPr>
        <a:xfrm>
          <a:off x="13500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35831</xdr:rowOff>
    </xdr:from>
    <xdr:ext cx="405111" cy="259045"/>
    <xdr:sp macro="" textlink="">
      <xdr:nvSpPr>
        <xdr:cNvPr id="787" name="n_4aveValue【公民館】&#10;有形固定資産減価償却率"/>
        <xdr:cNvSpPr txBox="1"/>
      </xdr:nvSpPr>
      <xdr:spPr>
        <a:xfrm>
          <a:off x="12611744" y="17866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154957</xdr:rowOff>
    </xdr:from>
    <xdr:ext cx="405111" cy="259045"/>
    <xdr:sp macro="" textlink="">
      <xdr:nvSpPr>
        <xdr:cNvPr id="788" name="n_1mainValue【公民館】&#10;有形固定資産減価償却率"/>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100092</xdr:rowOff>
    </xdr:from>
    <xdr:ext cx="405111" cy="259045"/>
    <xdr:sp macro="" textlink="">
      <xdr:nvSpPr>
        <xdr:cNvPr id="789" name="n_2mainValue【公民館】&#10;有形固定資産減価償却率"/>
        <xdr:cNvSpPr txBox="1"/>
      </xdr:nvSpPr>
      <xdr:spPr>
        <a:xfrm>
          <a:off x="14389744" y="1741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49801</xdr:rowOff>
    </xdr:from>
    <xdr:ext cx="405111" cy="259045"/>
    <xdr:sp macro="" textlink="">
      <xdr:nvSpPr>
        <xdr:cNvPr id="790" name="n_3mainValue【公民館】&#10;有形固定資産減価償却率"/>
        <xdr:cNvSpPr txBox="1"/>
      </xdr:nvSpPr>
      <xdr:spPr>
        <a:xfrm>
          <a:off x="13500744" y="1736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102379</xdr:rowOff>
    </xdr:from>
    <xdr:ext cx="405111" cy="259045"/>
    <xdr:sp macro="" textlink="">
      <xdr:nvSpPr>
        <xdr:cNvPr id="791" name="n_4mainValue【公民館】&#10;有形固定資産減価償却率"/>
        <xdr:cNvSpPr txBox="1"/>
      </xdr:nvSpPr>
      <xdr:spPr>
        <a:xfrm>
          <a:off x="12611744" y="1741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2" name="正方形/長方形 7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3" name="正方形/長方形 7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4" name="正方形/長方形 7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5" name="正方形/長方形 7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6" name="正方形/長方形 7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7" name="正方形/長方形 7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8" name="正方形/長方形 7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9" name="正方形/長方形 7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0" name="テキスト ボックス 7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1" name="直線コネクタ 8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2" name="テキスト ボックス 80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818" name="直線コネクタ 817"/>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819" name="【公民館】&#10;一人当たり面積最小値テキスト"/>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820" name="直線コネクタ 819"/>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821"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822" name="直線コネクタ 821"/>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82748</xdr:rowOff>
    </xdr:from>
    <xdr:ext cx="469744" cy="259045"/>
    <xdr:sp macro="" textlink="">
      <xdr:nvSpPr>
        <xdr:cNvPr id="823" name="【公民館】&#10;一人当たり面積平均値テキスト"/>
        <xdr:cNvSpPr txBox="1"/>
      </xdr:nvSpPr>
      <xdr:spPr>
        <a:xfrm>
          <a:off x="22199600" y="18084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824" name="フローチャート: 判断 823"/>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825" name="フローチャート: 判断 824"/>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826" name="フローチャート: 判断 825"/>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827" name="フローチャート: 判断 826"/>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828" name="フローチャート: 判断 827"/>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153307</xdr:rowOff>
    </xdr:from>
    <xdr:to>
      <xdr:col>116</xdr:col>
      <xdr:colOff>114300</xdr:colOff>
      <xdr:row>104</xdr:row>
      <xdr:rowOff>83457</xdr:rowOff>
    </xdr:to>
    <xdr:sp macro="" textlink="">
      <xdr:nvSpPr>
        <xdr:cNvPr id="834" name="楕円 833"/>
        <xdr:cNvSpPr/>
      </xdr:nvSpPr>
      <xdr:spPr>
        <a:xfrm>
          <a:off x="22110700" y="178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4734</xdr:rowOff>
    </xdr:from>
    <xdr:ext cx="469744" cy="259045"/>
    <xdr:sp macro="" textlink="">
      <xdr:nvSpPr>
        <xdr:cNvPr id="835" name="【公民館】&#10;一人当たり面積該当値テキスト"/>
        <xdr:cNvSpPr txBox="1"/>
      </xdr:nvSpPr>
      <xdr:spPr>
        <a:xfrm>
          <a:off x="22199600"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153307</xdr:rowOff>
    </xdr:from>
    <xdr:to>
      <xdr:col>112</xdr:col>
      <xdr:colOff>38100</xdr:colOff>
      <xdr:row>104</xdr:row>
      <xdr:rowOff>83457</xdr:rowOff>
    </xdr:to>
    <xdr:sp macro="" textlink="">
      <xdr:nvSpPr>
        <xdr:cNvPr id="836" name="楕円 835"/>
        <xdr:cNvSpPr/>
      </xdr:nvSpPr>
      <xdr:spPr>
        <a:xfrm>
          <a:off x="21272500" y="1781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32657</xdr:rowOff>
    </xdr:from>
    <xdr:to>
      <xdr:col>116</xdr:col>
      <xdr:colOff>63500</xdr:colOff>
      <xdr:row>104</xdr:row>
      <xdr:rowOff>32657</xdr:rowOff>
    </xdr:to>
    <xdr:cxnSp macro="">
      <xdr:nvCxnSpPr>
        <xdr:cNvPr id="837" name="直線コネクタ 836"/>
        <xdr:cNvCxnSpPr/>
      </xdr:nvCxnSpPr>
      <xdr:spPr>
        <a:xfrm>
          <a:off x="21323300" y="178634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3629</xdr:rowOff>
    </xdr:from>
    <xdr:to>
      <xdr:col>107</xdr:col>
      <xdr:colOff>101600</xdr:colOff>
      <xdr:row>104</xdr:row>
      <xdr:rowOff>105229</xdr:rowOff>
    </xdr:to>
    <xdr:sp macro="" textlink="">
      <xdr:nvSpPr>
        <xdr:cNvPr id="838" name="楕円 837"/>
        <xdr:cNvSpPr/>
      </xdr:nvSpPr>
      <xdr:spPr>
        <a:xfrm>
          <a:off x="20383500" y="178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32657</xdr:rowOff>
    </xdr:from>
    <xdr:to>
      <xdr:col>111</xdr:col>
      <xdr:colOff>177800</xdr:colOff>
      <xdr:row>104</xdr:row>
      <xdr:rowOff>54429</xdr:rowOff>
    </xdr:to>
    <xdr:cxnSp macro="">
      <xdr:nvCxnSpPr>
        <xdr:cNvPr id="839" name="直線コネクタ 838"/>
        <xdr:cNvCxnSpPr/>
      </xdr:nvCxnSpPr>
      <xdr:spPr>
        <a:xfrm flipV="1">
          <a:off x="20434300" y="178634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40" name="楕円 839"/>
        <xdr:cNvSpPr/>
      </xdr:nvSpPr>
      <xdr:spPr>
        <a:xfrm>
          <a:off x="19494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0</xdr:rowOff>
    </xdr:from>
    <xdr:to>
      <xdr:col>107</xdr:col>
      <xdr:colOff>50800</xdr:colOff>
      <xdr:row>104</xdr:row>
      <xdr:rowOff>54429</xdr:rowOff>
    </xdr:to>
    <xdr:cxnSp macro="">
      <xdr:nvCxnSpPr>
        <xdr:cNvPr id="841" name="直線コネクタ 840"/>
        <xdr:cNvCxnSpPr/>
      </xdr:nvCxnSpPr>
      <xdr:spPr>
        <a:xfrm>
          <a:off x="19545300" y="178308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36286</xdr:rowOff>
    </xdr:from>
    <xdr:to>
      <xdr:col>98</xdr:col>
      <xdr:colOff>38100</xdr:colOff>
      <xdr:row>104</xdr:row>
      <xdr:rowOff>137886</xdr:rowOff>
    </xdr:to>
    <xdr:sp macro="" textlink="">
      <xdr:nvSpPr>
        <xdr:cNvPr id="842" name="楕円 841"/>
        <xdr:cNvSpPr/>
      </xdr:nvSpPr>
      <xdr:spPr>
        <a:xfrm>
          <a:off x="18605500" y="178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0</xdr:rowOff>
    </xdr:from>
    <xdr:to>
      <xdr:col>102</xdr:col>
      <xdr:colOff>114300</xdr:colOff>
      <xdr:row>104</xdr:row>
      <xdr:rowOff>87086</xdr:rowOff>
    </xdr:to>
    <xdr:cxnSp macro="">
      <xdr:nvCxnSpPr>
        <xdr:cNvPr id="843" name="直線コネクタ 842"/>
        <xdr:cNvCxnSpPr/>
      </xdr:nvCxnSpPr>
      <xdr:spPr>
        <a:xfrm flipV="1">
          <a:off x="18656300" y="178308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47370</xdr:rowOff>
    </xdr:from>
    <xdr:ext cx="469744" cy="259045"/>
    <xdr:sp macro="" textlink="">
      <xdr:nvSpPr>
        <xdr:cNvPr id="844" name="n_1aveValue【公民館】&#10;一人当たり面積"/>
        <xdr:cNvSpPr txBox="1"/>
      </xdr:nvSpPr>
      <xdr:spPr>
        <a:xfrm>
          <a:off x="21075727" y="1822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36484</xdr:rowOff>
    </xdr:from>
    <xdr:ext cx="469744" cy="259045"/>
    <xdr:sp macro="" textlink="">
      <xdr:nvSpPr>
        <xdr:cNvPr id="845" name="n_2aveValue【公民館】&#10;一人当たり面積"/>
        <xdr:cNvSpPr txBox="1"/>
      </xdr:nvSpPr>
      <xdr:spPr>
        <a:xfrm>
          <a:off x="20199427" y="1821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58256</xdr:rowOff>
    </xdr:from>
    <xdr:ext cx="469744" cy="259045"/>
    <xdr:sp macro="" textlink="">
      <xdr:nvSpPr>
        <xdr:cNvPr id="846" name="n_3aveValue【公民館】&#10;一人当たり面積"/>
        <xdr:cNvSpPr txBox="1"/>
      </xdr:nvSpPr>
      <xdr:spPr>
        <a:xfrm>
          <a:off x="19310427" y="1823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88191</xdr:rowOff>
    </xdr:from>
    <xdr:ext cx="469744" cy="259045"/>
    <xdr:sp macro="" textlink="">
      <xdr:nvSpPr>
        <xdr:cNvPr id="847" name="n_4aveValue【公民館】&#10;一人当たり面積"/>
        <xdr:cNvSpPr txBox="1"/>
      </xdr:nvSpPr>
      <xdr:spPr>
        <a:xfrm>
          <a:off x="18421427" y="1809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99984</xdr:rowOff>
    </xdr:from>
    <xdr:ext cx="469744" cy="259045"/>
    <xdr:sp macro="" textlink="">
      <xdr:nvSpPr>
        <xdr:cNvPr id="848" name="n_1mainValue【公民館】&#10;一人当たり面積"/>
        <xdr:cNvSpPr txBox="1"/>
      </xdr:nvSpPr>
      <xdr:spPr>
        <a:xfrm>
          <a:off x="21075727" y="1758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121756</xdr:rowOff>
    </xdr:from>
    <xdr:ext cx="469744" cy="259045"/>
    <xdr:sp macro="" textlink="">
      <xdr:nvSpPr>
        <xdr:cNvPr id="849" name="n_2mainValue【公民館】&#10;一人当たり面積"/>
        <xdr:cNvSpPr txBox="1"/>
      </xdr:nvSpPr>
      <xdr:spPr>
        <a:xfrm>
          <a:off x="20199427" y="1760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50" name="n_3mainValue【公民館】&#10;一人当たり面積"/>
        <xdr:cNvSpPr txBox="1"/>
      </xdr:nvSpPr>
      <xdr:spPr>
        <a:xfrm>
          <a:off x="19310427" y="175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154413</xdr:rowOff>
    </xdr:from>
    <xdr:ext cx="469744" cy="259045"/>
    <xdr:sp macro="" textlink="">
      <xdr:nvSpPr>
        <xdr:cNvPr id="851" name="n_4mainValue【公民館】&#10;一人当たり面積"/>
        <xdr:cNvSpPr txBox="1"/>
      </xdr:nvSpPr>
      <xdr:spPr>
        <a:xfrm>
          <a:off x="18421427" y="1764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類似団体と比較して、特に有形固定資産減価償却率が高い施設としては、保育所、児童館であり、特に低い施設は橋りょう・トンネル及び公営住宅である。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保育所については、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が築年数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年以上経過した施設となっている。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児童館については、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館のうち、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館が昭和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年代から昭和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年代に建設された木造児童館である。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老朽化が進んでいる施設については、厚木市公共施設最適化基本計画に基づき計画的な管理を実施していく。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橋りょうについては、平成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年度に、既存の橋梁のうち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橋に対する維持管理費用の縮減と予算の平準化、地域道路網の安全性、信頼性を確保することを目的とした「橋梁長寿命化修繕計画」を策定し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計画的な改修を行っているところである。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66222</xdr:rowOff>
    </xdr:from>
    <xdr:to>
      <xdr:col>24</xdr:col>
      <xdr:colOff>114300</xdr:colOff>
      <xdr:row>39</xdr:row>
      <xdr:rowOff>167822</xdr:rowOff>
    </xdr:to>
    <xdr:sp macro="" textlink="">
      <xdr:nvSpPr>
        <xdr:cNvPr id="74" name="楕円 73"/>
        <xdr:cNvSpPr/>
      </xdr:nvSpPr>
      <xdr:spPr>
        <a:xfrm>
          <a:off x="45847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44649</xdr:rowOff>
    </xdr:from>
    <xdr:ext cx="405111" cy="259045"/>
    <xdr:sp macro="" textlink="">
      <xdr:nvSpPr>
        <xdr:cNvPr id="75" name="【図書館】&#10;有形固定資産減価償却率該当値テキスト"/>
        <xdr:cNvSpPr txBox="1"/>
      </xdr:nvSpPr>
      <xdr:spPr>
        <a:xfrm>
          <a:off x="4673600"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33565</xdr:rowOff>
    </xdr:from>
    <xdr:to>
      <xdr:col>20</xdr:col>
      <xdr:colOff>38100</xdr:colOff>
      <xdr:row>39</xdr:row>
      <xdr:rowOff>135165</xdr:rowOff>
    </xdr:to>
    <xdr:sp macro="" textlink="">
      <xdr:nvSpPr>
        <xdr:cNvPr id="76" name="楕円 75"/>
        <xdr:cNvSpPr/>
      </xdr:nvSpPr>
      <xdr:spPr>
        <a:xfrm>
          <a:off x="3746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84365</xdr:rowOff>
    </xdr:from>
    <xdr:to>
      <xdr:col>24</xdr:col>
      <xdr:colOff>63500</xdr:colOff>
      <xdr:row>39</xdr:row>
      <xdr:rowOff>117022</xdr:rowOff>
    </xdr:to>
    <xdr:cxnSp macro="">
      <xdr:nvCxnSpPr>
        <xdr:cNvPr id="77" name="直線コネクタ 76"/>
        <xdr:cNvCxnSpPr/>
      </xdr:nvCxnSpPr>
      <xdr:spPr>
        <a:xfrm>
          <a:off x="3797300" y="67709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907</xdr:rowOff>
    </xdr:from>
    <xdr:to>
      <xdr:col>15</xdr:col>
      <xdr:colOff>101600</xdr:colOff>
      <xdr:row>39</xdr:row>
      <xdr:rowOff>102507</xdr:rowOff>
    </xdr:to>
    <xdr:sp macro="" textlink="">
      <xdr:nvSpPr>
        <xdr:cNvPr id="78" name="楕円 77"/>
        <xdr:cNvSpPr/>
      </xdr:nvSpPr>
      <xdr:spPr>
        <a:xfrm>
          <a:off x="2857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51707</xdr:rowOff>
    </xdr:from>
    <xdr:to>
      <xdr:col>19</xdr:col>
      <xdr:colOff>177800</xdr:colOff>
      <xdr:row>39</xdr:row>
      <xdr:rowOff>84365</xdr:rowOff>
    </xdr:to>
    <xdr:cxnSp macro="">
      <xdr:nvCxnSpPr>
        <xdr:cNvPr id="79" name="直線コネクタ 78"/>
        <xdr:cNvCxnSpPr/>
      </xdr:nvCxnSpPr>
      <xdr:spPr>
        <a:xfrm>
          <a:off x="2908300" y="6738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80" name="楕円 79"/>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19050</xdr:rowOff>
    </xdr:from>
    <xdr:to>
      <xdr:col>15</xdr:col>
      <xdr:colOff>50800</xdr:colOff>
      <xdr:row>39</xdr:row>
      <xdr:rowOff>51707</xdr:rowOff>
    </xdr:to>
    <xdr:cxnSp macro="">
      <xdr:nvCxnSpPr>
        <xdr:cNvPr id="81" name="直線コネクタ 80"/>
        <xdr:cNvCxnSpPr/>
      </xdr:nvCxnSpPr>
      <xdr:spPr>
        <a:xfrm>
          <a:off x="2019300" y="67056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107043</xdr:rowOff>
    </xdr:from>
    <xdr:to>
      <xdr:col>6</xdr:col>
      <xdr:colOff>38100</xdr:colOff>
      <xdr:row>39</xdr:row>
      <xdr:rowOff>37193</xdr:rowOff>
    </xdr:to>
    <xdr:sp macro="" textlink="">
      <xdr:nvSpPr>
        <xdr:cNvPr id="82" name="楕円 81"/>
        <xdr:cNvSpPr/>
      </xdr:nvSpPr>
      <xdr:spPr>
        <a:xfrm>
          <a:off x="1079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157843</xdr:rowOff>
    </xdr:from>
    <xdr:to>
      <xdr:col>10</xdr:col>
      <xdr:colOff>114300</xdr:colOff>
      <xdr:row>39</xdr:row>
      <xdr:rowOff>19050</xdr:rowOff>
    </xdr:to>
    <xdr:cxnSp macro="">
      <xdr:nvCxnSpPr>
        <xdr:cNvPr id="83" name="直線コネクタ 82"/>
        <xdr:cNvCxnSpPr/>
      </xdr:nvCxnSpPr>
      <xdr:spPr>
        <a:xfrm>
          <a:off x="1130300" y="6672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4" name="n_1aveValue【図書館】&#10;有形固定資産減価償却率"/>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5" name="n_2ave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6" name="n_3aveValue【図書館】&#10;有形固定資産減価償却率"/>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7" name="n_4aveValue【図書館】&#10;有形固定資産減価償却率"/>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126292</xdr:rowOff>
    </xdr:from>
    <xdr:ext cx="405111" cy="259045"/>
    <xdr:sp macro="" textlink="">
      <xdr:nvSpPr>
        <xdr:cNvPr id="88" name="n_1mainValue【図書館】&#10;有形固定資産減価償却率"/>
        <xdr:cNvSpPr txBox="1"/>
      </xdr:nvSpPr>
      <xdr:spPr>
        <a:xfrm>
          <a:off x="35820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93634</xdr:rowOff>
    </xdr:from>
    <xdr:ext cx="405111" cy="259045"/>
    <xdr:sp macro="" textlink="">
      <xdr:nvSpPr>
        <xdr:cNvPr id="89" name="n_2mainValue【図書館】&#10;有形固定資産減価償却率"/>
        <xdr:cNvSpPr txBox="1"/>
      </xdr:nvSpPr>
      <xdr:spPr>
        <a:xfrm>
          <a:off x="2705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90" name="n_3mainValue【図書館】&#10;有形固定資産減価償却率"/>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28320</xdr:rowOff>
    </xdr:from>
    <xdr:ext cx="405111" cy="259045"/>
    <xdr:sp macro="" textlink="">
      <xdr:nvSpPr>
        <xdr:cNvPr id="91" name="n_4mainValue【図書館】&#10;有形固定資産減価償却率"/>
        <xdr:cNvSpPr txBox="1"/>
      </xdr:nvSpPr>
      <xdr:spPr>
        <a:xfrm>
          <a:off x="927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3" name="直線コネクタ 112"/>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6" name="【図書館】&#10;一人当たり面積最大値テキスト"/>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7" name="直線コネクタ 116"/>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8" name="【図書館】&#10;一人当たり面積平均値テキスト"/>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9" name="フローチャート: 判断 118"/>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21" name="フローチャート: 判断 120"/>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22" name="フローチャート: 判断 121"/>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3" name="フローチャート: 判断 122"/>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29" name="楕円 128"/>
        <xdr:cNvSpPr/>
      </xdr:nvSpPr>
      <xdr:spPr>
        <a:xfrm>
          <a:off x="10426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3827</xdr:rowOff>
    </xdr:from>
    <xdr:ext cx="469744" cy="259045"/>
    <xdr:sp macro="" textlink="">
      <xdr:nvSpPr>
        <xdr:cNvPr id="130" name="【図書館】&#10;一人当たり面積該当値テキスト"/>
        <xdr:cNvSpPr txBox="1"/>
      </xdr:nvSpPr>
      <xdr:spPr>
        <a:xfrm>
          <a:off x="10515600"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25400</xdr:rowOff>
    </xdr:from>
    <xdr:to>
      <xdr:col>50</xdr:col>
      <xdr:colOff>165100</xdr:colOff>
      <xdr:row>38</xdr:row>
      <xdr:rowOff>127000</xdr:rowOff>
    </xdr:to>
    <xdr:sp macro="" textlink="">
      <xdr:nvSpPr>
        <xdr:cNvPr id="131" name="楕円 130"/>
        <xdr:cNvSpPr/>
      </xdr:nvSpPr>
      <xdr:spPr>
        <a:xfrm>
          <a:off x="958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76200</xdr:rowOff>
    </xdr:from>
    <xdr:to>
      <xdr:col>55</xdr:col>
      <xdr:colOff>0</xdr:colOff>
      <xdr:row>38</xdr:row>
      <xdr:rowOff>76200</xdr:rowOff>
    </xdr:to>
    <xdr:cxnSp macro="">
      <xdr:nvCxnSpPr>
        <xdr:cNvPr id="132" name="直線コネクタ 131"/>
        <xdr:cNvCxnSpPr/>
      </xdr:nvCxnSpPr>
      <xdr:spPr>
        <a:xfrm>
          <a:off x="9639300" y="6591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33" name="楕円 132"/>
        <xdr:cNvSpPr/>
      </xdr:nvSpPr>
      <xdr:spPr>
        <a:xfrm>
          <a:off x="869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76200</xdr:rowOff>
    </xdr:from>
    <xdr:to>
      <xdr:col>50</xdr:col>
      <xdr:colOff>114300</xdr:colOff>
      <xdr:row>38</xdr:row>
      <xdr:rowOff>76200</xdr:rowOff>
    </xdr:to>
    <xdr:cxnSp macro="">
      <xdr:nvCxnSpPr>
        <xdr:cNvPr id="134" name="直線コネクタ 133"/>
        <xdr:cNvCxnSpPr/>
      </xdr:nvCxnSpPr>
      <xdr:spPr>
        <a:xfrm>
          <a:off x="8750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25400</xdr:rowOff>
    </xdr:from>
    <xdr:to>
      <xdr:col>41</xdr:col>
      <xdr:colOff>101600</xdr:colOff>
      <xdr:row>38</xdr:row>
      <xdr:rowOff>127000</xdr:rowOff>
    </xdr:to>
    <xdr:sp macro="" textlink="">
      <xdr:nvSpPr>
        <xdr:cNvPr id="135" name="楕円 134"/>
        <xdr:cNvSpPr/>
      </xdr:nvSpPr>
      <xdr:spPr>
        <a:xfrm>
          <a:off x="781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76200</xdr:rowOff>
    </xdr:from>
    <xdr:to>
      <xdr:col>45</xdr:col>
      <xdr:colOff>177800</xdr:colOff>
      <xdr:row>38</xdr:row>
      <xdr:rowOff>76200</xdr:rowOff>
    </xdr:to>
    <xdr:cxnSp macro="">
      <xdr:nvCxnSpPr>
        <xdr:cNvPr id="136" name="直線コネクタ 135"/>
        <xdr:cNvCxnSpPr/>
      </xdr:nvCxnSpPr>
      <xdr:spPr>
        <a:xfrm>
          <a:off x="7861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37" name="楕円 136"/>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76200</xdr:rowOff>
    </xdr:from>
    <xdr:to>
      <xdr:col>41</xdr:col>
      <xdr:colOff>50800</xdr:colOff>
      <xdr:row>38</xdr:row>
      <xdr:rowOff>76200</xdr:rowOff>
    </xdr:to>
    <xdr:cxnSp macro="">
      <xdr:nvCxnSpPr>
        <xdr:cNvPr id="138" name="直線コネクタ 137"/>
        <xdr:cNvCxnSpPr/>
      </xdr:nvCxnSpPr>
      <xdr:spPr>
        <a:xfrm>
          <a:off x="6972300" y="659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9" name="n_1aveValue【図書館】&#10;一人当たり面積"/>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40" name="n_2aveValue【図書館】&#10;一人当たり面積"/>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41" name="n_3aveValue【図書館】&#10;一人当たり面積"/>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2" name="n_4aveValue【図書館】&#10;一人当たり面積"/>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118127</xdr:rowOff>
    </xdr:from>
    <xdr:ext cx="469744" cy="259045"/>
    <xdr:sp macro="" textlink="">
      <xdr:nvSpPr>
        <xdr:cNvPr id="143" name="n_1main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4" name="n_2main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118127</xdr:rowOff>
    </xdr:from>
    <xdr:ext cx="469744" cy="259045"/>
    <xdr:sp macro="" textlink="">
      <xdr:nvSpPr>
        <xdr:cNvPr id="145" name="n_3mainValue【図書館】&#10;一人当たり面積"/>
        <xdr:cNvSpPr txBox="1"/>
      </xdr:nvSpPr>
      <xdr:spPr>
        <a:xfrm>
          <a:off x="7626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46" name="n_4mainValue【図書館】&#10;一人当たり面積"/>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71" name="直線コネクタ 170"/>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72" name="【体育館・プール】&#10;有形固定資産減価償却率最小値テキスト"/>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73" name="直線コネクタ 172"/>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74" name="【体育館・プール】&#10;有形固定資産減価償却率最大値テキスト"/>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75" name="直線コネクタ 174"/>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6" name="【体育館・プール】&#10;有形固定資産減価償却率平均値テキスト"/>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7" name="フローチャート: 判断 176"/>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8" name="フローチャート: 判断 177"/>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9" name="フローチャート: 判断 178"/>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81" name="フローチャート: 判断 180"/>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87" name="楕円 186"/>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108602</xdr:rowOff>
    </xdr:from>
    <xdr:ext cx="405111" cy="259045"/>
    <xdr:sp macro="" textlink="">
      <xdr:nvSpPr>
        <xdr:cNvPr id="188" name="【体育館・プール】&#10;有形固定資産減価償却率該当値テキスト"/>
        <xdr:cNvSpPr txBox="1"/>
      </xdr:nvSpPr>
      <xdr:spPr>
        <a:xfrm>
          <a:off x="4673600"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84455</xdr:rowOff>
    </xdr:from>
    <xdr:to>
      <xdr:col>20</xdr:col>
      <xdr:colOff>38100</xdr:colOff>
      <xdr:row>60</xdr:row>
      <xdr:rowOff>14605</xdr:rowOff>
    </xdr:to>
    <xdr:sp macro="" textlink="">
      <xdr:nvSpPr>
        <xdr:cNvPr id="189" name="楕円 188"/>
        <xdr:cNvSpPr/>
      </xdr:nvSpPr>
      <xdr:spPr>
        <a:xfrm>
          <a:off x="3746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135255</xdr:rowOff>
    </xdr:from>
    <xdr:to>
      <xdr:col>24</xdr:col>
      <xdr:colOff>63500</xdr:colOff>
      <xdr:row>60</xdr:row>
      <xdr:rowOff>9525</xdr:rowOff>
    </xdr:to>
    <xdr:cxnSp macro="">
      <xdr:nvCxnSpPr>
        <xdr:cNvPr id="190" name="直線コネクタ 189"/>
        <xdr:cNvCxnSpPr/>
      </xdr:nvCxnSpPr>
      <xdr:spPr>
        <a:xfrm>
          <a:off x="3797300" y="102508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91" name="楕円 190"/>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87630</xdr:rowOff>
    </xdr:from>
    <xdr:to>
      <xdr:col>19</xdr:col>
      <xdr:colOff>177800</xdr:colOff>
      <xdr:row>59</xdr:row>
      <xdr:rowOff>135255</xdr:rowOff>
    </xdr:to>
    <xdr:cxnSp macro="">
      <xdr:nvCxnSpPr>
        <xdr:cNvPr id="192" name="直線コネクタ 191"/>
        <xdr:cNvCxnSpPr/>
      </xdr:nvCxnSpPr>
      <xdr:spPr>
        <a:xfrm>
          <a:off x="2908300" y="102031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162560</xdr:rowOff>
    </xdr:from>
    <xdr:to>
      <xdr:col>10</xdr:col>
      <xdr:colOff>165100</xdr:colOff>
      <xdr:row>59</xdr:row>
      <xdr:rowOff>92710</xdr:rowOff>
    </xdr:to>
    <xdr:sp macro="" textlink="">
      <xdr:nvSpPr>
        <xdr:cNvPr id="193" name="楕円 192"/>
        <xdr:cNvSpPr/>
      </xdr:nvSpPr>
      <xdr:spPr>
        <a:xfrm>
          <a:off x="196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41910</xdr:rowOff>
    </xdr:from>
    <xdr:to>
      <xdr:col>15</xdr:col>
      <xdr:colOff>50800</xdr:colOff>
      <xdr:row>59</xdr:row>
      <xdr:rowOff>87630</xdr:rowOff>
    </xdr:to>
    <xdr:cxnSp macro="">
      <xdr:nvCxnSpPr>
        <xdr:cNvPr id="194" name="直線コネクタ 193"/>
        <xdr:cNvCxnSpPr/>
      </xdr:nvCxnSpPr>
      <xdr:spPr>
        <a:xfrm>
          <a:off x="2019300" y="10157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99695</xdr:rowOff>
    </xdr:from>
    <xdr:to>
      <xdr:col>6</xdr:col>
      <xdr:colOff>38100</xdr:colOff>
      <xdr:row>59</xdr:row>
      <xdr:rowOff>29845</xdr:rowOff>
    </xdr:to>
    <xdr:sp macro="" textlink="">
      <xdr:nvSpPr>
        <xdr:cNvPr id="195" name="楕円 194"/>
        <xdr:cNvSpPr/>
      </xdr:nvSpPr>
      <xdr:spPr>
        <a:xfrm>
          <a:off x="1079500" y="100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150495</xdr:rowOff>
    </xdr:from>
    <xdr:to>
      <xdr:col>10</xdr:col>
      <xdr:colOff>114300</xdr:colOff>
      <xdr:row>59</xdr:row>
      <xdr:rowOff>41910</xdr:rowOff>
    </xdr:to>
    <xdr:cxnSp macro="">
      <xdr:nvCxnSpPr>
        <xdr:cNvPr id="196" name="直線コネクタ 195"/>
        <xdr:cNvCxnSpPr/>
      </xdr:nvCxnSpPr>
      <xdr:spPr>
        <a:xfrm>
          <a:off x="1130300" y="1009459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97" name="n_1aveValue【体育館・プール】&#10;有形固定資産減価償却率"/>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8" name="n_2aveValue【体育館・プール】&#10;有形固定資産減価償却率"/>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200" name="n_4aveValue【体育館・プール】&#10;有形固定資産減価償却率"/>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5732</xdr:rowOff>
    </xdr:from>
    <xdr:ext cx="405111" cy="259045"/>
    <xdr:sp macro="" textlink="">
      <xdr:nvSpPr>
        <xdr:cNvPr id="201" name="n_1mainValue【体育館・プール】&#10;有形固定資産減価償却率"/>
        <xdr:cNvSpPr txBox="1"/>
      </xdr:nvSpPr>
      <xdr:spPr>
        <a:xfrm>
          <a:off x="35820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129557</xdr:rowOff>
    </xdr:from>
    <xdr:ext cx="405111" cy="259045"/>
    <xdr:sp macro="" textlink="">
      <xdr:nvSpPr>
        <xdr:cNvPr id="202" name="n_2mainValue【体育館・プール】&#10;有形固定資産減価償却率"/>
        <xdr:cNvSpPr txBox="1"/>
      </xdr:nvSpPr>
      <xdr:spPr>
        <a:xfrm>
          <a:off x="2705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83837</xdr:rowOff>
    </xdr:from>
    <xdr:ext cx="405111" cy="259045"/>
    <xdr:sp macro="" textlink="">
      <xdr:nvSpPr>
        <xdr:cNvPr id="203" name="n_3mainValue【体育館・プール】&#10;有形固定資産減価償却率"/>
        <xdr:cNvSpPr txBox="1"/>
      </xdr:nvSpPr>
      <xdr:spPr>
        <a:xfrm>
          <a:off x="1816744" y="10199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20972</xdr:rowOff>
    </xdr:from>
    <xdr:ext cx="405111" cy="259045"/>
    <xdr:sp macro="" textlink="">
      <xdr:nvSpPr>
        <xdr:cNvPr id="204" name="n_4mainValue【体育館・プール】&#10;有形固定資産減価償却率"/>
        <xdr:cNvSpPr txBox="1"/>
      </xdr:nvSpPr>
      <xdr:spPr>
        <a:xfrm>
          <a:off x="927744" y="1013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28" name="直線コネクタ 227"/>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9" name="【体育館・プール】&#10;一人当たり面積最小値テキスト"/>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30" name="直線コネクタ 229"/>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31" name="【体育館・プール】&#10;一人当たり面積最大値テキスト"/>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32" name="直線コネクタ 231"/>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33" name="【体育館・プール】&#10;一人当たり面積平均値テキスト"/>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34" name="フローチャート: 判断 233"/>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5" name="フローチャート: 判断 23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36" name="フローチャート: 判断 235"/>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37" name="フローチャート: 判断 236"/>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38" name="フローチャート: 判断 237"/>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29210</xdr:rowOff>
    </xdr:from>
    <xdr:to>
      <xdr:col>55</xdr:col>
      <xdr:colOff>50800</xdr:colOff>
      <xdr:row>62</xdr:row>
      <xdr:rowOff>130810</xdr:rowOff>
    </xdr:to>
    <xdr:sp macro="" textlink="">
      <xdr:nvSpPr>
        <xdr:cNvPr id="244" name="楕円 243"/>
        <xdr:cNvSpPr/>
      </xdr:nvSpPr>
      <xdr:spPr>
        <a:xfrm>
          <a:off x="104267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115587</xdr:rowOff>
    </xdr:from>
    <xdr:ext cx="469744" cy="259045"/>
    <xdr:sp macro="" textlink="">
      <xdr:nvSpPr>
        <xdr:cNvPr id="245" name="【体育館・プール】&#10;一人当たり面積該当値テキスト"/>
        <xdr:cNvSpPr txBox="1"/>
      </xdr:nvSpPr>
      <xdr:spPr>
        <a:xfrm>
          <a:off x="10515600" y="1057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29210</xdr:rowOff>
    </xdr:from>
    <xdr:to>
      <xdr:col>50</xdr:col>
      <xdr:colOff>165100</xdr:colOff>
      <xdr:row>62</xdr:row>
      <xdr:rowOff>130810</xdr:rowOff>
    </xdr:to>
    <xdr:sp macro="" textlink="">
      <xdr:nvSpPr>
        <xdr:cNvPr id="246" name="楕円 245"/>
        <xdr:cNvSpPr/>
      </xdr:nvSpPr>
      <xdr:spPr>
        <a:xfrm>
          <a:off x="9588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80010</xdr:rowOff>
    </xdr:from>
    <xdr:to>
      <xdr:col>55</xdr:col>
      <xdr:colOff>0</xdr:colOff>
      <xdr:row>62</xdr:row>
      <xdr:rowOff>80010</xdr:rowOff>
    </xdr:to>
    <xdr:cxnSp macro="">
      <xdr:nvCxnSpPr>
        <xdr:cNvPr id="247" name="直線コネクタ 246"/>
        <xdr:cNvCxnSpPr/>
      </xdr:nvCxnSpPr>
      <xdr:spPr>
        <a:xfrm>
          <a:off x="9639300" y="107099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36830</xdr:rowOff>
    </xdr:from>
    <xdr:to>
      <xdr:col>46</xdr:col>
      <xdr:colOff>38100</xdr:colOff>
      <xdr:row>62</xdr:row>
      <xdr:rowOff>138430</xdr:rowOff>
    </xdr:to>
    <xdr:sp macro="" textlink="">
      <xdr:nvSpPr>
        <xdr:cNvPr id="248" name="楕円 247"/>
        <xdr:cNvSpPr/>
      </xdr:nvSpPr>
      <xdr:spPr>
        <a:xfrm>
          <a:off x="8699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80010</xdr:rowOff>
    </xdr:from>
    <xdr:to>
      <xdr:col>50</xdr:col>
      <xdr:colOff>114300</xdr:colOff>
      <xdr:row>62</xdr:row>
      <xdr:rowOff>87630</xdr:rowOff>
    </xdr:to>
    <xdr:cxnSp macro="">
      <xdr:nvCxnSpPr>
        <xdr:cNvPr id="249" name="直線コネクタ 248"/>
        <xdr:cNvCxnSpPr/>
      </xdr:nvCxnSpPr>
      <xdr:spPr>
        <a:xfrm flipV="1">
          <a:off x="8750300" y="107099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36830</xdr:rowOff>
    </xdr:from>
    <xdr:to>
      <xdr:col>41</xdr:col>
      <xdr:colOff>101600</xdr:colOff>
      <xdr:row>62</xdr:row>
      <xdr:rowOff>138430</xdr:rowOff>
    </xdr:to>
    <xdr:sp macro="" textlink="">
      <xdr:nvSpPr>
        <xdr:cNvPr id="250" name="楕円 249"/>
        <xdr:cNvSpPr/>
      </xdr:nvSpPr>
      <xdr:spPr>
        <a:xfrm>
          <a:off x="781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87630</xdr:rowOff>
    </xdr:from>
    <xdr:to>
      <xdr:col>45</xdr:col>
      <xdr:colOff>177800</xdr:colOff>
      <xdr:row>62</xdr:row>
      <xdr:rowOff>87630</xdr:rowOff>
    </xdr:to>
    <xdr:cxnSp macro="">
      <xdr:nvCxnSpPr>
        <xdr:cNvPr id="251" name="直線コネクタ 250"/>
        <xdr:cNvCxnSpPr/>
      </xdr:nvCxnSpPr>
      <xdr:spPr>
        <a:xfrm>
          <a:off x="7861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36830</xdr:rowOff>
    </xdr:from>
    <xdr:to>
      <xdr:col>36</xdr:col>
      <xdr:colOff>165100</xdr:colOff>
      <xdr:row>62</xdr:row>
      <xdr:rowOff>138430</xdr:rowOff>
    </xdr:to>
    <xdr:sp macro="" textlink="">
      <xdr:nvSpPr>
        <xdr:cNvPr id="252" name="楕円 251"/>
        <xdr:cNvSpPr/>
      </xdr:nvSpPr>
      <xdr:spPr>
        <a:xfrm>
          <a:off x="6921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87630</xdr:rowOff>
    </xdr:from>
    <xdr:to>
      <xdr:col>41</xdr:col>
      <xdr:colOff>50800</xdr:colOff>
      <xdr:row>62</xdr:row>
      <xdr:rowOff>87630</xdr:rowOff>
    </xdr:to>
    <xdr:cxnSp macro="">
      <xdr:nvCxnSpPr>
        <xdr:cNvPr id="253" name="直線コネクタ 252"/>
        <xdr:cNvCxnSpPr/>
      </xdr:nvCxnSpPr>
      <xdr:spPr>
        <a:xfrm>
          <a:off x="6972300" y="10717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54"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55" name="n_2aveValue【体育館・プール】&#10;一人当たり面積"/>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56" name="n_3aveValue【体育館・プール】&#10;一人当たり面積"/>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57" name="n_4aveValue【体育館・プール】&#10;一人当たり面積"/>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121937</xdr:rowOff>
    </xdr:from>
    <xdr:ext cx="469744" cy="259045"/>
    <xdr:sp macro="" textlink="">
      <xdr:nvSpPr>
        <xdr:cNvPr id="258" name="n_1mainValue【体育館・プール】&#10;一人当たり面積"/>
        <xdr:cNvSpPr txBox="1"/>
      </xdr:nvSpPr>
      <xdr:spPr>
        <a:xfrm>
          <a:off x="93917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129557</xdr:rowOff>
    </xdr:from>
    <xdr:ext cx="469744" cy="259045"/>
    <xdr:sp macro="" textlink="">
      <xdr:nvSpPr>
        <xdr:cNvPr id="259" name="n_2mainValue【体育館・プール】&#10;一人当たり面積"/>
        <xdr:cNvSpPr txBox="1"/>
      </xdr:nvSpPr>
      <xdr:spPr>
        <a:xfrm>
          <a:off x="8515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129557</xdr:rowOff>
    </xdr:from>
    <xdr:ext cx="469744" cy="259045"/>
    <xdr:sp macro="" textlink="">
      <xdr:nvSpPr>
        <xdr:cNvPr id="260" name="n_3mainValue【体育館・プール】&#10;一人当たり面積"/>
        <xdr:cNvSpPr txBox="1"/>
      </xdr:nvSpPr>
      <xdr:spPr>
        <a:xfrm>
          <a:off x="7626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129557</xdr:rowOff>
    </xdr:from>
    <xdr:ext cx="469744" cy="259045"/>
    <xdr:sp macro="" textlink="">
      <xdr:nvSpPr>
        <xdr:cNvPr id="261" name="n_4mainValue【体育館・プール】&#10;一人当たり面積"/>
        <xdr:cNvSpPr txBox="1"/>
      </xdr:nvSpPr>
      <xdr:spPr>
        <a:xfrm>
          <a:off x="67374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03" name="直線コネクタ 302"/>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04" name="【市民会館】&#10;有形固定資産減価償却率最小値テキスト"/>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05" name="直線コネクタ 304"/>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06" name="【市民会館】&#10;有形固定資産減価償却率最大値テキスト"/>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07" name="直線コネクタ 306"/>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08" name="【市民会館】&#10;有形固定資産減価償却率平均値テキスト"/>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09" name="フローチャート: 判断 308"/>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10" name="フローチャート: 判断 309"/>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11" name="フローチャート: 判断 310"/>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12" name="フローチャート: 判断 311"/>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13" name="フローチャート: 判断 312"/>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144599</xdr:rowOff>
    </xdr:from>
    <xdr:to>
      <xdr:col>24</xdr:col>
      <xdr:colOff>114300</xdr:colOff>
      <xdr:row>108</xdr:row>
      <xdr:rowOff>74749</xdr:rowOff>
    </xdr:to>
    <xdr:sp macro="" textlink="">
      <xdr:nvSpPr>
        <xdr:cNvPr id="319" name="楕円 318"/>
        <xdr:cNvSpPr/>
      </xdr:nvSpPr>
      <xdr:spPr>
        <a:xfrm>
          <a:off x="45847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59526</xdr:rowOff>
    </xdr:from>
    <xdr:ext cx="405111" cy="259045"/>
    <xdr:sp macro="" textlink="">
      <xdr:nvSpPr>
        <xdr:cNvPr id="320" name="【市民会館】&#10;有形固定資産減価償却率該当値テキスト"/>
        <xdr:cNvSpPr txBox="1"/>
      </xdr:nvSpPr>
      <xdr:spPr>
        <a:xfrm>
          <a:off x="4673600" y="18404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121738</xdr:rowOff>
    </xdr:from>
    <xdr:to>
      <xdr:col>20</xdr:col>
      <xdr:colOff>38100</xdr:colOff>
      <xdr:row>108</xdr:row>
      <xdr:rowOff>51888</xdr:rowOff>
    </xdr:to>
    <xdr:sp macro="" textlink="">
      <xdr:nvSpPr>
        <xdr:cNvPr id="321" name="楕円 320"/>
        <xdr:cNvSpPr/>
      </xdr:nvSpPr>
      <xdr:spPr>
        <a:xfrm>
          <a:off x="3746500" y="184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xdr:rowOff>
    </xdr:from>
    <xdr:to>
      <xdr:col>24</xdr:col>
      <xdr:colOff>63500</xdr:colOff>
      <xdr:row>108</xdr:row>
      <xdr:rowOff>23949</xdr:rowOff>
    </xdr:to>
    <xdr:cxnSp macro="">
      <xdr:nvCxnSpPr>
        <xdr:cNvPr id="322" name="直線コネクタ 321"/>
        <xdr:cNvCxnSpPr/>
      </xdr:nvCxnSpPr>
      <xdr:spPr>
        <a:xfrm>
          <a:off x="3797300" y="1851768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79284</xdr:rowOff>
    </xdr:from>
    <xdr:to>
      <xdr:col>15</xdr:col>
      <xdr:colOff>101600</xdr:colOff>
      <xdr:row>108</xdr:row>
      <xdr:rowOff>9434</xdr:rowOff>
    </xdr:to>
    <xdr:sp macro="" textlink="">
      <xdr:nvSpPr>
        <xdr:cNvPr id="323" name="楕円 322"/>
        <xdr:cNvSpPr/>
      </xdr:nvSpPr>
      <xdr:spPr>
        <a:xfrm>
          <a:off x="2857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108</xdr:row>
      <xdr:rowOff>1088</xdr:rowOff>
    </xdr:to>
    <xdr:cxnSp macro="">
      <xdr:nvCxnSpPr>
        <xdr:cNvPr id="324" name="直線コネクタ 323"/>
        <xdr:cNvCxnSpPr/>
      </xdr:nvCxnSpPr>
      <xdr:spPr>
        <a:xfrm>
          <a:off x="2908300" y="184752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36830</xdr:rowOff>
    </xdr:from>
    <xdr:to>
      <xdr:col>10</xdr:col>
      <xdr:colOff>165100</xdr:colOff>
      <xdr:row>107</xdr:row>
      <xdr:rowOff>138430</xdr:rowOff>
    </xdr:to>
    <xdr:sp macro="" textlink="">
      <xdr:nvSpPr>
        <xdr:cNvPr id="325" name="楕円 324"/>
        <xdr:cNvSpPr/>
      </xdr:nvSpPr>
      <xdr:spPr>
        <a:xfrm>
          <a:off x="1968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87630</xdr:rowOff>
    </xdr:from>
    <xdr:to>
      <xdr:col>15</xdr:col>
      <xdr:colOff>50800</xdr:colOff>
      <xdr:row>107</xdr:row>
      <xdr:rowOff>130084</xdr:rowOff>
    </xdr:to>
    <xdr:cxnSp macro="">
      <xdr:nvCxnSpPr>
        <xdr:cNvPr id="326" name="直線コネクタ 325"/>
        <xdr:cNvCxnSpPr/>
      </xdr:nvCxnSpPr>
      <xdr:spPr>
        <a:xfrm>
          <a:off x="2019300" y="18432780"/>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167458</xdr:rowOff>
    </xdr:from>
    <xdr:to>
      <xdr:col>6</xdr:col>
      <xdr:colOff>38100</xdr:colOff>
      <xdr:row>107</xdr:row>
      <xdr:rowOff>97608</xdr:rowOff>
    </xdr:to>
    <xdr:sp macro="" textlink="">
      <xdr:nvSpPr>
        <xdr:cNvPr id="327" name="楕円 326"/>
        <xdr:cNvSpPr/>
      </xdr:nvSpPr>
      <xdr:spPr>
        <a:xfrm>
          <a:off x="1079500" y="1834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46808</xdr:rowOff>
    </xdr:from>
    <xdr:to>
      <xdr:col>10</xdr:col>
      <xdr:colOff>114300</xdr:colOff>
      <xdr:row>107</xdr:row>
      <xdr:rowOff>87630</xdr:rowOff>
    </xdr:to>
    <xdr:cxnSp macro="">
      <xdr:nvCxnSpPr>
        <xdr:cNvPr id="328" name="直線コネクタ 327"/>
        <xdr:cNvCxnSpPr/>
      </xdr:nvCxnSpPr>
      <xdr:spPr>
        <a:xfrm>
          <a:off x="1130300" y="18391958"/>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329" name="n_1aveValue【市民会館】&#10;有形固定資産減価償却率"/>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35758</xdr:rowOff>
    </xdr:from>
    <xdr:ext cx="405111" cy="259045"/>
    <xdr:sp macro="" textlink="">
      <xdr:nvSpPr>
        <xdr:cNvPr id="330" name="n_2aveValue【市民会館】&#10;有形固定資産減価償却率"/>
        <xdr:cNvSpPr txBox="1"/>
      </xdr:nvSpPr>
      <xdr:spPr>
        <a:xfrm>
          <a:off x="2705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16164</xdr:rowOff>
    </xdr:from>
    <xdr:ext cx="405111" cy="259045"/>
    <xdr:sp macro="" textlink="">
      <xdr:nvSpPr>
        <xdr:cNvPr id="331" name="n_3aveValue【市民会館】&#10;有形固定資産減価償却率"/>
        <xdr:cNvSpPr txBox="1"/>
      </xdr:nvSpPr>
      <xdr:spPr>
        <a:xfrm>
          <a:off x="1816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332" name="n_4aveValue【市民会館】&#10;有形固定資産減価償却率"/>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43015</xdr:rowOff>
    </xdr:from>
    <xdr:ext cx="405111" cy="259045"/>
    <xdr:sp macro="" textlink="">
      <xdr:nvSpPr>
        <xdr:cNvPr id="333" name="n_1mainValue【市民会館】&#10;有形固定資産減価償却率"/>
        <xdr:cNvSpPr txBox="1"/>
      </xdr:nvSpPr>
      <xdr:spPr>
        <a:xfrm>
          <a:off x="3582044" y="1855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561</xdr:rowOff>
    </xdr:from>
    <xdr:ext cx="405111" cy="259045"/>
    <xdr:sp macro="" textlink="">
      <xdr:nvSpPr>
        <xdr:cNvPr id="334" name="n_2mainValue【市民会館】&#10;有形固定資産減価償却率"/>
        <xdr:cNvSpPr txBox="1"/>
      </xdr:nvSpPr>
      <xdr:spPr>
        <a:xfrm>
          <a:off x="2705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129557</xdr:rowOff>
    </xdr:from>
    <xdr:ext cx="405111" cy="259045"/>
    <xdr:sp macro="" textlink="">
      <xdr:nvSpPr>
        <xdr:cNvPr id="335" name="n_3mainValue【市民会館】&#10;有形固定資産減価償却率"/>
        <xdr:cNvSpPr txBox="1"/>
      </xdr:nvSpPr>
      <xdr:spPr>
        <a:xfrm>
          <a:off x="1816744" y="184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88735</xdr:rowOff>
    </xdr:from>
    <xdr:ext cx="405111" cy="259045"/>
    <xdr:sp macro="" textlink="">
      <xdr:nvSpPr>
        <xdr:cNvPr id="336" name="n_4mainValue【市民会館】&#10;有形固定資産減価償却率"/>
        <xdr:cNvSpPr txBox="1"/>
      </xdr:nvSpPr>
      <xdr:spPr>
        <a:xfrm>
          <a:off x="927744" y="1843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360" name="直線コネクタ 359"/>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361" name="【市民会館】&#10;一人当たり面積最小値テキスト"/>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362" name="直線コネクタ 361"/>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363" name="【市民会館】&#10;一人当たり面積最大値テキスト"/>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364" name="直線コネクタ 363"/>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365" name="【市民会館】&#10;一人当たり面積平均値テキスト"/>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6" name="フローチャート: 判断 36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367" name="フローチャート: 判断 366"/>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68" name="フローチャート: 判断 367"/>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369" name="フローチャート: 判断 368"/>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370" name="フローチャート: 判断 369"/>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76" name="楕円 375"/>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377"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378" name="楕円 377"/>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379" name="直線コネクタ 378"/>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380" name="楕円 379"/>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114300</xdr:rowOff>
    </xdr:to>
    <xdr:cxnSp macro="">
      <xdr:nvCxnSpPr>
        <xdr:cNvPr id="381" name="直線コネクタ 380"/>
        <xdr:cNvCxnSpPr/>
      </xdr:nvCxnSpPr>
      <xdr:spPr>
        <a:xfrm>
          <a:off x="8750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63500</xdr:rowOff>
    </xdr:from>
    <xdr:to>
      <xdr:col>41</xdr:col>
      <xdr:colOff>101600</xdr:colOff>
      <xdr:row>106</xdr:row>
      <xdr:rowOff>165100</xdr:rowOff>
    </xdr:to>
    <xdr:sp macro="" textlink="">
      <xdr:nvSpPr>
        <xdr:cNvPr id="382" name="楕円 381"/>
        <xdr:cNvSpPr/>
      </xdr:nvSpPr>
      <xdr:spPr>
        <a:xfrm>
          <a:off x="7810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114300</xdr:rowOff>
    </xdr:from>
    <xdr:to>
      <xdr:col>45</xdr:col>
      <xdr:colOff>177800</xdr:colOff>
      <xdr:row>106</xdr:row>
      <xdr:rowOff>114300</xdr:rowOff>
    </xdr:to>
    <xdr:cxnSp macro="">
      <xdr:nvCxnSpPr>
        <xdr:cNvPr id="383" name="直線コネクタ 382"/>
        <xdr:cNvCxnSpPr/>
      </xdr:nvCxnSpPr>
      <xdr:spPr>
        <a:xfrm>
          <a:off x="7861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63500</xdr:rowOff>
    </xdr:from>
    <xdr:to>
      <xdr:col>36</xdr:col>
      <xdr:colOff>165100</xdr:colOff>
      <xdr:row>106</xdr:row>
      <xdr:rowOff>165100</xdr:rowOff>
    </xdr:to>
    <xdr:sp macro="" textlink="">
      <xdr:nvSpPr>
        <xdr:cNvPr id="384" name="楕円 383"/>
        <xdr:cNvSpPr/>
      </xdr:nvSpPr>
      <xdr:spPr>
        <a:xfrm>
          <a:off x="6921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114300</xdr:rowOff>
    </xdr:from>
    <xdr:to>
      <xdr:col>41</xdr:col>
      <xdr:colOff>50800</xdr:colOff>
      <xdr:row>106</xdr:row>
      <xdr:rowOff>114300</xdr:rowOff>
    </xdr:to>
    <xdr:cxnSp macro="">
      <xdr:nvCxnSpPr>
        <xdr:cNvPr id="385" name="直線コネクタ 384"/>
        <xdr:cNvCxnSpPr/>
      </xdr:nvCxnSpPr>
      <xdr:spPr>
        <a:xfrm>
          <a:off x="6972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386" name="n_1ave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87"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388"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389" name="n_4aveValue【市民会館】&#10;一人当たり面積"/>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390"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391"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156227</xdr:rowOff>
    </xdr:from>
    <xdr:ext cx="469744" cy="259045"/>
    <xdr:sp macro="" textlink="">
      <xdr:nvSpPr>
        <xdr:cNvPr id="392" name="n_3mainValue【市民会館】&#10;一人当たり面積"/>
        <xdr:cNvSpPr txBox="1"/>
      </xdr:nvSpPr>
      <xdr:spPr>
        <a:xfrm>
          <a:off x="7626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156227</xdr:rowOff>
    </xdr:from>
    <xdr:ext cx="469744" cy="259045"/>
    <xdr:sp macro="" textlink="">
      <xdr:nvSpPr>
        <xdr:cNvPr id="393" name="n_4mainValue【市民会館】&#10;一人当たり面積"/>
        <xdr:cNvSpPr txBox="1"/>
      </xdr:nvSpPr>
      <xdr:spPr>
        <a:xfrm>
          <a:off x="6737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18" name="直線コネクタ 417"/>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19" name="【一般廃棄物処理施設】&#10;有形固定資産減価償却率最小値テキスト"/>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20" name="直線コネクタ 419"/>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21" name="【一般廃棄物処理施設】&#10;有形固定資産減価償却率最大値テキスト"/>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22" name="直線コネクタ 421"/>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23" name="【一般廃棄物処理施設】&#10;有形固定資産減価償却率平均値テキスト"/>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24" name="フローチャート: 判断 423"/>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25" name="フローチャート: 判断 424"/>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426" name="フローチャート: 判断 425"/>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427" name="フローチャート: 判断 426"/>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428" name="フローチャート: 判断 427"/>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135890</xdr:rowOff>
    </xdr:from>
    <xdr:to>
      <xdr:col>85</xdr:col>
      <xdr:colOff>177800</xdr:colOff>
      <xdr:row>41</xdr:row>
      <xdr:rowOff>66040</xdr:rowOff>
    </xdr:to>
    <xdr:sp macro="" textlink="">
      <xdr:nvSpPr>
        <xdr:cNvPr id="434" name="楕円 433"/>
        <xdr:cNvSpPr/>
      </xdr:nvSpPr>
      <xdr:spPr>
        <a:xfrm>
          <a:off x="162687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50817</xdr:rowOff>
    </xdr:from>
    <xdr:ext cx="405111" cy="259045"/>
    <xdr:sp macro="" textlink="">
      <xdr:nvSpPr>
        <xdr:cNvPr id="435" name="【一般廃棄物処理施設】&#10;有形固定資産減価償却率該当値テキスト"/>
        <xdr:cNvSpPr txBox="1"/>
      </xdr:nvSpPr>
      <xdr:spPr>
        <a:xfrm>
          <a:off x="16357600" y="690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78740</xdr:rowOff>
    </xdr:from>
    <xdr:to>
      <xdr:col>81</xdr:col>
      <xdr:colOff>101600</xdr:colOff>
      <xdr:row>41</xdr:row>
      <xdr:rowOff>8890</xdr:rowOff>
    </xdr:to>
    <xdr:sp macro="" textlink="">
      <xdr:nvSpPr>
        <xdr:cNvPr id="436" name="楕円 435"/>
        <xdr:cNvSpPr/>
      </xdr:nvSpPr>
      <xdr:spPr>
        <a:xfrm>
          <a:off x="15430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129540</xdr:rowOff>
    </xdr:from>
    <xdr:to>
      <xdr:col>85</xdr:col>
      <xdr:colOff>127000</xdr:colOff>
      <xdr:row>41</xdr:row>
      <xdr:rowOff>15240</xdr:rowOff>
    </xdr:to>
    <xdr:cxnSp macro="">
      <xdr:nvCxnSpPr>
        <xdr:cNvPr id="437" name="直線コネクタ 436"/>
        <xdr:cNvCxnSpPr/>
      </xdr:nvCxnSpPr>
      <xdr:spPr>
        <a:xfrm>
          <a:off x="15481300" y="698754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21590</xdr:rowOff>
    </xdr:from>
    <xdr:to>
      <xdr:col>76</xdr:col>
      <xdr:colOff>165100</xdr:colOff>
      <xdr:row>40</xdr:row>
      <xdr:rowOff>123190</xdr:rowOff>
    </xdr:to>
    <xdr:sp macro="" textlink="">
      <xdr:nvSpPr>
        <xdr:cNvPr id="438" name="楕円 437"/>
        <xdr:cNvSpPr/>
      </xdr:nvSpPr>
      <xdr:spPr>
        <a:xfrm>
          <a:off x="14541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72390</xdr:rowOff>
    </xdr:from>
    <xdr:to>
      <xdr:col>81</xdr:col>
      <xdr:colOff>50800</xdr:colOff>
      <xdr:row>40</xdr:row>
      <xdr:rowOff>129540</xdr:rowOff>
    </xdr:to>
    <xdr:cxnSp macro="">
      <xdr:nvCxnSpPr>
        <xdr:cNvPr id="439" name="直線コネクタ 438"/>
        <xdr:cNvCxnSpPr/>
      </xdr:nvCxnSpPr>
      <xdr:spPr>
        <a:xfrm>
          <a:off x="14592300" y="69303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135890</xdr:rowOff>
    </xdr:from>
    <xdr:to>
      <xdr:col>72</xdr:col>
      <xdr:colOff>38100</xdr:colOff>
      <xdr:row>40</xdr:row>
      <xdr:rowOff>66040</xdr:rowOff>
    </xdr:to>
    <xdr:sp macro="" textlink="">
      <xdr:nvSpPr>
        <xdr:cNvPr id="440" name="楕円 439"/>
        <xdr:cNvSpPr/>
      </xdr:nvSpPr>
      <xdr:spPr>
        <a:xfrm>
          <a:off x="13652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15240</xdr:rowOff>
    </xdr:from>
    <xdr:to>
      <xdr:col>76</xdr:col>
      <xdr:colOff>114300</xdr:colOff>
      <xdr:row>40</xdr:row>
      <xdr:rowOff>72390</xdr:rowOff>
    </xdr:to>
    <xdr:cxnSp macro="">
      <xdr:nvCxnSpPr>
        <xdr:cNvPr id="441" name="直線コネクタ 440"/>
        <xdr:cNvCxnSpPr/>
      </xdr:nvCxnSpPr>
      <xdr:spPr>
        <a:xfrm>
          <a:off x="13703300" y="68732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78740</xdr:rowOff>
    </xdr:from>
    <xdr:to>
      <xdr:col>67</xdr:col>
      <xdr:colOff>101600</xdr:colOff>
      <xdr:row>40</xdr:row>
      <xdr:rowOff>8890</xdr:rowOff>
    </xdr:to>
    <xdr:sp macro="" textlink="">
      <xdr:nvSpPr>
        <xdr:cNvPr id="442" name="楕円 441"/>
        <xdr:cNvSpPr/>
      </xdr:nvSpPr>
      <xdr:spPr>
        <a:xfrm>
          <a:off x="127635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129540</xdr:rowOff>
    </xdr:from>
    <xdr:to>
      <xdr:col>71</xdr:col>
      <xdr:colOff>177800</xdr:colOff>
      <xdr:row>40</xdr:row>
      <xdr:rowOff>15240</xdr:rowOff>
    </xdr:to>
    <xdr:cxnSp macro="">
      <xdr:nvCxnSpPr>
        <xdr:cNvPr id="443" name="直線コネクタ 442"/>
        <xdr:cNvCxnSpPr/>
      </xdr:nvCxnSpPr>
      <xdr:spPr>
        <a:xfrm>
          <a:off x="12814300" y="68160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444" name="n_1aveValue【一般廃棄物処理施設】&#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445" name="n_2aveValue【一般廃棄物処理施設】&#10;有形固定資産減価償却率"/>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446" name="n_3aveValue【一般廃棄物処理施設】&#10;有形固定資産減価償却率"/>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447" name="n_4aveValue【一般廃棄物処理施設】&#10;有形固定資産減価償却率"/>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17</xdr:rowOff>
    </xdr:from>
    <xdr:ext cx="405111" cy="259045"/>
    <xdr:sp macro="" textlink="">
      <xdr:nvSpPr>
        <xdr:cNvPr id="448" name="n_1mainValue【一般廃棄物処理施設】&#10;有形固定資産減価償却率"/>
        <xdr:cNvSpPr txBox="1"/>
      </xdr:nvSpPr>
      <xdr:spPr>
        <a:xfrm>
          <a:off x="15266044" y="702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114317</xdr:rowOff>
    </xdr:from>
    <xdr:ext cx="405111" cy="259045"/>
    <xdr:sp macro="" textlink="">
      <xdr:nvSpPr>
        <xdr:cNvPr id="449" name="n_2mainValue【一般廃棄物処理施設】&#10;有形固定資産減価償却率"/>
        <xdr:cNvSpPr txBox="1"/>
      </xdr:nvSpPr>
      <xdr:spPr>
        <a:xfrm>
          <a:off x="14389744"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57167</xdr:rowOff>
    </xdr:from>
    <xdr:ext cx="405111" cy="259045"/>
    <xdr:sp macro="" textlink="">
      <xdr:nvSpPr>
        <xdr:cNvPr id="450" name="n_3mainValue【一般廃棄物処理施設】&#10;有形固定資産減価償却率"/>
        <xdr:cNvSpPr txBox="1"/>
      </xdr:nvSpPr>
      <xdr:spPr>
        <a:xfrm>
          <a:off x="13500744"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17</xdr:rowOff>
    </xdr:from>
    <xdr:ext cx="405111" cy="259045"/>
    <xdr:sp macro="" textlink="">
      <xdr:nvSpPr>
        <xdr:cNvPr id="451" name="n_4mainValue【一般廃棄物処理施設】&#10;有形固定資産減価償却率"/>
        <xdr:cNvSpPr txBox="1"/>
      </xdr:nvSpPr>
      <xdr:spPr>
        <a:xfrm>
          <a:off x="12611744" y="685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475" name="直線コネクタ 474"/>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476" name="【一般廃棄物処理施設】&#10;一人当たり有形固定資産（償却資産）額最小値テキスト"/>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477" name="直線コネクタ 476"/>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478" name="【一般廃棄物処理施設】&#10;一人当たり有形固定資産（償却資産）額最大値テキスト"/>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479" name="直線コネクタ 478"/>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480" name="【一般廃棄物処理施設】&#10;一人当たり有形固定資産（償却資産）額平均値テキスト"/>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481" name="フローチャート: 判断 480"/>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482" name="フローチャート: 判断 481"/>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483" name="フローチャート: 判断 482"/>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484" name="フローチャート: 判断 483"/>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485" name="フローチャート: 判断 484"/>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155587</xdr:rowOff>
    </xdr:from>
    <xdr:to>
      <xdr:col>116</xdr:col>
      <xdr:colOff>114300</xdr:colOff>
      <xdr:row>39</xdr:row>
      <xdr:rowOff>85737</xdr:rowOff>
    </xdr:to>
    <xdr:sp macro="" textlink="">
      <xdr:nvSpPr>
        <xdr:cNvPr id="491" name="楕円 490"/>
        <xdr:cNvSpPr/>
      </xdr:nvSpPr>
      <xdr:spPr>
        <a:xfrm>
          <a:off x="22110700" y="667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134014</xdr:rowOff>
    </xdr:from>
    <xdr:ext cx="534377" cy="259045"/>
    <xdr:sp macro="" textlink="">
      <xdr:nvSpPr>
        <xdr:cNvPr id="492" name="【一般廃棄物処理施設】&#10;一人当たり有形固定資産（償却資産）額該当値テキスト"/>
        <xdr:cNvSpPr txBox="1"/>
      </xdr:nvSpPr>
      <xdr:spPr>
        <a:xfrm>
          <a:off x="22199600" y="664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157226</xdr:rowOff>
    </xdr:from>
    <xdr:to>
      <xdr:col>112</xdr:col>
      <xdr:colOff>38100</xdr:colOff>
      <xdr:row>39</xdr:row>
      <xdr:rowOff>87376</xdr:rowOff>
    </xdr:to>
    <xdr:sp macro="" textlink="">
      <xdr:nvSpPr>
        <xdr:cNvPr id="493" name="楕円 492"/>
        <xdr:cNvSpPr/>
      </xdr:nvSpPr>
      <xdr:spPr>
        <a:xfrm>
          <a:off x="21272500" y="667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34937</xdr:rowOff>
    </xdr:from>
    <xdr:to>
      <xdr:col>116</xdr:col>
      <xdr:colOff>63500</xdr:colOff>
      <xdr:row>39</xdr:row>
      <xdr:rowOff>36576</xdr:rowOff>
    </xdr:to>
    <xdr:cxnSp macro="">
      <xdr:nvCxnSpPr>
        <xdr:cNvPr id="494" name="直線コネクタ 493"/>
        <xdr:cNvCxnSpPr/>
      </xdr:nvCxnSpPr>
      <xdr:spPr>
        <a:xfrm flipV="1">
          <a:off x="21323300" y="6721487"/>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158521</xdr:rowOff>
    </xdr:from>
    <xdr:to>
      <xdr:col>107</xdr:col>
      <xdr:colOff>101600</xdr:colOff>
      <xdr:row>39</xdr:row>
      <xdr:rowOff>88671</xdr:rowOff>
    </xdr:to>
    <xdr:sp macro="" textlink="">
      <xdr:nvSpPr>
        <xdr:cNvPr id="495" name="楕円 494"/>
        <xdr:cNvSpPr/>
      </xdr:nvSpPr>
      <xdr:spPr>
        <a:xfrm>
          <a:off x="20383500" y="66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36576</xdr:rowOff>
    </xdr:from>
    <xdr:to>
      <xdr:col>111</xdr:col>
      <xdr:colOff>177800</xdr:colOff>
      <xdr:row>39</xdr:row>
      <xdr:rowOff>37871</xdr:rowOff>
    </xdr:to>
    <xdr:cxnSp macro="">
      <xdr:nvCxnSpPr>
        <xdr:cNvPr id="496" name="直線コネクタ 495"/>
        <xdr:cNvCxnSpPr/>
      </xdr:nvCxnSpPr>
      <xdr:spPr>
        <a:xfrm flipV="1">
          <a:off x="20434300" y="6723126"/>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157861</xdr:rowOff>
    </xdr:from>
    <xdr:to>
      <xdr:col>102</xdr:col>
      <xdr:colOff>165100</xdr:colOff>
      <xdr:row>39</xdr:row>
      <xdr:rowOff>88011</xdr:rowOff>
    </xdr:to>
    <xdr:sp macro="" textlink="">
      <xdr:nvSpPr>
        <xdr:cNvPr id="497" name="楕円 496"/>
        <xdr:cNvSpPr/>
      </xdr:nvSpPr>
      <xdr:spPr>
        <a:xfrm>
          <a:off x="19494500" y="667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37211</xdr:rowOff>
    </xdr:from>
    <xdr:to>
      <xdr:col>107</xdr:col>
      <xdr:colOff>50800</xdr:colOff>
      <xdr:row>39</xdr:row>
      <xdr:rowOff>37871</xdr:rowOff>
    </xdr:to>
    <xdr:cxnSp macro="">
      <xdr:nvCxnSpPr>
        <xdr:cNvPr id="498" name="直線コネクタ 497"/>
        <xdr:cNvCxnSpPr/>
      </xdr:nvCxnSpPr>
      <xdr:spPr>
        <a:xfrm>
          <a:off x="19545300" y="6723761"/>
          <a:ext cx="8890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158179</xdr:rowOff>
    </xdr:from>
    <xdr:to>
      <xdr:col>98</xdr:col>
      <xdr:colOff>38100</xdr:colOff>
      <xdr:row>39</xdr:row>
      <xdr:rowOff>88329</xdr:rowOff>
    </xdr:to>
    <xdr:sp macro="" textlink="">
      <xdr:nvSpPr>
        <xdr:cNvPr id="499" name="楕円 498"/>
        <xdr:cNvSpPr/>
      </xdr:nvSpPr>
      <xdr:spPr>
        <a:xfrm>
          <a:off x="18605500" y="66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37211</xdr:rowOff>
    </xdr:from>
    <xdr:to>
      <xdr:col>102</xdr:col>
      <xdr:colOff>114300</xdr:colOff>
      <xdr:row>39</xdr:row>
      <xdr:rowOff>37529</xdr:rowOff>
    </xdr:to>
    <xdr:cxnSp macro="">
      <xdr:nvCxnSpPr>
        <xdr:cNvPr id="500" name="直線コネクタ 499"/>
        <xdr:cNvCxnSpPr/>
      </xdr:nvCxnSpPr>
      <xdr:spPr>
        <a:xfrm flipV="1">
          <a:off x="18656300" y="6723761"/>
          <a:ext cx="889000" cy="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01" name="n_1aveValue【一般廃棄物処理施設】&#10;一人当たり有形固定資産（償却資産）額"/>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02" name="n_2aveValue【一般廃棄物処理施設】&#10;一人当たり有形固定資産（償却資産）額"/>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03" name="n_3aveValue【一般廃棄物処理施設】&#10;一人当たり有形固定資産（償却資産）額"/>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04" name="n_4aveValue【一般廃棄物処理施設】&#10;一人当たり有形固定資産（償却資産）額"/>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78503</xdr:rowOff>
    </xdr:from>
    <xdr:ext cx="534377" cy="259045"/>
    <xdr:sp macro="" textlink="">
      <xdr:nvSpPr>
        <xdr:cNvPr id="505" name="n_1mainValue【一般廃棄物処理施設】&#10;一人当たり有形固定資産（償却資産）額"/>
        <xdr:cNvSpPr txBox="1"/>
      </xdr:nvSpPr>
      <xdr:spPr>
        <a:xfrm>
          <a:off x="21043411" y="6765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79798</xdr:rowOff>
    </xdr:from>
    <xdr:ext cx="534377" cy="259045"/>
    <xdr:sp macro="" textlink="">
      <xdr:nvSpPr>
        <xdr:cNvPr id="506" name="n_2mainValue【一般廃棄物処理施設】&#10;一人当たり有形固定資産（償却資産）額"/>
        <xdr:cNvSpPr txBox="1"/>
      </xdr:nvSpPr>
      <xdr:spPr>
        <a:xfrm>
          <a:off x="20167111" y="676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79138</xdr:rowOff>
    </xdr:from>
    <xdr:ext cx="534377" cy="259045"/>
    <xdr:sp macro="" textlink="">
      <xdr:nvSpPr>
        <xdr:cNvPr id="507" name="n_3mainValue【一般廃棄物処理施設】&#10;一人当たり有形固定資産（償却資産）額"/>
        <xdr:cNvSpPr txBox="1"/>
      </xdr:nvSpPr>
      <xdr:spPr>
        <a:xfrm>
          <a:off x="19278111" y="676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79456</xdr:rowOff>
    </xdr:from>
    <xdr:ext cx="534377" cy="259045"/>
    <xdr:sp macro="" textlink="">
      <xdr:nvSpPr>
        <xdr:cNvPr id="508" name="n_4mainValue【一般廃棄物処理施設】&#10;一人当たり有形固定資産（償却資産）額"/>
        <xdr:cNvSpPr txBox="1"/>
      </xdr:nvSpPr>
      <xdr:spPr>
        <a:xfrm>
          <a:off x="18389111" y="676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0" name="直線コネクタ 5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1" name="テキスト ボックス 5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2" name="直線コネクタ 5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3" name="テキスト ボックス 5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4" name="直線コネクタ 5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5" name="テキスト ボックス 5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6" name="直線コネクタ 5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7" name="テキスト ボックス 5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8" name="直線コネクタ 5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9" name="テキスト ボックス 5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1" name="テキスト ボックス 5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533" name="直線コネクタ 532"/>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534" name="【保健センター・保健所】&#10;有形固定資産減価償却率最小値テキスト"/>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535" name="直線コネクタ 534"/>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536" name="【保健センター・保健所】&#10;有形固定資産減価償却率最大値テキスト"/>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537" name="直線コネクタ 536"/>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49547</xdr:rowOff>
    </xdr:from>
    <xdr:ext cx="405111" cy="259045"/>
    <xdr:sp macro="" textlink="">
      <xdr:nvSpPr>
        <xdr:cNvPr id="538" name="【保健センター・保健所】&#10;有形固定資産減価償却率平均値テキスト"/>
        <xdr:cNvSpPr txBox="1"/>
      </xdr:nvSpPr>
      <xdr:spPr>
        <a:xfrm>
          <a:off x="16357600" y="9993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539" name="フローチャート: 判断 538"/>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540" name="フローチャート: 判断 539"/>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541" name="フローチャート: 判断 540"/>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542" name="フローチャート: 判断 541"/>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543" name="フローチャート: 判断 542"/>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25400</xdr:rowOff>
    </xdr:from>
    <xdr:to>
      <xdr:col>85</xdr:col>
      <xdr:colOff>177800</xdr:colOff>
      <xdr:row>58</xdr:row>
      <xdr:rowOff>127000</xdr:rowOff>
    </xdr:to>
    <xdr:sp macro="" textlink="">
      <xdr:nvSpPr>
        <xdr:cNvPr id="549" name="楕円 548"/>
        <xdr:cNvSpPr/>
      </xdr:nvSpPr>
      <xdr:spPr>
        <a:xfrm>
          <a:off x="162687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48277</xdr:rowOff>
    </xdr:from>
    <xdr:ext cx="405111" cy="259045"/>
    <xdr:sp macro="" textlink="">
      <xdr:nvSpPr>
        <xdr:cNvPr id="550" name="【保健センター・保健所】&#10;有形固定資産減価償却率該当値テキスト"/>
        <xdr:cNvSpPr txBox="1"/>
      </xdr:nvSpPr>
      <xdr:spPr>
        <a:xfrm>
          <a:off x="16357600"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130175</xdr:rowOff>
    </xdr:from>
    <xdr:to>
      <xdr:col>81</xdr:col>
      <xdr:colOff>101600</xdr:colOff>
      <xdr:row>58</xdr:row>
      <xdr:rowOff>60325</xdr:rowOff>
    </xdr:to>
    <xdr:sp macro="" textlink="">
      <xdr:nvSpPr>
        <xdr:cNvPr id="551" name="楕円 550"/>
        <xdr:cNvSpPr/>
      </xdr:nvSpPr>
      <xdr:spPr>
        <a:xfrm>
          <a:off x="15430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9525</xdr:rowOff>
    </xdr:from>
    <xdr:to>
      <xdr:col>85</xdr:col>
      <xdr:colOff>127000</xdr:colOff>
      <xdr:row>58</xdr:row>
      <xdr:rowOff>76200</xdr:rowOff>
    </xdr:to>
    <xdr:cxnSp macro="">
      <xdr:nvCxnSpPr>
        <xdr:cNvPr id="552" name="直線コネクタ 551"/>
        <xdr:cNvCxnSpPr/>
      </xdr:nvCxnSpPr>
      <xdr:spPr>
        <a:xfrm>
          <a:off x="15481300" y="995362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59690</xdr:rowOff>
    </xdr:from>
    <xdr:to>
      <xdr:col>76</xdr:col>
      <xdr:colOff>165100</xdr:colOff>
      <xdr:row>55</xdr:row>
      <xdr:rowOff>161290</xdr:rowOff>
    </xdr:to>
    <xdr:sp macro="" textlink="">
      <xdr:nvSpPr>
        <xdr:cNvPr id="553" name="楕円 552"/>
        <xdr:cNvSpPr/>
      </xdr:nvSpPr>
      <xdr:spPr>
        <a:xfrm>
          <a:off x="14541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110490</xdr:rowOff>
    </xdr:from>
    <xdr:to>
      <xdr:col>81</xdr:col>
      <xdr:colOff>50800</xdr:colOff>
      <xdr:row>58</xdr:row>
      <xdr:rowOff>9525</xdr:rowOff>
    </xdr:to>
    <xdr:cxnSp macro="">
      <xdr:nvCxnSpPr>
        <xdr:cNvPr id="554" name="直線コネクタ 553"/>
        <xdr:cNvCxnSpPr/>
      </xdr:nvCxnSpPr>
      <xdr:spPr>
        <a:xfrm>
          <a:off x="14592300" y="9540240"/>
          <a:ext cx="889000" cy="41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141605</xdr:rowOff>
    </xdr:from>
    <xdr:to>
      <xdr:col>72</xdr:col>
      <xdr:colOff>38100</xdr:colOff>
      <xdr:row>55</xdr:row>
      <xdr:rowOff>71755</xdr:rowOff>
    </xdr:to>
    <xdr:sp macro="" textlink="">
      <xdr:nvSpPr>
        <xdr:cNvPr id="555" name="楕円 554"/>
        <xdr:cNvSpPr/>
      </xdr:nvSpPr>
      <xdr:spPr>
        <a:xfrm>
          <a:off x="136525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20955</xdr:rowOff>
    </xdr:from>
    <xdr:to>
      <xdr:col>76</xdr:col>
      <xdr:colOff>114300</xdr:colOff>
      <xdr:row>55</xdr:row>
      <xdr:rowOff>110490</xdr:rowOff>
    </xdr:to>
    <xdr:cxnSp macro="">
      <xdr:nvCxnSpPr>
        <xdr:cNvPr id="556" name="直線コネクタ 555"/>
        <xdr:cNvCxnSpPr/>
      </xdr:nvCxnSpPr>
      <xdr:spPr>
        <a:xfrm>
          <a:off x="13703300" y="945070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17780</xdr:rowOff>
    </xdr:from>
    <xdr:to>
      <xdr:col>67</xdr:col>
      <xdr:colOff>101600</xdr:colOff>
      <xdr:row>61</xdr:row>
      <xdr:rowOff>119380</xdr:rowOff>
    </xdr:to>
    <xdr:sp macro="" textlink="">
      <xdr:nvSpPr>
        <xdr:cNvPr id="557" name="楕円 556"/>
        <xdr:cNvSpPr/>
      </xdr:nvSpPr>
      <xdr:spPr>
        <a:xfrm>
          <a:off x="12763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20955</xdr:rowOff>
    </xdr:from>
    <xdr:to>
      <xdr:col>71</xdr:col>
      <xdr:colOff>177800</xdr:colOff>
      <xdr:row>61</xdr:row>
      <xdr:rowOff>68580</xdr:rowOff>
    </xdr:to>
    <xdr:cxnSp macro="">
      <xdr:nvCxnSpPr>
        <xdr:cNvPr id="558" name="直線コネクタ 557"/>
        <xdr:cNvCxnSpPr/>
      </xdr:nvCxnSpPr>
      <xdr:spPr>
        <a:xfrm flipV="1">
          <a:off x="12814300" y="9450705"/>
          <a:ext cx="889000" cy="107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135272</xdr:rowOff>
    </xdr:from>
    <xdr:ext cx="405111" cy="259045"/>
    <xdr:sp macro="" textlink="">
      <xdr:nvSpPr>
        <xdr:cNvPr id="559" name="n_1aveValue【保健センター・保健所】&#10;有形固定資産減価償却率"/>
        <xdr:cNvSpPr txBox="1"/>
      </xdr:nvSpPr>
      <xdr:spPr>
        <a:xfrm>
          <a:off x="15266044" y="10079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85742</xdr:rowOff>
    </xdr:from>
    <xdr:ext cx="405111" cy="259045"/>
    <xdr:sp macro="" textlink="">
      <xdr:nvSpPr>
        <xdr:cNvPr id="560" name="n_2aveValue【保健センター・保健所】&#10;有形固定資産減価償却率"/>
        <xdr:cNvSpPr txBox="1"/>
      </xdr:nvSpPr>
      <xdr:spPr>
        <a:xfrm>
          <a:off x="14389744" y="10029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53357</xdr:rowOff>
    </xdr:from>
    <xdr:ext cx="405111" cy="259045"/>
    <xdr:sp macro="" textlink="">
      <xdr:nvSpPr>
        <xdr:cNvPr id="561" name="n_3aveValue【保健センター・保健所】&#10;有形固定資産減価償却率"/>
        <xdr:cNvSpPr txBox="1"/>
      </xdr:nvSpPr>
      <xdr:spPr>
        <a:xfrm>
          <a:off x="13500744" y="999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562" name="n_4aveValue【保健センター・保健所】&#10;有形固定資産減価償却率"/>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76852</xdr:rowOff>
    </xdr:from>
    <xdr:ext cx="405111" cy="259045"/>
    <xdr:sp macro="" textlink="">
      <xdr:nvSpPr>
        <xdr:cNvPr id="563" name="n_1mainValue【保健センター・保健所】&#10;有形固定資産減価償却率"/>
        <xdr:cNvSpPr txBox="1"/>
      </xdr:nvSpPr>
      <xdr:spPr>
        <a:xfrm>
          <a:off x="152660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6367</xdr:rowOff>
    </xdr:from>
    <xdr:ext cx="405111" cy="259045"/>
    <xdr:sp macro="" textlink="">
      <xdr:nvSpPr>
        <xdr:cNvPr id="564" name="n_2mainValue【保健センター・保健所】&#10;有形固定資産減価償却率"/>
        <xdr:cNvSpPr txBox="1"/>
      </xdr:nvSpPr>
      <xdr:spPr>
        <a:xfrm>
          <a:off x="14389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53</xdr:row>
      <xdr:rowOff>88282</xdr:rowOff>
    </xdr:from>
    <xdr:ext cx="405111" cy="259045"/>
    <xdr:sp macro="" textlink="">
      <xdr:nvSpPr>
        <xdr:cNvPr id="565" name="n_3mainValue【保健センター・保健所】&#10;有形固定資産減価償却率"/>
        <xdr:cNvSpPr txBox="1"/>
      </xdr:nvSpPr>
      <xdr:spPr>
        <a:xfrm>
          <a:off x="13500744" y="917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110507</xdr:rowOff>
    </xdr:from>
    <xdr:ext cx="405111" cy="259045"/>
    <xdr:sp macro="" textlink="">
      <xdr:nvSpPr>
        <xdr:cNvPr id="566" name="n_4mainValue【保健センター・保健所】&#10;有形固定資産減価償却率"/>
        <xdr:cNvSpPr txBox="1"/>
      </xdr:nvSpPr>
      <xdr:spPr>
        <a:xfrm>
          <a:off x="126117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592" name="直線コネクタ 591"/>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593" name="【保健センター・保健所】&#10;一人当たり面積最小値テキスト"/>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594" name="直線コネクタ 593"/>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595" name="【保健センター・保健所】&#10;一人当たり面積最大値テキスト"/>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596" name="直線コネクタ 595"/>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597" name="【保健センター・保健所】&#10;一人当たり面積平均値テキスト"/>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98" name="フローチャート: 判断 597"/>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599" name="フローチャート: 判断 598"/>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00" name="フローチャート: 判断 59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02" name="フローチャート: 判断 601"/>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8" name="楕円 607"/>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9"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10" name="楕円 609"/>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11" name="直線コネクタ 610"/>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128815</xdr:rowOff>
    </xdr:from>
    <xdr:to>
      <xdr:col>107</xdr:col>
      <xdr:colOff>101600</xdr:colOff>
      <xdr:row>55</xdr:row>
      <xdr:rowOff>58965</xdr:rowOff>
    </xdr:to>
    <xdr:sp macro="" textlink="">
      <xdr:nvSpPr>
        <xdr:cNvPr id="612" name="楕円 611"/>
        <xdr:cNvSpPr/>
      </xdr:nvSpPr>
      <xdr:spPr>
        <a:xfrm>
          <a:off x="20383500" y="938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8165</xdr:rowOff>
    </xdr:from>
    <xdr:to>
      <xdr:col>111</xdr:col>
      <xdr:colOff>177800</xdr:colOff>
      <xdr:row>62</xdr:row>
      <xdr:rowOff>81643</xdr:rowOff>
    </xdr:to>
    <xdr:cxnSp macro="">
      <xdr:nvCxnSpPr>
        <xdr:cNvPr id="613" name="直線コネクタ 612"/>
        <xdr:cNvCxnSpPr/>
      </xdr:nvCxnSpPr>
      <xdr:spPr>
        <a:xfrm>
          <a:off x="20434300" y="9437915"/>
          <a:ext cx="889000" cy="127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614" name="楕円 613"/>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8165</xdr:rowOff>
    </xdr:from>
    <xdr:to>
      <xdr:col>107</xdr:col>
      <xdr:colOff>50800</xdr:colOff>
      <xdr:row>63</xdr:row>
      <xdr:rowOff>138793</xdr:rowOff>
    </xdr:to>
    <xdr:cxnSp macro="">
      <xdr:nvCxnSpPr>
        <xdr:cNvPr id="615" name="直線コネクタ 614"/>
        <xdr:cNvCxnSpPr/>
      </xdr:nvCxnSpPr>
      <xdr:spPr>
        <a:xfrm flipV="1">
          <a:off x="19545300" y="9437915"/>
          <a:ext cx="889000" cy="150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87993</xdr:rowOff>
    </xdr:from>
    <xdr:to>
      <xdr:col>98</xdr:col>
      <xdr:colOff>38100</xdr:colOff>
      <xdr:row>64</xdr:row>
      <xdr:rowOff>18143</xdr:rowOff>
    </xdr:to>
    <xdr:sp macro="" textlink="">
      <xdr:nvSpPr>
        <xdr:cNvPr id="616" name="楕円 615"/>
        <xdr:cNvSpPr/>
      </xdr:nvSpPr>
      <xdr:spPr>
        <a:xfrm>
          <a:off x="18605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138793</xdr:rowOff>
    </xdr:from>
    <xdr:to>
      <xdr:col>102</xdr:col>
      <xdr:colOff>114300</xdr:colOff>
      <xdr:row>63</xdr:row>
      <xdr:rowOff>138793</xdr:rowOff>
    </xdr:to>
    <xdr:cxnSp macro="">
      <xdr:nvCxnSpPr>
        <xdr:cNvPr id="617" name="直線コネクタ 616"/>
        <xdr:cNvCxnSpPr/>
      </xdr:nvCxnSpPr>
      <xdr:spPr>
        <a:xfrm>
          <a:off x="18656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18" name="n_1aveValue【保健センター・保健所】&#10;一人当たり面積"/>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19"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21"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22" name="n_1main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75492</xdr:rowOff>
    </xdr:from>
    <xdr:ext cx="469744" cy="259045"/>
    <xdr:sp macro="" textlink="">
      <xdr:nvSpPr>
        <xdr:cNvPr id="623" name="n_2mainValue【保健センター・保健所】&#10;一人当たり面積"/>
        <xdr:cNvSpPr txBox="1"/>
      </xdr:nvSpPr>
      <xdr:spPr>
        <a:xfrm>
          <a:off x="20199427" y="916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624" name="n_3mainValue【保健センター・保健所】&#10;一人当たり面積"/>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9270</xdr:rowOff>
    </xdr:from>
    <xdr:ext cx="469744" cy="259045"/>
    <xdr:sp macro="" textlink="">
      <xdr:nvSpPr>
        <xdr:cNvPr id="625" name="n_4mainValue【保健センター・保健所】&#10;一人当たり面積"/>
        <xdr:cNvSpPr txBox="1"/>
      </xdr:nvSpPr>
      <xdr:spPr>
        <a:xfrm>
          <a:off x="18421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7" name="直線コネクタ 63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8" name="テキスト ボックス 63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9" name="直線コネクタ 63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40" name="テキスト ボックス 63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1" name="直線コネクタ 64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2" name="テキスト ボックス 64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3" name="直線コネクタ 64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4" name="テキスト ボックス 643"/>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648" name="直線コネクタ 647"/>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649" name="【消防施設】&#10;有形固定資産減価償却率最小値テキスト"/>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650" name="直線コネクタ 649"/>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651" name="【消防施設】&#10;有形固定資産減価償却率最大値テキスト"/>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652" name="直線コネクタ 651"/>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653" name="【消防施設】&#10;有形固定資産減価償却率平均値テキスト"/>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654" name="フローチャート: 判断 653"/>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655" name="フローチャート: 判断 654"/>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56" name="フローチャート: 判断 655"/>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657" name="フローチャート: 判断 656"/>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658" name="フローチャート: 判断 657"/>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7874</xdr:rowOff>
    </xdr:from>
    <xdr:to>
      <xdr:col>85</xdr:col>
      <xdr:colOff>177800</xdr:colOff>
      <xdr:row>84</xdr:row>
      <xdr:rowOff>109474</xdr:rowOff>
    </xdr:to>
    <xdr:sp macro="" textlink="">
      <xdr:nvSpPr>
        <xdr:cNvPr id="664" name="楕円 663"/>
        <xdr:cNvSpPr/>
      </xdr:nvSpPr>
      <xdr:spPr>
        <a:xfrm>
          <a:off x="162687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157751</xdr:rowOff>
    </xdr:from>
    <xdr:ext cx="405111" cy="259045"/>
    <xdr:sp macro="" textlink="">
      <xdr:nvSpPr>
        <xdr:cNvPr id="665" name="【消防施設】&#10;有形固定資産減価償却率該当値テキスト"/>
        <xdr:cNvSpPr txBox="1"/>
      </xdr:nvSpPr>
      <xdr:spPr>
        <a:xfrm>
          <a:off x="16357600" y="1438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21589</xdr:rowOff>
    </xdr:from>
    <xdr:to>
      <xdr:col>81</xdr:col>
      <xdr:colOff>101600</xdr:colOff>
      <xdr:row>84</xdr:row>
      <xdr:rowOff>123189</xdr:rowOff>
    </xdr:to>
    <xdr:sp macro="" textlink="">
      <xdr:nvSpPr>
        <xdr:cNvPr id="666" name="楕円 665"/>
        <xdr:cNvSpPr/>
      </xdr:nvSpPr>
      <xdr:spPr>
        <a:xfrm>
          <a:off x="15430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58674</xdr:rowOff>
    </xdr:from>
    <xdr:to>
      <xdr:col>85</xdr:col>
      <xdr:colOff>127000</xdr:colOff>
      <xdr:row>84</xdr:row>
      <xdr:rowOff>72389</xdr:rowOff>
    </xdr:to>
    <xdr:cxnSp macro="">
      <xdr:nvCxnSpPr>
        <xdr:cNvPr id="667" name="直線コネクタ 666"/>
        <xdr:cNvCxnSpPr/>
      </xdr:nvCxnSpPr>
      <xdr:spPr>
        <a:xfrm flipV="1">
          <a:off x="15481300" y="14460474"/>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133604</xdr:rowOff>
    </xdr:from>
    <xdr:to>
      <xdr:col>76</xdr:col>
      <xdr:colOff>165100</xdr:colOff>
      <xdr:row>84</xdr:row>
      <xdr:rowOff>63754</xdr:rowOff>
    </xdr:to>
    <xdr:sp macro="" textlink="">
      <xdr:nvSpPr>
        <xdr:cNvPr id="668" name="楕円 667"/>
        <xdr:cNvSpPr/>
      </xdr:nvSpPr>
      <xdr:spPr>
        <a:xfrm>
          <a:off x="14541500" y="1436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12954</xdr:rowOff>
    </xdr:from>
    <xdr:to>
      <xdr:col>81</xdr:col>
      <xdr:colOff>50800</xdr:colOff>
      <xdr:row>84</xdr:row>
      <xdr:rowOff>72389</xdr:rowOff>
    </xdr:to>
    <xdr:cxnSp macro="">
      <xdr:nvCxnSpPr>
        <xdr:cNvPr id="669" name="直線コネクタ 668"/>
        <xdr:cNvCxnSpPr/>
      </xdr:nvCxnSpPr>
      <xdr:spPr>
        <a:xfrm>
          <a:off x="14592300" y="1441475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103887</xdr:rowOff>
    </xdr:from>
    <xdr:to>
      <xdr:col>72</xdr:col>
      <xdr:colOff>38100</xdr:colOff>
      <xdr:row>84</xdr:row>
      <xdr:rowOff>34037</xdr:rowOff>
    </xdr:to>
    <xdr:sp macro="" textlink="">
      <xdr:nvSpPr>
        <xdr:cNvPr id="670" name="楕円 669"/>
        <xdr:cNvSpPr/>
      </xdr:nvSpPr>
      <xdr:spPr>
        <a:xfrm>
          <a:off x="13652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154687</xdr:rowOff>
    </xdr:from>
    <xdr:to>
      <xdr:col>76</xdr:col>
      <xdr:colOff>114300</xdr:colOff>
      <xdr:row>84</xdr:row>
      <xdr:rowOff>12954</xdr:rowOff>
    </xdr:to>
    <xdr:cxnSp macro="">
      <xdr:nvCxnSpPr>
        <xdr:cNvPr id="671" name="直線コネクタ 670"/>
        <xdr:cNvCxnSpPr/>
      </xdr:nvCxnSpPr>
      <xdr:spPr>
        <a:xfrm>
          <a:off x="13703300" y="14385037"/>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165608</xdr:rowOff>
    </xdr:from>
    <xdr:to>
      <xdr:col>67</xdr:col>
      <xdr:colOff>101600</xdr:colOff>
      <xdr:row>84</xdr:row>
      <xdr:rowOff>95758</xdr:rowOff>
    </xdr:to>
    <xdr:sp macro="" textlink="">
      <xdr:nvSpPr>
        <xdr:cNvPr id="672" name="楕円 671"/>
        <xdr:cNvSpPr/>
      </xdr:nvSpPr>
      <xdr:spPr>
        <a:xfrm>
          <a:off x="12763500" y="1439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154687</xdr:rowOff>
    </xdr:from>
    <xdr:to>
      <xdr:col>71</xdr:col>
      <xdr:colOff>177800</xdr:colOff>
      <xdr:row>84</xdr:row>
      <xdr:rowOff>44958</xdr:rowOff>
    </xdr:to>
    <xdr:cxnSp macro="">
      <xdr:nvCxnSpPr>
        <xdr:cNvPr id="673" name="直線コネクタ 672"/>
        <xdr:cNvCxnSpPr/>
      </xdr:nvCxnSpPr>
      <xdr:spPr>
        <a:xfrm flipV="1">
          <a:off x="12814300" y="14385037"/>
          <a:ext cx="889000" cy="6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674" name="n_1aveValue【消防施設】&#10;有形固定資産減価償却率"/>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75" name="n_2aveValue【消防施設】&#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676" name="n_3aveValue【消防施設】&#10;有形固定資産減価償却率"/>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677" name="n_4aveValue【消防施設】&#10;有形固定資産減価償却率"/>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114316</xdr:rowOff>
    </xdr:from>
    <xdr:ext cx="405111" cy="259045"/>
    <xdr:sp macro="" textlink="">
      <xdr:nvSpPr>
        <xdr:cNvPr id="678" name="n_1mainValue【消防施設】&#10;有形固定資産減価償却率"/>
        <xdr:cNvSpPr txBox="1"/>
      </xdr:nvSpPr>
      <xdr:spPr>
        <a:xfrm>
          <a:off x="15266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54881</xdr:rowOff>
    </xdr:from>
    <xdr:ext cx="405111" cy="259045"/>
    <xdr:sp macro="" textlink="">
      <xdr:nvSpPr>
        <xdr:cNvPr id="679" name="n_2mainValue【消防施設】&#10;有形固定資産減価償却率"/>
        <xdr:cNvSpPr txBox="1"/>
      </xdr:nvSpPr>
      <xdr:spPr>
        <a:xfrm>
          <a:off x="14389744"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25164</xdr:rowOff>
    </xdr:from>
    <xdr:ext cx="405111" cy="259045"/>
    <xdr:sp macro="" textlink="">
      <xdr:nvSpPr>
        <xdr:cNvPr id="680" name="n_3mainValue【消防施設】&#10;有形固定資産減価償却率"/>
        <xdr:cNvSpPr txBox="1"/>
      </xdr:nvSpPr>
      <xdr:spPr>
        <a:xfrm>
          <a:off x="13500744" y="144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86885</xdr:rowOff>
    </xdr:from>
    <xdr:ext cx="405111" cy="259045"/>
    <xdr:sp macro="" textlink="">
      <xdr:nvSpPr>
        <xdr:cNvPr id="681" name="n_4mainValue【消防施設】&#10;有形固定資産減価償却率"/>
        <xdr:cNvSpPr txBox="1"/>
      </xdr:nvSpPr>
      <xdr:spPr>
        <a:xfrm>
          <a:off x="12611744" y="14488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2" name="テキスト ボックス 691"/>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06" name="直線コネクタ 705"/>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7"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8" name="直線コネクタ 707"/>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09" name="【消防施設】&#10;一人当たり面積最大値テキスト"/>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0" name="直線コネクタ 709"/>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711" name="【消防施設】&#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12" name="フローチャート: 判断 711"/>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13" name="フローチャート: 判断 712"/>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14" name="フローチャート: 判断 713"/>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5" name="フローチャート: 判断 714"/>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16" name="フローチャート: 判断 715"/>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22" name="楕円 721"/>
        <xdr:cNvSpPr/>
      </xdr:nvSpPr>
      <xdr:spPr>
        <a:xfrm>
          <a:off x="221107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162577</xdr:rowOff>
    </xdr:from>
    <xdr:ext cx="469744" cy="259045"/>
    <xdr:sp macro="" textlink="">
      <xdr:nvSpPr>
        <xdr:cNvPr id="723" name="【消防施設】&#10;一人当たり面積該当値テキスト"/>
        <xdr:cNvSpPr txBox="1"/>
      </xdr:nvSpPr>
      <xdr:spPr>
        <a:xfrm>
          <a:off x="22199600"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139700</xdr:rowOff>
    </xdr:from>
    <xdr:to>
      <xdr:col>112</xdr:col>
      <xdr:colOff>38100</xdr:colOff>
      <xdr:row>83</xdr:row>
      <xdr:rowOff>69850</xdr:rowOff>
    </xdr:to>
    <xdr:sp macro="" textlink="">
      <xdr:nvSpPr>
        <xdr:cNvPr id="724" name="楕円 723"/>
        <xdr:cNvSpPr/>
      </xdr:nvSpPr>
      <xdr:spPr>
        <a:xfrm>
          <a:off x="21272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19050</xdr:rowOff>
    </xdr:from>
    <xdr:to>
      <xdr:col>116</xdr:col>
      <xdr:colOff>63500</xdr:colOff>
      <xdr:row>83</xdr:row>
      <xdr:rowOff>19050</xdr:rowOff>
    </xdr:to>
    <xdr:cxnSp macro="">
      <xdr:nvCxnSpPr>
        <xdr:cNvPr id="725" name="直線コネクタ 724"/>
        <xdr:cNvCxnSpPr/>
      </xdr:nvCxnSpPr>
      <xdr:spPr>
        <a:xfrm>
          <a:off x="21323300" y="1424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101600</xdr:rowOff>
    </xdr:from>
    <xdr:to>
      <xdr:col>107</xdr:col>
      <xdr:colOff>101600</xdr:colOff>
      <xdr:row>83</xdr:row>
      <xdr:rowOff>31750</xdr:rowOff>
    </xdr:to>
    <xdr:sp macro="" textlink="">
      <xdr:nvSpPr>
        <xdr:cNvPr id="726" name="楕円 725"/>
        <xdr:cNvSpPr/>
      </xdr:nvSpPr>
      <xdr:spPr>
        <a:xfrm>
          <a:off x="20383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19050</xdr:rowOff>
    </xdr:to>
    <xdr:cxnSp macro="">
      <xdr:nvCxnSpPr>
        <xdr:cNvPr id="727" name="直線コネクタ 726"/>
        <xdr:cNvCxnSpPr/>
      </xdr:nvCxnSpPr>
      <xdr:spPr>
        <a:xfrm>
          <a:off x="20434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8" name="楕円 727"/>
        <xdr:cNvSpPr/>
      </xdr:nvSpPr>
      <xdr:spPr>
        <a:xfrm>
          <a:off x="19494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152400</xdr:rowOff>
    </xdr:from>
    <xdr:to>
      <xdr:col>107</xdr:col>
      <xdr:colOff>50800</xdr:colOff>
      <xdr:row>82</xdr:row>
      <xdr:rowOff>152400</xdr:rowOff>
    </xdr:to>
    <xdr:cxnSp macro="">
      <xdr:nvCxnSpPr>
        <xdr:cNvPr id="729" name="直線コネクタ 728"/>
        <xdr:cNvCxnSpPr/>
      </xdr:nvCxnSpPr>
      <xdr:spPr>
        <a:xfrm>
          <a:off x="19545300" y="14211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120650</xdr:rowOff>
    </xdr:from>
    <xdr:to>
      <xdr:col>98</xdr:col>
      <xdr:colOff>38100</xdr:colOff>
      <xdr:row>83</xdr:row>
      <xdr:rowOff>50800</xdr:rowOff>
    </xdr:to>
    <xdr:sp macro="" textlink="">
      <xdr:nvSpPr>
        <xdr:cNvPr id="730" name="楕円 729"/>
        <xdr:cNvSpPr/>
      </xdr:nvSpPr>
      <xdr:spPr>
        <a:xfrm>
          <a:off x="18605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152400</xdr:rowOff>
    </xdr:from>
    <xdr:to>
      <xdr:col>102</xdr:col>
      <xdr:colOff>114300</xdr:colOff>
      <xdr:row>83</xdr:row>
      <xdr:rowOff>0</xdr:rowOff>
    </xdr:to>
    <xdr:cxnSp macro="">
      <xdr:nvCxnSpPr>
        <xdr:cNvPr id="731" name="直線コネクタ 730"/>
        <xdr:cNvCxnSpPr/>
      </xdr:nvCxnSpPr>
      <xdr:spPr>
        <a:xfrm flipV="1">
          <a:off x="18656300" y="14211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732" name="n_1aveValue【消防施設】&#10;一人当たり面積"/>
        <xdr:cNvSpPr txBox="1"/>
      </xdr:nvSpPr>
      <xdr:spPr>
        <a:xfrm>
          <a:off x="210757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3" name="n_2aveValue【消防施設】&#10;一人当たり面積"/>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4" name="n_3aveValue【消防施設】&#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118127</xdr:rowOff>
    </xdr:from>
    <xdr:ext cx="469744" cy="259045"/>
    <xdr:sp macro="" textlink="">
      <xdr:nvSpPr>
        <xdr:cNvPr id="735" name="n_4aveValue【消防施設】&#10;一人当たり面積"/>
        <xdr:cNvSpPr txBox="1"/>
      </xdr:nvSpPr>
      <xdr:spPr>
        <a:xfrm>
          <a:off x="18421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86377</xdr:rowOff>
    </xdr:from>
    <xdr:ext cx="469744" cy="259045"/>
    <xdr:sp macro="" textlink="">
      <xdr:nvSpPr>
        <xdr:cNvPr id="736" name="n_1mainValue【消防施設】&#10;一人当たり面積"/>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37" name="n_2mainValue【消防施設】&#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8" name="n_3main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67327</xdr:rowOff>
    </xdr:from>
    <xdr:ext cx="469744" cy="259045"/>
    <xdr:sp macro="" textlink="">
      <xdr:nvSpPr>
        <xdr:cNvPr id="739" name="n_4mainValue【消防施設】&#10;一人当たり面積"/>
        <xdr:cNvSpPr txBox="1"/>
      </xdr:nvSpPr>
      <xdr:spPr>
        <a:xfrm>
          <a:off x="18421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765" name="直線コネクタ 764"/>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766" name="【庁舎】&#10;有形固定資産減価償却率最小値テキスト"/>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767" name="直線コネクタ 766"/>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768" name="【庁舎】&#10;有形固定資産減価償却率最大値テキスト"/>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769" name="直線コネクタ 768"/>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770" name="【庁舎】&#10;有形固定資産減価償却率平均値テキスト"/>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771" name="フローチャート: 判断 770"/>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772" name="フローチャート: 判断 771"/>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773" name="フローチャート: 判断 772"/>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74" name="フローチャート: 判断 773"/>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775" name="フローチャート: 判断 774"/>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126637</xdr:rowOff>
    </xdr:from>
    <xdr:to>
      <xdr:col>85</xdr:col>
      <xdr:colOff>177800</xdr:colOff>
      <xdr:row>109</xdr:row>
      <xdr:rowOff>56787</xdr:rowOff>
    </xdr:to>
    <xdr:sp macro="" textlink="">
      <xdr:nvSpPr>
        <xdr:cNvPr id="781" name="楕円 780"/>
        <xdr:cNvSpPr/>
      </xdr:nvSpPr>
      <xdr:spPr>
        <a:xfrm>
          <a:off x="162687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41564</xdr:rowOff>
    </xdr:from>
    <xdr:ext cx="405111" cy="259045"/>
    <xdr:sp macro="" textlink="">
      <xdr:nvSpPr>
        <xdr:cNvPr id="782" name="【庁舎】&#10;有形固定資産減価償却率該当値テキスト"/>
        <xdr:cNvSpPr txBox="1"/>
      </xdr:nvSpPr>
      <xdr:spPr>
        <a:xfrm>
          <a:off x="16357600" y="18558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97245</xdr:rowOff>
    </xdr:from>
    <xdr:to>
      <xdr:col>81</xdr:col>
      <xdr:colOff>101600</xdr:colOff>
      <xdr:row>109</xdr:row>
      <xdr:rowOff>27395</xdr:rowOff>
    </xdr:to>
    <xdr:sp macro="" textlink="">
      <xdr:nvSpPr>
        <xdr:cNvPr id="783" name="楕円 782"/>
        <xdr:cNvSpPr/>
      </xdr:nvSpPr>
      <xdr:spPr>
        <a:xfrm>
          <a:off x="15430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148045</xdr:rowOff>
    </xdr:from>
    <xdr:to>
      <xdr:col>85</xdr:col>
      <xdr:colOff>127000</xdr:colOff>
      <xdr:row>109</xdr:row>
      <xdr:rowOff>5987</xdr:rowOff>
    </xdr:to>
    <xdr:cxnSp macro="">
      <xdr:nvCxnSpPr>
        <xdr:cNvPr id="784" name="直線コネクタ 783"/>
        <xdr:cNvCxnSpPr/>
      </xdr:nvCxnSpPr>
      <xdr:spPr>
        <a:xfrm>
          <a:off x="15481300" y="18664645"/>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62956</xdr:rowOff>
    </xdr:from>
    <xdr:to>
      <xdr:col>76</xdr:col>
      <xdr:colOff>165100</xdr:colOff>
      <xdr:row>108</xdr:row>
      <xdr:rowOff>164556</xdr:rowOff>
    </xdr:to>
    <xdr:sp macro="" textlink="">
      <xdr:nvSpPr>
        <xdr:cNvPr id="785" name="楕円 784"/>
        <xdr:cNvSpPr/>
      </xdr:nvSpPr>
      <xdr:spPr>
        <a:xfrm>
          <a:off x="14541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113756</xdr:rowOff>
    </xdr:from>
    <xdr:to>
      <xdr:col>81</xdr:col>
      <xdr:colOff>50800</xdr:colOff>
      <xdr:row>108</xdr:row>
      <xdr:rowOff>148045</xdr:rowOff>
    </xdr:to>
    <xdr:cxnSp macro="">
      <xdr:nvCxnSpPr>
        <xdr:cNvPr id="786" name="直線コネクタ 785"/>
        <xdr:cNvCxnSpPr/>
      </xdr:nvCxnSpPr>
      <xdr:spPr>
        <a:xfrm>
          <a:off x="14592300" y="1863035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30299</xdr:rowOff>
    </xdr:from>
    <xdr:to>
      <xdr:col>72</xdr:col>
      <xdr:colOff>38100</xdr:colOff>
      <xdr:row>108</xdr:row>
      <xdr:rowOff>131899</xdr:rowOff>
    </xdr:to>
    <xdr:sp macro="" textlink="">
      <xdr:nvSpPr>
        <xdr:cNvPr id="787" name="楕円 786"/>
        <xdr:cNvSpPr/>
      </xdr:nvSpPr>
      <xdr:spPr>
        <a:xfrm>
          <a:off x="13652500" y="1854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81099</xdr:rowOff>
    </xdr:from>
    <xdr:to>
      <xdr:col>76</xdr:col>
      <xdr:colOff>114300</xdr:colOff>
      <xdr:row>108</xdr:row>
      <xdr:rowOff>113756</xdr:rowOff>
    </xdr:to>
    <xdr:cxnSp macro="">
      <xdr:nvCxnSpPr>
        <xdr:cNvPr id="788" name="直線コネクタ 787"/>
        <xdr:cNvCxnSpPr/>
      </xdr:nvCxnSpPr>
      <xdr:spPr>
        <a:xfrm>
          <a:off x="13703300" y="185976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167458</xdr:rowOff>
    </xdr:from>
    <xdr:to>
      <xdr:col>67</xdr:col>
      <xdr:colOff>101600</xdr:colOff>
      <xdr:row>108</xdr:row>
      <xdr:rowOff>97608</xdr:rowOff>
    </xdr:to>
    <xdr:sp macro="" textlink="">
      <xdr:nvSpPr>
        <xdr:cNvPr id="789" name="楕円 788"/>
        <xdr:cNvSpPr/>
      </xdr:nvSpPr>
      <xdr:spPr>
        <a:xfrm>
          <a:off x="1276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46808</xdr:rowOff>
    </xdr:from>
    <xdr:to>
      <xdr:col>71</xdr:col>
      <xdr:colOff>177800</xdr:colOff>
      <xdr:row>108</xdr:row>
      <xdr:rowOff>81099</xdr:rowOff>
    </xdr:to>
    <xdr:cxnSp macro="">
      <xdr:nvCxnSpPr>
        <xdr:cNvPr id="790" name="直線コネクタ 789"/>
        <xdr:cNvCxnSpPr/>
      </xdr:nvCxnSpPr>
      <xdr:spPr>
        <a:xfrm>
          <a:off x="12814300" y="1856340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791" name="n_1aveValue【庁舎】&#10;有形固定資産減価償却率"/>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792" name="n_2ave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793" name="n_3ave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794" name="n_4aveValue【庁舎】&#10;有形固定資産減価償却率"/>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18522</xdr:rowOff>
    </xdr:from>
    <xdr:ext cx="405111" cy="259045"/>
    <xdr:sp macro="" textlink="">
      <xdr:nvSpPr>
        <xdr:cNvPr id="795" name="n_1mainValue【庁舎】&#10;有形固定資産減価償却率"/>
        <xdr:cNvSpPr txBox="1"/>
      </xdr:nvSpPr>
      <xdr:spPr>
        <a:xfrm>
          <a:off x="152660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155683</xdr:rowOff>
    </xdr:from>
    <xdr:ext cx="405111" cy="259045"/>
    <xdr:sp macro="" textlink="">
      <xdr:nvSpPr>
        <xdr:cNvPr id="796" name="n_2mainValue【庁舎】&#10;有形固定資産減価償却率"/>
        <xdr:cNvSpPr txBox="1"/>
      </xdr:nvSpPr>
      <xdr:spPr>
        <a:xfrm>
          <a:off x="143897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123026</xdr:rowOff>
    </xdr:from>
    <xdr:ext cx="405111" cy="259045"/>
    <xdr:sp macro="" textlink="">
      <xdr:nvSpPr>
        <xdr:cNvPr id="797" name="n_3mainValue【庁舎】&#10;有形固定資産減価償却率"/>
        <xdr:cNvSpPr txBox="1"/>
      </xdr:nvSpPr>
      <xdr:spPr>
        <a:xfrm>
          <a:off x="13500744" y="1863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88735</xdr:rowOff>
    </xdr:from>
    <xdr:ext cx="405111" cy="259045"/>
    <xdr:sp macro="" textlink="">
      <xdr:nvSpPr>
        <xdr:cNvPr id="798" name="n_4mainValue【庁舎】&#10;有形固定資産減価償却率"/>
        <xdr:cNvSpPr txBox="1"/>
      </xdr:nvSpPr>
      <xdr:spPr>
        <a:xfrm>
          <a:off x="12611744" y="186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9" name="直線コネクタ 8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0" name="テキスト ボックス 8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1" name="直線コネクタ 8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2" name="テキスト ボックス 8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3" name="直線コネクタ 8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4" name="テキスト ボックス 8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5" name="直線コネクタ 8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6" name="テキスト ボックス 8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7" name="直線コネクタ 8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8" name="テキスト ボックス 8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22" name="直線コネクタ 821"/>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3"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4" name="直線コネクタ 823"/>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25" name="【庁舎】&#10;一人当たり面積最大値テキスト"/>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26" name="直線コネクタ 825"/>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27" name="【庁舎】&#10;一人当たり面積平均値テキスト"/>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28" name="フローチャート: 判断 827"/>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29" name="フローチャート: 判断 828"/>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30" name="フローチャート: 判断 829"/>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31" name="フローチャート: 判断 830"/>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32" name="フローチャート: 判断 831"/>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838" name="楕円 837"/>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20338</xdr:rowOff>
    </xdr:from>
    <xdr:ext cx="469744" cy="259045"/>
    <xdr:sp macro="" textlink="">
      <xdr:nvSpPr>
        <xdr:cNvPr id="839" name="【庁舎】&#10;一人当たり面積該当値テキスト"/>
        <xdr:cNvSpPr txBox="1"/>
      </xdr:nvSpPr>
      <xdr:spPr>
        <a:xfrm>
          <a:off x="22199600" y="183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105411</xdr:rowOff>
    </xdr:from>
    <xdr:to>
      <xdr:col>112</xdr:col>
      <xdr:colOff>38100</xdr:colOff>
      <xdr:row>108</xdr:row>
      <xdr:rowOff>35561</xdr:rowOff>
    </xdr:to>
    <xdr:sp macro="" textlink="">
      <xdr:nvSpPr>
        <xdr:cNvPr id="840" name="楕円 839"/>
        <xdr:cNvSpPr/>
      </xdr:nvSpPr>
      <xdr:spPr>
        <a:xfrm>
          <a:off x="212725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156211</xdr:rowOff>
    </xdr:from>
    <xdr:to>
      <xdr:col>116</xdr:col>
      <xdr:colOff>63500</xdr:colOff>
      <xdr:row>107</xdr:row>
      <xdr:rowOff>156211</xdr:rowOff>
    </xdr:to>
    <xdr:cxnSp macro="">
      <xdr:nvCxnSpPr>
        <xdr:cNvPr id="841" name="直線コネクタ 840"/>
        <xdr:cNvCxnSpPr/>
      </xdr:nvCxnSpPr>
      <xdr:spPr>
        <a:xfrm>
          <a:off x="21323300" y="185013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842" name="楕円 841"/>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156211</xdr:rowOff>
    </xdr:from>
    <xdr:to>
      <xdr:col>111</xdr:col>
      <xdr:colOff>177800</xdr:colOff>
      <xdr:row>107</xdr:row>
      <xdr:rowOff>160020</xdr:rowOff>
    </xdr:to>
    <xdr:cxnSp macro="">
      <xdr:nvCxnSpPr>
        <xdr:cNvPr id="843" name="直線コネクタ 842"/>
        <xdr:cNvCxnSpPr/>
      </xdr:nvCxnSpPr>
      <xdr:spPr>
        <a:xfrm flipV="1">
          <a:off x="20434300" y="185013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109220</xdr:rowOff>
    </xdr:from>
    <xdr:to>
      <xdr:col>102</xdr:col>
      <xdr:colOff>165100</xdr:colOff>
      <xdr:row>108</xdr:row>
      <xdr:rowOff>39370</xdr:rowOff>
    </xdr:to>
    <xdr:sp macro="" textlink="">
      <xdr:nvSpPr>
        <xdr:cNvPr id="844" name="楕円 843"/>
        <xdr:cNvSpPr/>
      </xdr:nvSpPr>
      <xdr:spPr>
        <a:xfrm>
          <a:off x="19494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160020</xdr:rowOff>
    </xdr:from>
    <xdr:to>
      <xdr:col>107</xdr:col>
      <xdr:colOff>50800</xdr:colOff>
      <xdr:row>107</xdr:row>
      <xdr:rowOff>160020</xdr:rowOff>
    </xdr:to>
    <xdr:cxnSp macro="">
      <xdr:nvCxnSpPr>
        <xdr:cNvPr id="845" name="直線コネクタ 844"/>
        <xdr:cNvCxnSpPr/>
      </xdr:nvCxnSpPr>
      <xdr:spPr>
        <a:xfrm>
          <a:off x="19545300" y="1850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109220</xdr:rowOff>
    </xdr:from>
    <xdr:to>
      <xdr:col>98</xdr:col>
      <xdr:colOff>38100</xdr:colOff>
      <xdr:row>108</xdr:row>
      <xdr:rowOff>39370</xdr:rowOff>
    </xdr:to>
    <xdr:sp macro="" textlink="">
      <xdr:nvSpPr>
        <xdr:cNvPr id="846" name="楕円 845"/>
        <xdr:cNvSpPr/>
      </xdr:nvSpPr>
      <xdr:spPr>
        <a:xfrm>
          <a:off x="18605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160020</xdr:rowOff>
    </xdr:from>
    <xdr:to>
      <xdr:col>102</xdr:col>
      <xdr:colOff>114300</xdr:colOff>
      <xdr:row>107</xdr:row>
      <xdr:rowOff>160020</xdr:rowOff>
    </xdr:to>
    <xdr:cxnSp macro="">
      <xdr:nvCxnSpPr>
        <xdr:cNvPr id="847" name="直線コネクタ 846"/>
        <xdr:cNvCxnSpPr/>
      </xdr:nvCxnSpPr>
      <xdr:spPr>
        <a:xfrm>
          <a:off x="18656300" y="18505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48"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849" name="n_2aveValue【庁舎】&#10;一人当たり面積"/>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850" name="n_3aveValue【庁舎】&#10;一人当たり面積"/>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851" name="n_4aveValue【庁舎】&#10;一人当たり面積"/>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26688</xdr:rowOff>
    </xdr:from>
    <xdr:ext cx="469744" cy="259045"/>
    <xdr:sp macro="" textlink="">
      <xdr:nvSpPr>
        <xdr:cNvPr id="852" name="n_1mainValue【庁舎】&#10;一人当たり面積"/>
        <xdr:cNvSpPr txBox="1"/>
      </xdr:nvSpPr>
      <xdr:spPr>
        <a:xfrm>
          <a:off x="21075727"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853" name="n_2mainValue【庁舎】&#10;一人当たり面積"/>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30497</xdr:rowOff>
    </xdr:from>
    <xdr:ext cx="469744" cy="259045"/>
    <xdr:sp macro="" textlink="">
      <xdr:nvSpPr>
        <xdr:cNvPr id="854" name="n_3mainValue【庁舎】&#10;一人当たり面積"/>
        <xdr:cNvSpPr txBox="1"/>
      </xdr:nvSpPr>
      <xdr:spPr>
        <a:xfrm>
          <a:off x="19310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30497</xdr:rowOff>
    </xdr:from>
    <xdr:ext cx="469744" cy="259045"/>
    <xdr:sp macro="" textlink="">
      <xdr:nvSpPr>
        <xdr:cNvPr id="855" name="n_4mainValue【庁舎】&#10;一人当たり面積"/>
        <xdr:cNvSpPr txBox="1"/>
      </xdr:nvSpPr>
      <xdr:spPr>
        <a:xfrm>
          <a:off x="18421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類似団体と比較して、特に有形固定資産減価償却率が高い施設としては、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図書館、市民会館、一般廃棄物処理施設である。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庁舎については、本庁舎は昭和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年に建設、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図書館は、昭和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年に建設された施設であるが、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に図書館、（仮称）未来館、市庁舎、消防本部及び国県の行政機関等からなる複合施設並びにその周辺環境の整備に向けた基本的な考え方を整理した「厚木市複合施設等整備基本計画」を策定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市民会館（文化会館）は、昭和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年に建設された施設であり、「厚木市公共建築物の維持管理計画作成ガイドライン」に沿って、計画的に予防保全工事や建築設備の改修を実施し、施設の長寿命化を図っている。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一般廃棄物処理施設（環境センター）は、稼働から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年以上経過している施設であり、「厚木愛甲ごみ処理広域化実施計画」に基づき、新ごみ中間処理施設の整備を進めている。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令和元年度における財政力指数（３か年平均）は類似団体との比較で</a:t>
          </a:r>
          <a:r>
            <a:rPr kumimoji="1" lang="en-US" altLang="ja-JP" sz="1200">
              <a:latin typeface="ＭＳ Ｐゴシック" panose="020B0600070205080204" pitchFamily="50" charset="-128"/>
              <a:ea typeface="ＭＳ Ｐゴシック" panose="020B0600070205080204" pitchFamily="50" charset="-128"/>
            </a:rPr>
            <a:t>0.31</a:t>
          </a:r>
          <a:r>
            <a:rPr kumimoji="1" lang="ja-JP" altLang="en-US" sz="1200">
              <a:latin typeface="ＭＳ Ｐゴシック" panose="020B0600070205080204" pitchFamily="50" charset="-128"/>
              <a:ea typeface="ＭＳ Ｐゴシック" panose="020B0600070205080204" pitchFamily="50" charset="-128"/>
            </a:rPr>
            <a:t>ポイント高い</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となっており、昭和</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年の最終交付以来</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年連続で普通交付税の不交付団体となっている。</a:t>
          </a:r>
        </a:p>
        <a:p>
          <a:r>
            <a:rPr kumimoji="1" lang="ja-JP" altLang="en-US" sz="1200">
              <a:latin typeface="ＭＳ Ｐゴシック" panose="020B0600070205080204" pitchFamily="50" charset="-128"/>
              <a:ea typeface="ＭＳ Ｐゴシック" panose="020B0600070205080204" pitchFamily="50" charset="-128"/>
            </a:rPr>
            <a:t>　令和元年度においては、保健衛生費の減等により分母である基準財政需要額が減少したものの、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法人市民税の大幅減等により</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分子となる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基準財政収入額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200">
              <a:latin typeface="ＭＳ Ｐゴシック" panose="020B0600070205080204" pitchFamily="50" charset="-128"/>
              <a:ea typeface="ＭＳ Ｐゴシック" panose="020B0600070205080204" pitchFamily="50" charset="-128"/>
            </a:rPr>
            <a:t>減少効果が大きかったことから、単年度財政力指数は前年度から</a:t>
          </a:r>
          <a:r>
            <a:rPr kumimoji="1" lang="en-US" altLang="ja-JP" sz="1200">
              <a:latin typeface="ＭＳ Ｐゴシック" panose="020B0600070205080204" pitchFamily="50" charset="-128"/>
              <a:ea typeface="ＭＳ Ｐゴシック" panose="020B0600070205080204" pitchFamily="50" charset="-128"/>
            </a:rPr>
            <a:t>0.069</a:t>
          </a:r>
          <a:r>
            <a:rPr kumimoji="1" lang="ja-JP" altLang="en-US" sz="1200">
              <a:latin typeface="ＭＳ Ｐゴシック" panose="020B0600070205080204" pitchFamily="50" charset="-128"/>
              <a:ea typeface="ＭＳ Ｐゴシック" panose="020B0600070205080204" pitchFamily="50" charset="-128"/>
            </a:rPr>
            <a:t>減の</a:t>
          </a:r>
          <a:r>
            <a:rPr kumimoji="1" lang="en-US" altLang="ja-JP" sz="1200">
              <a:latin typeface="ＭＳ Ｐゴシック" panose="020B0600070205080204" pitchFamily="50" charset="-128"/>
              <a:ea typeface="ＭＳ Ｐゴシック" panose="020B0600070205080204" pitchFamily="50" charset="-128"/>
            </a:rPr>
            <a:t>1.231</a:t>
          </a:r>
          <a:r>
            <a:rPr kumimoji="1" lang="ja-JP" altLang="en-US" sz="1200">
              <a:latin typeface="ＭＳ Ｐゴシック" panose="020B0600070205080204" pitchFamily="50" charset="-128"/>
              <a:ea typeface="ＭＳ Ｐゴシック" panose="020B0600070205080204" pitchFamily="50" charset="-128"/>
            </a:rPr>
            <a:t>となった。３か年平均としては、算定から外れる平成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年度単年度指数が</a:t>
          </a:r>
          <a:r>
            <a:rPr kumimoji="1" lang="en-US" altLang="ja-JP" sz="1200">
              <a:latin typeface="ＭＳ Ｐゴシック" panose="020B0600070205080204" pitchFamily="50" charset="-128"/>
              <a:ea typeface="ＭＳ Ｐゴシック" panose="020B0600070205080204" pitchFamily="50" charset="-128"/>
            </a:rPr>
            <a:t>1.232</a:t>
          </a:r>
          <a:r>
            <a:rPr kumimoji="1" lang="ja-JP" altLang="en-US" sz="1200">
              <a:latin typeface="ＭＳ Ｐゴシック" panose="020B0600070205080204" pitchFamily="50" charset="-128"/>
              <a:ea typeface="ＭＳ Ｐゴシック" panose="020B0600070205080204" pitchFamily="50" charset="-128"/>
            </a:rPr>
            <a:t>とほぼ同水準であったことから、前年同値となる</a:t>
          </a:r>
          <a:r>
            <a:rPr kumimoji="1" lang="en-US" altLang="ja-JP" sz="1200">
              <a:latin typeface="ＭＳ Ｐゴシック" panose="020B0600070205080204" pitchFamily="50" charset="-128"/>
              <a:ea typeface="ＭＳ Ｐゴシック" panose="020B0600070205080204" pitchFamily="50" charset="-128"/>
            </a:rPr>
            <a:t>1.21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1.213</a:t>
          </a:r>
          <a:r>
            <a:rPr kumimoji="1" lang="ja-JP" altLang="en-US" sz="1200">
              <a:latin typeface="ＭＳ Ｐゴシック" panose="020B0600070205080204" pitchFamily="50" charset="-128"/>
              <a:ea typeface="ＭＳ Ｐゴシック" panose="020B0600070205080204" pitchFamily="50" charset="-128"/>
            </a:rPr>
            <a:t>）となった。</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64770</xdr:rowOff>
    </xdr:from>
    <xdr:to>
      <xdr:col>23</xdr:col>
      <xdr:colOff>133350</xdr:colOff>
      <xdr:row>36</xdr:row>
      <xdr:rowOff>64770</xdr:rowOff>
    </xdr:to>
    <xdr:cxnSp macro="">
      <xdr:nvCxnSpPr>
        <xdr:cNvPr id="67" name="直線コネクタ 66"/>
        <xdr:cNvCxnSpPr/>
      </xdr:nvCxnSpPr>
      <xdr:spPr>
        <a:xfrm>
          <a:off x="4114800" y="6236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68"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64770</xdr:rowOff>
    </xdr:from>
    <xdr:to>
      <xdr:col>19</xdr:col>
      <xdr:colOff>133350</xdr:colOff>
      <xdr:row>37</xdr:row>
      <xdr:rowOff>38100</xdr:rowOff>
    </xdr:to>
    <xdr:cxnSp macro="">
      <xdr:nvCxnSpPr>
        <xdr:cNvPr id="70" name="直線コネクタ 69"/>
        <xdr:cNvCxnSpPr/>
      </xdr:nvCxnSpPr>
      <xdr:spPr>
        <a:xfrm flipV="1">
          <a:off x="3225800" y="62369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38100</xdr:rowOff>
    </xdr:from>
    <xdr:to>
      <xdr:col>15</xdr:col>
      <xdr:colOff>82550</xdr:colOff>
      <xdr:row>37</xdr:row>
      <xdr:rowOff>62230</xdr:rowOff>
    </xdr:to>
    <xdr:cxnSp macro="">
      <xdr:nvCxnSpPr>
        <xdr:cNvPr id="73" name="直線コネクタ 72"/>
        <xdr:cNvCxnSpPr/>
      </xdr:nvCxnSpPr>
      <xdr:spPr>
        <a:xfrm flipV="1">
          <a:off x="2336800" y="63817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62230</xdr:rowOff>
    </xdr:from>
    <xdr:to>
      <xdr:col>11</xdr:col>
      <xdr:colOff>31750</xdr:colOff>
      <xdr:row>38</xdr:row>
      <xdr:rowOff>11430</xdr:rowOff>
    </xdr:to>
    <xdr:cxnSp macro="">
      <xdr:nvCxnSpPr>
        <xdr:cNvPr id="76" name="直線コネクタ 75"/>
        <xdr:cNvCxnSpPr/>
      </xdr:nvCxnSpPr>
      <xdr:spPr>
        <a:xfrm flipV="1">
          <a:off x="1447800" y="64058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13970</xdr:rowOff>
    </xdr:from>
    <xdr:to>
      <xdr:col>23</xdr:col>
      <xdr:colOff>184150</xdr:colOff>
      <xdr:row>36</xdr:row>
      <xdr:rowOff>115570</xdr:rowOff>
    </xdr:to>
    <xdr:sp macro="" textlink="">
      <xdr:nvSpPr>
        <xdr:cNvPr id="86" name="楕円 85"/>
        <xdr:cNvSpPr/>
      </xdr:nvSpPr>
      <xdr:spPr>
        <a:xfrm>
          <a:off x="49022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106697</xdr:rowOff>
    </xdr:from>
    <xdr:ext cx="762000" cy="259045"/>
    <xdr:sp macro="" textlink="">
      <xdr:nvSpPr>
        <xdr:cNvPr id="87" name="財政力該当値テキスト"/>
        <xdr:cNvSpPr txBox="1"/>
      </xdr:nvSpPr>
      <xdr:spPr>
        <a:xfrm>
          <a:off x="5041900" y="610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13970</xdr:rowOff>
    </xdr:from>
    <xdr:to>
      <xdr:col>19</xdr:col>
      <xdr:colOff>184150</xdr:colOff>
      <xdr:row>36</xdr:row>
      <xdr:rowOff>115570</xdr:rowOff>
    </xdr:to>
    <xdr:sp macro="" textlink="">
      <xdr:nvSpPr>
        <xdr:cNvPr id="88" name="楕円 87"/>
        <xdr:cNvSpPr/>
      </xdr:nvSpPr>
      <xdr:spPr>
        <a:xfrm>
          <a:off x="40640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125747</xdr:rowOff>
    </xdr:from>
    <xdr:ext cx="736600" cy="259045"/>
    <xdr:sp macro="" textlink="">
      <xdr:nvSpPr>
        <xdr:cNvPr id="89" name="テキスト ボックス 88"/>
        <xdr:cNvSpPr txBox="1"/>
      </xdr:nvSpPr>
      <xdr:spPr>
        <a:xfrm>
          <a:off x="3733800" y="5955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158750</xdr:rowOff>
    </xdr:from>
    <xdr:to>
      <xdr:col>15</xdr:col>
      <xdr:colOff>133350</xdr:colOff>
      <xdr:row>37</xdr:row>
      <xdr:rowOff>88900</xdr:rowOff>
    </xdr:to>
    <xdr:sp macro="" textlink="">
      <xdr:nvSpPr>
        <xdr:cNvPr id="90" name="楕円 89"/>
        <xdr:cNvSpPr/>
      </xdr:nvSpPr>
      <xdr:spPr>
        <a:xfrm>
          <a:off x="3175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99077</xdr:rowOff>
    </xdr:from>
    <xdr:ext cx="762000" cy="259045"/>
    <xdr:sp macro="" textlink="">
      <xdr:nvSpPr>
        <xdr:cNvPr id="91" name="テキスト ボックス 90"/>
        <xdr:cNvSpPr txBox="1"/>
      </xdr:nvSpPr>
      <xdr:spPr>
        <a:xfrm>
          <a:off x="2844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11430</xdr:rowOff>
    </xdr:from>
    <xdr:to>
      <xdr:col>11</xdr:col>
      <xdr:colOff>82550</xdr:colOff>
      <xdr:row>37</xdr:row>
      <xdr:rowOff>113030</xdr:rowOff>
    </xdr:to>
    <xdr:sp macro="" textlink="">
      <xdr:nvSpPr>
        <xdr:cNvPr id="92" name="楕円 91"/>
        <xdr:cNvSpPr/>
      </xdr:nvSpPr>
      <xdr:spPr>
        <a:xfrm>
          <a:off x="2286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123207</xdr:rowOff>
    </xdr:from>
    <xdr:ext cx="762000" cy="259045"/>
    <xdr:sp macro="" textlink="">
      <xdr:nvSpPr>
        <xdr:cNvPr id="93" name="テキスト ボックス 92"/>
        <xdr:cNvSpPr txBox="1"/>
      </xdr:nvSpPr>
      <xdr:spPr>
        <a:xfrm>
          <a:off x="1955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132080</xdr:rowOff>
    </xdr:from>
    <xdr:to>
      <xdr:col>7</xdr:col>
      <xdr:colOff>31750</xdr:colOff>
      <xdr:row>38</xdr:row>
      <xdr:rowOff>62230</xdr:rowOff>
    </xdr:to>
    <xdr:sp macro="" textlink="">
      <xdr:nvSpPr>
        <xdr:cNvPr id="94" name="楕円 93"/>
        <xdr:cNvSpPr/>
      </xdr:nvSpPr>
      <xdr:spPr>
        <a:xfrm>
          <a:off x="1397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72407</xdr:rowOff>
    </xdr:from>
    <xdr:ext cx="762000" cy="259045"/>
    <xdr:sp macro="" textlink="">
      <xdr:nvSpPr>
        <xdr:cNvPr id="95" name="テキスト ボックス 94"/>
        <xdr:cNvSpPr txBox="1"/>
      </xdr:nvSpPr>
      <xdr:spPr>
        <a:xfrm>
          <a:off x="1066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個人所得割、固定資産税等の増により経常一般財源は増加しており、比率を押し下げる要素は存在しているものの、補助費及び公債費を除き経常経費が増加していることから、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なお、本市では、経常一般財源において年度間の振れ幅が大きい法人市民税の比率が比較的高く、経常収支比率に大きな影響を与える財政構造となっている。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64</xdr:row>
      <xdr:rowOff>29718</xdr:rowOff>
    </xdr:to>
    <xdr:cxnSp macro="">
      <xdr:nvCxnSpPr>
        <xdr:cNvPr id="128" name="直線コネクタ 127"/>
        <xdr:cNvCxnSpPr/>
      </xdr:nvCxnSpPr>
      <xdr:spPr>
        <a:xfrm>
          <a:off x="4114800" y="1086256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115079</xdr:rowOff>
    </xdr:from>
    <xdr:ext cx="762000" cy="259045"/>
    <xdr:sp macro="" textlink="">
      <xdr:nvSpPr>
        <xdr:cNvPr id="129" name="財政構造の弾力性平均値テキスト"/>
        <xdr:cNvSpPr txBox="1"/>
      </xdr:nvSpPr>
      <xdr:spPr>
        <a:xfrm>
          <a:off x="5041900" y="11087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61214</xdr:rowOff>
    </xdr:to>
    <xdr:cxnSp macro="">
      <xdr:nvCxnSpPr>
        <xdr:cNvPr id="131" name="直線コネクタ 130"/>
        <xdr:cNvCxnSpPr/>
      </xdr:nvCxnSpPr>
      <xdr:spPr>
        <a:xfrm>
          <a:off x="3225800" y="1078052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3" name="テキスト ボックス 132"/>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65</xdr:row>
      <xdr:rowOff>138176</xdr:rowOff>
    </xdr:to>
    <xdr:cxnSp macro="">
      <xdr:nvCxnSpPr>
        <xdr:cNvPr id="134" name="直線コネクタ 133"/>
        <xdr:cNvCxnSpPr/>
      </xdr:nvCxnSpPr>
      <xdr:spPr>
        <a:xfrm flipV="1">
          <a:off x="2336800" y="10780522"/>
          <a:ext cx="889000" cy="50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38625</xdr:rowOff>
    </xdr:from>
    <xdr:ext cx="762000" cy="259045"/>
    <xdr:sp macro="" textlink="">
      <xdr:nvSpPr>
        <xdr:cNvPr id="136" name="テキスト ボックス 135"/>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22606</xdr:rowOff>
    </xdr:from>
    <xdr:to>
      <xdr:col>11</xdr:col>
      <xdr:colOff>31750</xdr:colOff>
      <xdr:row>65</xdr:row>
      <xdr:rowOff>138176</xdr:rowOff>
    </xdr:to>
    <xdr:cxnSp macro="">
      <xdr:nvCxnSpPr>
        <xdr:cNvPr id="137" name="直線コネクタ 136"/>
        <xdr:cNvCxnSpPr/>
      </xdr:nvCxnSpPr>
      <xdr:spPr>
        <a:xfrm>
          <a:off x="1447800" y="10823956"/>
          <a:ext cx="889000" cy="45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1" name="テキスト ボックス 140"/>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47" name="楕円 146"/>
        <xdr:cNvSpPr/>
      </xdr:nvSpPr>
      <xdr:spPr>
        <a:xfrm>
          <a:off x="49022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166895</xdr:rowOff>
    </xdr:from>
    <xdr:ext cx="762000" cy="259045"/>
    <xdr:sp macro="" textlink="">
      <xdr:nvSpPr>
        <xdr:cNvPr id="148" name="財政構造の弾力性該当値テキスト"/>
        <xdr:cNvSpPr txBox="1"/>
      </xdr:nvSpPr>
      <xdr:spPr>
        <a:xfrm>
          <a:off x="5041900" y="10796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49" name="楕円 148"/>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0" name="テキスト ボックス 149"/>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1" name="楕円 150"/>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2" name="テキスト ボックス 151"/>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3" name="楕円 152"/>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2303</xdr:rowOff>
    </xdr:from>
    <xdr:ext cx="762000" cy="259045"/>
    <xdr:sp macro="" textlink="">
      <xdr:nvSpPr>
        <xdr:cNvPr id="154" name="テキスト ボックス 153"/>
        <xdr:cNvSpPr txBox="1"/>
      </xdr:nvSpPr>
      <xdr:spPr>
        <a:xfrm>
          <a:off x="1955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55" name="楕円 154"/>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56" name="テキスト ボックス 155"/>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[133,586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令和元年度は、人件費、物件費共に増となったことから、人口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人当たりの決算額としては、前年度と比べて</a:t>
          </a:r>
          <a:r>
            <a:rPr kumimoji="1" lang="en-US" altLang="ja-JP" sz="1300">
              <a:latin typeface="ＭＳ Ｐゴシック" panose="020B0600070205080204" pitchFamily="50" charset="-128"/>
              <a:ea typeface="ＭＳ Ｐゴシック" panose="020B0600070205080204" pitchFamily="50" charset="-128"/>
            </a:rPr>
            <a:t>6,146</a:t>
          </a:r>
          <a:r>
            <a:rPr kumimoji="1" lang="ja-JP" altLang="en-US" sz="1300">
              <a:latin typeface="ＭＳ Ｐゴシック" panose="020B0600070205080204" pitchFamily="50" charset="-128"/>
              <a:ea typeface="ＭＳ Ｐゴシック" panose="020B0600070205080204" pitchFamily="50" charset="-128"/>
            </a:rPr>
            <a:t>円の増となった。</a:t>
          </a:r>
        </a:p>
        <a:p>
          <a:r>
            <a:rPr kumimoji="1" lang="ja-JP" altLang="en-US" sz="1300">
              <a:latin typeface="ＭＳ Ｐゴシック" panose="020B0600070205080204" pitchFamily="50" charset="-128"/>
              <a:ea typeface="ＭＳ Ｐゴシック" panose="020B0600070205080204" pitchFamily="50" charset="-128"/>
            </a:rPr>
            <a:t>　本市は、類似団体と比べて公共施設の数が多いことから、施設管理に係る委託料などの物件費が高くなる傾向がある。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9906</xdr:rowOff>
    </xdr:from>
    <xdr:to>
      <xdr:col>23</xdr:col>
      <xdr:colOff>133350</xdr:colOff>
      <xdr:row>86</xdr:row>
      <xdr:rowOff>133491</xdr:rowOff>
    </xdr:to>
    <xdr:cxnSp macro="">
      <xdr:nvCxnSpPr>
        <xdr:cNvPr id="191" name="直線コネクタ 190"/>
        <xdr:cNvCxnSpPr/>
      </xdr:nvCxnSpPr>
      <xdr:spPr>
        <a:xfrm>
          <a:off x="4114800" y="14754606"/>
          <a:ext cx="838200" cy="12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9906</xdr:rowOff>
    </xdr:from>
    <xdr:to>
      <xdr:col>19</xdr:col>
      <xdr:colOff>133350</xdr:colOff>
      <xdr:row>86</xdr:row>
      <xdr:rowOff>10971</xdr:rowOff>
    </xdr:to>
    <xdr:cxnSp macro="">
      <xdr:nvCxnSpPr>
        <xdr:cNvPr id="194" name="直線コネクタ 193"/>
        <xdr:cNvCxnSpPr/>
      </xdr:nvCxnSpPr>
      <xdr:spPr>
        <a:xfrm flipV="1">
          <a:off x="3225800" y="14754606"/>
          <a:ext cx="889000" cy="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67120</xdr:rowOff>
    </xdr:from>
    <xdr:to>
      <xdr:col>15</xdr:col>
      <xdr:colOff>82550</xdr:colOff>
      <xdr:row>86</xdr:row>
      <xdr:rowOff>10971</xdr:rowOff>
    </xdr:to>
    <xdr:cxnSp macro="">
      <xdr:nvCxnSpPr>
        <xdr:cNvPr id="197" name="直線コネクタ 196"/>
        <xdr:cNvCxnSpPr/>
      </xdr:nvCxnSpPr>
      <xdr:spPr>
        <a:xfrm>
          <a:off x="2336800" y="14640370"/>
          <a:ext cx="889000" cy="11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45202</xdr:rowOff>
    </xdr:from>
    <xdr:to>
      <xdr:col>11</xdr:col>
      <xdr:colOff>31750</xdr:colOff>
      <xdr:row>85</xdr:row>
      <xdr:rowOff>67120</xdr:rowOff>
    </xdr:to>
    <xdr:cxnSp macro="">
      <xdr:nvCxnSpPr>
        <xdr:cNvPr id="200" name="直線コネクタ 199"/>
        <xdr:cNvCxnSpPr/>
      </xdr:nvCxnSpPr>
      <xdr:spPr>
        <a:xfrm>
          <a:off x="1447800" y="14618452"/>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132976</xdr:rowOff>
    </xdr:from>
    <xdr:ext cx="762000" cy="259045"/>
    <xdr:sp macro="" textlink="">
      <xdr:nvSpPr>
        <xdr:cNvPr id="204" name="テキスト ボックス 203"/>
        <xdr:cNvSpPr txBox="1"/>
      </xdr:nvSpPr>
      <xdr:spPr>
        <a:xfrm>
          <a:off x="1066800" y="1402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82691</xdr:rowOff>
    </xdr:from>
    <xdr:to>
      <xdr:col>23</xdr:col>
      <xdr:colOff>184150</xdr:colOff>
      <xdr:row>87</xdr:row>
      <xdr:rowOff>12841</xdr:rowOff>
    </xdr:to>
    <xdr:sp macro="" textlink="">
      <xdr:nvSpPr>
        <xdr:cNvPr id="210" name="楕円 209"/>
        <xdr:cNvSpPr/>
      </xdr:nvSpPr>
      <xdr:spPr>
        <a:xfrm>
          <a:off x="4902200" y="14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54768</xdr:rowOff>
    </xdr:from>
    <xdr:ext cx="762000" cy="259045"/>
    <xdr:sp macro="" textlink="">
      <xdr:nvSpPr>
        <xdr:cNvPr id="211" name="人件費・物件費等の状況該当値テキスト"/>
        <xdr:cNvSpPr txBox="1"/>
      </xdr:nvSpPr>
      <xdr:spPr>
        <a:xfrm>
          <a:off x="5041900" y="1479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130556</xdr:rowOff>
    </xdr:from>
    <xdr:to>
      <xdr:col>19</xdr:col>
      <xdr:colOff>184150</xdr:colOff>
      <xdr:row>86</xdr:row>
      <xdr:rowOff>60706</xdr:rowOff>
    </xdr:to>
    <xdr:sp macro="" textlink="">
      <xdr:nvSpPr>
        <xdr:cNvPr id="212" name="楕円 211"/>
        <xdr:cNvSpPr/>
      </xdr:nvSpPr>
      <xdr:spPr>
        <a:xfrm>
          <a:off x="4064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45483</xdr:rowOff>
    </xdr:from>
    <xdr:ext cx="736600" cy="259045"/>
    <xdr:sp macro="" textlink="">
      <xdr:nvSpPr>
        <xdr:cNvPr id="213" name="テキスト ボックス 212"/>
        <xdr:cNvSpPr txBox="1"/>
      </xdr:nvSpPr>
      <xdr:spPr>
        <a:xfrm>
          <a:off x="3733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131621</xdr:rowOff>
    </xdr:from>
    <xdr:to>
      <xdr:col>15</xdr:col>
      <xdr:colOff>133350</xdr:colOff>
      <xdr:row>86</xdr:row>
      <xdr:rowOff>61771</xdr:rowOff>
    </xdr:to>
    <xdr:sp macro="" textlink="">
      <xdr:nvSpPr>
        <xdr:cNvPr id="214" name="楕円 213"/>
        <xdr:cNvSpPr/>
      </xdr:nvSpPr>
      <xdr:spPr>
        <a:xfrm>
          <a:off x="3175000" y="147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46548</xdr:rowOff>
    </xdr:from>
    <xdr:ext cx="762000" cy="259045"/>
    <xdr:sp macro="" textlink="">
      <xdr:nvSpPr>
        <xdr:cNvPr id="215" name="テキスト ボックス 214"/>
        <xdr:cNvSpPr txBox="1"/>
      </xdr:nvSpPr>
      <xdr:spPr>
        <a:xfrm>
          <a:off x="2844800" y="1479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16320</xdr:rowOff>
    </xdr:from>
    <xdr:to>
      <xdr:col>11</xdr:col>
      <xdr:colOff>82550</xdr:colOff>
      <xdr:row>85</xdr:row>
      <xdr:rowOff>117920</xdr:rowOff>
    </xdr:to>
    <xdr:sp macro="" textlink="">
      <xdr:nvSpPr>
        <xdr:cNvPr id="216" name="楕円 215"/>
        <xdr:cNvSpPr/>
      </xdr:nvSpPr>
      <xdr:spPr>
        <a:xfrm>
          <a:off x="2286000" y="1458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102697</xdr:rowOff>
    </xdr:from>
    <xdr:ext cx="762000" cy="259045"/>
    <xdr:sp macro="" textlink="">
      <xdr:nvSpPr>
        <xdr:cNvPr id="217" name="テキスト ボックス 216"/>
        <xdr:cNvSpPr txBox="1"/>
      </xdr:nvSpPr>
      <xdr:spPr>
        <a:xfrm>
          <a:off x="1955800" y="1467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165852</xdr:rowOff>
    </xdr:from>
    <xdr:to>
      <xdr:col>7</xdr:col>
      <xdr:colOff>31750</xdr:colOff>
      <xdr:row>85</xdr:row>
      <xdr:rowOff>96002</xdr:rowOff>
    </xdr:to>
    <xdr:sp macro="" textlink="">
      <xdr:nvSpPr>
        <xdr:cNvPr id="218" name="楕円 217"/>
        <xdr:cNvSpPr/>
      </xdr:nvSpPr>
      <xdr:spPr>
        <a:xfrm>
          <a:off x="1397000" y="145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80779</xdr:rowOff>
    </xdr:from>
    <xdr:ext cx="762000" cy="259045"/>
    <xdr:sp macro="" textlink="">
      <xdr:nvSpPr>
        <xdr:cNvPr id="219" name="テキスト ボックス 218"/>
        <xdr:cNvSpPr txBox="1"/>
      </xdr:nvSpPr>
      <xdr:spPr>
        <a:xfrm>
          <a:off x="1066800" y="146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ラスパイレス指数が上がった主な要因は、退職及び採用並びに年齢による階層変動に係る職員構成の変動である。</a:t>
          </a:r>
        </a:p>
        <a:p>
          <a:r>
            <a:rPr kumimoji="1" lang="ja-JP" altLang="en-US" sz="1300">
              <a:latin typeface="ＭＳ Ｐゴシック" panose="020B0600070205080204" pitchFamily="50" charset="-128"/>
              <a:ea typeface="ＭＳ Ｐゴシック" panose="020B0600070205080204" pitchFamily="50" charset="-128"/>
            </a:rPr>
            <a:t>　今後も、近隣市の状況を踏まえながら、引き続き給与の適正化に努める。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51859</xdr:rowOff>
    </xdr:from>
    <xdr:to>
      <xdr:col>81</xdr:col>
      <xdr:colOff>44450</xdr:colOff>
      <xdr:row>85</xdr:row>
      <xdr:rowOff>132291</xdr:rowOff>
    </xdr:to>
    <xdr:cxnSp macro="">
      <xdr:nvCxnSpPr>
        <xdr:cNvPr id="253" name="直線コネクタ 252"/>
        <xdr:cNvCxnSpPr/>
      </xdr:nvCxnSpPr>
      <xdr:spPr>
        <a:xfrm>
          <a:off x="16179800" y="1462510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51859</xdr:rowOff>
    </xdr:from>
    <xdr:to>
      <xdr:col>77</xdr:col>
      <xdr:colOff>44450</xdr:colOff>
      <xdr:row>85</xdr:row>
      <xdr:rowOff>112184</xdr:rowOff>
    </xdr:to>
    <xdr:cxnSp macro="">
      <xdr:nvCxnSpPr>
        <xdr:cNvPr id="256" name="直線コネクタ 255"/>
        <xdr:cNvCxnSpPr/>
      </xdr:nvCxnSpPr>
      <xdr:spPr>
        <a:xfrm flipV="1">
          <a:off x="15290800" y="14625109"/>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59" name="直線コネクタ 258"/>
        <xdr:cNvCxnSpPr/>
      </xdr:nvCxnSpPr>
      <xdr:spPr>
        <a:xfrm flipV="1">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61" name="テキスト ボックス 260"/>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152400</xdr:rowOff>
    </xdr:from>
    <xdr:to>
      <xdr:col>68</xdr:col>
      <xdr:colOff>152400</xdr:colOff>
      <xdr:row>86</xdr:row>
      <xdr:rowOff>161925</xdr:rowOff>
    </xdr:to>
    <xdr:cxnSp macro="">
      <xdr:nvCxnSpPr>
        <xdr:cNvPr id="262" name="直線コネクタ 261"/>
        <xdr:cNvCxnSpPr/>
      </xdr:nvCxnSpPr>
      <xdr:spPr>
        <a:xfrm flipV="1">
          <a:off x="13512800" y="147256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4" name="テキスト ボックス 263"/>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6" name="テキスト ボックス 265"/>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81491</xdr:rowOff>
    </xdr:from>
    <xdr:to>
      <xdr:col>81</xdr:col>
      <xdr:colOff>95250</xdr:colOff>
      <xdr:row>86</xdr:row>
      <xdr:rowOff>11641</xdr:rowOff>
    </xdr:to>
    <xdr:sp macro="" textlink="">
      <xdr:nvSpPr>
        <xdr:cNvPr id="272" name="楕円 271"/>
        <xdr:cNvSpPr/>
      </xdr:nvSpPr>
      <xdr:spPr>
        <a:xfrm>
          <a:off x="16967200" y="1465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53568</xdr:rowOff>
    </xdr:from>
    <xdr:ext cx="762000" cy="259045"/>
    <xdr:sp macro="" textlink="">
      <xdr:nvSpPr>
        <xdr:cNvPr id="273" name="給与水準   （国との比較）該当値テキスト"/>
        <xdr:cNvSpPr txBox="1"/>
      </xdr:nvSpPr>
      <xdr:spPr>
        <a:xfrm>
          <a:off x="17106900" y="14626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74" name="楕円 273"/>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75" name="テキスト ボックス 274"/>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61384</xdr:rowOff>
    </xdr:from>
    <xdr:to>
      <xdr:col>73</xdr:col>
      <xdr:colOff>44450</xdr:colOff>
      <xdr:row>85</xdr:row>
      <xdr:rowOff>162984</xdr:rowOff>
    </xdr:to>
    <xdr:sp macro="" textlink="">
      <xdr:nvSpPr>
        <xdr:cNvPr id="276" name="楕円 275"/>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147761</xdr:rowOff>
    </xdr:from>
    <xdr:ext cx="762000" cy="259045"/>
    <xdr:sp macro="" textlink="">
      <xdr:nvSpPr>
        <xdr:cNvPr id="277" name="テキスト ボックス 276"/>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101600</xdr:rowOff>
    </xdr:from>
    <xdr:to>
      <xdr:col>68</xdr:col>
      <xdr:colOff>203200</xdr:colOff>
      <xdr:row>86</xdr:row>
      <xdr:rowOff>31750</xdr:rowOff>
    </xdr:to>
    <xdr:sp macro="" textlink="">
      <xdr:nvSpPr>
        <xdr:cNvPr id="278" name="楕円 277"/>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16527</xdr:rowOff>
    </xdr:from>
    <xdr:ext cx="762000" cy="259045"/>
    <xdr:sp macro="" textlink="">
      <xdr:nvSpPr>
        <xdr:cNvPr id="279" name="テキスト ボックス 278"/>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0" name="楕円 279"/>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1" name="テキスト ボックス 280"/>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類似団体の平均を</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人上回っているが、厚木市定員管理方針に基づき、将来を見据え、計画的な職員採用等を行うことにより、適正な定員管理に努める。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123402</xdr:rowOff>
    </xdr:from>
    <xdr:to>
      <xdr:col>81</xdr:col>
      <xdr:colOff>44450</xdr:colOff>
      <xdr:row>61</xdr:row>
      <xdr:rowOff>143510</xdr:rowOff>
    </xdr:to>
    <xdr:cxnSp macro="">
      <xdr:nvCxnSpPr>
        <xdr:cNvPr id="316" name="直線コネクタ 315"/>
        <xdr:cNvCxnSpPr/>
      </xdr:nvCxnSpPr>
      <xdr:spPr>
        <a:xfrm flipV="1">
          <a:off x="16179800" y="1058185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107315</xdr:rowOff>
    </xdr:from>
    <xdr:to>
      <xdr:col>77</xdr:col>
      <xdr:colOff>44450</xdr:colOff>
      <xdr:row>61</xdr:row>
      <xdr:rowOff>143510</xdr:rowOff>
    </xdr:to>
    <xdr:cxnSp macro="">
      <xdr:nvCxnSpPr>
        <xdr:cNvPr id="319" name="直線コネクタ 318"/>
        <xdr:cNvCxnSpPr/>
      </xdr:nvCxnSpPr>
      <xdr:spPr>
        <a:xfrm>
          <a:off x="15290800" y="105657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107315</xdr:rowOff>
    </xdr:from>
    <xdr:to>
      <xdr:col>72</xdr:col>
      <xdr:colOff>203200</xdr:colOff>
      <xdr:row>61</xdr:row>
      <xdr:rowOff>135467</xdr:rowOff>
    </xdr:to>
    <xdr:cxnSp macro="">
      <xdr:nvCxnSpPr>
        <xdr:cNvPr id="322" name="直線コネクタ 321"/>
        <xdr:cNvCxnSpPr/>
      </xdr:nvCxnSpPr>
      <xdr:spPr>
        <a:xfrm flipV="1">
          <a:off x="14401800" y="1056576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24" name="テキスト ボックス 323"/>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135467</xdr:rowOff>
    </xdr:to>
    <xdr:cxnSp macro="">
      <xdr:nvCxnSpPr>
        <xdr:cNvPr id="325" name="直線コネクタ 324"/>
        <xdr:cNvCxnSpPr/>
      </xdr:nvCxnSpPr>
      <xdr:spPr>
        <a:xfrm>
          <a:off x="13512800" y="1058185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63729</xdr:rowOff>
    </xdr:from>
    <xdr:ext cx="762000" cy="259045"/>
    <xdr:sp macro="" textlink="">
      <xdr:nvSpPr>
        <xdr:cNvPr id="327" name="テキスト ボックス 326"/>
        <xdr:cNvSpPr txBox="1"/>
      </xdr:nvSpPr>
      <xdr:spPr>
        <a:xfrm>
          <a:off x="14020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55685</xdr:rowOff>
    </xdr:from>
    <xdr:ext cx="762000" cy="259045"/>
    <xdr:sp macro="" textlink="">
      <xdr:nvSpPr>
        <xdr:cNvPr id="329" name="テキスト ボックス 328"/>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72602</xdr:rowOff>
    </xdr:from>
    <xdr:to>
      <xdr:col>81</xdr:col>
      <xdr:colOff>95250</xdr:colOff>
      <xdr:row>62</xdr:row>
      <xdr:rowOff>2752</xdr:rowOff>
    </xdr:to>
    <xdr:sp macro="" textlink="">
      <xdr:nvSpPr>
        <xdr:cNvPr id="335" name="楕円 334"/>
        <xdr:cNvSpPr/>
      </xdr:nvSpPr>
      <xdr:spPr>
        <a:xfrm>
          <a:off x="16967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44679</xdr:rowOff>
    </xdr:from>
    <xdr:ext cx="762000" cy="259045"/>
    <xdr:sp macro="" textlink="">
      <xdr:nvSpPr>
        <xdr:cNvPr id="336" name="定員管理の状況該当値テキスト"/>
        <xdr:cNvSpPr txBox="1"/>
      </xdr:nvSpPr>
      <xdr:spPr>
        <a:xfrm>
          <a:off x="17106900" y="1050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92710</xdr:rowOff>
    </xdr:from>
    <xdr:to>
      <xdr:col>77</xdr:col>
      <xdr:colOff>95250</xdr:colOff>
      <xdr:row>62</xdr:row>
      <xdr:rowOff>22860</xdr:rowOff>
    </xdr:to>
    <xdr:sp macro="" textlink="">
      <xdr:nvSpPr>
        <xdr:cNvPr id="337" name="楕円 336"/>
        <xdr:cNvSpPr/>
      </xdr:nvSpPr>
      <xdr:spPr>
        <a:xfrm>
          <a:off x="16129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38" name="テキスト ボックス 337"/>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56515</xdr:rowOff>
    </xdr:from>
    <xdr:to>
      <xdr:col>73</xdr:col>
      <xdr:colOff>44450</xdr:colOff>
      <xdr:row>61</xdr:row>
      <xdr:rowOff>158115</xdr:rowOff>
    </xdr:to>
    <xdr:sp macro="" textlink="">
      <xdr:nvSpPr>
        <xdr:cNvPr id="339" name="楕円 338"/>
        <xdr:cNvSpPr/>
      </xdr:nvSpPr>
      <xdr:spPr>
        <a:xfrm>
          <a:off x="15240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142892</xdr:rowOff>
    </xdr:from>
    <xdr:ext cx="762000" cy="259045"/>
    <xdr:sp macro="" textlink="">
      <xdr:nvSpPr>
        <xdr:cNvPr id="340" name="テキスト ボックス 339"/>
        <xdr:cNvSpPr txBox="1"/>
      </xdr:nvSpPr>
      <xdr:spPr>
        <a:xfrm>
          <a:off x="149098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84667</xdr:rowOff>
    </xdr:from>
    <xdr:to>
      <xdr:col>68</xdr:col>
      <xdr:colOff>203200</xdr:colOff>
      <xdr:row>62</xdr:row>
      <xdr:rowOff>14817</xdr:rowOff>
    </xdr:to>
    <xdr:sp macro="" textlink="">
      <xdr:nvSpPr>
        <xdr:cNvPr id="341" name="楕円 340"/>
        <xdr:cNvSpPr/>
      </xdr:nvSpPr>
      <xdr:spPr>
        <a:xfrm>
          <a:off x="14351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42" name="テキスト ボックス 341"/>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72602</xdr:rowOff>
    </xdr:from>
    <xdr:to>
      <xdr:col>64</xdr:col>
      <xdr:colOff>152400</xdr:colOff>
      <xdr:row>62</xdr:row>
      <xdr:rowOff>2752</xdr:rowOff>
    </xdr:to>
    <xdr:sp macro="" textlink="">
      <xdr:nvSpPr>
        <xdr:cNvPr id="343" name="楕円 342"/>
        <xdr:cNvSpPr/>
      </xdr:nvSpPr>
      <xdr:spPr>
        <a:xfrm>
          <a:off x="13462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158979</xdr:rowOff>
    </xdr:from>
    <xdr:ext cx="762000" cy="259045"/>
    <xdr:sp macro="" textlink="">
      <xdr:nvSpPr>
        <xdr:cNvPr id="344" name="テキスト ボックス 343"/>
        <xdr:cNvSpPr txBox="1"/>
      </xdr:nvSpPr>
      <xdr:spPr>
        <a:xfrm>
          <a:off x="13131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公共用地特会の元利償還金及び公営企業への償還財源がともに増加したことに加え、臨時財政対策債、公害防止事業債等の減により基準財政需要額算入公債費が大きく減じたことから、分子全体として約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34.0</a:t>
          </a:r>
          <a:r>
            <a:rPr kumimoji="1" lang="ja-JP" altLang="en-US" sz="1300">
              <a:latin typeface="ＭＳ Ｐゴシック" panose="020B0600070205080204" pitchFamily="50" charset="-128"/>
              <a:ea typeface="ＭＳ Ｐゴシック" panose="020B0600070205080204" pitchFamily="50" charset="-128"/>
            </a:rPr>
            <a:t>％）の大幅増となった。また、市町村民税法人税割が高水準であった前年度に比べ大幅に減じたことから、分母となる標準税収入額が減少し、単年度の実質公債費比率は、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ポイントの増となった。３箇年の平均においても、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ポイントの増となり、比率が減少傾向にある類似団体とは逆の動きとなった。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80131</xdr:rowOff>
    </xdr:to>
    <xdr:cxnSp macro="">
      <xdr:nvCxnSpPr>
        <xdr:cNvPr id="379" name="直線コネクタ 378"/>
        <xdr:cNvCxnSpPr/>
      </xdr:nvCxnSpPr>
      <xdr:spPr>
        <a:xfrm>
          <a:off x="16179800" y="674370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0" name="公債費負担の状況平均値テキスト"/>
        <xdr:cNvSpPr txBox="1"/>
      </xdr:nvSpPr>
      <xdr:spPr>
        <a:xfrm>
          <a:off x="17106900" y="680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57150</xdr:rowOff>
    </xdr:from>
    <xdr:to>
      <xdr:col>77</xdr:col>
      <xdr:colOff>44450</xdr:colOff>
      <xdr:row>39</xdr:row>
      <xdr:rowOff>80131</xdr:rowOff>
    </xdr:to>
    <xdr:cxnSp macro="">
      <xdr:nvCxnSpPr>
        <xdr:cNvPr id="382" name="直線コネクタ 381"/>
        <xdr:cNvCxnSpPr/>
      </xdr:nvCxnSpPr>
      <xdr:spPr>
        <a:xfrm flipV="1">
          <a:off x="15290800" y="67437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68641</xdr:rowOff>
    </xdr:from>
    <xdr:to>
      <xdr:col>72</xdr:col>
      <xdr:colOff>203200</xdr:colOff>
      <xdr:row>39</xdr:row>
      <xdr:rowOff>80131</xdr:rowOff>
    </xdr:to>
    <xdr:cxnSp macro="">
      <xdr:nvCxnSpPr>
        <xdr:cNvPr id="385" name="直線コネクタ 384"/>
        <xdr:cNvCxnSpPr/>
      </xdr:nvCxnSpPr>
      <xdr:spPr>
        <a:xfrm>
          <a:off x="14401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68641</xdr:rowOff>
    </xdr:from>
    <xdr:to>
      <xdr:col>68</xdr:col>
      <xdr:colOff>152400</xdr:colOff>
      <xdr:row>39</xdr:row>
      <xdr:rowOff>91622</xdr:rowOff>
    </xdr:to>
    <xdr:cxnSp macro="">
      <xdr:nvCxnSpPr>
        <xdr:cNvPr id="388" name="直線コネクタ 387"/>
        <xdr:cNvCxnSpPr/>
      </xdr:nvCxnSpPr>
      <xdr:spPr>
        <a:xfrm flipV="1">
          <a:off x="13512800" y="6755191"/>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29331</xdr:rowOff>
    </xdr:from>
    <xdr:to>
      <xdr:col>81</xdr:col>
      <xdr:colOff>95250</xdr:colOff>
      <xdr:row>39</xdr:row>
      <xdr:rowOff>130931</xdr:rowOff>
    </xdr:to>
    <xdr:sp macro="" textlink="">
      <xdr:nvSpPr>
        <xdr:cNvPr id="398" name="楕円 397"/>
        <xdr:cNvSpPr/>
      </xdr:nvSpPr>
      <xdr:spPr>
        <a:xfrm>
          <a:off x="169672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45858</xdr:rowOff>
    </xdr:from>
    <xdr:ext cx="762000" cy="259045"/>
    <xdr:sp macro="" textlink="">
      <xdr:nvSpPr>
        <xdr:cNvPr id="399" name="公債費負担の状況該当値テキスト"/>
        <xdr:cNvSpPr txBox="1"/>
      </xdr:nvSpPr>
      <xdr:spPr>
        <a:xfrm>
          <a:off x="17106900" y="6560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6350</xdr:rowOff>
    </xdr:from>
    <xdr:to>
      <xdr:col>77</xdr:col>
      <xdr:colOff>95250</xdr:colOff>
      <xdr:row>39</xdr:row>
      <xdr:rowOff>107950</xdr:rowOff>
    </xdr:to>
    <xdr:sp macro="" textlink="">
      <xdr:nvSpPr>
        <xdr:cNvPr id="400" name="楕円 399"/>
        <xdr:cNvSpPr/>
      </xdr:nvSpPr>
      <xdr:spPr>
        <a:xfrm>
          <a:off x="16129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401" name="テキスト ボックス 400"/>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2" name="楕円 401"/>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3" name="テキスト ボックス 402"/>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17841</xdr:rowOff>
    </xdr:from>
    <xdr:to>
      <xdr:col>68</xdr:col>
      <xdr:colOff>203200</xdr:colOff>
      <xdr:row>39</xdr:row>
      <xdr:rowOff>119441</xdr:rowOff>
    </xdr:to>
    <xdr:sp macro="" textlink="">
      <xdr:nvSpPr>
        <xdr:cNvPr id="404" name="楕円 403"/>
        <xdr:cNvSpPr/>
      </xdr:nvSpPr>
      <xdr:spPr>
        <a:xfrm>
          <a:off x="14351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129618</xdr:rowOff>
    </xdr:from>
    <xdr:ext cx="762000" cy="259045"/>
    <xdr:sp macro="" textlink="">
      <xdr:nvSpPr>
        <xdr:cNvPr id="405" name="テキスト ボックス 404"/>
        <xdr:cNvSpPr txBox="1"/>
      </xdr:nvSpPr>
      <xdr:spPr>
        <a:xfrm>
          <a:off x="14020800" y="647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40822</xdr:rowOff>
    </xdr:from>
    <xdr:to>
      <xdr:col>64</xdr:col>
      <xdr:colOff>152400</xdr:colOff>
      <xdr:row>39</xdr:row>
      <xdr:rowOff>142422</xdr:rowOff>
    </xdr:to>
    <xdr:sp macro="" textlink="">
      <xdr:nvSpPr>
        <xdr:cNvPr id="406" name="楕円 405"/>
        <xdr:cNvSpPr/>
      </xdr:nvSpPr>
      <xdr:spPr>
        <a:xfrm>
          <a:off x="13462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152599</xdr:rowOff>
    </xdr:from>
    <xdr:ext cx="762000" cy="259045"/>
    <xdr:sp macro="" textlink="">
      <xdr:nvSpPr>
        <xdr:cNvPr id="407" name="テキスト ボックス 406"/>
        <xdr:cNvSpPr txBox="1"/>
      </xdr:nvSpPr>
      <xdr:spPr>
        <a:xfrm>
          <a:off x="13131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財政調整基金をはじめとする充当可能基金の増等により、将来負担を軽減する特定財源等は増加したものの、普通会計の地方債現在高の増により将来負担額自体が増加したことにより、分子としては約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億円の増となった。また、市町村民税法人税割が前年度高水準であったこととの比較により大幅に減となったことから、分母である標準財政規模が減少し、</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ポイントの増となり、比率が減少傾向にある類似団体とは逆の動きとなった。</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152823</xdr:rowOff>
    </xdr:from>
    <xdr:to>
      <xdr:col>81</xdr:col>
      <xdr:colOff>44450</xdr:colOff>
      <xdr:row>16</xdr:row>
      <xdr:rowOff>16994</xdr:rowOff>
    </xdr:to>
    <xdr:cxnSp macro="">
      <xdr:nvCxnSpPr>
        <xdr:cNvPr id="443" name="直線コネクタ 442"/>
        <xdr:cNvCxnSpPr/>
      </xdr:nvCxnSpPr>
      <xdr:spPr>
        <a:xfrm>
          <a:off x="16179800" y="2724573"/>
          <a:ext cx="838200" cy="3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152823</xdr:rowOff>
    </xdr:from>
    <xdr:to>
      <xdr:col>77</xdr:col>
      <xdr:colOff>44450</xdr:colOff>
      <xdr:row>16</xdr:row>
      <xdr:rowOff>130750</xdr:rowOff>
    </xdr:to>
    <xdr:cxnSp macro="">
      <xdr:nvCxnSpPr>
        <xdr:cNvPr id="446" name="直線コネクタ 445"/>
        <xdr:cNvCxnSpPr/>
      </xdr:nvCxnSpPr>
      <xdr:spPr>
        <a:xfrm flipV="1">
          <a:off x="15290800" y="2724573"/>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67871</xdr:rowOff>
    </xdr:from>
    <xdr:ext cx="736600" cy="259045"/>
    <xdr:sp macro="" textlink="">
      <xdr:nvSpPr>
        <xdr:cNvPr id="448" name="テキスト ボックス 447"/>
        <xdr:cNvSpPr txBox="1"/>
      </xdr:nvSpPr>
      <xdr:spPr>
        <a:xfrm>
          <a:off x="15798800" y="229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130750</xdr:rowOff>
    </xdr:from>
    <xdr:to>
      <xdr:col>72</xdr:col>
      <xdr:colOff>203200</xdr:colOff>
      <xdr:row>17</xdr:row>
      <xdr:rowOff>19050</xdr:rowOff>
    </xdr:to>
    <xdr:cxnSp macro="">
      <xdr:nvCxnSpPr>
        <xdr:cNvPr id="449" name="直線コネクタ 448"/>
        <xdr:cNvCxnSpPr/>
      </xdr:nvCxnSpPr>
      <xdr:spPr>
        <a:xfrm flipV="1">
          <a:off x="14401800" y="2873950"/>
          <a:ext cx="889000" cy="5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19050</xdr:rowOff>
    </xdr:from>
    <xdr:to>
      <xdr:col>68</xdr:col>
      <xdr:colOff>152400</xdr:colOff>
      <xdr:row>17</xdr:row>
      <xdr:rowOff>67310</xdr:rowOff>
    </xdr:to>
    <xdr:cxnSp macro="">
      <xdr:nvCxnSpPr>
        <xdr:cNvPr id="452" name="直線コネクタ 451"/>
        <xdr:cNvCxnSpPr/>
      </xdr:nvCxnSpPr>
      <xdr:spPr>
        <a:xfrm flipV="1">
          <a:off x="13512800" y="293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158646</xdr:rowOff>
    </xdr:from>
    <xdr:ext cx="762000" cy="259045"/>
    <xdr:sp macro="" textlink="">
      <xdr:nvSpPr>
        <xdr:cNvPr id="454" name="テキスト ボックス 453"/>
        <xdr:cNvSpPr txBox="1"/>
      </xdr:nvSpPr>
      <xdr:spPr>
        <a:xfrm>
          <a:off x="14020800" y="238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62" name="楕円 461"/>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63"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102023</xdr:rowOff>
    </xdr:from>
    <xdr:to>
      <xdr:col>77</xdr:col>
      <xdr:colOff>95250</xdr:colOff>
      <xdr:row>16</xdr:row>
      <xdr:rowOff>32173</xdr:rowOff>
    </xdr:to>
    <xdr:sp macro="" textlink="">
      <xdr:nvSpPr>
        <xdr:cNvPr id="464" name="楕円 463"/>
        <xdr:cNvSpPr/>
      </xdr:nvSpPr>
      <xdr:spPr>
        <a:xfrm>
          <a:off x="16129000" y="267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16950</xdr:rowOff>
    </xdr:from>
    <xdr:ext cx="736600" cy="259045"/>
    <xdr:sp macro="" textlink="">
      <xdr:nvSpPr>
        <xdr:cNvPr id="465" name="テキスト ボックス 464"/>
        <xdr:cNvSpPr txBox="1"/>
      </xdr:nvSpPr>
      <xdr:spPr>
        <a:xfrm>
          <a:off x="15798800" y="2760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79950</xdr:rowOff>
    </xdr:from>
    <xdr:to>
      <xdr:col>73</xdr:col>
      <xdr:colOff>44450</xdr:colOff>
      <xdr:row>17</xdr:row>
      <xdr:rowOff>10100</xdr:rowOff>
    </xdr:to>
    <xdr:sp macro="" textlink="">
      <xdr:nvSpPr>
        <xdr:cNvPr id="466" name="楕円 465"/>
        <xdr:cNvSpPr/>
      </xdr:nvSpPr>
      <xdr:spPr>
        <a:xfrm>
          <a:off x="15240000" y="282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166327</xdr:rowOff>
    </xdr:from>
    <xdr:ext cx="762000" cy="259045"/>
    <xdr:sp macro="" textlink="">
      <xdr:nvSpPr>
        <xdr:cNvPr id="467" name="テキスト ボックス 466"/>
        <xdr:cNvSpPr txBox="1"/>
      </xdr:nvSpPr>
      <xdr:spPr>
        <a:xfrm>
          <a:off x="14909800" y="29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139700</xdr:rowOff>
    </xdr:from>
    <xdr:to>
      <xdr:col>68</xdr:col>
      <xdr:colOff>203200</xdr:colOff>
      <xdr:row>17</xdr:row>
      <xdr:rowOff>69850</xdr:rowOff>
    </xdr:to>
    <xdr:sp macro="" textlink="">
      <xdr:nvSpPr>
        <xdr:cNvPr id="468" name="楕円 467"/>
        <xdr:cNvSpPr/>
      </xdr:nvSpPr>
      <xdr:spPr>
        <a:xfrm>
          <a:off x="1435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54627</xdr:rowOff>
    </xdr:from>
    <xdr:ext cx="762000" cy="259045"/>
    <xdr:sp macro="" textlink="">
      <xdr:nvSpPr>
        <xdr:cNvPr id="469" name="テキスト ボックス 468"/>
        <xdr:cNvSpPr txBox="1"/>
      </xdr:nvSpPr>
      <xdr:spPr>
        <a:xfrm>
          <a:off x="14020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16510</xdr:rowOff>
    </xdr:from>
    <xdr:to>
      <xdr:col>64</xdr:col>
      <xdr:colOff>152400</xdr:colOff>
      <xdr:row>17</xdr:row>
      <xdr:rowOff>118110</xdr:rowOff>
    </xdr:to>
    <xdr:sp macro="" textlink="">
      <xdr:nvSpPr>
        <xdr:cNvPr id="470" name="楕円 469"/>
        <xdr:cNvSpPr/>
      </xdr:nvSpPr>
      <xdr:spPr>
        <a:xfrm>
          <a:off x="13462000" y="293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102887</xdr:rowOff>
    </xdr:from>
    <xdr:ext cx="762000" cy="259045"/>
    <xdr:sp macro="" textlink="">
      <xdr:nvSpPr>
        <xdr:cNvPr id="471" name="テキスト ボックス 470"/>
        <xdr:cNvSpPr txBox="1"/>
      </xdr:nvSpPr>
      <xdr:spPr>
        <a:xfrm>
          <a:off x="13131800" y="301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令和元年度は、前年度に比べて退職者数が増加したことによる退職手当の増や、大型台風に係る災害対応等で時間外勤務が増加したことによる時間外勤務手当の増等により、前年度と比べ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ポイントの増となった。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121557</xdr:rowOff>
    </xdr:from>
    <xdr:to>
      <xdr:col>24</xdr:col>
      <xdr:colOff>25400</xdr:colOff>
      <xdr:row>37</xdr:row>
      <xdr:rowOff>102507</xdr:rowOff>
    </xdr:to>
    <xdr:cxnSp macro="">
      <xdr:nvCxnSpPr>
        <xdr:cNvPr id="68" name="直線コネクタ 67"/>
        <xdr:cNvCxnSpPr/>
      </xdr:nvCxnSpPr>
      <xdr:spPr>
        <a:xfrm>
          <a:off x="3987800" y="62937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121557</xdr:rowOff>
    </xdr:from>
    <xdr:to>
      <xdr:col>19</xdr:col>
      <xdr:colOff>187325</xdr:colOff>
      <xdr:row>36</xdr:row>
      <xdr:rowOff>154214</xdr:rowOff>
    </xdr:to>
    <xdr:cxnSp macro="">
      <xdr:nvCxnSpPr>
        <xdr:cNvPr id="71" name="直線コネクタ 70"/>
        <xdr:cNvCxnSpPr/>
      </xdr:nvCxnSpPr>
      <xdr:spPr>
        <a:xfrm flipV="1">
          <a:off x="3098800" y="6293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154214</xdr:rowOff>
    </xdr:from>
    <xdr:to>
      <xdr:col>15</xdr:col>
      <xdr:colOff>98425</xdr:colOff>
      <xdr:row>38</xdr:row>
      <xdr:rowOff>170543</xdr:rowOff>
    </xdr:to>
    <xdr:cxnSp macro="">
      <xdr:nvCxnSpPr>
        <xdr:cNvPr id="74" name="直線コネクタ 73"/>
        <xdr:cNvCxnSpPr/>
      </xdr:nvCxnSpPr>
      <xdr:spPr>
        <a:xfrm flipV="1">
          <a:off x="2209800" y="6326414"/>
          <a:ext cx="889000" cy="35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58964</xdr:rowOff>
    </xdr:from>
    <xdr:to>
      <xdr:col>11</xdr:col>
      <xdr:colOff>9525</xdr:colOff>
      <xdr:row>38</xdr:row>
      <xdr:rowOff>170543</xdr:rowOff>
    </xdr:to>
    <xdr:cxnSp macro="">
      <xdr:nvCxnSpPr>
        <xdr:cNvPr id="77" name="直線コネクタ 76"/>
        <xdr:cNvCxnSpPr/>
      </xdr:nvCxnSpPr>
      <xdr:spPr>
        <a:xfrm>
          <a:off x="1320800" y="6402614"/>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51707</xdr:rowOff>
    </xdr:from>
    <xdr:to>
      <xdr:col>24</xdr:col>
      <xdr:colOff>76200</xdr:colOff>
      <xdr:row>37</xdr:row>
      <xdr:rowOff>153307</xdr:rowOff>
    </xdr:to>
    <xdr:sp macro="" textlink="">
      <xdr:nvSpPr>
        <xdr:cNvPr id="87" name="楕円 86"/>
        <xdr:cNvSpPr/>
      </xdr:nvSpPr>
      <xdr:spPr>
        <a:xfrm>
          <a:off x="47752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23784</xdr:rowOff>
    </xdr:from>
    <xdr:ext cx="762000" cy="259045"/>
    <xdr:sp macro="" textlink="">
      <xdr:nvSpPr>
        <xdr:cNvPr id="88" name="人件費該当値テキスト"/>
        <xdr:cNvSpPr txBox="1"/>
      </xdr:nvSpPr>
      <xdr:spPr>
        <a:xfrm>
          <a:off x="4914900" y="636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70757</xdr:rowOff>
    </xdr:from>
    <xdr:to>
      <xdr:col>20</xdr:col>
      <xdr:colOff>38100</xdr:colOff>
      <xdr:row>37</xdr:row>
      <xdr:rowOff>907</xdr:rowOff>
    </xdr:to>
    <xdr:sp macro="" textlink="">
      <xdr:nvSpPr>
        <xdr:cNvPr id="89" name="楕円 88"/>
        <xdr:cNvSpPr/>
      </xdr:nvSpPr>
      <xdr:spPr>
        <a:xfrm>
          <a:off x="3937000" y="624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157134</xdr:rowOff>
    </xdr:from>
    <xdr:ext cx="736600" cy="259045"/>
    <xdr:sp macro="" textlink="">
      <xdr:nvSpPr>
        <xdr:cNvPr id="90" name="テキスト ボックス 89"/>
        <xdr:cNvSpPr txBox="1"/>
      </xdr:nvSpPr>
      <xdr:spPr>
        <a:xfrm>
          <a:off x="3606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18341</xdr:rowOff>
    </xdr:from>
    <xdr:ext cx="762000" cy="259045"/>
    <xdr:sp macro="" textlink="">
      <xdr:nvSpPr>
        <xdr:cNvPr id="92" name="テキスト ボックス 91"/>
        <xdr:cNvSpPr txBox="1"/>
      </xdr:nvSpPr>
      <xdr:spPr>
        <a:xfrm>
          <a:off x="2717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119743</xdr:rowOff>
    </xdr:from>
    <xdr:to>
      <xdr:col>11</xdr:col>
      <xdr:colOff>60325</xdr:colOff>
      <xdr:row>39</xdr:row>
      <xdr:rowOff>49893</xdr:rowOff>
    </xdr:to>
    <xdr:sp macro="" textlink="">
      <xdr:nvSpPr>
        <xdr:cNvPr id="93" name="楕円 92"/>
        <xdr:cNvSpPr/>
      </xdr:nvSpPr>
      <xdr:spPr>
        <a:xfrm>
          <a:off x="2159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34670</xdr:rowOff>
    </xdr:from>
    <xdr:ext cx="762000" cy="259045"/>
    <xdr:sp macro="" textlink="">
      <xdr:nvSpPr>
        <xdr:cNvPr id="94" name="テキスト ボックス 93"/>
        <xdr:cNvSpPr txBox="1"/>
      </xdr:nvSpPr>
      <xdr:spPr>
        <a:xfrm>
          <a:off x="1828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94542</xdr:rowOff>
    </xdr:from>
    <xdr:ext cx="762000" cy="259045"/>
    <xdr:sp macro="" textlink="">
      <xdr:nvSpPr>
        <xdr:cNvPr id="96" name="テキスト ボックス 95"/>
        <xdr:cNvSpPr txBox="1"/>
      </xdr:nvSpPr>
      <xdr:spPr>
        <a:xfrm>
          <a:off x="939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本市における物件費は、類似団体と比べて高い傾向にあり、令和元年度においても、</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ポイント高くなっている。これは類似団体に比べて公共施設の数が多く、施設管理に要する経費が多いことが要因として挙げられる。</a:t>
          </a: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38100</xdr:rowOff>
    </xdr:from>
    <xdr:to>
      <xdr:col>82</xdr:col>
      <xdr:colOff>107950</xdr:colOff>
      <xdr:row>18</xdr:row>
      <xdr:rowOff>114300</xdr:rowOff>
    </xdr:to>
    <xdr:cxnSp macro="">
      <xdr:nvCxnSpPr>
        <xdr:cNvPr id="129" name="直線コネクタ 128"/>
        <xdr:cNvCxnSpPr/>
      </xdr:nvCxnSpPr>
      <xdr:spPr>
        <a:xfrm>
          <a:off x="15671800" y="312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120650</xdr:rowOff>
    </xdr:from>
    <xdr:to>
      <xdr:col>78</xdr:col>
      <xdr:colOff>69850</xdr:colOff>
      <xdr:row>18</xdr:row>
      <xdr:rowOff>38100</xdr:rowOff>
    </xdr:to>
    <xdr:cxnSp macro="">
      <xdr:nvCxnSpPr>
        <xdr:cNvPr id="132" name="直線コネクタ 131"/>
        <xdr:cNvCxnSpPr/>
      </xdr:nvCxnSpPr>
      <xdr:spPr>
        <a:xfrm>
          <a:off x="14782800" y="303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4" name="テキスト ボックス 133"/>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18</xdr:row>
      <xdr:rowOff>139700</xdr:rowOff>
    </xdr:to>
    <xdr:cxnSp macro="">
      <xdr:nvCxnSpPr>
        <xdr:cNvPr id="135" name="直線コネクタ 134"/>
        <xdr:cNvCxnSpPr/>
      </xdr:nvCxnSpPr>
      <xdr:spPr>
        <a:xfrm flipV="1">
          <a:off x="13893800" y="30353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37" name="テキスト ボックス 136"/>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139700</xdr:rowOff>
    </xdr:to>
    <xdr:cxnSp macro="">
      <xdr:nvCxnSpPr>
        <xdr:cNvPr id="138" name="直線コネクタ 137"/>
        <xdr:cNvCxnSpPr/>
      </xdr:nvCxnSpPr>
      <xdr:spPr>
        <a:xfrm>
          <a:off x="13004800" y="29845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99077</xdr:rowOff>
    </xdr:from>
    <xdr:ext cx="762000" cy="259045"/>
    <xdr:sp macro="" textlink="">
      <xdr:nvSpPr>
        <xdr:cNvPr id="140" name="テキスト ボックス 139"/>
        <xdr:cNvSpPr txBox="1"/>
      </xdr:nvSpPr>
      <xdr:spPr>
        <a:xfrm>
          <a:off x="13512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10177</xdr:rowOff>
    </xdr:from>
    <xdr:ext cx="762000" cy="259045"/>
    <xdr:sp macro="" textlink="">
      <xdr:nvSpPr>
        <xdr:cNvPr id="142" name="テキスト ボックス 141"/>
        <xdr:cNvSpPr txBox="1"/>
      </xdr:nvSpPr>
      <xdr:spPr>
        <a:xfrm>
          <a:off x="12623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63500</xdr:rowOff>
    </xdr:from>
    <xdr:to>
      <xdr:col>82</xdr:col>
      <xdr:colOff>158750</xdr:colOff>
      <xdr:row>18</xdr:row>
      <xdr:rowOff>165100</xdr:rowOff>
    </xdr:to>
    <xdr:sp macro="" textlink="">
      <xdr:nvSpPr>
        <xdr:cNvPr id="148" name="楕円 147"/>
        <xdr:cNvSpPr/>
      </xdr:nvSpPr>
      <xdr:spPr>
        <a:xfrm>
          <a:off x="164592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35577</xdr:rowOff>
    </xdr:from>
    <xdr:ext cx="762000" cy="259045"/>
    <xdr:sp macro="" textlink="">
      <xdr:nvSpPr>
        <xdr:cNvPr id="149" name="物件費該当値テキスト"/>
        <xdr:cNvSpPr txBox="1"/>
      </xdr:nvSpPr>
      <xdr:spPr>
        <a:xfrm>
          <a:off x="165989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158750</xdr:rowOff>
    </xdr:from>
    <xdr:to>
      <xdr:col>78</xdr:col>
      <xdr:colOff>120650</xdr:colOff>
      <xdr:row>18</xdr:row>
      <xdr:rowOff>88900</xdr:rowOff>
    </xdr:to>
    <xdr:sp macro="" textlink="">
      <xdr:nvSpPr>
        <xdr:cNvPr id="150" name="楕円 149"/>
        <xdr:cNvSpPr/>
      </xdr:nvSpPr>
      <xdr:spPr>
        <a:xfrm>
          <a:off x="15621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73677</xdr:rowOff>
    </xdr:from>
    <xdr:ext cx="736600" cy="259045"/>
    <xdr:sp macro="" textlink="">
      <xdr:nvSpPr>
        <xdr:cNvPr id="151" name="テキスト ボックス 150"/>
        <xdr:cNvSpPr txBox="1"/>
      </xdr:nvSpPr>
      <xdr:spPr>
        <a:xfrm>
          <a:off x="15290800" y="315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69850</xdr:rowOff>
    </xdr:from>
    <xdr:to>
      <xdr:col>74</xdr:col>
      <xdr:colOff>31750</xdr:colOff>
      <xdr:row>18</xdr:row>
      <xdr:rowOff>0</xdr:rowOff>
    </xdr:to>
    <xdr:sp macro="" textlink="">
      <xdr:nvSpPr>
        <xdr:cNvPr id="152" name="楕円 151"/>
        <xdr:cNvSpPr/>
      </xdr:nvSpPr>
      <xdr:spPr>
        <a:xfrm>
          <a:off x="14732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156227</xdr:rowOff>
    </xdr:from>
    <xdr:ext cx="762000" cy="259045"/>
    <xdr:sp macro="" textlink="">
      <xdr:nvSpPr>
        <xdr:cNvPr id="153" name="テキスト ボックス 152"/>
        <xdr:cNvSpPr txBox="1"/>
      </xdr:nvSpPr>
      <xdr:spPr>
        <a:xfrm>
          <a:off x="14401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88900</xdr:rowOff>
    </xdr:from>
    <xdr:to>
      <xdr:col>69</xdr:col>
      <xdr:colOff>142875</xdr:colOff>
      <xdr:row>19</xdr:row>
      <xdr:rowOff>19050</xdr:rowOff>
    </xdr:to>
    <xdr:sp macro="" textlink="">
      <xdr:nvSpPr>
        <xdr:cNvPr id="154" name="楕円 153"/>
        <xdr:cNvSpPr/>
      </xdr:nvSpPr>
      <xdr:spPr>
        <a:xfrm>
          <a:off x="13843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3827</xdr:rowOff>
    </xdr:from>
    <xdr:ext cx="762000" cy="259045"/>
    <xdr:sp macro="" textlink="">
      <xdr:nvSpPr>
        <xdr:cNvPr id="155" name="テキスト ボックス 154"/>
        <xdr:cNvSpPr txBox="1"/>
      </xdr:nvSpPr>
      <xdr:spPr>
        <a:xfrm>
          <a:off x="13512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56" name="楕円 155"/>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7" name="テキスト ボックス 156"/>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扶助費に係る経常収支比率は、年々増加する傾向にある。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おいては、児童扶養手当給付事業費について国の制度設計により当該年度支給分が増加したことや、利用者増による障害者日中活動支援事業費の増等により扶助費全体として増となったこと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69850</xdr:rowOff>
    </xdr:from>
    <xdr:to>
      <xdr:col>24</xdr:col>
      <xdr:colOff>25400</xdr:colOff>
      <xdr:row>57</xdr:row>
      <xdr:rowOff>158750</xdr:rowOff>
    </xdr:to>
    <xdr:cxnSp macro="">
      <xdr:nvCxnSpPr>
        <xdr:cNvPr id="190" name="直線コネクタ 189"/>
        <xdr:cNvCxnSpPr/>
      </xdr:nvCxnSpPr>
      <xdr:spPr>
        <a:xfrm>
          <a:off x="3987800" y="9842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57</xdr:row>
      <xdr:rowOff>69850</xdr:rowOff>
    </xdr:to>
    <xdr:cxnSp macro="">
      <xdr:nvCxnSpPr>
        <xdr:cNvPr id="193" name="直線コネクタ 192"/>
        <xdr:cNvCxnSpPr/>
      </xdr:nvCxnSpPr>
      <xdr:spPr>
        <a:xfrm>
          <a:off x="3098800" y="97409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58</xdr:row>
      <xdr:rowOff>38100</xdr:rowOff>
    </xdr:to>
    <xdr:cxnSp macro="">
      <xdr:nvCxnSpPr>
        <xdr:cNvPr id="196" name="直線コネクタ 195"/>
        <xdr:cNvCxnSpPr/>
      </xdr:nvCxnSpPr>
      <xdr:spPr>
        <a:xfrm flipV="1">
          <a:off x="2209800" y="97409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58</xdr:row>
      <xdr:rowOff>38100</xdr:rowOff>
    </xdr:to>
    <xdr:cxnSp macro="">
      <xdr:nvCxnSpPr>
        <xdr:cNvPr id="199" name="直線コネクタ 198"/>
        <xdr:cNvCxnSpPr/>
      </xdr:nvCxnSpPr>
      <xdr:spPr>
        <a:xfrm>
          <a:off x="1320800" y="95758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9" name="楕円 208"/>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10"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19050</xdr:rowOff>
    </xdr:from>
    <xdr:to>
      <xdr:col>20</xdr:col>
      <xdr:colOff>38100</xdr:colOff>
      <xdr:row>57</xdr:row>
      <xdr:rowOff>120650</xdr:rowOff>
    </xdr:to>
    <xdr:sp macro="" textlink="">
      <xdr:nvSpPr>
        <xdr:cNvPr id="211" name="楕円 210"/>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212" name="テキスト ボックス 211"/>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214" name="テキスト ボックス 213"/>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158750</xdr:rowOff>
    </xdr:from>
    <xdr:to>
      <xdr:col>11</xdr:col>
      <xdr:colOff>60325</xdr:colOff>
      <xdr:row>58</xdr:row>
      <xdr:rowOff>88900</xdr:rowOff>
    </xdr:to>
    <xdr:sp macro="" textlink="">
      <xdr:nvSpPr>
        <xdr:cNvPr id="215" name="楕円 214"/>
        <xdr:cNvSpPr/>
      </xdr:nvSpPr>
      <xdr:spPr>
        <a:xfrm>
          <a:off x="2159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73677</xdr:rowOff>
    </xdr:from>
    <xdr:ext cx="762000" cy="259045"/>
    <xdr:sp macro="" textlink="">
      <xdr:nvSpPr>
        <xdr:cNvPr id="216" name="テキスト ボックス 215"/>
        <xdr:cNvSpPr txBox="1"/>
      </xdr:nvSpPr>
      <xdr:spPr>
        <a:xfrm>
          <a:off x="1828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7" name="楕円 216"/>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18" name="テキスト ボックス 217"/>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国民健康保険事業特別会計に対する額は減少したものの、公共下水道事業特別会計、介護保険事業特別会計、後期高齢者医療事業特別会計に対する額が増加した影響から、その他経費全体と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133350</xdr:rowOff>
    </xdr:from>
    <xdr:to>
      <xdr:col>82</xdr:col>
      <xdr:colOff>107950</xdr:colOff>
      <xdr:row>54</xdr:row>
      <xdr:rowOff>50800</xdr:rowOff>
    </xdr:to>
    <xdr:cxnSp macro="">
      <xdr:nvCxnSpPr>
        <xdr:cNvPr id="251" name="直線コネクタ 250"/>
        <xdr:cNvCxnSpPr/>
      </xdr:nvCxnSpPr>
      <xdr:spPr>
        <a:xfrm>
          <a:off x="15671800" y="92202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2"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82550</xdr:rowOff>
    </xdr:from>
    <xdr:to>
      <xdr:col>78</xdr:col>
      <xdr:colOff>69850</xdr:colOff>
      <xdr:row>53</xdr:row>
      <xdr:rowOff>133350</xdr:rowOff>
    </xdr:to>
    <xdr:cxnSp macro="">
      <xdr:nvCxnSpPr>
        <xdr:cNvPr id="254" name="直線コネクタ 253"/>
        <xdr:cNvCxnSpPr/>
      </xdr:nvCxnSpPr>
      <xdr:spPr>
        <a:xfrm>
          <a:off x="14782800" y="9169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86377</xdr:rowOff>
    </xdr:from>
    <xdr:ext cx="736600" cy="259045"/>
    <xdr:sp macro="" textlink="">
      <xdr:nvSpPr>
        <xdr:cNvPr id="256" name="テキスト ボックス 255"/>
        <xdr:cNvSpPr txBox="1"/>
      </xdr:nvSpPr>
      <xdr:spPr>
        <a:xfrm>
          <a:off x="15290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82550</xdr:rowOff>
    </xdr:from>
    <xdr:to>
      <xdr:col>73</xdr:col>
      <xdr:colOff>180975</xdr:colOff>
      <xdr:row>54</xdr:row>
      <xdr:rowOff>25400</xdr:rowOff>
    </xdr:to>
    <xdr:cxnSp macro="">
      <xdr:nvCxnSpPr>
        <xdr:cNvPr id="257" name="直線コネクタ 256"/>
        <xdr:cNvCxnSpPr/>
      </xdr:nvCxnSpPr>
      <xdr:spPr>
        <a:xfrm flipV="1">
          <a:off x="13893800" y="9169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57150</xdr:rowOff>
    </xdr:from>
    <xdr:to>
      <xdr:col>69</xdr:col>
      <xdr:colOff>92075</xdr:colOff>
      <xdr:row>54</xdr:row>
      <xdr:rowOff>25400</xdr:rowOff>
    </xdr:to>
    <xdr:cxnSp macro="">
      <xdr:nvCxnSpPr>
        <xdr:cNvPr id="260" name="直線コネクタ 259"/>
        <xdr:cNvCxnSpPr/>
      </xdr:nvCxnSpPr>
      <xdr:spPr>
        <a:xfrm>
          <a:off x="13004800" y="9144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0</xdr:rowOff>
    </xdr:from>
    <xdr:to>
      <xdr:col>82</xdr:col>
      <xdr:colOff>158750</xdr:colOff>
      <xdr:row>54</xdr:row>
      <xdr:rowOff>101600</xdr:rowOff>
    </xdr:to>
    <xdr:sp macro="" textlink="">
      <xdr:nvSpPr>
        <xdr:cNvPr id="270" name="楕円 269"/>
        <xdr:cNvSpPr/>
      </xdr:nvSpPr>
      <xdr:spPr>
        <a:xfrm>
          <a:off x="16459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80027</xdr:rowOff>
    </xdr:from>
    <xdr:ext cx="762000" cy="259045"/>
    <xdr:sp macro="" textlink="">
      <xdr:nvSpPr>
        <xdr:cNvPr id="271" name="その他該当値テキスト"/>
        <xdr:cNvSpPr txBox="1"/>
      </xdr:nvSpPr>
      <xdr:spPr>
        <a:xfrm>
          <a:off x="16598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82550</xdr:rowOff>
    </xdr:from>
    <xdr:to>
      <xdr:col>78</xdr:col>
      <xdr:colOff>120650</xdr:colOff>
      <xdr:row>54</xdr:row>
      <xdr:rowOff>12700</xdr:rowOff>
    </xdr:to>
    <xdr:sp macro="" textlink="">
      <xdr:nvSpPr>
        <xdr:cNvPr id="272" name="楕円 271"/>
        <xdr:cNvSpPr/>
      </xdr:nvSpPr>
      <xdr:spPr>
        <a:xfrm>
          <a:off x="156210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22877</xdr:rowOff>
    </xdr:from>
    <xdr:ext cx="736600" cy="259045"/>
    <xdr:sp macro="" textlink="">
      <xdr:nvSpPr>
        <xdr:cNvPr id="273" name="テキスト ボックス 272"/>
        <xdr:cNvSpPr txBox="1"/>
      </xdr:nvSpPr>
      <xdr:spPr>
        <a:xfrm>
          <a:off x="15290800" y="893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31750</xdr:rowOff>
    </xdr:from>
    <xdr:to>
      <xdr:col>74</xdr:col>
      <xdr:colOff>31750</xdr:colOff>
      <xdr:row>53</xdr:row>
      <xdr:rowOff>133350</xdr:rowOff>
    </xdr:to>
    <xdr:sp macro="" textlink="">
      <xdr:nvSpPr>
        <xdr:cNvPr id="274" name="楕円 273"/>
        <xdr:cNvSpPr/>
      </xdr:nvSpPr>
      <xdr:spPr>
        <a:xfrm>
          <a:off x="14732000" y="911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143527</xdr:rowOff>
    </xdr:from>
    <xdr:ext cx="762000" cy="259045"/>
    <xdr:sp macro="" textlink="">
      <xdr:nvSpPr>
        <xdr:cNvPr id="275" name="テキスト ボックス 274"/>
        <xdr:cNvSpPr txBox="1"/>
      </xdr:nvSpPr>
      <xdr:spPr>
        <a:xfrm>
          <a:off x="144018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146050</xdr:rowOff>
    </xdr:from>
    <xdr:to>
      <xdr:col>69</xdr:col>
      <xdr:colOff>142875</xdr:colOff>
      <xdr:row>54</xdr:row>
      <xdr:rowOff>76200</xdr:rowOff>
    </xdr:to>
    <xdr:sp macro="" textlink="">
      <xdr:nvSpPr>
        <xdr:cNvPr id="276" name="楕円 275"/>
        <xdr:cNvSpPr/>
      </xdr:nvSpPr>
      <xdr:spPr>
        <a:xfrm>
          <a:off x="13843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86377</xdr:rowOff>
    </xdr:from>
    <xdr:ext cx="762000" cy="259045"/>
    <xdr:sp macro="" textlink="">
      <xdr:nvSpPr>
        <xdr:cNvPr id="277" name="テキスト ボックス 276"/>
        <xdr:cNvSpPr txBox="1"/>
      </xdr:nvSpPr>
      <xdr:spPr>
        <a:xfrm>
          <a:off x="13512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6350</xdr:rowOff>
    </xdr:from>
    <xdr:to>
      <xdr:col>65</xdr:col>
      <xdr:colOff>53975</xdr:colOff>
      <xdr:row>53</xdr:row>
      <xdr:rowOff>107950</xdr:rowOff>
    </xdr:to>
    <xdr:sp macro="" textlink="">
      <xdr:nvSpPr>
        <xdr:cNvPr id="278" name="楕円 277"/>
        <xdr:cNvSpPr/>
      </xdr:nvSpPr>
      <xdr:spPr>
        <a:xfrm>
          <a:off x="129540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118127</xdr:rowOff>
    </xdr:from>
    <xdr:ext cx="762000" cy="259045"/>
    <xdr:sp macro="" textlink="">
      <xdr:nvSpPr>
        <xdr:cNvPr id="279" name="テキスト ボックス 278"/>
        <xdr:cNvSpPr txBox="1"/>
      </xdr:nvSpPr>
      <xdr:spPr>
        <a:xfrm>
          <a:off x="126238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市町村民税個人所得割、固定資産税等の増により経常一般財源が増加したことに加え、幼児教育無償化の実施に伴う新しい無償化事業が開始され、私立幼稚園就園奨励費補助金等が減となったこと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115570</xdr:rowOff>
    </xdr:to>
    <xdr:cxnSp macro="">
      <xdr:nvCxnSpPr>
        <xdr:cNvPr id="312" name="直線コネクタ 311"/>
        <xdr:cNvCxnSpPr/>
      </xdr:nvCxnSpPr>
      <xdr:spPr>
        <a:xfrm flipV="1">
          <a:off x="15671800" y="5758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71137</xdr:rowOff>
    </xdr:from>
    <xdr:ext cx="762000" cy="259045"/>
    <xdr:sp macro="" textlink="">
      <xdr:nvSpPr>
        <xdr:cNvPr id="313" name="補助費等平均値テキスト"/>
        <xdr:cNvSpPr txBox="1"/>
      </xdr:nvSpPr>
      <xdr:spPr>
        <a:xfrm>
          <a:off x="16598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100330</xdr:rowOff>
    </xdr:from>
    <xdr:to>
      <xdr:col>78</xdr:col>
      <xdr:colOff>69850</xdr:colOff>
      <xdr:row>33</xdr:row>
      <xdr:rowOff>115570</xdr:rowOff>
    </xdr:to>
    <xdr:cxnSp macro="">
      <xdr:nvCxnSpPr>
        <xdr:cNvPr id="315" name="直線コネクタ 314"/>
        <xdr:cNvCxnSpPr/>
      </xdr:nvCxnSpPr>
      <xdr:spPr>
        <a:xfrm>
          <a:off x="14782800" y="575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34</xdr:row>
      <xdr:rowOff>20320</xdr:rowOff>
    </xdr:to>
    <xdr:cxnSp macro="">
      <xdr:nvCxnSpPr>
        <xdr:cNvPr id="318" name="直線コネクタ 317"/>
        <xdr:cNvCxnSpPr/>
      </xdr:nvCxnSpPr>
      <xdr:spPr>
        <a:xfrm flipV="1">
          <a:off x="13893800" y="575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20320</xdr:rowOff>
    </xdr:to>
    <xdr:cxnSp macro="">
      <xdr:nvCxnSpPr>
        <xdr:cNvPr id="321" name="直線コネクタ 320"/>
        <xdr:cNvCxnSpPr/>
      </xdr:nvCxnSpPr>
      <xdr:spPr>
        <a:xfrm>
          <a:off x="13004800" y="5842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36847</xdr:rowOff>
    </xdr:from>
    <xdr:ext cx="762000" cy="259045"/>
    <xdr:sp macro="" textlink="">
      <xdr:nvSpPr>
        <xdr:cNvPr id="323" name="テキスト ボックス 322"/>
        <xdr:cNvSpPr txBox="1"/>
      </xdr:nvSpPr>
      <xdr:spPr>
        <a:xfrm>
          <a:off x="13512800" y="603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147337</xdr:rowOff>
    </xdr:from>
    <xdr:ext cx="762000" cy="259045"/>
    <xdr:sp macro="" textlink="">
      <xdr:nvSpPr>
        <xdr:cNvPr id="325" name="テキスト ボックス 324"/>
        <xdr:cNvSpPr txBox="1"/>
      </xdr:nvSpPr>
      <xdr:spPr>
        <a:xfrm>
          <a:off x="12623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3" name="楕円 332"/>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4" name="テキスト ボックス 333"/>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49530</xdr:rowOff>
    </xdr:from>
    <xdr:to>
      <xdr:col>74</xdr:col>
      <xdr:colOff>31750</xdr:colOff>
      <xdr:row>33</xdr:row>
      <xdr:rowOff>151130</xdr:rowOff>
    </xdr:to>
    <xdr:sp macro="" textlink="">
      <xdr:nvSpPr>
        <xdr:cNvPr id="335" name="楕円 334"/>
        <xdr:cNvSpPr/>
      </xdr:nvSpPr>
      <xdr:spPr>
        <a:xfrm>
          <a:off x="14732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161307</xdr:rowOff>
    </xdr:from>
    <xdr:ext cx="762000" cy="259045"/>
    <xdr:sp macro="" textlink="">
      <xdr:nvSpPr>
        <xdr:cNvPr id="336" name="テキスト ボックス 335"/>
        <xdr:cNvSpPr txBox="1"/>
      </xdr:nvSpPr>
      <xdr:spPr>
        <a:xfrm>
          <a:off x="14401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140970</xdr:rowOff>
    </xdr:from>
    <xdr:to>
      <xdr:col>69</xdr:col>
      <xdr:colOff>142875</xdr:colOff>
      <xdr:row>34</xdr:row>
      <xdr:rowOff>71120</xdr:rowOff>
    </xdr:to>
    <xdr:sp macro="" textlink="">
      <xdr:nvSpPr>
        <xdr:cNvPr id="337" name="楕円 336"/>
        <xdr:cNvSpPr/>
      </xdr:nvSpPr>
      <xdr:spPr>
        <a:xfrm>
          <a:off x="13843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81297</xdr:rowOff>
    </xdr:from>
    <xdr:ext cx="762000" cy="259045"/>
    <xdr:sp macro="" textlink="">
      <xdr:nvSpPr>
        <xdr:cNvPr id="338" name="テキスト ボックス 337"/>
        <xdr:cNvSpPr txBox="1"/>
      </xdr:nvSpPr>
      <xdr:spPr>
        <a:xfrm>
          <a:off x="135128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133350</xdr:rowOff>
    </xdr:from>
    <xdr:to>
      <xdr:col>65</xdr:col>
      <xdr:colOff>53975</xdr:colOff>
      <xdr:row>34</xdr:row>
      <xdr:rowOff>63500</xdr:rowOff>
    </xdr:to>
    <xdr:sp macro="" textlink="">
      <xdr:nvSpPr>
        <xdr:cNvPr id="339" name="楕円 338"/>
        <xdr:cNvSpPr/>
      </xdr:nvSpPr>
      <xdr:spPr>
        <a:xfrm>
          <a:off x="12954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73677</xdr:rowOff>
    </xdr:from>
    <xdr:ext cx="762000" cy="259045"/>
    <xdr:sp macro="" textlink="">
      <xdr:nvSpPr>
        <xdr:cNvPr id="340" name="テキスト ボックス 339"/>
        <xdr:cNvSpPr txBox="1"/>
      </xdr:nvSpPr>
      <xdr:spPr>
        <a:xfrm>
          <a:off x="12623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いては、市町村民税個人所得割、固定資産税等の増により経常一般財源が増加したことに加え、臨時財政対策債の一部償還完了や利率見直し、また、ぼうさいの丘公園建設事業、減税補填債（Ｈ</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）等の償還が償還完了となったことから、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129722</xdr:rowOff>
    </xdr:from>
    <xdr:to>
      <xdr:col>24</xdr:col>
      <xdr:colOff>25400</xdr:colOff>
      <xdr:row>75</xdr:row>
      <xdr:rowOff>162379</xdr:rowOff>
    </xdr:to>
    <xdr:cxnSp macro="">
      <xdr:nvCxnSpPr>
        <xdr:cNvPr id="375" name="直線コネクタ 374"/>
        <xdr:cNvCxnSpPr/>
      </xdr:nvCxnSpPr>
      <xdr:spPr>
        <a:xfrm flipV="1">
          <a:off x="3987800" y="1298847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140806</xdr:rowOff>
    </xdr:from>
    <xdr:ext cx="762000" cy="259045"/>
    <xdr:sp macro="" textlink="">
      <xdr:nvSpPr>
        <xdr:cNvPr id="376" name="公債費平均値テキスト"/>
        <xdr:cNvSpPr txBox="1"/>
      </xdr:nvSpPr>
      <xdr:spPr>
        <a:xfrm>
          <a:off x="4914900" y="13171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162379</xdr:rowOff>
    </xdr:from>
    <xdr:to>
      <xdr:col>19</xdr:col>
      <xdr:colOff>187325</xdr:colOff>
      <xdr:row>76</xdr:row>
      <xdr:rowOff>1814</xdr:rowOff>
    </xdr:to>
    <xdr:cxnSp macro="">
      <xdr:nvCxnSpPr>
        <xdr:cNvPr id="378" name="直線コネクタ 377"/>
        <xdr:cNvCxnSpPr/>
      </xdr:nvCxnSpPr>
      <xdr:spPr>
        <a:xfrm flipV="1">
          <a:off x="3098800" y="130211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80" name="テキスト ボックス 379"/>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1814</xdr:rowOff>
    </xdr:from>
    <xdr:to>
      <xdr:col>15</xdr:col>
      <xdr:colOff>98425</xdr:colOff>
      <xdr:row>77</xdr:row>
      <xdr:rowOff>4536</xdr:rowOff>
    </xdr:to>
    <xdr:cxnSp macro="">
      <xdr:nvCxnSpPr>
        <xdr:cNvPr id="381" name="直線コネクタ 380"/>
        <xdr:cNvCxnSpPr/>
      </xdr:nvCxnSpPr>
      <xdr:spPr>
        <a:xfrm flipV="1">
          <a:off x="2209800" y="13032014"/>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110671</xdr:rowOff>
    </xdr:from>
    <xdr:to>
      <xdr:col>11</xdr:col>
      <xdr:colOff>9525</xdr:colOff>
      <xdr:row>77</xdr:row>
      <xdr:rowOff>4536</xdr:rowOff>
    </xdr:to>
    <xdr:cxnSp macro="">
      <xdr:nvCxnSpPr>
        <xdr:cNvPr id="384" name="直線コネクタ 383"/>
        <xdr:cNvCxnSpPr/>
      </xdr:nvCxnSpPr>
      <xdr:spPr>
        <a:xfrm>
          <a:off x="1320800" y="131408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78922</xdr:rowOff>
    </xdr:from>
    <xdr:to>
      <xdr:col>24</xdr:col>
      <xdr:colOff>76200</xdr:colOff>
      <xdr:row>76</xdr:row>
      <xdr:rowOff>9072</xdr:rowOff>
    </xdr:to>
    <xdr:sp macro="" textlink="">
      <xdr:nvSpPr>
        <xdr:cNvPr id="394" name="楕円 393"/>
        <xdr:cNvSpPr/>
      </xdr:nvSpPr>
      <xdr:spPr>
        <a:xfrm>
          <a:off x="47752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95449</xdr:rowOff>
    </xdr:from>
    <xdr:ext cx="762000" cy="259045"/>
    <xdr:sp macro="" textlink="">
      <xdr:nvSpPr>
        <xdr:cNvPr id="395" name="公債費該当値テキスト"/>
        <xdr:cNvSpPr txBox="1"/>
      </xdr:nvSpPr>
      <xdr:spPr>
        <a:xfrm>
          <a:off x="49149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111578</xdr:rowOff>
    </xdr:from>
    <xdr:to>
      <xdr:col>20</xdr:col>
      <xdr:colOff>38100</xdr:colOff>
      <xdr:row>76</xdr:row>
      <xdr:rowOff>41728</xdr:rowOff>
    </xdr:to>
    <xdr:sp macro="" textlink="">
      <xdr:nvSpPr>
        <xdr:cNvPr id="396" name="楕円 395"/>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397" name="テキスト ボックス 396"/>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122465</xdr:rowOff>
    </xdr:from>
    <xdr:to>
      <xdr:col>15</xdr:col>
      <xdr:colOff>149225</xdr:colOff>
      <xdr:row>76</xdr:row>
      <xdr:rowOff>52614</xdr:rowOff>
    </xdr:to>
    <xdr:sp macro="" textlink="">
      <xdr:nvSpPr>
        <xdr:cNvPr id="398" name="楕円 397"/>
        <xdr:cNvSpPr/>
      </xdr:nvSpPr>
      <xdr:spPr>
        <a:xfrm>
          <a:off x="3048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62792</xdr:rowOff>
    </xdr:from>
    <xdr:ext cx="762000" cy="259045"/>
    <xdr:sp macro="" textlink="">
      <xdr:nvSpPr>
        <xdr:cNvPr id="399" name="テキスト ボックス 398"/>
        <xdr:cNvSpPr txBox="1"/>
      </xdr:nvSpPr>
      <xdr:spPr>
        <a:xfrm>
          <a:off x="2717800" y="1275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125186</xdr:rowOff>
    </xdr:from>
    <xdr:to>
      <xdr:col>11</xdr:col>
      <xdr:colOff>60325</xdr:colOff>
      <xdr:row>77</xdr:row>
      <xdr:rowOff>55336</xdr:rowOff>
    </xdr:to>
    <xdr:sp macro="" textlink="">
      <xdr:nvSpPr>
        <xdr:cNvPr id="400" name="楕円 399"/>
        <xdr:cNvSpPr/>
      </xdr:nvSpPr>
      <xdr:spPr>
        <a:xfrm>
          <a:off x="2159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65512</xdr:rowOff>
    </xdr:from>
    <xdr:ext cx="762000" cy="259045"/>
    <xdr:sp macro="" textlink="">
      <xdr:nvSpPr>
        <xdr:cNvPr id="401" name="テキスト ボックス 400"/>
        <xdr:cNvSpPr txBox="1"/>
      </xdr:nvSpPr>
      <xdr:spPr>
        <a:xfrm>
          <a:off x="1828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59871</xdr:rowOff>
    </xdr:from>
    <xdr:to>
      <xdr:col>6</xdr:col>
      <xdr:colOff>171450</xdr:colOff>
      <xdr:row>76</xdr:row>
      <xdr:rowOff>161471</xdr:rowOff>
    </xdr:to>
    <xdr:sp macro="" textlink="">
      <xdr:nvSpPr>
        <xdr:cNvPr id="402" name="楕円 401"/>
        <xdr:cNvSpPr/>
      </xdr:nvSpPr>
      <xdr:spPr>
        <a:xfrm>
          <a:off x="1270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199</xdr:rowOff>
    </xdr:from>
    <xdr:ext cx="762000" cy="259045"/>
    <xdr:sp macro="" textlink="">
      <xdr:nvSpPr>
        <xdr:cNvPr id="403" name="テキスト ボックス 402"/>
        <xdr:cNvSpPr txBox="1"/>
      </xdr:nvSpPr>
      <xdr:spPr>
        <a:xfrm>
          <a:off x="939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民税個人所得割、固定資産税等の増により経常一般財源は増加しており、比率を押し下げる要素は存在しているものの、公債費以外では補助費を除いて増となっており、その効果が大きかったことから、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78</xdr:row>
      <xdr:rowOff>53848</xdr:rowOff>
    </xdr:to>
    <xdr:cxnSp macro="">
      <xdr:nvCxnSpPr>
        <xdr:cNvPr id="434" name="直線コネクタ 433"/>
        <xdr:cNvCxnSpPr/>
      </xdr:nvCxnSpPr>
      <xdr:spPr>
        <a:xfrm>
          <a:off x="15671800" y="13280644"/>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20845</xdr:rowOff>
    </xdr:from>
    <xdr:ext cx="762000" cy="259045"/>
    <xdr:sp macro="" textlink="">
      <xdr:nvSpPr>
        <xdr:cNvPr id="435"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78994</xdr:rowOff>
    </xdr:to>
    <xdr:cxnSp macro="">
      <xdr:nvCxnSpPr>
        <xdr:cNvPr id="437" name="直線コネクタ 436"/>
        <xdr:cNvCxnSpPr/>
      </xdr:nvCxnSpPr>
      <xdr:spPr>
        <a:xfrm>
          <a:off x="14782800" y="131983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39" name="テキスト ボックス 438"/>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79</xdr:row>
      <xdr:rowOff>56135</xdr:rowOff>
    </xdr:to>
    <xdr:cxnSp macro="">
      <xdr:nvCxnSpPr>
        <xdr:cNvPr id="440" name="直線コネクタ 439"/>
        <xdr:cNvCxnSpPr/>
      </xdr:nvCxnSpPr>
      <xdr:spPr>
        <a:xfrm flipV="1">
          <a:off x="13893800" y="13198348"/>
          <a:ext cx="8890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42" name="テキスト ボックス 441"/>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79</xdr:row>
      <xdr:rowOff>56135</xdr:rowOff>
    </xdr:to>
    <xdr:cxnSp macro="">
      <xdr:nvCxnSpPr>
        <xdr:cNvPr id="443" name="直線コネクタ 442"/>
        <xdr:cNvCxnSpPr/>
      </xdr:nvCxnSpPr>
      <xdr:spPr>
        <a:xfrm>
          <a:off x="13004800" y="13193776"/>
          <a:ext cx="889000" cy="40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47" name="テキスト ボックス 446"/>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3" name="楕円 452"/>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19575</xdr:rowOff>
    </xdr:from>
    <xdr:ext cx="762000" cy="259045"/>
    <xdr:sp macro="" textlink="">
      <xdr:nvSpPr>
        <xdr:cNvPr id="454" name="公債費以外該当値テキスト"/>
        <xdr:cNvSpPr txBox="1"/>
      </xdr:nvSpPr>
      <xdr:spPr>
        <a:xfrm>
          <a:off x="16598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55" name="楕円 454"/>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6" name="テキスト ボックス 455"/>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117348</xdr:rowOff>
    </xdr:from>
    <xdr:to>
      <xdr:col>74</xdr:col>
      <xdr:colOff>31750</xdr:colOff>
      <xdr:row>77</xdr:row>
      <xdr:rowOff>47498</xdr:rowOff>
    </xdr:to>
    <xdr:sp macro="" textlink="">
      <xdr:nvSpPr>
        <xdr:cNvPr id="457" name="楕円 456"/>
        <xdr:cNvSpPr/>
      </xdr:nvSpPr>
      <xdr:spPr>
        <a:xfrm>
          <a:off x="14732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58" name="テキスト ボックス 457"/>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9" name="楕円 458"/>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60" name="テキスト ボックス 459"/>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61" name="楕円 460"/>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62" name="テキスト ボックス 461"/>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102616</xdr:rowOff>
    </xdr:from>
    <xdr:to>
      <xdr:col>29</xdr:col>
      <xdr:colOff>127000</xdr:colOff>
      <xdr:row>15</xdr:row>
      <xdr:rowOff>137096</xdr:rowOff>
    </xdr:to>
    <xdr:cxnSp macro="">
      <xdr:nvCxnSpPr>
        <xdr:cNvPr id="50" name="直線コネクタ 49"/>
        <xdr:cNvCxnSpPr/>
      </xdr:nvCxnSpPr>
      <xdr:spPr bwMode="auto">
        <a:xfrm flipV="1">
          <a:off x="5003800" y="2721991"/>
          <a:ext cx="647700" cy="34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129477</xdr:rowOff>
    </xdr:from>
    <xdr:to>
      <xdr:col>26</xdr:col>
      <xdr:colOff>50800</xdr:colOff>
      <xdr:row>15</xdr:row>
      <xdr:rowOff>137096</xdr:rowOff>
    </xdr:to>
    <xdr:cxnSp macro="">
      <xdr:nvCxnSpPr>
        <xdr:cNvPr id="53" name="直線コネクタ 52"/>
        <xdr:cNvCxnSpPr/>
      </xdr:nvCxnSpPr>
      <xdr:spPr bwMode="auto">
        <a:xfrm>
          <a:off x="4305300" y="2748852"/>
          <a:ext cx="698500" cy="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129477</xdr:rowOff>
    </xdr:from>
    <xdr:to>
      <xdr:col>22</xdr:col>
      <xdr:colOff>114300</xdr:colOff>
      <xdr:row>15</xdr:row>
      <xdr:rowOff>136182</xdr:rowOff>
    </xdr:to>
    <xdr:cxnSp macro="">
      <xdr:nvCxnSpPr>
        <xdr:cNvPr id="56" name="直線コネクタ 55"/>
        <xdr:cNvCxnSpPr/>
      </xdr:nvCxnSpPr>
      <xdr:spPr bwMode="auto">
        <a:xfrm flipV="1">
          <a:off x="3606800" y="2748852"/>
          <a:ext cx="698500" cy="6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136182</xdr:rowOff>
    </xdr:from>
    <xdr:to>
      <xdr:col>18</xdr:col>
      <xdr:colOff>177800</xdr:colOff>
      <xdr:row>16</xdr:row>
      <xdr:rowOff>15100</xdr:rowOff>
    </xdr:to>
    <xdr:cxnSp macro="">
      <xdr:nvCxnSpPr>
        <xdr:cNvPr id="59" name="直線コネクタ 58"/>
        <xdr:cNvCxnSpPr/>
      </xdr:nvCxnSpPr>
      <xdr:spPr bwMode="auto">
        <a:xfrm flipV="1">
          <a:off x="2908300" y="2755557"/>
          <a:ext cx="698500" cy="50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51816</xdr:rowOff>
    </xdr:from>
    <xdr:to>
      <xdr:col>29</xdr:col>
      <xdr:colOff>177800</xdr:colOff>
      <xdr:row>15</xdr:row>
      <xdr:rowOff>153416</xdr:rowOff>
    </xdr:to>
    <xdr:sp macro="" textlink="">
      <xdr:nvSpPr>
        <xdr:cNvPr id="69" name="楕円 68"/>
        <xdr:cNvSpPr/>
      </xdr:nvSpPr>
      <xdr:spPr bwMode="auto">
        <a:xfrm>
          <a:off x="5600700" y="2671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68343</xdr:rowOff>
    </xdr:from>
    <xdr:ext cx="762000" cy="259045"/>
    <xdr:sp macro="" textlink="">
      <xdr:nvSpPr>
        <xdr:cNvPr id="70" name="人口1人当たり決算額の推移該当値テキスト130"/>
        <xdr:cNvSpPr txBox="1"/>
      </xdr:nvSpPr>
      <xdr:spPr>
        <a:xfrm>
          <a:off x="5740400" y="251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86296</xdr:rowOff>
    </xdr:from>
    <xdr:to>
      <xdr:col>26</xdr:col>
      <xdr:colOff>101600</xdr:colOff>
      <xdr:row>16</xdr:row>
      <xdr:rowOff>16446</xdr:rowOff>
    </xdr:to>
    <xdr:sp macro="" textlink="">
      <xdr:nvSpPr>
        <xdr:cNvPr id="71" name="楕円 70"/>
        <xdr:cNvSpPr/>
      </xdr:nvSpPr>
      <xdr:spPr bwMode="auto">
        <a:xfrm>
          <a:off x="4953000" y="2705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26623</xdr:rowOff>
    </xdr:from>
    <xdr:ext cx="736600" cy="259045"/>
    <xdr:sp macro="" textlink="">
      <xdr:nvSpPr>
        <xdr:cNvPr id="72" name="テキスト ボックス 71"/>
        <xdr:cNvSpPr txBox="1"/>
      </xdr:nvSpPr>
      <xdr:spPr>
        <a:xfrm>
          <a:off x="4622800" y="247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78677</xdr:rowOff>
    </xdr:from>
    <xdr:to>
      <xdr:col>22</xdr:col>
      <xdr:colOff>165100</xdr:colOff>
      <xdr:row>16</xdr:row>
      <xdr:rowOff>8827</xdr:rowOff>
    </xdr:to>
    <xdr:sp macro="" textlink="">
      <xdr:nvSpPr>
        <xdr:cNvPr id="73" name="楕円 72"/>
        <xdr:cNvSpPr/>
      </xdr:nvSpPr>
      <xdr:spPr bwMode="auto">
        <a:xfrm>
          <a:off x="4254500" y="269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19004</xdr:rowOff>
    </xdr:from>
    <xdr:ext cx="762000" cy="259045"/>
    <xdr:sp macro="" textlink="">
      <xdr:nvSpPr>
        <xdr:cNvPr id="74" name="テキスト ボックス 73"/>
        <xdr:cNvSpPr txBox="1"/>
      </xdr:nvSpPr>
      <xdr:spPr>
        <a:xfrm>
          <a:off x="3924300" y="2466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85382</xdr:rowOff>
    </xdr:from>
    <xdr:to>
      <xdr:col>19</xdr:col>
      <xdr:colOff>38100</xdr:colOff>
      <xdr:row>16</xdr:row>
      <xdr:rowOff>15532</xdr:rowOff>
    </xdr:to>
    <xdr:sp macro="" textlink="">
      <xdr:nvSpPr>
        <xdr:cNvPr id="75" name="楕円 74"/>
        <xdr:cNvSpPr/>
      </xdr:nvSpPr>
      <xdr:spPr bwMode="auto">
        <a:xfrm>
          <a:off x="3556000" y="270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25709</xdr:rowOff>
    </xdr:from>
    <xdr:ext cx="762000" cy="259045"/>
    <xdr:sp macro="" textlink="">
      <xdr:nvSpPr>
        <xdr:cNvPr id="76" name="テキスト ボックス 75"/>
        <xdr:cNvSpPr txBox="1"/>
      </xdr:nvSpPr>
      <xdr:spPr>
        <a:xfrm>
          <a:off x="3225800" y="247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135750</xdr:rowOff>
    </xdr:from>
    <xdr:to>
      <xdr:col>15</xdr:col>
      <xdr:colOff>101600</xdr:colOff>
      <xdr:row>16</xdr:row>
      <xdr:rowOff>65900</xdr:rowOff>
    </xdr:to>
    <xdr:sp macro="" textlink="">
      <xdr:nvSpPr>
        <xdr:cNvPr id="77" name="楕円 76"/>
        <xdr:cNvSpPr/>
      </xdr:nvSpPr>
      <xdr:spPr bwMode="auto">
        <a:xfrm>
          <a:off x="2857500" y="2755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76077</xdr:rowOff>
    </xdr:from>
    <xdr:ext cx="762000" cy="259045"/>
    <xdr:sp macro="" textlink="">
      <xdr:nvSpPr>
        <xdr:cNvPr id="78" name="テキスト ボックス 77"/>
        <xdr:cNvSpPr txBox="1"/>
      </xdr:nvSpPr>
      <xdr:spPr>
        <a:xfrm>
          <a:off x="2527300" y="2524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318529</xdr:rowOff>
    </xdr:from>
    <xdr:to>
      <xdr:col>29</xdr:col>
      <xdr:colOff>127000</xdr:colOff>
      <xdr:row>36</xdr:row>
      <xdr:rowOff>38722</xdr:rowOff>
    </xdr:to>
    <xdr:cxnSp macro="">
      <xdr:nvCxnSpPr>
        <xdr:cNvPr id="111" name="直線コネクタ 110"/>
        <xdr:cNvCxnSpPr/>
      </xdr:nvCxnSpPr>
      <xdr:spPr bwMode="auto">
        <a:xfrm flipV="1">
          <a:off x="5003800" y="6928879"/>
          <a:ext cx="647700" cy="63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303306</xdr:rowOff>
    </xdr:from>
    <xdr:ext cx="762000" cy="259045"/>
    <xdr:sp macro="" textlink="">
      <xdr:nvSpPr>
        <xdr:cNvPr id="112" name="人口1人当たり決算額の推移平均値テキスト445"/>
        <xdr:cNvSpPr txBox="1"/>
      </xdr:nvSpPr>
      <xdr:spPr>
        <a:xfrm>
          <a:off x="5740400" y="6913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38722</xdr:rowOff>
    </xdr:from>
    <xdr:to>
      <xdr:col>26</xdr:col>
      <xdr:colOff>50800</xdr:colOff>
      <xdr:row>36</xdr:row>
      <xdr:rowOff>38989</xdr:rowOff>
    </xdr:to>
    <xdr:cxnSp macro="">
      <xdr:nvCxnSpPr>
        <xdr:cNvPr id="114" name="直線コネクタ 113"/>
        <xdr:cNvCxnSpPr/>
      </xdr:nvCxnSpPr>
      <xdr:spPr bwMode="auto">
        <a:xfrm flipV="1">
          <a:off x="4305300" y="6991972"/>
          <a:ext cx="698500" cy="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26568</xdr:rowOff>
    </xdr:from>
    <xdr:to>
      <xdr:col>22</xdr:col>
      <xdr:colOff>114300</xdr:colOff>
      <xdr:row>36</xdr:row>
      <xdr:rowOff>38989</xdr:rowOff>
    </xdr:to>
    <xdr:cxnSp macro="">
      <xdr:nvCxnSpPr>
        <xdr:cNvPr id="117" name="直線コネクタ 116"/>
        <xdr:cNvCxnSpPr/>
      </xdr:nvCxnSpPr>
      <xdr:spPr bwMode="auto">
        <a:xfrm>
          <a:off x="3606800" y="6979818"/>
          <a:ext cx="698500" cy="124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26568</xdr:rowOff>
    </xdr:from>
    <xdr:to>
      <xdr:col>18</xdr:col>
      <xdr:colOff>177800</xdr:colOff>
      <xdr:row>36</xdr:row>
      <xdr:rowOff>30950</xdr:rowOff>
    </xdr:to>
    <xdr:cxnSp macro="">
      <xdr:nvCxnSpPr>
        <xdr:cNvPr id="120" name="直線コネクタ 119"/>
        <xdr:cNvCxnSpPr/>
      </xdr:nvCxnSpPr>
      <xdr:spPr bwMode="auto">
        <a:xfrm flipV="1">
          <a:off x="2908300" y="6979818"/>
          <a:ext cx="698500" cy="43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267729</xdr:rowOff>
    </xdr:from>
    <xdr:to>
      <xdr:col>29</xdr:col>
      <xdr:colOff>177800</xdr:colOff>
      <xdr:row>36</xdr:row>
      <xdr:rowOff>26429</xdr:rowOff>
    </xdr:to>
    <xdr:sp macro="" textlink="">
      <xdr:nvSpPr>
        <xdr:cNvPr id="130" name="楕円 129"/>
        <xdr:cNvSpPr/>
      </xdr:nvSpPr>
      <xdr:spPr bwMode="auto">
        <a:xfrm>
          <a:off x="5600700" y="6878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112806</xdr:rowOff>
    </xdr:from>
    <xdr:ext cx="762000" cy="259045"/>
    <xdr:sp macro="" textlink="">
      <xdr:nvSpPr>
        <xdr:cNvPr id="131" name="人口1人当たり決算額の推移該当値テキスト445"/>
        <xdr:cNvSpPr txBox="1"/>
      </xdr:nvSpPr>
      <xdr:spPr>
        <a:xfrm>
          <a:off x="5740400" y="6723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330822</xdr:rowOff>
    </xdr:from>
    <xdr:to>
      <xdr:col>26</xdr:col>
      <xdr:colOff>101600</xdr:colOff>
      <xdr:row>36</xdr:row>
      <xdr:rowOff>89522</xdr:rowOff>
    </xdr:to>
    <xdr:sp macro="" textlink="">
      <xdr:nvSpPr>
        <xdr:cNvPr id="132" name="楕円 131"/>
        <xdr:cNvSpPr/>
      </xdr:nvSpPr>
      <xdr:spPr bwMode="auto">
        <a:xfrm>
          <a:off x="4953000" y="694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74299</xdr:rowOff>
    </xdr:from>
    <xdr:ext cx="736600" cy="259045"/>
    <xdr:sp macro="" textlink="">
      <xdr:nvSpPr>
        <xdr:cNvPr id="133" name="テキスト ボックス 132"/>
        <xdr:cNvSpPr txBox="1"/>
      </xdr:nvSpPr>
      <xdr:spPr>
        <a:xfrm>
          <a:off x="4622800" y="702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331089</xdr:rowOff>
    </xdr:from>
    <xdr:to>
      <xdr:col>22</xdr:col>
      <xdr:colOff>165100</xdr:colOff>
      <xdr:row>36</xdr:row>
      <xdr:rowOff>89789</xdr:rowOff>
    </xdr:to>
    <xdr:sp macro="" textlink="">
      <xdr:nvSpPr>
        <xdr:cNvPr id="134" name="楕円 133"/>
        <xdr:cNvSpPr/>
      </xdr:nvSpPr>
      <xdr:spPr bwMode="auto">
        <a:xfrm>
          <a:off x="4254500" y="6941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74566</xdr:rowOff>
    </xdr:from>
    <xdr:ext cx="762000" cy="259045"/>
    <xdr:sp macro="" textlink="">
      <xdr:nvSpPr>
        <xdr:cNvPr id="135" name="テキスト ボックス 134"/>
        <xdr:cNvSpPr txBox="1"/>
      </xdr:nvSpPr>
      <xdr:spPr>
        <a:xfrm>
          <a:off x="3924300" y="702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318668</xdr:rowOff>
    </xdr:from>
    <xdr:to>
      <xdr:col>19</xdr:col>
      <xdr:colOff>38100</xdr:colOff>
      <xdr:row>36</xdr:row>
      <xdr:rowOff>77368</xdr:rowOff>
    </xdr:to>
    <xdr:sp macro="" textlink="">
      <xdr:nvSpPr>
        <xdr:cNvPr id="136" name="楕円 135"/>
        <xdr:cNvSpPr/>
      </xdr:nvSpPr>
      <xdr:spPr bwMode="auto">
        <a:xfrm>
          <a:off x="3556000" y="692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62145</xdr:rowOff>
    </xdr:from>
    <xdr:ext cx="762000" cy="259045"/>
    <xdr:sp macro="" textlink="">
      <xdr:nvSpPr>
        <xdr:cNvPr id="137" name="テキスト ボックス 136"/>
        <xdr:cNvSpPr txBox="1"/>
      </xdr:nvSpPr>
      <xdr:spPr>
        <a:xfrm>
          <a:off x="3225800" y="701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323050</xdr:rowOff>
    </xdr:from>
    <xdr:to>
      <xdr:col>15</xdr:col>
      <xdr:colOff>101600</xdr:colOff>
      <xdr:row>36</xdr:row>
      <xdr:rowOff>81750</xdr:rowOff>
    </xdr:to>
    <xdr:sp macro="" textlink="">
      <xdr:nvSpPr>
        <xdr:cNvPr id="138" name="楕円 137"/>
        <xdr:cNvSpPr/>
      </xdr:nvSpPr>
      <xdr:spPr bwMode="auto">
        <a:xfrm>
          <a:off x="2857500" y="693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66527</xdr:rowOff>
    </xdr:from>
    <xdr:ext cx="762000" cy="259045"/>
    <xdr:sp macro="" textlink="">
      <xdr:nvSpPr>
        <xdr:cNvPr id="139" name="テキスト ボックス 138"/>
        <xdr:cNvSpPr txBox="1"/>
      </xdr:nvSpPr>
      <xdr:spPr>
        <a:xfrm>
          <a:off x="2527300" y="701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53689</xdr:rowOff>
    </xdr:from>
    <xdr:to>
      <xdr:col>24</xdr:col>
      <xdr:colOff>63500</xdr:colOff>
      <xdr:row>34</xdr:row>
      <xdr:rowOff>12198</xdr:rowOff>
    </xdr:to>
    <xdr:cxnSp macro="">
      <xdr:nvCxnSpPr>
        <xdr:cNvPr id="65" name="直線コネクタ 64"/>
        <xdr:cNvCxnSpPr/>
      </xdr:nvCxnSpPr>
      <xdr:spPr>
        <a:xfrm flipV="1">
          <a:off x="3797300" y="5711539"/>
          <a:ext cx="838200" cy="12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127841</xdr:rowOff>
    </xdr:from>
    <xdr:to>
      <xdr:col>19</xdr:col>
      <xdr:colOff>177800</xdr:colOff>
      <xdr:row>34</xdr:row>
      <xdr:rowOff>12198</xdr:rowOff>
    </xdr:to>
    <xdr:cxnSp macro="">
      <xdr:nvCxnSpPr>
        <xdr:cNvPr id="68" name="直線コネクタ 67"/>
        <xdr:cNvCxnSpPr/>
      </xdr:nvCxnSpPr>
      <xdr:spPr>
        <a:xfrm>
          <a:off x="2908300" y="5785691"/>
          <a:ext cx="889000" cy="5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127841</xdr:rowOff>
    </xdr:from>
    <xdr:to>
      <xdr:col>15</xdr:col>
      <xdr:colOff>50800</xdr:colOff>
      <xdr:row>33</xdr:row>
      <xdr:rowOff>170533</xdr:rowOff>
    </xdr:to>
    <xdr:cxnSp macro="">
      <xdr:nvCxnSpPr>
        <xdr:cNvPr id="71" name="直線コネクタ 70"/>
        <xdr:cNvCxnSpPr/>
      </xdr:nvCxnSpPr>
      <xdr:spPr>
        <a:xfrm flipV="1">
          <a:off x="2019300" y="5785691"/>
          <a:ext cx="889000" cy="4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170533</xdr:rowOff>
    </xdr:from>
    <xdr:to>
      <xdr:col>10</xdr:col>
      <xdr:colOff>114300</xdr:colOff>
      <xdr:row>34</xdr:row>
      <xdr:rowOff>9970</xdr:rowOff>
    </xdr:to>
    <xdr:cxnSp macro="">
      <xdr:nvCxnSpPr>
        <xdr:cNvPr id="74" name="直線コネクタ 73"/>
        <xdr:cNvCxnSpPr/>
      </xdr:nvCxnSpPr>
      <xdr:spPr>
        <a:xfrm flipV="1">
          <a:off x="1130300" y="5828383"/>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2889</xdr:rowOff>
    </xdr:from>
    <xdr:to>
      <xdr:col>24</xdr:col>
      <xdr:colOff>114300</xdr:colOff>
      <xdr:row>33</xdr:row>
      <xdr:rowOff>104489</xdr:rowOff>
    </xdr:to>
    <xdr:sp macro="" textlink="">
      <xdr:nvSpPr>
        <xdr:cNvPr id="84" name="楕円 83"/>
        <xdr:cNvSpPr/>
      </xdr:nvSpPr>
      <xdr:spPr>
        <a:xfrm>
          <a:off x="4584700" y="56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25766</xdr:rowOff>
    </xdr:from>
    <xdr:ext cx="534377" cy="259045"/>
    <xdr:sp macro="" textlink="">
      <xdr:nvSpPr>
        <xdr:cNvPr id="85" name="人件費該当値テキスト"/>
        <xdr:cNvSpPr txBox="1"/>
      </xdr:nvSpPr>
      <xdr:spPr>
        <a:xfrm>
          <a:off x="4686300" y="551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132848</xdr:rowOff>
    </xdr:from>
    <xdr:to>
      <xdr:col>20</xdr:col>
      <xdr:colOff>38100</xdr:colOff>
      <xdr:row>34</xdr:row>
      <xdr:rowOff>62998</xdr:rowOff>
    </xdr:to>
    <xdr:sp macro="" textlink="">
      <xdr:nvSpPr>
        <xdr:cNvPr id="86" name="楕円 85"/>
        <xdr:cNvSpPr/>
      </xdr:nvSpPr>
      <xdr:spPr>
        <a:xfrm>
          <a:off x="3746500" y="579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79525</xdr:rowOff>
    </xdr:from>
    <xdr:ext cx="534377" cy="259045"/>
    <xdr:sp macro="" textlink="">
      <xdr:nvSpPr>
        <xdr:cNvPr id="87" name="テキスト ボックス 86"/>
        <xdr:cNvSpPr txBox="1"/>
      </xdr:nvSpPr>
      <xdr:spPr>
        <a:xfrm>
          <a:off x="3530111" y="556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77041</xdr:rowOff>
    </xdr:from>
    <xdr:to>
      <xdr:col>15</xdr:col>
      <xdr:colOff>101600</xdr:colOff>
      <xdr:row>34</xdr:row>
      <xdr:rowOff>7191</xdr:rowOff>
    </xdr:to>
    <xdr:sp macro="" textlink="">
      <xdr:nvSpPr>
        <xdr:cNvPr id="88" name="楕円 87"/>
        <xdr:cNvSpPr/>
      </xdr:nvSpPr>
      <xdr:spPr>
        <a:xfrm>
          <a:off x="2857500" y="573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23718</xdr:rowOff>
    </xdr:from>
    <xdr:ext cx="534377" cy="259045"/>
    <xdr:sp macro="" textlink="">
      <xdr:nvSpPr>
        <xdr:cNvPr id="89" name="テキスト ボックス 88"/>
        <xdr:cNvSpPr txBox="1"/>
      </xdr:nvSpPr>
      <xdr:spPr>
        <a:xfrm>
          <a:off x="2641111" y="551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119733</xdr:rowOff>
    </xdr:from>
    <xdr:to>
      <xdr:col>10</xdr:col>
      <xdr:colOff>165100</xdr:colOff>
      <xdr:row>34</xdr:row>
      <xdr:rowOff>49883</xdr:rowOff>
    </xdr:to>
    <xdr:sp macro="" textlink="">
      <xdr:nvSpPr>
        <xdr:cNvPr id="90" name="楕円 89"/>
        <xdr:cNvSpPr/>
      </xdr:nvSpPr>
      <xdr:spPr>
        <a:xfrm>
          <a:off x="1968500" y="57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66410</xdr:rowOff>
    </xdr:from>
    <xdr:ext cx="534377" cy="259045"/>
    <xdr:sp macro="" textlink="">
      <xdr:nvSpPr>
        <xdr:cNvPr id="91" name="テキスト ボックス 90"/>
        <xdr:cNvSpPr txBox="1"/>
      </xdr:nvSpPr>
      <xdr:spPr>
        <a:xfrm>
          <a:off x="1752111" y="55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130620</xdr:rowOff>
    </xdr:from>
    <xdr:to>
      <xdr:col>6</xdr:col>
      <xdr:colOff>38100</xdr:colOff>
      <xdr:row>34</xdr:row>
      <xdr:rowOff>60770</xdr:rowOff>
    </xdr:to>
    <xdr:sp macro="" textlink="">
      <xdr:nvSpPr>
        <xdr:cNvPr id="92" name="楕円 91"/>
        <xdr:cNvSpPr/>
      </xdr:nvSpPr>
      <xdr:spPr>
        <a:xfrm>
          <a:off x="1079500" y="578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77297</xdr:rowOff>
    </xdr:from>
    <xdr:ext cx="534377" cy="259045"/>
    <xdr:sp macro="" textlink="">
      <xdr:nvSpPr>
        <xdr:cNvPr id="93" name="テキスト ボックス 92"/>
        <xdr:cNvSpPr txBox="1"/>
      </xdr:nvSpPr>
      <xdr:spPr>
        <a:xfrm>
          <a:off x="863111" y="55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97820</xdr:rowOff>
    </xdr:from>
    <xdr:to>
      <xdr:col>24</xdr:col>
      <xdr:colOff>63500</xdr:colOff>
      <xdr:row>53</xdr:row>
      <xdr:rowOff>111354</xdr:rowOff>
    </xdr:to>
    <xdr:cxnSp macro="">
      <xdr:nvCxnSpPr>
        <xdr:cNvPr id="121" name="直線コネクタ 120"/>
        <xdr:cNvCxnSpPr/>
      </xdr:nvCxnSpPr>
      <xdr:spPr>
        <a:xfrm flipV="1">
          <a:off x="3797300" y="9013220"/>
          <a:ext cx="838200" cy="18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1627</xdr:rowOff>
    </xdr:from>
    <xdr:ext cx="534377" cy="259045"/>
    <xdr:sp macro="" textlink="">
      <xdr:nvSpPr>
        <xdr:cNvPr id="122" name="物件費平均値テキスト"/>
        <xdr:cNvSpPr txBox="1"/>
      </xdr:nvSpPr>
      <xdr:spPr>
        <a:xfrm>
          <a:off x="4686300" y="943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96951</xdr:rowOff>
    </xdr:from>
    <xdr:to>
      <xdr:col>19</xdr:col>
      <xdr:colOff>177800</xdr:colOff>
      <xdr:row>53</xdr:row>
      <xdr:rowOff>111354</xdr:rowOff>
    </xdr:to>
    <xdr:cxnSp macro="">
      <xdr:nvCxnSpPr>
        <xdr:cNvPr id="124" name="直線コネクタ 123"/>
        <xdr:cNvCxnSpPr/>
      </xdr:nvCxnSpPr>
      <xdr:spPr>
        <a:xfrm>
          <a:off x="2908300" y="9183801"/>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99331</xdr:rowOff>
    </xdr:from>
    <xdr:ext cx="534377" cy="259045"/>
    <xdr:sp macro="" textlink="">
      <xdr:nvSpPr>
        <xdr:cNvPr id="126" name="テキスト ボックス 125"/>
        <xdr:cNvSpPr txBox="1"/>
      </xdr:nvSpPr>
      <xdr:spPr>
        <a:xfrm>
          <a:off x="3530111" y="970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96951</xdr:rowOff>
    </xdr:from>
    <xdr:to>
      <xdr:col>15</xdr:col>
      <xdr:colOff>50800</xdr:colOff>
      <xdr:row>54</xdr:row>
      <xdr:rowOff>118714</xdr:rowOff>
    </xdr:to>
    <xdr:cxnSp macro="">
      <xdr:nvCxnSpPr>
        <xdr:cNvPr id="127" name="直線コネクタ 126"/>
        <xdr:cNvCxnSpPr/>
      </xdr:nvCxnSpPr>
      <xdr:spPr>
        <a:xfrm flipV="1">
          <a:off x="2019300" y="9183801"/>
          <a:ext cx="889000" cy="19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118714</xdr:rowOff>
    </xdr:from>
    <xdr:to>
      <xdr:col>10</xdr:col>
      <xdr:colOff>114300</xdr:colOff>
      <xdr:row>54</xdr:row>
      <xdr:rowOff>144226</xdr:rowOff>
    </xdr:to>
    <xdr:cxnSp macro="">
      <xdr:nvCxnSpPr>
        <xdr:cNvPr id="130" name="直線コネクタ 129"/>
        <xdr:cNvCxnSpPr/>
      </xdr:nvCxnSpPr>
      <xdr:spPr>
        <a:xfrm flipV="1">
          <a:off x="1130300" y="9377014"/>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24259</xdr:rowOff>
    </xdr:from>
    <xdr:ext cx="534377" cy="259045"/>
    <xdr:sp macro="" textlink="">
      <xdr:nvSpPr>
        <xdr:cNvPr id="134" name="テキスト ボックス 133"/>
        <xdr:cNvSpPr txBox="1"/>
      </xdr:nvSpPr>
      <xdr:spPr>
        <a:xfrm>
          <a:off x="863111" y="97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47020</xdr:rowOff>
    </xdr:from>
    <xdr:to>
      <xdr:col>24</xdr:col>
      <xdr:colOff>114300</xdr:colOff>
      <xdr:row>52</xdr:row>
      <xdr:rowOff>148620</xdr:rowOff>
    </xdr:to>
    <xdr:sp macro="" textlink="">
      <xdr:nvSpPr>
        <xdr:cNvPr id="140" name="楕円 139"/>
        <xdr:cNvSpPr/>
      </xdr:nvSpPr>
      <xdr:spPr>
        <a:xfrm>
          <a:off x="4584700" y="89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69897</xdr:rowOff>
    </xdr:from>
    <xdr:ext cx="534377" cy="259045"/>
    <xdr:sp macro="" textlink="">
      <xdr:nvSpPr>
        <xdr:cNvPr id="141" name="物件費該当値テキスト"/>
        <xdr:cNvSpPr txBox="1"/>
      </xdr:nvSpPr>
      <xdr:spPr>
        <a:xfrm>
          <a:off x="4686300" y="88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60554</xdr:rowOff>
    </xdr:from>
    <xdr:to>
      <xdr:col>20</xdr:col>
      <xdr:colOff>38100</xdr:colOff>
      <xdr:row>53</xdr:row>
      <xdr:rowOff>162154</xdr:rowOff>
    </xdr:to>
    <xdr:sp macro="" textlink="">
      <xdr:nvSpPr>
        <xdr:cNvPr id="142" name="楕円 141"/>
        <xdr:cNvSpPr/>
      </xdr:nvSpPr>
      <xdr:spPr>
        <a:xfrm>
          <a:off x="3746500" y="914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7231</xdr:rowOff>
    </xdr:from>
    <xdr:ext cx="534377" cy="259045"/>
    <xdr:sp macro="" textlink="">
      <xdr:nvSpPr>
        <xdr:cNvPr id="143" name="テキスト ボックス 142"/>
        <xdr:cNvSpPr txBox="1"/>
      </xdr:nvSpPr>
      <xdr:spPr>
        <a:xfrm>
          <a:off x="3530111" y="892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46151</xdr:rowOff>
    </xdr:from>
    <xdr:to>
      <xdr:col>15</xdr:col>
      <xdr:colOff>101600</xdr:colOff>
      <xdr:row>53</xdr:row>
      <xdr:rowOff>147751</xdr:rowOff>
    </xdr:to>
    <xdr:sp macro="" textlink="">
      <xdr:nvSpPr>
        <xdr:cNvPr id="144" name="楕円 143"/>
        <xdr:cNvSpPr/>
      </xdr:nvSpPr>
      <xdr:spPr>
        <a:xfrm>
          <a:off x="2857500" y="913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164278</xdr:rowOff>
    </xdr:from>
    <xdr:ext cx="534377" cy="259045"/>
    <xdr:sp macro="" textlink="">
      <xdr:nvSpPr>
        <xdr:cNvPr id="145" name="テキスト ボックス 144"/>
        <xdr:cNvSpPr txBox="1"/>
      </xdr:nvSpPr>
      <xdr:spPr>
        <a:xfrm>
          <a:off x="2641111" y="890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67914</xdr:rowOff>
    </xdr:from>
    <xdr:to>
      <xdr:col>10</xdr:col>
      <xdr:colOff>165100</xdr:colOff>
      <xdr:row>54</xdr:row>
      <xdr:rowOff>169514</xdr:rowOff>
    </xdr:to>
    <xdr:sp macro="" textlink="">
      <xdr:nvSpPr>
        <xdr:cNvPr id="146" name="楕円 145"/>
        <xdr:cNvSpPr/>
      </xdr:nvSpPr>
      <xdr:spPr>
        <a:xfrm>
          <a:off x="1968500" y="93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14591</xdr:rowOff>
    </xdr:from>
    <xdr:ext cx="534377" cy="259045"/>
    <xdr:sp macro="" textlink="">
      <xdr:nvSpPr>
        <xdr:cNvPr id="147" name="テキスト ボックス 146"/>
        <xdr:cNvSpPr txBox="1"/>
      </xdr:nvSpPr>
      <xdr:spPr>
        <a:xfrm>
          <a:off x="1752111" y="91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93426</xdr:rowOff>
    </xdr:from>
    <xdr:to>
      <xdr:col>6</xdr:col>
      <xdr:colOff>38100</xdr:colOff>
      <xdr:row>55</xdr:row>
      <xdr:rowOff>23576</xdr:rowOff>
    </xdr:to>
    <xdr:sp macro="" textlink="">
      <xdr:nvSpPr>
        <xdr:cNvPr id="148" name="楕円 147"/>
        <xdr:cNvSpPr/>
      </xdr:nvSpPr>
      <xdr:spPr>
        <a:xfrm>
          <a:off x="1079500" y="935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40103</xdr:rowOff>
    </xdr:from>
    <xdr:ext cx="534377" cy="259045"/>
    <xdr:sp macro="" textlink="">
      <xdr:nvSpPr>
        <xdr:cNvPr id="149" name="テキスト ボックス 148"/>
        <xdr:cNvSpPr txBox="1"/>
      </xdr:nvSpPr>
      <xdr:spPr>
        <a:xfrm>
          <a:off x="863111" y="91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33129</xdr:rowOff>
    </xdr:from>
    <xdr:to>
      <xdr:col>24</xdr:col>
      <xdr:colOff>63500</xdr:colOff>
      <xdr:row>75</xdr:row>
      <xdr:rowOff>119888</xdr:rowOff>
    </xdr:to>
    <xdr:cxnSp macro="">
      <xdr:nvCxnSpPr>
        <xdr:cNvPr id="180" name="直線コネクタ 179"/>
        <xdr:cNvCxnSpPr/>
      </xdr:nvCxnSpPr>
      <xdr:spPr>
        <a:xfrm flipV="1">
          <a:off x="3797300" y="12891879"/>
          <a:ext cx="838200" cy="8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37501</xdr:rowOff>
    </xdr:from>
    <xdr:ext cx="469744" cy="259045"/>
    <xdr:sp macro="" textlink="">
      <xdr:nvSpPr>
        <xdr:cNvPr id="181" name="維持補修費平均値テキスト"/>
        <xdr:cNvSpPr txBox="1"/>
      </xdr:nvSpPr>
      <xdr:spPr>
        <a:xfrm>
          <a:off x="4686300" y="13067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119888</xdr:rowOff>
    </xdr:from>
    <xdr:to>
      <xdr:col>19</xdr:col>
      <xdr:colOff>177800</xdr:colOff>
      <xdr:row>75</xdr:row>
      <xdr:rowOff>154831</xdr:rowOff>
    </xdr:to>
    <xdr:cxnSp macro="">
      <xdr:nvCxnSpPr>
        <xdr:cNvPr id="183" name="直線コネクタ 182"/>
        <xdr:cNvCxnSpPr/>
      </xdr:nvCxnSpPr>
      <xdr:spPr>
        <a:xfrm flipV="1">
          <a:off x="2908300" y="12978638"/>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164645</xdr:rowOff>
    </xdr:from>
    <xdr:ext cx="469744" cy="259045"/>
    <xdr:sp macro="" textlink="">
      <xdr:nvSpPr>
        <xdr:cNvPr id="185" name="テキスト ボックス 184"/>
        <xdr:cNvSpPr txBox="1"/>
      </xdr:nvSpPr>
      <xdr:spPr>
        <a:xfrm>
          <a:off x="3562428" y="1319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154831</xdr:rowOff>
    </xdr:from>
    <xdr:to>
      <xdr:col>15</xdr:col>
      <xdr:colOff>50800</xdr:colOff>
      <xdr:row>76</xdr:row>
      <xdr:rowOff>91477</xdr:rowOff>
    </xdr:to>
    <xdr:cxnSp macro="">
      <xdr:nvCxnSpPr>
        <xdr:cNvPr id="186" name="直線コネクタ 185"/>
        <xdr:cNvCxnSpPr/>
      </xdr:nvCxnSpPr>
      <xdr:spPr>
        <a:xfrm flipV="1">
          <a:off x="2019300" y="13013581"/>
          <a:ext cx="889000" cy="10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82566</xdr:rowOff>
    </xdr:from>
    <xdr:ext cx="469744" cy="259045"/>
    <xdr:sp macro="" textlink="">
      <xdr:nvSpPr>
        <xdr:cNvPr id="188" name="テキスト ボックス 187"/>
        <xdr:cNvSpPr txBox="1"/>
      </xdr:nvSpPr>
      <xdr:spPr>
        <a:xfrm>
          <a:off x="2673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52397</xdr:rowOff>
    </xdr:from>
    <xdr:to>
      <xdr:col>10</xdr:col>
      <xdr:colOff>114300</xdr:colOff>
      <xdr:row>76</xdr:row>
      <xdr:rowOff>91477</xdr:rowOff>
    </xdr:to>
    <xdr:cxnSp macro="">
      <xdr:nvCxnSpPr>
        <xdr:cNvPr id="189" name="直線コネクタ 188"/>
        <xdr:cNvCxnSpPr/>
      </xdr:nvCxnSpPr>
      <xdr:spPr>
        <a:xfrm>
          <a:off x="1130300" y="13082597"/>
          <a:ext cx="889000" cy="3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159746</xdr:rowOff>
    </xdr:from>
    <xdr:ext cx="469744" cy="259045"/>
    <xdr:sp macro="" textlink="">
      <xdr:nvSpPr>
        <xdr:cNvPr id="191" name="テキスト ボックス 190"/>
        <xdr:cNvSpPr txBox="1"/>
      </xdr:nvSpPr>
      <xdr:spPr>
        <a:xfrm>
          <a:off x="1784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22260</xdr:rowOff>
    </xdr:from>
    <xdr:ext cx="469744" cy="259045"/>
    <xdr:sp macro="" textlink="">
      <xdr:nvSpPr>
        <xdr:cNvPr id="193" name="テキスト ボックス 192"/>
        <xdr:cNvSpPr txBox="1"/>
      </xdr:nvSpPr>
      <xdr:spPr>
        <a:xfrm>
          <a:off x="895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153779</xdr:rowOff>
    </xdr:from>
    <xdr:to>
      <xdr:col>24</xdr:col>
      <xdr:colOff>114300</xdr:colOff>
      <xdr:row>75</xdr:row>
      <xdr:rowOff>83929</xdr:rowOff>
    </xdr:to>
    <xdr:sp macro="" textlink="">
      <xdr:nvSpPr>
        <xdr:cNvPr id="199" name="楕円 198"/>
        <xdr:cNvSpPr/>
      </xdr:nvSpPr>
      <xdr:spPr>
        <a:xfrm>
          <a:off x="4584700" y="128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5206</xdr:rowOff>
    </xdr:from>
    <xdr:ext cx="469744" cy="259045"/>
    <xdr:sp macro="" textlink="">
      <xdr:nvSpPr>
        <xdr:cNvPr id="200" name="維持補修費該当値テキスト"/>
        <xdr:cNvSpPr txBox="1"/>
      </xdr:nvSpPr>
      <xdr:spPr>
        <a:xfrm>
          <a:off x="4686300" y="1269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69088</xdr:rowOff>
    </xdr:from>
    <xdr:to>
      <xdr:col>20</xdr:col>
      <xdr:colOff>38100</xdr:colOff>
      <xdr:row>75</xdr:row>
      <xdr:rowOff>170687</xdr:rowOff>
    </xdr:to>
    <xdr:sp macro="" textlink="">
      <xdr:nvSpPr>
        <xdr:cNvPr id="201" name="楕円 200"/>
        <xdr:cNvSpPr/>
      </xdr:nvSpPr>
      <xdr:spPr>
        <a:xfrm>
          <a:off x="3746500" y="129278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15765</xdr:rowOff>
    </xdr:from>
    <xdr:ext cx="469744" cy="259045"/>
    <xdr:sp macro="" textlink="">
      <xdr:nvSpPr>
        <xdr:cNvPr id="202" name="テキスト ボックス 201"/>
        <xdr:cNvSpPr txBox="1"/>
      </xdr:nvSpPr>
      <xdr:spPr>
        <a:xfrm>
          <a:off x="3562428" y="1270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104031</xdr:rowOff>
    </xdr:from>
    <xdr:to>
      <xdr:col>15</xdr:col>
      <xdr:colOff>101600</xdr:colOff>
      <xdr:row>76</xdr:row>
      <xdr:rowOff>34181</xdr:rowOff>
    </xdr:to>
    <xdr:sp macro="" textlink="">
      <xdr:nvSpPr>
        <xdr:cNvPr id="203" name="楕円 202"/>
        <xdr:cNvSpPr/>
      </xdr:nvSpPr>
      <xdr:spPr>
        <a:xfrm>
          <a:off x="2857500" y="129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50708</xdr:rowOff>
    </xdr:from>
    <xdr:ext cx="469744" cy="259045"/>
    <xdr:sp macro="" textlink="">
      <xdr:nvSpPr>
        <xdr:cNvPr id="204" name="テキスト ボックス 203"/>
        <xdr:cNvSpPr txBox="1"/>
      </xdr:nvSpPr>
      <xdr:spPr>
        <a:xfrm>
          <a:off x="2673428" y="1273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40677</xdr:rowOff>
    </xdr:from>
    <xdr:to>
      <xdr:col>10</xdr:col>
      <xdr:colOff>165100</xdr:colOff>
      <xdr:row>76</xdr:row>
      <xdr:rowOff>142277</xdr:rowOff>
    </xdr:to>
    <xdr:sp macro="" textlink="">
      <xdr:nvSpPr>
        <xdr:cNvPr id="205" name="楕円 204"/>
        <xdr:cNvSpPr/>
      </xdr:nvSpPr>
      <xdr:spPr>
        <a:xfrm>
          <a:off x="1968500" y="130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158804</xdr:rowOff>
    </xdr:from>
    <xdr:ext cx="469744" cy="259045"/>
    <xdr:sp macro="" textlink="">
      <xdr:nvSpPr>
        <xdr:cNvPr id="206" name="テキスト ボックス 205"/>
        <xdr:cNvSpPr txBox="1"/>
      </xdr:nvSpPr>
      <xdr:spPr>
        <a:xfrm>
          <a:off x="1784428" y="1284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1597</xdr:rowOff>
    </xdr:from>
    <xdr:to>
      <xdr:col>6</xdr:col>
      <xdr:colOff>38100</xdr:colOff>
      <xdr:row>76</xdr:row>
      <xdr:rowOff>103197</xdr:rowOff>
    </xdr:to>
    <xdr:sp macro="" textlink="">
      <xdr:nvSpPr>
        <xdr:cNvPr id="207" name="楕円 206"/>
        <xdr:cNvSpPr/>
      </xdr:nvSpPr>
      <xdr:spPr>
        <a:xfrm>
          <a:off x="1079500" y="130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119724</xdr:rowOff>
    </xdr:from>
    <xdr:ext cx="469744" cy="259045"/>
    <xdr:sp macro="" textlink="">
      <xdr:nvSpPr>
        <xdr:cNvPr id="208" name="テキスト ボックス 207"/>
        <xdr:cNvSpPr txBox="1"/>
      </xdr:nvSpPr>
      <xdr:spPr>
        <a:xfrm>
          <a:off x="895428" y="1280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132442</xdr:rowOff>
    </xdr:from>
    <xdr:to>
      <xdr:col>24</xdr:col>
      <xdr:colOff>63500</xdr:colOff>
      <xdr:row>95</xdr:row>
      <xdr:rowOff>55442</xdr:rowOff>
    </xdr:to>
    <xdr:cxnSp macro="">
      <xdr:nvCxnSpPr>
        <xdr:cNvPr id="238" name="直線コネクタ 237"/>
        <xdr:cNvCxnSpPr/>
      </xdr:nvCxnSpPr>
      <xdr:spPr>
        <a:xfrm flipV="1">
          <a:off x="3797300" y="16248742"/>
          <a:ext cx="838200" cy="9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36256</xdr:rowOff>
    </xdr:from>
    <xdr:ext cx="534377" cy="259045"/>
    <xdr:sp macro="" textlink="">
      <xdr:nvSpPr>
        <xdr:cNvPr id="239" name="扶助費平均値テキスト"/>
        <xdr:cNvSpPr txBox="1"/>
      </xdr:nvSpPr>
      <xdr:spPr>
        <a:xfrm>
          <a:off x="4686300" y="1632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55442</xdr:rowOff>
    </xdr:from>
    <xdr:to>
      <xdr:col>19</xdr:col>
      <xdr:colOff>177800</xdr:colOff>
      <xdr:row>95</xdr:row>
      <xdr:rowOff>89218</xdr:rowOff>
    </xdr:to>
    <xdr:cxnSp macro="">
      <xdr:nvCxnSpPr>
        <xdr:cNvPr id="241" name="直線コネクタ 240"/>
        <xdr:cNvCxnSpPr/>
      </xdr:nvCxnSpPr>
      <xdr:spPr>
        <a:xfrm flipV="1">
          <a:off x="2908300" y="16343192"/>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28027</xdr:rowOff>
    </xdr:from>
    <xdr:ext cx="534377" cy="259045"/>
    <xdr:sp macro="" textlink="">
      <xdr:nvSpPr>
        <xdr:cNvPr id="243" name="テキスト ボックス 242"/>
        <xdr:cNvSpPr txBox="1"/>
      </xdr:nvSpPr>
      <xdr:spPr>
        <a:xfrm>
          <a:off x="3530111" y="164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89218</xdr:rowOff>
    </xdr:from>
    <xdr:to>
      <xdr:col>15</xdr:col>
      <xdr:colOff>50800</xdr:colOff>
      <xdr:row>95</xdr:row>
      <xdr:rowOff>147682</xdr:rowOff>
    </xdr:to>
    <xdr:cxnSp macro="">
      <xdr:nvCxnSpPr>
        <xdr:cNvPr id="244" name="直線コネクタ 243"/>
        <xdr:cNvCxnSpPr/>
      </xdr:nvCxnSpPr>
      <xdr:spPr>
        <a:xfrm flipV="1">
          <a:off x="2019300" y="16376968"/>
          <a:ext cx="889000" cy="5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145660</xdr:rowOff>
    </xdr:from>
    <xdr:ext cx="534377" cy="259045"/>
    <xdr:sp macro="" textlink="">
      <xdr:nvSpPr>
        <xdr:cNvPr id="246" name="テキスト ボックス 245"/>
        <xdr:cNvSpPr txBox="1"/>
      </xdr:nvSpPr>
      <xdr:spPr>
        <a:xfrm>
          <a:off x="2641111" y="1643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147682</xdr:rowOff>
    </xdr:from>
    <xdr:to>
      <xdr:col>10</xdr:col>
      <xdr:colOff>114300</xdr:colOff>
      <xdr:row>96</xdr:row>
      <xdr:rowOff>99961</xdr:rowOff>
    </xdr:to>
    <xdr:cxnSp macro="">
      <xdr:nvCxnSpPr>
        <xdr:cNvPr id="247" name="直線コネクタ 246"/>
        <xdr:cNvCxnSpPr/>
      </xdr:nvCxnSpPr>
      <xdr:spPr>
        <a:xfrm flipV="1">
          <a:off x="1130300" y="16435432"/>
          <a:ext cx="889000" cy="1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19683</xdr:rowOff>
    </xdr:from>
    <xdr:ext cx="534377" cy="259045"/>
    <xdr:sp macro="" textlink="">
      <xdr:nvSpPr>
        <xdr:cNvPr id="249" name="テキスト ボックス 248"/>
        <xdr:cNvSpPr txBox="1"/>
      </xdr:nvSpPr>
      <xdr:spPr>
        <a:xfrm>
          <a:off x="1752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81642</xdr:rowOff>
    </xdr:from>
    <xdr:to>
      <xdr:col>24</xdr:col>
      <xdr:colOff>114300</xdr:colOff>
      <xdr:row>95</xdr:row>
      <xdr:rowOff>11792</xdr:rowOff>
    </xdr:to>
    <xdr:sp macro="" textlink="">
      <xdr:nvSpPr>
        <xdr:cNvPr id="257" name="楕円 256"/>
        <xdr:cNvSpPr/>
      </xdr:nvSpPr>
      <xdr:spPr>
        <a:xfrm>
          <a:off x="4584700" y="161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104519</xdr:rowOff>
    </xdr:from>
    <xdr:ext cx="599010" cy="259045"/>
    <xdr:sp macro="" textlink="">
      <xdr:nvSpPr>
        <xdr:cNvPr id="258" name="扶助費該当値テキスト"/>
        <xdr:cNvSpPr txBox="1"/>
      </xdr:nvSpPr>
      <xdr:spPr>
        <a:xfrm>
          <a:off x="4686300" y="1604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4642</xdr:rowOff>
    </xdr:from>
    <xdr:to>
      <xdr:col>20</xdr:col>
      <xdr:colOff>38100</xdr:colOff>
      <xdr:row>95</xdr:row>
      <xdr:rowOff>106242</xdr:rowOff>
    </xdr:to>
    <xdr:sp macro="" textlink="">
      <xdr:nvSpPr>
        <xdr:cNvPr id="259" name="楕円 258"/>
        <xdr:cNvSpPr/>
      </xdr:nvSpPr>
      <xdr:spPr>
        <a:xfrm>
          <a:off x="3746500" y="162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122769</xdr:rowOff>
    </xdr:from>
    <xdr:ext cx="534377" cy="259045"/>
    <xdr:sp macro="" textlink="">
      <xdr:nvSpPr>
        <xdr:cNvPr id="260" name="テキスト ボックス 259"/>
        <xdr:cNvSpPr txBox="1"/>
      </xdr:nvSpPr>
      <xdr:spPr>
        <a:xfrm>
          <a:off x="3530111" y="1606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38418</xdr:rowOff>
    </xdr:from>
    <xdr:to>
      <xdr:col>15</xdr:col>
      <xdr:colOff>101600</xdr:colOff>
      <xdr:row>95</xdr:row>
      <xdr:rowOff>140018</xdr:rowOff>
    </xdr:to>
    <xdr:sp macro="" textlink="">
      <xdr:nvSpPr>
        <xdr:cNvPr id="261" name="楕円 260"/>
        <xdr:cNvSpPr/>
      </xdr:nvSpPr>
      <xdr:spPr>
        <a:xfrm>
          <a:off x="2857500" y="1632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156545</xdr:rowOff>
    </xdr:from>
    <xdr:ext cx="534377" cy="259045"/>
    <xdr:sp macro="" textlink="">
      <xdr:nvSpPr>
        <xdr:cNvPr id="262" name="テキスト ボックス 261"/>
        <xdr:cNvSpPr txBox="1"/>
      </xdr:nvSpPr>
      <xdr:spPr>
        <a:xfrm>
          <a:off x="2641111" y="161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96882</xdr:rowOff>
    </xdr:from>
    <xdr:to>
      <xdr:col>10</xdr:col>
      <xdr:colOff>165100</xdr:colOff>
      <xdr:row>96</xdr:row>
      <xdr:rowOff>27032</xdr:rowOff>
    </xdr:to>
    <xdr:sp macro="" textlink="">
      <xdr:nvSpPr>
        <xdr:cNvPr id="263" name="楕円 262"/>
        <xdr:cNvSpPr/>
      </xdr:nvSpPr>
      <xdr:spPr>
        <a:xfrm>
          <a:off x="1968500" y="1638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43559</xdr:rowOff>
    </xdr:from>
    <xdr:ext cx="534377" cy="259045"/>
    <xdr:sp macro="" textlink="">
      <xdr:nvSpPr>
        <xdr:cNvPr id="264" name="テキスト ボックス 263"/>
        <xdr:cNvSpPr txBox="1"/>
      </xdr:nvSpPr>
      <xdr:spPr>
        <a:xfrm>
          <a:off x="1752111" y="1615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49161</xdr:rowOff>
    </xdr:from>
    <xdr:to>
      <xdr:col>6</xdr:col>
      <xdr:colOff>38100</xdr:colOff>
      <xdr:row>96</xdr:row>
      <xdr:rowOff>150761</xdr:rowOff>
    </xdr:to>
    <xdr:sp macro="" textlink="">
      <xdr:nvSpPr>
        <xdr:cNvPr id="265" name="楕円 264"/>
        <xdr:cNvSpPr/>
      </xdr:nvSpPr>
      <xdr:spPr>
        <a:xfrm>
          <a:off x="1079500" y="1650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141888</xdr:rowOff>
    </xdr:from>
    <xdr:ext cx="534377" cy="259045"/>
    <xdr:sp macro="" textlink="">
      <xdr:nvSpPr>
        <xdr:cNvPr id="266" name="テキスト ボックス 265"/>
        <xdr:cNvSpPr txBox="1"/>
      </xdr:nvSpPr>
      <xdr:spPr>
        <a:xfrm>
          <a:off x="863111" y="1660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94176</xdr:rowOff>
    </xdr:from>
    <xdr:to>
      <xdr:col>55</xdr:col>
      <xdr:colOff>0</xdr:colOff>
      <xdr:row>37</xdr:row>
      <xdr:rowOff>125723</xdr:rowOff>
    </xdr:to>
    <xdr:cxnSp macro="">
      <xdr:nvCxnSpPr>
        <xdr:cNvPr id="298" name="直線コネクタ 297"/>
        <xdr:cNvCxnSpPr/>
      </xdr:nvCxnSpPr>
      <xdr:spPr>
        <a:xfrm flipV="1">
          <a:off x="9639300" y="6437826"/>
          <a:ext cx="8382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125723</xdr:rowOff>
    </xdr:from>
    <xdr:to>
      <xdr:col>50</xdr:col>
      <xdr:colOff>114300</xdr:colOff>
      <xdr:row>37</xdr:row>
      <xdr:rowOff>136565</xdr:rowOff>
    </xdr:to>
    <xdr:cxnSp macro="">
      <xdr:nvCxnSpPr>
        <xdr:cNvPr id="301" name="直線コネクタ 300"/>
        <xdr:cNvCxnSpPr/>
      </xdr:nvCxnSpPr>
      <xdr:spPr>
        <a:xfrm flipV="1">
          <a:off x="8750300" y="6469373"/>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114652</xdr:rowOff>
    </xdr:from>
    <xdr:to>
      <xdr:col>45</xdr:col>
      <xdr:colOff>177800</xdr:colOff>
      <xdr:row>37</xdr:row>
      <xdr:rowOff>136565</xdr:rowOff>
    </xdr:to>
    <xdr:cxnSp macro="">
      <xdr:nvCxnSpPr>
        <xdr:cNvPr id="304" name="直線コネクタ 303"/>
        <xdr:cNvCxnSpPr/>
      </xdr:nvCxnSpPr>
      <xdr:spPr>
        <a:xfrm>
          <a:off x="7861300" y="6286852"/>
          <a:ext cx="889000" cy="19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114652</xdr:rowOff>
    </xdr:from>
    <xdr:to>
      <xdr:col>41</xdr:col>
      <xdr:colOff>50800</xdr:colOff>
      <xdr:row>37</xdr:row>
      <xdr:rowOff>87449</xdr:rowOff>
    </xdr:to>
    <xdr:cxnSp macro="">
      <xdr:nvCxnSpPr>
        <xdr:cNvPr id="307" name="直線コネクタ 306"/>
        <xdr:cNvCxnSpPr/>
      </xdr:nvCxnSpPr>
      <xdr:spPr>
        <a:xfrm flipV="1">
          <a:off x="6972300" y="6286852"/>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43376</xdr:rowOff>
    </xdr:from>
    <xdr:to>
      <xdr:col>55</xdr:col>
      <xdr:colOff>50800</xdr:colOff>
      <xdr:row>37</xdr:row>
      <xdr:rowOff>144976</xdr:rowOff>
    </xdr:to>
    <xdr:sp macro="" textlink="">
      <xdr:nvSpPr>
        <xdr:cNvPr id="317" name="楕円 316"/>
        <xdr:cNvSpPr/>
      </xdr:nvSpPr>
      <xdr:spPr>
        <a:xfrm>
          <a:off x="10426700" y="63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21803</xdr:rowOff>
    </xdr:from>
    <xdr:ext cx="534377" cy="259045"/>
    <xdr:sp macro="" textlink="">
      <xdr:nvSpPr>
        <xdr:cNvPr id="318" name="補助費等該当値テキスト"/>
        <xdr:cNvSpPr txBox="1"/>
      </xdr:nvSpPr>
      <xdr:spPr>
        <a:xfrm>
          <a:off x="10528300" y="63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74923</xdr:rowOff>
    </xdr:from>
    <xdr:to>
      <xdr:col>50</xdr:col>
      <xdr:colOff>165100</xdr:colOff>
      <xdr:row>38</xdr:row>
      <xdr:rowOff>5073</xdr:rowOff>
    </xdr:to>
    <xdr:sp macro="" textlink="">
      <xdr:nvSpPr>
        <xdr:cNvPr id="319" name="楕円 318"/>
        <xdr:cNvSpPr/>
      </xdr:nvSpPr>
      <xdr:spPr>
        <a:xfrm>
          <a:off x="9588500" y="64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167650</xdr:rowOff>
    </xdr:from>
    <xdr:ext cx="534377" cy="259045"/>
    <xdr:sp macro="" textlink="">
      <xdr:nvSpPr>
        <xdr:cNvPr id="320" name="テキスト ボックス 319"/>
        <xdr:cNvSpPr txBox="1"/>
      </xdr:nvSpPr>
      <xdr:spPr>
        <a:xfrm>
          <a:off x="9372111" y="65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85765</xdr:rowOff>
    </xdr:from>
    <xdr:to>
      <xdr:col>46</xdr:col>
      <xdr:colOff>38100</xdr:colOff>
      <xdr:row>38</xdr:row>
      <xdr:rowOff>15915</xdr:rowOff>
    </xdr:to>
    <xdr:sp macro="" textlink="">
      <xdr:nvSpPr>
        <xdr:cNvPr id="321" name="楕円 320"/>
        <xdr:cNvSpPr/>
      </xdr:nvSpPr>
      <xdr:spPr>
        <a:xfrm>
          <a:off x="8699500" y="642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7042</xdr:rowOff>
    </xdr:from>
    <xdr:ext cx="534377" cy="259045"/>
    <xdr:sp macro="" textlink="">
      <xdr:nvSpPr>
        <xdr:cNvPr id="322" name="テキスト ボックス 321"/>
        <xdr:cNvSpPr txBox="1"/>
      </xdr:nvSpPr>
      <xdr:spPr>
        <a:xfrm>
          <a:off x="8483111" y="65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63852</xdr:rowOff>
    </xdr:from>
    <xdr:to>
      <xdr:col>41</xdr:col>
      <xdr:colOff>101600</xdr:colOff>
      <xdr:row>36</xdr:row>
      <xdr:rowOff>165452</xdr:rowOff>
    </xdr:to>
    <xdr:sp macro="" textlink="">
      <xdr:nvSpPr>
        <xdr:cNvPr id="323" name="楕円 322"/>
        <xdr:cNvSpPr/>
      </xdr:nvSpPr>
      <xdr:spPr>
        <a:xfrm>
          <a:off x="7810500" y="623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156579</xdr:rowOff>
    </xdr:from>
    <xdr:ext cx="534377" cy="259045"/>
    <xdr:sp macro="" textlink="">
      <xdr:nvSpPr>
        <xdr:cNvPr id="324" name="テキスト ボックス 323"/>
        <xdr:cNvSpPr txBox="1"/>
      </xdr:nvSpPr>
      <xdr:spPr>
        <a:xfrm>
          <a:off x="7594111" y="632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36649</xdr:rowOff>
    </xdr:from>
    <xdr:to>
      <xdr:col>36</xdr:col>
      <xdr:colOff>165100</xdr:colOff>
      <xdr:row>37</xdr:row>
      <xdr:rowOff>138249</xdr:rowOff>
    </xdr:to>
    <xdr:sp macro="" textlink="">
      <xdr:nvSpPr>
        <xdr:cNvPr id="325" name="楕円 324"/>
        <xdr:cNvSpPr/>
      </xdr:nvSpPr>
      <xdr:spPr>
        <a:xfrm>
          <a:off x="6921500" y="638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129376</xdr:rowOff>
    </xdr:from>
    <xdr:ext cx="534377" cy="259045"/>
    <xdr:sp macro="" textlink="">
      <xdr:nvSpPr>
        <xdr:cNvPr id="326" name="テキスト ボックス 325"/>
        <xdr:cNvSpPr txBox="1"/>
      </xdr:nvSpPr>
      <xdr:spPr>
        <a:xfrm>
          <a:off x="6705111" y="647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90380</xdr:rowOff>
    </xdr:from>
    <xdr:to>
      <xdr:col>55</xdr:col>
      <xdr:colOff>0</xdr:colOff>
      <xdr:row>55</xdr:row>
      <xdr:rowOff>53375</xdr:rowOff>
    </xdr:to>
    <xdr:cxnSp macro="">
      <xdr:nvCxnSpPr>
        <xdr:cNvPr id="359" name="直線コネクタ 358"/>
        <xdr:cNvCxnSpPr/>
      </xdr:nvCxnSpPr>
      <xdr:spPr>
        <a:xfrm>
          <a:off x="9639300" y="9348680"/>
          <a:ext cx="838200" cy="13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95402</xdr:rowOff>
    </xdr:from>
    <xdr:ext cx="534377" cy="259045"/>
    <xdr:sp macro="" textlink="">
      <xdr:nvSpPr>
        <xdr:cNvPr id="360" name="普通建設事業費平均値テキスト"/>
        <xdr:cNvSpPr txBox="1"/>
      </xdr:nvSpPr>
      <xdr:spPr>
        <a:xfrm>
          <a:off x="10528300" y="9525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90380</xdr:rowOff>
    </xdr:from>
    <xdr:to>
      <xdr:col>50</xdr:col>
      <xdr:colOff>114300</xdr:colOff>
      <xdr:row>56</xdr:row>
      <xdr:rowOff>122469</xdr:rowOff>
    </xdr:to>
    <xdr:cxnSp macro="">
      <xdr:nvCxnSpPr>
        <xdr:cNvPr id="362" name="直線コネクタ 361"/>
        <xdr:cNvCxnSpPr/>
      </xdr:nvCxnSpPr>
      <xdr:spPr>
        <a:xfrm flipV="1">
          <a:off x="8750300" y="9348680"/>
          <a:ext cx="889000" cy="37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52725</xdr:rowOff>
    </xdr:from>
    <xdr:ext cx="534377" cy="259045"/>
    <xdr:sp macro="" textlink="">
      <xdr:nvSpPr>
        <xdr:cNvPr id="364" name="テキスト ボックス 363"/>
        <xdr:cNvSpPr txBox="1"/>
      </xdr:nvSpPr>
      <xdr:spPr>
        <a:xfrm>
          <a:off x="9372111" y="965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122469</xdr:rowOff>
    </xdr:from>
    <xdr:to>
      <xdr:col>45</xdr:col>
      <xdr:colOff>177800</xdr:colOff>
      <xdr:row>57</xdr:row>
      <xdr:rowOff>13656</xdr:rowOff>
    </xdr:to>
    <xdr:cxnSp macro="">
      <xdr:nvCxnSpPr>
        <xdr:cNvPr id="365" name="直線コネクタ 364"/>
        <xdr:cNvCxnSpPr/>
      </xdr:nvCxnSpPr>
      <xdr:spPr>
        <a:xfrm flipV="1">
          <a:off x="7861300" y="9723669"/>
          <a:ext cx="8890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13656</xdr:rowOff>
    </xdr:from>
    <xdr:to>
      <xdr:col>41</xdr:col>
      <xdr:colOff>50800</xdr:colOff>
      <xdr:row>57</xdr:row>
      <xdr:rowOff>24829</xdr:rowOff>
    </xdr:to>
    <xdr:cxnSp macro="">
      <xdr:nvCxnSpPr>
        <xdr:cNvPr id="368" name="直線コネクタ 367"/>
        <xdr:cNvCxnSpPr/>
      </xdr:nvCxnSpPr>
      <xdr:spPr>
        <a:xfrm flipV="1">
          <a:off x="6972300" y="9786306"/>
          <a:ext cx="889000" cy="1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2575</xdr:rowOff>
    </xdr:from>
    <xdr:to>
      <xdr:col>55</xdr:col>
      <xdr:colOff>50800</xdr:colOff>
      <xdr:row>55</xdr:row>
      <xdr:rowOff>104175</xdr:rowOff>
    </xdr:to>
    <xdr:sp macro="" textlink="">
      <xdr:nvSpPr>
        <xdr:cNvPr id="378" name="楕円 377"/>
        <xdr:cNvSpPr/>
      </xdr:nvSpPr>
      <xdr:spPr>
        <a:xfrm>
          <a:off x="10426700" y="943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25452</xdr:rowOff>
    </xdr:from>
    <xdr:ext cx="534377" cy="259045"/>
    <xdr:sp macro="" textlink="">
      <xdr:nvSpPr>
        <xdr:cNvPr id="379" name="普通建設事業費該当値テキスト"/>
        <xdr:cNvSpPr txBox="1"/>
      </xdr:nvSpPr>
      <xdr:spPr>
        <a:xfrm>
          <a:off x="10528300" y="928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39580</xdr:rowOff>
    </xdr:from>
    <xdr:to>
      <xdr:col>50</xdr:col>
      <xdr:colOff>165100</xdr:colOff>
      <xdr:row>54</xdr:row>
      <xdr:rowOff>141180</xdr:rowOff>
    </xdr:to>
    <xdr:sp macro="" textlink="">
      <xdr:nvSpPr>
        <xdr:cNvPr id="380" name="楕円 379"/>
        <xdr:cNvSpPr/>
      </xdr:nvSpPr>
      <xdr:spPr>
        <a:xfrm>
          <a:off x="9588500" y="92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157707</xdr:rowOff>
    </xdr:from>
    <xdr:ext cx="534377" cy="259045"/>
    <xdr:sp macro="" textlink="">
      <xdr:nvSpPr>
        <xdr:cNvPr id="381" name="テキスト ボックス 380"/>
        <xdr:cNvSpPr txBox="1"/>
      </xdr:nvSpPr>
      <xdr:spPr>
        <a:xfrm>
          <a:off x="9372111" y="90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71669</xdr:rowOff>
    </xdr:from>
    <xdr:to>
      <xdr:col>46</xdr:col>
      <xdr:colOff>38100</xdr:colOff>
      <xdr:row>57</xdr:row>
      <xdr:rowOff>1819</xdr:rowOff>
    </xdr:to>
    <xdr:sp macro="" textlink="">
      <xdr:nvSpPr>
        <xdr:cNvPr id="382" name="楕円 381"/>
        <xdr:cNvSpPr/>
      </xdr:nvSpPr>
      <xdr:spPr>
        <a:xfrm>
          <a:off x="8699500" y="9672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164396</xdr:rowOff>
    </xdr:from>
    <xdr:ext cx="534377" cy="259045"/>
    <xdr:sp macro="" textlink="">
      <xdr:nvSpPr>
        <xdr:cNvPr id="383" name="テキスト ボックス 382"/>
        <xdr:cNvSpPr txBox="1"/>
      </xdr:nvSpPr>
      <xdr:spPr>
        <a:xfrm>
          <a:off x="8483111" y="976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134306</xdr:rowOff>
    </xdr:from>
    <xdr:to>
      <xdr:col>41</xdr:col>
      <xdr:colOff>101600</xdr:colOff>
      <xdr:row>57</xdr:row>
      <xdr:rowOff>64456</xdr:rowOff>
    </xdr:to>
    <xdr:sp macro="" textlink="">
      <xdr:nvSpPr>
        <xdr:cNvPr id="384" name="楕円 383"/>
        <xdr:cNvSpPr/>
      </xdr:nvSpPr>
      <xdr:spPr>
        <a:xfrm>
          <a:off x="7810500" y="973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55583</xdr:rowOff>
    </xdr:from>
    <xdr:ext cx="534377" cy="259045"/>
    <xdr:sp macro="" textlink="">
      <xdr:nvSpPr>
        <xdr:cNvPr id="385" name="テキスト ボックス 384"/>
        <xdr:cNvSpPr txBox="1"/>
      </xdr:nvSpPr>
      <xdr:spPr>
        <a:xfrm>
          <a:off x="7594111" y="98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145479</xdr:rowOff>
    </xdr:from>
    <xdr:to>
      <xdr:col>36</xdr:col>
      <xdr:colOff>165100</xdr:colOff>
      <xdr:row>57</xdr:row>
      <xdr:rowOff>75629</xdr:rowOff>
    </xdr:to>
    <xdr:sp macro="" textlink="">
      <xdr:nvSpPr>
        <xdr:cNvPr id="386" name="楕円 385"/>
        <xdr:cNvSpPr/>
      </xdr:nvSpPr>
      <xdr:spPr>
        <a:xfrm>
          <a:off x="6921500" y="974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66756</xdr:rowOff>
    </xdr:from>
    <xdr:ext cx="534377" cy="259045"/>
    <xdr:sp macro="" textlink="">
      <xdr:nvSpPr>
        <xdr:cNvPr id="387" name="テキスト ボックス 386"/>
        <xdr:cNvSpPr txBox="1"/>
      </xdr:nvSpPr>
      <xdr:spPr>
        <a:xfrm>
          <a:off x="6705111" y="983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24809</xdr:rowOff>
    </xdr:from>
    <xdr:to>
      <xdr:col>55</xdr:col>
      <xdr:colOff>0</xdr:colOff>
      <xdr:row>77</xdr:row>
      <xdr:rowOff>115297</xdr:rowOff>
    </xdr:to>
    <xdr:cxnSp macro="">
      <xdr:nvCxnSpPr>
        <xdr:cNvPr id="416" name="直線コネクタ 415"/>
        <xdr:cNvCxnSpPr/>
      </xdr:nvCxnSpPr>
      <xdr:spPr>
        <a:xfrm>
          <a:off x="9639300" y="13226459"/>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73652</xdr:rowOff>
    </xdr:from>
    <xdr:ext cx="534377" cy="259045"/>
    <xdr:sp macro="" textlink="">
      <xdr:nvSpPr>
        <xdr:cNvPr id="417" name="普通建設事業費 （ うち新規整備　）平均値テキスト"/>
        <xdr:cNvSpPr txBox="1"/>
      </xdr:nvSpPr>
      <xdr:spPr>
        <a:xfrm>
          <a:off x="10528300" y="13275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24809</xdr:rowOff>
    </xdr:from>
    <xdr:to>
      <xdr:col>50</xdr:col>
      <xdr:colOff>114300</xdr:colOff>
      <xdr:row>77</xdr:row>
      <xdr:rowOff>130842</xdr:rowOff>
    </xdr:to>
    <xdr:cxnSp macro="">
      <xdr:nvCxnSpPr>
        <xdr:cNvPr id="419" name="直線コネクタ 418"/>
        <xdr:cNvCxnSpPr/>
      </xdr:nvCxnSpPr>
      <xdr:spPr>
        <a:xfrm flipV="1">
          <a:off x="8750300" y="13226459"/>
          <a:ext cx="889000" cy="10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47553</xdr:rowOff>
    </xdr:from>
    <xdr:ext cx="534377" cy="259045"/>
    <xdr:sp macro="" textlink="">
      <xdr:nvSpPr>
        <xdr:cNvPr id="421" name="テキスト ボックス 420"/>
        <xdr:cNvSpPr txBox="1"/>
      </xdr:nvSpPr>
      <xdr:spPr>
        <a:xfrm>
          <a:off x="9372111" y="1342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130842</xdr:rowOff>
    </xdr:from>
    <xdr:to>
      <xdr:col>45</xdr:col>
      <xdr:colOff>177800</xdr:colOff>
      <xdr:row>78</xdr:row>
      <xdr:rowOff>62528</xdr:rowOff>
    </xdr:to>
    <xdr:cxnSp macro="">
      <xdr:nvCxnSpPr>
        <xdr:cNvPr id="422" name="直線コネクタ 421"/>
        <xdr:cNvCxnSpPr/>
      </xdr:nvCxnSpPr>
      <xdr:spPr>
        <a:xfrm flipV="1">
          <a:off x="7861300" y="13332492"/>
          <a:ext cx="889000" cy="10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13377</xdr:rowOff>
    </xdr:from>
    <xdr:ext cx="534377" cy="259045"/>
    <xdr:sp macro="" textlink="">
      <xdr:nvSpPr>
        <xdr:cNvPr id="424" name="テキスト ボックス 423"/>
        <xdr:cNvSpPr txBox="1"/>
      </xdr:nvSpPr>
      <xdr:spPr>
        <a:xfrm>
          <a:off x="8483111" y="1338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69520</xdr:rowOff>
    </xdr:from>
    <xdr:to>
      <xdr:col>41</xdr:col>
      <xdr:colOff>50800</xdr:colOff>
      <xdr:row>78</xdr:row>
      <xdr:rowOff>62528</xdr:rowOff>
    </xdr:to>
    <xdr:cxnSp macro="">
      <xdr:nvCxnSpPr>
        <xdr:cNvPr id="425" name="直線コネクタ 424"/>
        <xdr:cNvCxnSpPr/>
      </xdr:nvCxnSpPr>
      <xdr:spPr>
        <a:xfrm>
          <a:off x="6972300" y="13271170"/>
          <a:ext cx="889000" cy="16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114609</xdr:rowOff>
    </xdr:from>
    <xdr:ext cx="534377" cy="259045"/>
    <xdr:sp macro="" textlink="">
      <xdr:nvSpPr>
        <xdr:cNvPr id="429" name="テキスト ボックス 428"/>
        <xdr:cNvSpPr txBox="1"/>
      </xdr:nvSpPr>
      <xdr:spPr>
        <a:xfrm>
          <a:off x="6705111" y="1331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64497</xdr:rowOff>
    </xdr:from>
    <xdr:to>
      <xdr:col>55</xdr:col>
      <xdr:colOff>50800</xdr:colOff>
      <xdr:row>77</xdr:row>
      <xdr:rowOff>166097</xdr:rowOff>
    </xdr:to>
    <xdr:sp macro="" textlink="">
      <xdr:nvSpPr>
        <xdr:cNvPr id="435" name="楕円 434"/>
        <xdr:cNvSpPr/>
      </xdr:nvSpPr>
      <xdr:spPr>
        <a:xfrm>
          <a:off x="10426700" y="132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87374</xdr:rowOff>
    </xdr:from>
    <xdr:ext cx="534377" cy="259045"/>
    <xdr:sp macro="" textlink="">
      <xdr:nvSpPr>
        <xdr:cNvPr id="436" name="普通建設事業費 （ うち新規整備　）該当値テキスト"/>
        <xdr:cNvSpPr txBox="1"/>
      </xdr:nvSpPr>
      <xdr:spPr>
        <a:xfrm>
          <a:off x="10528300" y="1311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145459</xdr:rowOff>
    </xdr:from>
    <xdr:to>
      <xdr:col>50</xdr:col>
      <xdr:colOff>165100</xdr:colOff>
      <xdr:row>77</xdr:row>
      <xdr:rowOff>75609</xdr:rowOff>
    </xdr:to>
    <xdr:sp macro="" textlink="">
      <xdr:nvSpPr>
        <xdr:cNvPr id="437" name="楕円 436"/>
        <xdr:cNvSpPr/>
      </xdr:nvSpPr>
      <xdr:spPr>
        <a:xfrm>
          <a:off x="9588500" y="131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92136</xdr:rowOff>
    </xdr:from>
    <xdr:ext cx="534377" cy="259045"/>
    <xdr:sp macro="" textlink="">
      <xdr:nvSpPr>
        <xdr:cNvPr id="438" name="テキスト ボックス 437"/>
        <xdr:cNvSpPr txBox="1"/>
      </xdr:nvSpPr>
      <xdr:spPr>
        <a:xfrm>
          <a:off x="9372111" y="1295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80042</xdr:rowOff>
    </xdr:from>
    <xdr:to>
      <xdr:col>46</xdr:col>
      <xdr:colOff>38100</xdr:colOff>
      <xdr:row>78</xdr:row>
      <xdr:rowOff>10192</xdr:rowOff>
    </xdr:to>
    <xdr:sp macro="" textlink="">
      <xdr:nvSpPr>
        <xdr:cNvPr id="439" name="楕円 438"/>
        <xdr:cNvSpPr/>
      </xdr:nvSpPr>
      <xdr:spPr>
        <a:xfrm>
          <a:off x="8699500" y="1328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26719</xdr:rowOff>
    </xdr:from>
    <xdr:ext cx="534377" cy="259045"/>
    <xdr:sp macro="" textlink="">
      <xdr:nvSpPr>
        <xdr:cNvPr id="440" name="テキスト ボックス 439"/>
        <xdr:cNvSpPr txBox="1"/>
      </xdr:nvSpPr>
      <xdr:spPr>
        <a:xfrm>
          <a:off x="8483111" y="1305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11728</xdr:rowOff>
    </xdr:from>
    <xdr:to>
      <xdr:col>41</xdr:col>
      <xdr:colOff>101600</xdr:colOff>
      <xdr:row>78</xdr:row>
      <xdr:rowOff>113328</xdr:rowOff>
    </xdr:to>
    <xdr:sp macro="" textlink="">
      <xdr:nvSpPr>
        <xdr:cNvPr id="441" name="楕円 440"/>
        <xdr:cNvSpPr/>
      </xdr:nvSpPr>
      <xdr:spPr>
        <a:xfrm>
          <a:off x="7810500" y="1338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104455</xdr:rowOff>
    </xdr:from>
    <xdr:ext cx="469744" cy="259045"/>
    <xdr:sp macro="" textlink="">
      <xdr:nvSpPr>
        <xdr:cNvPr id="442" name="テキスト ボックス 441"/>
        <xdr:cNvSpPr txBox="1"/>
      </xdr:nvSpPr>
      <xdr:spPr>
        <a:xfrm>
          <a:off x="7626428" y="134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18720</xdr:rowOff>
    </xdr:from>
    <xdr:to>
      <xdr:col>36</xdr:col>
      <xdr:colOff>165100</xdr:colOff>
      <xdr:row>77</xdr:row>
      <xdr:rowOff>120320</xdr:rowOff>
    </xdr:to>
    <xdr:sp macro="" textlink="">
      <xdr:nvSpPr>
        <xdr:cNvPr id="443" name="楕円 442"/>
        <xdr:cNvSpPr/>
      </xdr:nvSpPr>
      <xdr:spPr>
        <a:xfrm>
          <a:off x="6921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136847</xdr:rowOff>
    </xdr:from>
    <xdr:ext cx="534377" cy="259045"/>
    <xdr:sp macro="" textlink="">
      <xdr:nvSpPr>
        <xdr:cNvPr id="444" name="テキスト ボックス 443"/>
        <xdr:cNvSpPr txBox="1"/>
      </xdr:nvSpPr>
      <xdr:spPr>
        <a:xfrm>
          <a:off x="6705111" y="1299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54070</xdr:rowOff>
    </xdr:from>
    <xdr:to>
      <xdr:col>55</xdr:col>
      <xdr:colOff>0</xdr:colOff>
      <xdr:row>96</xdr:row>
      <xdr:rowOff>93466</xdr:rowOff>
    </xdr:to>
    <xdr:cxnSp macro="">
      <xdr:nvCxnSpPr>
        <xdr:cNvPr id="473" name="直線コネクタ 472"/>
        <xdr:cNvCxnSpPr/>
      </xdr:nvCxnSpPr>
      <xdr:spPr>
        <a:xfrm flipV="1">
          <a:off x="9639300" y="16513270"/>
          <a:ext cx="8382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17187</xdr:rowOff>
    </xdr:from>
    <xdr:ext cx="534377" cy="259045"/>
    <xdr:sp macro="" textlink="">
      <xdr:nvSpPr>
        <xdr:cNvPr id="474" name="普通建設事業費 （ うち更新整備　）平均値テキスト"/>
        <xdr:cNvSpPr txBox="1"/>
      </xdr:nvSpPr>
      <xdr:spPr>
        <a:xfrm>
          <a:off x="10528300" y="16476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93466</xdr:rowOff>
    </xdr:from>
    <xdr:to>
      <xdr:col>50</xdr:col>
      <xdr:colOff>114300</xdr:colOff>
      <xdr:row>97</xdr:row>
      <xdr:rowOff>106381</xdr:rowOff>
    </xdr:to>
    <xdr:cxnSp macro="">
      <xdr:nvCxnSpPr>
        <xdr:cNvPr id="476" name="直線コネクタ 475"/>
        <xdr:cNvCxnSpPr/>
      </xdr:nvCxnSpPr>
      <xdr:spPr>
        <a:xfrm flipV="1">
          <a:off x="8750300" y="16552666"/>
          <a:ext cx="889000" cy="18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40336</xdr:rowOff>
    </xdr:from>
    <xdr:to>
      <xdr:col>45</xdr:col>
      <xdr:colOff>177800</xdr:colOff>
      <xdr:row>97</xdr:row>
      <xdr:rowOff>106381</xdr:rowOff>
    </xdr:to>
    <xdr:cxnSp macro="">
      <xdr:nvCxnSpPr>
        <xdr:cNvPr id="479" name="直線コネクタ 478"/>
        <xdr:cNvCxnSpPr/>
      </xdr:nvCxnSpPr>
      <xdr:spPr>
        <a:xfrm>
          <a:off x="7861300" y="16670986"/>
          <a:ext cx="889000" cy="6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40336</xdr:rowOff>
    </xdr:from>
    <xdr:to>
      <xdr:col>41</xdr:col>
      <xdr:colOff>50800</xdr:colOff>
      <xdr:row>98</xdr:row>
      <xdr:rowOff>107162</xdr:rowOff>
    </xdr:to>
    <xdr:cxnSp macro="">
      <xdr:nvCxnSpPr>
        <xdr:cNvPr id="482" name="直線コネクタ 481"/>
        <xdr:cNvCxnSpPr/>
      </xdr:nvCxnSpPr>
      <xdr:spPr>
        <a:xfrm flipV="1">
          <a:off x="6972300" y="16670986"/>
          <a:ext cx="889000" cy="23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3270</xdr:rowOff>
    </xdr:from>
    <xdr:to>
      <xdr:col>55</xdr:col>
      <xdr:colOff>50800</xdr:colOff>
      <xdr:row>96</xdr:row>
      <xdr:rowOff>104870</xdr:rowOff>
    </xdr:to>
    <xdr:sp macro="" textlink="">
      <xdr:nvSpPr>
        <xdr:cNvPr id="492" name="楕円 491"/>
        <xdr:cNvSpPr/>
      </xdr:nvSpPr>
      <xdr:spPr>
        <a:xfrm>
          <a:off x="10426700" y="164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26147</xdr:rowOff>
    </xdr:from>
    <xdr:ext cx="534377" cy="259045"/>
    <xdr:sp macro="" textlink="">
      <xdr:nvSpPr>
        <xdr:cNvPr id="493" name="普通建設事業費 （ うち更新整備　）該当値テキスト"/>
        <xdr:cNvSpPr txBox="1"/>
      </xdr:nvSpPr>
      <xdr:spPr>
        <a:xfrm>
          <a:off x="10528300" y="1631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42666</xdr:rowOff>
    </xdr:from>
    <xdr:to>
      <xdr:col>50</xdr:col>
      <xdr:colOff>165100</xdr:colOff>
      <xdr:row>96</xdr:row>
      <xdr:rowOff>144266</xdr:rowOff>
    </xdr:to>
    <xdr:sp macro="" textlink="">
      <xdr:nvSpPr>
        <xdr:cNvPr id="494" name="楕円 493"/>
        <xdr:cNvSpPr/>
      </xdr:nvSpPr>
      <xdr:spPr>
        <a:xfrm>
          <a:off x="9588500" y="165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135393</xdr:rowOff>
    </xdr:from>
    <xdr:ext cx="534377" cy="259045"/>
    <xdr:sp macro="" textlink="">
      <xdr:nvSpPr>
        <xdr:cNvPr id="495" name="テキスト ボックス 494"/>
        <xdr:cNvSpPr txBox="1"/>
      </xdr:nvSpPr>
      <xdr:spPr>
        <a:xfrm>
          <a:off x="9372111" y="1659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55581</xdr:rowOff>
    </xdr:from>
    <xdr:to>
      <xdr:col>46</xdr:col>
      <xdr:colOff>38100</xdr:colOff>
      <xdr:row>97</xdr:row>
      <xdr:rowOff>157181</xdr:rowOff>
    </xdr:to>
    <xdr:sp macro="" textlink="">
      <xdr:nvSpPr>
        <xdr:cNvPr id="496" name="楕円 495"/>
        <xdr:cNvSpPr/>
      </xdr:nvSpPr>
      <xdr:spPr>
        <a:xfrm>
          <a:off x="8699500" y="166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148308</xdr:rowOff>
    </xdr:from>
    <xdr:ext cx="534377" cy="259045"/>
    <xdr:sp macro="" textlink="">
      <xdr:nvSpPr>
        <xdr:cNvPr id="497" name="テキスト ボックス 496"/>
        <xdr:cNvSpPr txBox="1"/>
      </xdr:nvSpPr>
      <xdr:spPr>
        <a:xfrm>
          <a:off x="8483111" y="1677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160986</xdr:rowOff>
    </xdr:from>
    <xdr:to>
      <xdr:col>41</xdr:col>
      <xdr:colOff>101600</xdr:colOff>
      <xdr:row>97</xdr:row>
      <xdr:rowOff>91136</xdr:rowOff>
    </xdr:to>
    <xdr:sp macro="" textlink="">
      <xdr:nvSpPr>
        <xdr:cNvPr id="498" name="楕円 497"/>
        <xdr:cNvSpPr/>
      </xdr:nvSpPr>
      <xdr:spPr>
        <a:xfrm>
          <a:off x="7810500" y="1662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82263</xdr:rowOff>
    </xdr:from>
    <xdr:ext cx="534377" cy="259045"/>
    <xdr:sp macro="" textlink="">
      <xdr:nvSpPr>
        <xdr:cNvPr id="499" name="テキスト ボックス 498"/>
        <xdr:cNvSpPr txBox="1"/>
      </xdr:nvSpPr>
      <xdr:spPr>
        <a:xfrm>
          <a:off x="7594111" y="1671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56362</xdr:rowOff>
    </xdr:from>
    <xdr:to>
      <xdr:col>36</xdr:col>
      <xdr:colOff>165100</xdr:colOff>
      <xdr:row>98</xdr:row>
      <xdr:rowOff>157962</xdr:rowOff>
    </xdr:to>
    <xdr:sp macro="" textlink="">
      <xdr:nvSpPr>
        <xdr:cNvPr id="500" name="楕円 499"/>
        <xdr:cNvSpPr/>
      </xdr:nvSpPr>
      <xdr:spPr>
        <a:xfrm>
          <a:off x="6921500" y="168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149089</xdr:rowOff>
    </xdr:from>
    <xdr:ext cx="469744" cy="259045"/>
    <xdr:sp macro="" textlink="">
      <xdr:nvSpPr>
        <xdr:cNvPr id="501" name="テキスト ボックス 500"/>
        <xdr:cNvSpPr txBox="1"/>
      </xdr:nvSpPr>
      <xdr:spPr>
        <a:xfrm>
          <a:off x="6737428" y="1695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8" name="直線コネクタ 52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1" name="直線コネクタ 53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4" name="直線コネクタ 53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7" name="直線コネクタ 53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137304</xdr:rowOff>
    </xdr:from>
    <xdr:ext cx="378565" cy="259045"/>
    <xdr:sp macro="" textlink="">
      <xdr:nvSpPr>
        <xdr:cNvPr id="541" name="テキスト ボックス 540"/>
        <xdr:cNvSpPr txBox="1"/>
      </xdr:nvSpPr>
      <xdr:spPr>
        <a:xfrm>
          <a:off x="12625017" y="630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7" name="楕円 54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8"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9" name="楕円 54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50" name="テキスト ボックス 549"/>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1" name="楕円 55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2" name="テキスト ボックス 55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3" name="楕円 55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4" name="テキスト ボックス 553"/>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5" name="楕円 55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6" name="テキスト ボックス 555"/>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66221</xdr:rowOff>
    </xdr:from>
    <xdr:to>
      <xdr:col>85</xdr:col>
      <xdr:colOff>127000</xdr:colOff>
      <xdr:row>76</xdr:row>
      <xdr:rowOff>85489</xdr:rowOff>
    </xdr:to>
    <xdr:cxnSp macro="">
      <xdr:nvCxnSpPr>
        <xdr:cNvPr id="637" name="直線コネクタ 636"/>
        <xdr:cNvCxnSpPr/>
      </xdr:nvCxnSpPr>
      <xdr:spPr>
        <a:xfrm flipV="1">
          <a:off x="15481300" y="13096421"/>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62793</xdr:rowOff>
    </xdr:from>
    <xdr:to>
      <xdr:col>81</xdr:col>
      <xdr:colOff>50800</xdr:colOff>
      <xdr:row>76</xdr:row>
      <xdr:rowOff>85489</xdr:rowOff>
    </xdr:to>
    <xdr:cxnSp macro="">
      <xdr:nvCxnSpPr>
        <xdr:cNvPr id="640" name="直線コネクタ 639"/>
        <xdr:cNvCxnSpPr/>
      </xdr:nvCxnSpPr>
      <xdr:spPr>
        <a:xfrm>
          <a:off x="14592300" y="13092993"/>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48228</xdr:rowOff>
    </xdr:from>
    <xdr:to>
      <xdr:col>76</xdr:col>
      <xdr:colOff>114300</xdr:colOff>
      <xdr:row>76</xdr:row>
      <xdr:rowOff>62793</xdr:rowOff>
    </xdr:to>
    <xdr:cxnSp macro="">
      <xdr:nvCxnSpPr>
        <xdr:cNvPr id="643" name="直線コネクタ 642"/>
        <xdr:cNvCxnSpPr/>
      </xdr:nvCxnSpPr>
      <xdr:spPr>
        <a:xfrm>
          <a:off x="13703300" y="1307842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10835</xdr:rowOff>
    </xdr:from>
    <xdr:to>
      <xdr:col>71</xdr:col>
      <xdr:colOff>177800</xdr:colOff>
      <xdr:row>76</xdr:row>
      <xdr:rowOff>48228</xdr:rowOff>
    </xdr:to>
    <xdr:cxnSp macro="">
      <xdr:nvCxnSpPr>
        <xdr:cNvPr id="646" name="直線コネクタ 645"/>
        <xdr:cNvCxnSpPr/>
      </xdr:nvCxnSpPr>
      <xdr:spPr>
        <a:xfrm>
          <a:off x="12814300" y="13041035"/>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15421</xdr:rowOff>
    </xdr:from>
    <xdr:to>
      <xdr:col>85</xdr:col>
      <xdr:colOff>177800</xdr:colOff>
      <xdr:row>76</xdr:row>
      <xdr:rowOff>117021</xdr:rowOff>
    </xdr:to>
    <xdr:sp macro="" textlink="">
      <xdr:nvSpPr>
        <xdr:cNvPr id="656" name="楕円 655"/>
        <xdr:cNvSpPr/>
      </xdr:nvSpPr>
      <xdr:spPr>
        <a:xfrm>
          <a:off x="16268700" y="1304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165298</xdr:rowOff>
    </xdr:from>
    <xdr:ext cx="534377" cy="259045"/>
    <xdr:sp macro="" textlink="">
      <xdr:nvSpPr>
        <xdr:cNvPr id="657" name="公債費該当値テキスト"/>
        <xdr:cNvSpPr txBox="1"/>
      </xdr:nvSpPr>
      <xdr:spPr>
        <a:xfrm>
          <a:off x="16370300" y="1302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34689</xdr:rowOff>
    </xdr:from>
    <xdr:to>
      <xdr:col>81</xdr:col>
      <xdr:colOff>101600</xdr:colOff>
      <xdr:row>76</xdr:row>
      <xdr:rowOff>136289</xdr:rowOff>
    </xdr:to>
    <xdr:sp macro="" textlink="">
      <xdr:nvSpPr>
        <xdr:cNvPr id="658" name="楕円 657"/>
        <xdr:cNvSpPr/>
      </xdr:nvSpPr>
      <xdr:spPr>
        <a:xfrm>
          <a:off x="15430500" y="1306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127416</xdr:rowOff>
    </xdr:from>
    <xdr:ext cx="534377" cy="259045"/>
    <xdr:sp macro="" textlink="">
      <xdr:nvSpPr>
        <xdr:cNvPr id="659" name="テキスト ボックス 658"/>
        <xdr:cNvSpPr txBox="1"/>
      </xdr:nvSpPr>
      <xdr:spPr>
        <a:xfrm>
          <a:off x="15214111" y="131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11993</xdr:rowOff>
    </xdr:from>
    <xdr:to>
      <xdr:col>76</xdr:col>
      <xdr:colOff>165100</xdr:colOff>
      <xdr:row>76</xdr:row>
      <xdr:rowOff>113593</xdr:rowOff>
    </xdr:to>
    <xdr:sp macro="" textlink="">
      <xdr:nvSpPr>
        <xdr:cNvPr id="660" name="楕円 659"/>
        <xdr:cNvSpPr/>
      </xdr:nvSpPr>
      <xdr:spPr>
        <a:xfrm>
          <a:off x="14541500" y="1304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104720</xdr:rowOff>
    </xdr:from>
    <xdr:ext cx="534377" cy="259045"/>
    <xdr:sp macro="" textlink="">
      <xdr:nvSpPr>
        <xdr:cNvPr id="661" name="テキスト ボックス 660"/>
        <xdr:cNvSpPr txBox="1"/>
      </xdr:nvSpPr>
      <xdr:spPr>
        <a:xfrm>
          <a:off x="14325111" y="1313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168878</xdr:rowOff>
    </xdr:from>
    <xdr:to>
      <xdr:col>72</xdr:col>
      <xdr:colOff>38100</xdr:colOff>
      <xdr:row>76</xdr:row>
      <xdr:rowOff>99028</xdr:rowOff>
    </xdr:to>
    <xdr:sp macro="" textlink="">
      <xdr:nvSpPr>
        <xdr:cNvPr id="662" name="楕円 661"/>
        <xdr:cNvSpPr/>
      </xdr:nvSpPr>
      <xdr:spPr>
        <a:xfrm>
          <a:off x="13652500" y="1302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90155</xdr:rowOff>
    </xdr:from>
    <xdr:ext cx="534377" cy="259045"/>
    <xdr:sp macro="" textlink="">
      <xdr:nvSpPr>
        <xdr:cNvPr id="663" name="テキスト ボックス 662"/>
        <xdr:cNvSpPr txBox="1"/>
      </xdr:nvSpPr>
      <xdr:spPr>
        <a:xfrm>
          <a:off x="13436111" y="131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131485</xdr:rowOff>
    </xdr:from>
    <xdr:to>
      <xdr:col>67</xdr:col>
      <xdr:colOff>101600</xdr:colOff>
      <xdr:row>76</xdr:row>
      <xdr:rowOff>61635</xdr:rowOff>
    </xdr:to>
    <xdr:sp macro="" textlink="">
      <xdr:nvSpPr>
        <xdr:cNvPr id="664" name="楕円 663"/>
        <xdr:cNvSpPr/>
      </xdr:nvSpPr>
      <xdr:spPr>
        <a:xfrm>
          <a:off x="12763500" y="1299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52762</xdr:rowOff>
    </xdr:from>
    <xdr:ext cx="534377" cy="259045"/>
    <xdr:sp macro="" textlink="">
      <xdr:nvSpPr>
        <xdr:cNvPr id="665" name="テキスト ボックス 664"/>
        <xdr:cNvSpPr txBox="1"/>
      </xdr:nvSpPr>
      <xdr:spPr>
        <a:xfrm>
          <a:off x="12547111" y="1308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82916</xdr:rowOff>
    </xdr:from>
    <xdr:to>
      <xdr:col>85</xdr:col>
      <xdr:colOff>127000</xdr:colOff>
      <xdr:row>94</xdr:row>
      <xdr:rowOff>147701</xdr:rowOff>
    </xdr:to>
    <xdr:cxnSp macro="">
      <xdr:nvCxnSpPr>
        <xdr:cNvPr id="692" name="直線コネクタ 691"/>
        <xdr:cNvCxnSpPr/>
      </xdr:nvCxnSpPr>
      <xdr:spPr>
        <a:xfrm>
          <a:off x="15481300" y="15856316"/>
          <a:ext cx="838200" cy="407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85020</xdr:rowOff>
    </xdr:from>
    <xdr:ext cx="469744" cy="259045"/>
    <xdr:sp macro="" textlink="">
      <xdr:nvSpPr>
        <xdr:cNvPr id="693" name="積立金平均値テキスト"/>
        <xdr:cNvSpPr txBox="1"/>
      </xdr:nvSpPr>
      <xdr:spPr>
        <a:xfrm>
          <a:off x="16370300" y="16544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59689</xdr:rowOff>
    </xdr:from>
    <xdr:to>
      <xdr:col>81</xdr:col>
      <xdr:colOff>50800</xdr:colOff>
      <xdr:row>92</xdr:row>
      <xdr:rowOff>82916</xdr:rowOff>
    </xdr:to>
    <xdr:cxnSp macro="">
      <xdr:nvCxnSpPr>
        <xdr:cNvPr id="695" name="直線コネクタ 694"/>
        <xdr:cNvCxnSpPr/>
      </xdr:nvCxnSpPr>
      <xdr:spPr>
        <a:xfrm>
          <a:off x="14592300" y="15661639"/>
          <a:ext cx="889000" cy="19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10177</xdr:rowOff>
    </xdr:from>
    <xdr:ext cx="469744" cy="259045"/>
    <xdr:sp macro="" textlink="">
      <xdr:nvSpPr>
        <xdr:cNvPr id="697" name="テキスト ボックス 696"/>
        <xdr:cNvSpPr txBox="1"/>
      </xdr:nvSpPr>
      <xdr:spPr>
        <a:xfrm>
          <a:off x="15246428" y="1664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59689</xdr:rowOff>
    </xdr:from>
    <xdr:to>
      <xdr:col>76</xdr:col>
      <xdr:colOff>114300</xdr:colOff>
      <xdr:row>98</xdr:row>
      <xdr:rowOff>94391</xdr:rowOff>
    </xdr:to>
    <xdr:cxnSp macro="">
      <xdr:nvCxnSpPr>
        <xdr:cNvPr id="698" name="直線コネクタ 697"/>
        <xdr:cNvCxnSpPr/>
      </xdr:nvCxnSpPr>
      <xdr:spPr>
        <a:xfrm flipV="1">
          <a:off x="13703300" y="15661639"/>
          <a:ext cx="889000" cy="12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115470</xdr:rowOff>
    </xdr:from>
    <xdr:ext cx="469744" cy="259045"/>
    <xdr:sp macro="" textlink="">
      <xdr:nvSpPr>
        <xdr:cNvPr id="700" name="テキスト ボックス 699"/>
        <xdr:cNvSpPr txBox="1"/>
      </xdr:nvSpPr>
      <xdr:spPr>
        <a:xfrm>
          <a:off x="14357428" y="16746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116063</xdr:rowOff>
    </xdr:from>
    <xdr:to>
      <xdr:col>71</xdr:col>
      <xdr:colOff>177800</xdr:colOff>
      <xdr:row>98</xdr:row>
      <xdr:rowOff>94391</xdr:rowOff>
    </xdr:to>
    <xdr:cxnSp macro="">
      <xdr:nvCxnSpPr>
        <xdr:cNvPr id="701" name="直線コネクタ 700"/>
        <xdr:cNvCxnSpPr/>
      </xdr:nvCxnSpPr>
      <xdr:spPr>
        <a:xfrm>
          <a:off x="12814300" y="16232363"/>
          <a:ext cx="889000" cy="6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18406</xdr:rowOff>
    </xdr:from>
    <xdr:ext cx="469744" cy="259045"/>
    <xdr:sp macro="" textlink="">
      <xdr:nvSpPr>
        <xdr:cNvPr id="705" name="テキスト ボックス 704"/>
        <xdr:cNvSpPr txBox="1"/>
      </xdr:nvSpPr>
      <xdr:spPr>
        <a:xfrm>
          <a:off x="12579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96901</xdr:rowOff>
    </xdr:from>
    <xdr:to>
      <xdr:col>85</xdr:col>
      <xdr:colOff>177800</xdr:colOff>
      <xdr:row>95</xdr:row>
      <xdr:rowOff>27051</xdr:rowOff>
    </xdr:to>
    <xdr:sp macro="" textlink="">
      <xdr:nvSpPr>
        <xdr:cNvPr id="711" name="楕円 710"/>
        <xdr:cNvSpPr/>
      </xdr:nvSpPr>
      <xdr:spPr>
        <a:xfrm>
          <a:off x="16268700" y="1621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119778</xdr:rowOff>
    </xdr:from>
    <xdr:ext cx="534377" cy="259045"/>
    <xdr:sp macro="" textlink="">
      <xdr:nvSpPr>
        <xdr:cNvPr id="712" name="積立金該当値テキスト"/>
        <xdr:cNvSpPr txBox="1"/>
      </xdr:nvSpPr>
      <xdr:spPr>
        <a:xfrm>
          <a:off x="16370300" y="1606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32116</xdr:rowOff>
    </xdr:from>
    <xdr:to>
      <xdr:col>81</xdr:col>
      <xdr:colOff>101600</xdr:colOff>
      <xdr:row>92</xdr:row>
      <xdr:rowOff>133716</xdr:rowOff>
    </xdr:to>
    <xdr:sp macro="" textlink="">
      <xdr:nvSpPr>
        <xdr:cNvPr id="713" name="楕円 712"/>
        <xdr:cNvSpPr/>
      </xdr:nvSpPr>
      <xdr:spPr>
        <a:xfrm>
          <a:off x="15430500" y="158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150243</xdr:rowOff>
    </xdr:from>
    <xdr:ext cx="534377" cy="259045"/>
    <xdr:sp macro="" textlink="">
      <xdr:nvSpPr>
        <xdr:cNvPr id="714" name="テキスト ボックス 713"/>
        <xdr:cNvSpPr txBox="1"/>
      </xdr:nvSpPr>
      <xdr:spPr>
        <a:xfrm>
          <a:off x="15214111" y="1558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8889</xdr:rowOff>
    </xdr:from>
    <xdr:to>
      <xdr:col>76</xdr:col>
      <xdr:colOff>165100</xdr:colOff>
      <xdr:row>91</xdr:row>
      <xdr:rowOff>110489</xdr:rowOff>
    </xdr:to>
    <xdr:sp macro="" textlink="">
      <xdr:nvSpPr>
        <xdr:cNvPr id="715" name="楕円 714"/>
        <xdr:cNvSpPr/>
      </xdr:nvSpPr>
      <xdr:spPr>
        <a:xfrm>
          <a:off x="14541500" y="1561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127016</xdr:rowOff>
    </xdr:from>
    <xdr:ext cx="534377" cy="259045"/>
    <xdr:sp macro="" textlink="">
      <xdr:nvSpPr>
        <xdr:cNvPr id="716" name="テキスト ボックス 715"/>
        <xdr:cNvSpPr txBox="1"/>
      </xdr:nvSpPr>
      <xdr:spPr>
        <a:xfrm>
          <a:off x="14325111" y="1538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43591</xdr:rowOff>
    </xdr:from>
    <xdr:to>
      <xdr:col>72</xdr:col>
      <xdr:colOff>38100</xdr:colOff>
      <xdr:row>98</xdr:row>
      <xdr:rowOff>145191</xdr:rowOff>
    </xdr:to>
    <xdr:sp macro="" textlink="">
      <xdr:nvSpPr>
        <xdr:cNvPr id="717" name="楕円 716"/>
        <xdr:cNvSpPr/>
      </xdr:nvSpPr>
      <xdr:spPr>
        <a:xfrm>
          <a:off x="13652500" y="1684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136318</xdr:rowOff>
    </xdr:from>
    <xdr:ext cx="378565" cy="259045"/>
    <xdr:sp macro="" textlink="">
      <xdr:nvSpPr>
        <xdr:cNvPr id="718" name="テキスト ボックス 717"/>
        <xdr:cNvSpPr txBox="1"/>
      </xdr:nvSpPr>
      <xdr:spPr>
        <a:xfrm>
          <a:off x="13514017" y="16938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65263</xdr:rowOff>
    </xdr:from>
    <xdr:to>
      <xdr:col>67</xdr:col>
      <xdr:colOff>101600</xdr:colOff>
      <xdr:row>94</xdr:row>
      <xdr:rowOff>166863</xdr:rowOff>
    </xdr:to>
    <xdr:sp macro="" textlink="">
      <xdr:nvSpPr>
        <xdr:cNvPr id="719" name="楕円 718"/>
        <xdr:cNvSpPr/>
      </xdr:nvSpPr>
      <xdr:spPr>
        <a:xfrm>
          <a:off x="12763500" y="161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11940</xdr:rowOff>
    </xdr:from>
    <xdr:ext cx="534377" cy="259045"/>
    <xdr:sp macro="" textlink="">
      <xdr:nvSpPr>
        <xdr:cNvPr id="720" name="テキスト ボックス 719"/>
        <xdr:cNvSpPr txBox="1"/>
      </xdr:nvSpPr>
      <xdr:spPr>
        <a:xfrm>
          <a:off x="12547111" y="159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8636</xdr:rowOff>
    </xdr:from>
    <xdr:to>
      <xdr:col>116</xdr:col>
      <xdr:colOff>63500</xdr:colOff>
      <xdr:row>37</xdr:row>
      <xdr:rowOff>132715</xdr:rowOff>
    </xdr:to>
    <xdr:cxnSp macro="">
      <xdr:nvCxnSpPr>
        <xdr:cNvPr id="749" name="直線コネクタ 748"/>
        <xdr:cNvCxnSpPr/>
      </xdr:nvCxnSpPr>
      <xdr:spPr>
        <a:xfrm flipV="1">
          <a:off x="21323300" y="5152136"/>
          <a:ext cx="838200" cy="132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129430</xdr:rowOff>
    </xdr:from>
    <xdr:ext cx="469744" cy="259045"/>
    <xdr:sp macro="" textlink="">
      <xdr:nvSpPr>
        <xdr:cNvPr id="750" name="投資及び出資金平均値テキスト"/>
        <xdr:cNvSpPr txBox="1"/>
      </xdr:nvSpPr>
      <xdr:spPr>
        <a:xfrm>
          <a:off x="22212300" y="6473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132715</xdr:rowOff>
    </xdr:from>
    <xdr:to>
      <xdr:col>111</xdr:col>
      <xdr:colOff>177800</xdr:colOff>
      <xdr:row>38</xdr:row>
      <xdr:rowOff>24130</xdr:rowOff>
    </xdr:to>
    <xdr:cxnSp macro="">
      <xdr:nvCxnSpPr>
        <xdr:cNvPr id="752" name="直線コネクタ 751"/>
        <xdr:cNvCxnSpPr/>
      </xdr:nvCxnSpPr>
      <xdr:spPr>
        <a:xfrm flipV="1">
          <a:off x="20434300" y="64763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117238</xdr:rowOff>
    </xdr:from>
    <xdr:ext cx="469744" cy="259045"/>
    <xdr:sp macro="" textlink="">
      <xdr:nvSpPr>
        <xdr:cNvPr id="754" name="テキスト ボックス 753"/>
        <xdr:cNvSpPr txBox="1"/>
      </xdr:nvSpPr>
      <xdr:spPr>
        <a:xfrm>
          <a:off x="21088428" y="663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157607</xdr:rowOff>
    </xdr:from>
    <xdr:to>
      <xdr:col>107</xdr:col>
      <xdr:colOff>50800</xdr:colOff>
      <xdr:row>38</xdr:row>
      <xdr:rowOff>24130</xdr:rowOff>
    </xdr:to>
    <xdr:cxnSp macro="">
      <xdr:nvCxnSpPr>
        <xdr:cNvPr id="755" name="直線コネクタ 754"/>
        <xdr:cNvCxnSpPr/>
      </xdr:nvCxnSpPr>
      <xdr:spPr>
        <a:xfrm>
          <a:off x="19545300" y="6501257"/>
          <a:ext cx="889000" cy="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109110</xdr:rowOff>
    </xdr:from>
    <xdr:ext cx="469744" cy="259045"/>
    <xdr:sp macro="" textlink="">
      <xdr:nvSpPr>
        <xdr:cNvPr id="757" name="テキスト ボックス 756"/>
        <xdr:cNvSpPr txBox="1"/>
      </xdr:nvSpPr>
      <xdr:spPr>
        <a:xfrm>
          <a:off x="20199428" y="662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157607</xdr:rowOff>
    </xdr:from>
    <xdr:to>
      <xdr:col>102</xdr:col>
      <xdr:colOff>114300</xdr:colOff>
      <xdr:row>38</xdr:row>
      <xdr:rowOff>95250</xdr:rowOff>
    </xdr:to>
    <xdr:cxnSp macro="">
      <xdr:nvCxnSpPr>
        <xdr:cNvPr id="758" name="直線コネクタ 757"/>
        <xdr:cNvCxnSpPr/>
      </xdr:nvCxnSpPr>
      <xdr:spPr>
        <a:xfrm flipV="1">
          <a:off x="18656300" y="6501257"/>
          <a:ext cx="889000" cy="10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89933</xdr:rowOff>
    </xdr:from>
    <xdr:ext cx="469744" cy="259045"/>
    <xdr:sp macro="" textlink="">
      <xdr:nvSpPr>
        <xdr:cNvPr id="760" name="テキスト ボックス 759"/>
        <xdr:cNvSpPr txBox="1"/>
      </xdr:nvSpPr>
      <xdr:spPr>
        <a:xfrm>
          <a:off x="19310428" y="6605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129286</xdr:rowOff>
    </xdr:from>
    <xdr:to>
      <xdr:col>116</xdr:col>
      <xdr:colOff>114300</xdr:colOff>
      <xdr:row>30</xdr:row>
      <xdr:rowOff>59436</xdr:rowOff>
    </xdr:to>
    <xdr:sp macro="" textlink="">
      <xdr:nvSpPr>
        <xdr:cNvPr id="768" name="楕円 767"/>
        <xdr:cNvSpPr/>
      </xdr:nvSpPr>
      <xdr:spPr>
        <a:xfrm>
          <a:off x="22110700" y="510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82313</xdr:rowOff>
    </xdr:from>
    <xdr:ext cx="534377" cy="259045"/>
    <xdr:sp macro="" textlink="">
      <xdr:nvSpPr>
        <xdr:cNvPr id="769" name="投資及び出資金該当値テキスト"/>
        <xdr:cNvSpPr txBox="1"/>
      </xdr:nvSpPr>
      <xdr:spPr>
        <a:xfrm>
          <a:off x="22212300" y="50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81915</xdr:rowOff>
    </xdr:from>
    <xdr:to>
      <xdr:col>112</xdr:col>
      <xdr:colOff>38100</xdr:colOff>
      <xdr:row>38</xdr:row>
      <xdr:rowOff>12065</xdr:rowOff>
    </xdr:to>
    <xdr:sp macro="" textlink="">
      <xdr:nvSpPr>
        <xdr:cNvPr id="770" name="楕円 769"/>
        <xdr:cNvSpPr/>
      </xdr:nvSpPr>
      <xdr:spPr>
        <a:xfrm>
          <a:off x="21272500" y="64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28592</xdr:rowOff>
    </xdr:from>
    <xdr:ext cx="469744" cy="259045"/>
    <xdr:sp macro="" textlink="">
      <xdr:nvSpPr>
        <xdr:cNvPr id="771" name="テキスト ボックス 770"/>
        <xdr:cNvSpPr txBox="1"/>
      </xdr:nvSpPr>
      <xdr:spPr>
        <a:xfrm>
          <a:off x="21088428" y="620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144780</xdr:rowOff>
    </xdr:from>
    <xdr:to>
      <xdr:col>107</xdr:col>
      <xdr:colOff>101600</xdr:colOff>
      <xdr:row>38</xdr:row>
      <xdr:rowOff>74930</xdr:rowOff>
    </xdr:to>
    <xdr:sp macro="" textlink="">
      <xdr:nvSpPr>
        <xdr:cNvPr id="772" name="楕円 771"/>
        <xdr:cNvSpPr/>
      </xdr:nvSpPr>
      <xdr:spPr>
        <a:xfrm>
          <a:off x="203835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91457</xdr:rowOff>
    </xdr:from>
    <xdr:ext cx="469744" cy="259045"/>
    <xdr:sp macro="" textlink="">
      <xdr:nvSpPr>
        <xdr:cNvPr id="773" name="テキスト ボックス 772"/>
        <xdr:cNvSpPr txBox="1"/>
      </xdr:nvSpPr>
      <xdr:spPr>
        <a:xfrm>
          <a:off x="20199428"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106807</xdr:rowOff>
    </xdr:from>
    <xdr:to>
      <xdr:col>102</xdr:col>
      <xdr:colOff>165100</xdr:colOff>
      <xdr:row>38</xdr:row>
      <xdr:rowOff>36957</xdr:rowOff>
    </xdr:to>
    <xdr:sp macro="" textlink="">
      <xdr:nvSpPr>
        <xdr:cNvPr id="774" name="楕円 773"/>
        <xdr:cNvSpPr/>
      </xdr:nvSpPr>
      <xdr:spPr>
        <a:xfrm>
          <a:off x="19494500" y="645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53484</xdr:rowOff>
    </xdr:from>
    <xdr:ext cx="469744" cy="259045"/>
    <xdr:sp macro="" textlink="">
      <xdr:nvSpPr>
        <xdr:cNvPr id="775" name="テキスト ボックス 774"/>
        <xdr:cNvSpPr txBox="1"/>
      </xdr:nvSpPr>
      <xdr:spPr>
        <a:xfrm>
          <a:off x="19310428" y="622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44450</xdr:rowOff>
    </xdr:from>
    <xdr:to>
      <xdr:col>98</xdr:col>
      <xdr:colOff>38100</xdr:colOff>
      <xdr:row>38</xdr:row>
      <xdr:rowOff>146050</xdr:rowOff>
    </xdr:to>
    <xdr:sp macro="" textlink="">
      <xdr:nvSpPr>
        <xdr:cNvPr id="776" name="楕円 775"/>
        <xdr:cNvSpPr/>
      </xdr:nvSpPr>
      <xdr:spPr>
        <a:xfrm>
          <a:off x="18605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137177</xdr:rowOff>
    </xdr:from>
    <xdr:ext cx="378565" cy="259045"/>
    <xdr:sp macro="" textlink="">
      <xdr:nvSpPr>
        <xdr:cNvPr id="777" name="テキスト ボックス 776"/>
        <xdr:cNvSpPr txBox="1"/>
      </xdr:nvSpPr>
      <xdr:spPr>
        <a:xfrm>
          <a:off x="18467017" y="6652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21331</xdr:rowOff>
    </xdr:from>
    <xdr:to>
      <xdr:col>116</xdr:col>
      <xdr:colOff>63500</xdr:colOff>
      <xdr:row>56</xdr:row>
      <xdr:rowOff>93203</xdr:rowOff>
    </xdr:to>
    <xdr:cxnSp macro="">
      <xdr:nvCxnSpPr>
        <xdr:cNvPr id="804" name="直線コネクタ 803"/>
        <xdr:cNvCxnSpPr/>
      </xdr:nvCxnSpPr>
      <xdr:spPr>
        <a:xfrm>
          <a:off x="21323300" y="9622531"/>
          <a:ext cx="838200" cy="7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24213</xdr:rowOff>
    </xdr:from>
    <xdr:ext cx="469744" cy="259045"/>
    <xdr:sp macro="" textlink="">
      <xdr:nvSpPr>
        <xdr:cNvPr id="805" name="貸付金平均値テキスト"/>
        <xdr:cNvSpPr txBox="1"/>
      </xdr:nvSpPr>
      <xdr:spPr>
        <a:xfrm>
          <a:off x="22212300" y="979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12964</xdr:rowOff>
    </xdr:from>
    <xdr:to>
      <xdr:col>111</xdr:col>
      <xdr:colOff>177800</xdr:colOff>
      <xdr:row>56</xdr:row>
      <xdr:rowOff>21331</xdr:rowOff>
    </xdr:to>
    <xdr:cxnSp macro="">
      <xdr:nvCxnSpPr>
        <xdr:cNvPr id="807" name="直線コネクタ 806"/>
        <xdr:cNvCxnSpPr/>
      </xdr:nvCxnSpPr>
      <xdr:spPr>
        <a:xfrm>
          <a:off x="20434300" y="9614164"/>
          <a:ext cx="889000" cy="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96862</xdr:rowOff>
    </xdr:from>
    <xdr:ext cx="469744" cy="259045"/>
    <xdr:sp macro="" textlink="">
      <xdr:nvSpPr>
        <xdr:cNvPr id="809" name="テキスト ボックス 808"/>
        <xdr:cNvSpPr txBox="1"/>
      </xdr:nvSpPr>
      <xdr:spPr>
        <a:xfrm>
          <a:off x="21088428" y="9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99009</xdr:rowOff>
    </xdr:from>
    <xdr:to>
      <xdr:col>107</xdr:col>
      <xdr:colOff>50800</xdr:colOff>
      <xdr:row>56</xdr:row>
      <xdr:rowOff>12964</xdr:rowOff>
    </xdr:to>
    <xdr:cxnSp macro="">
      <xdr:nvCxnSpPr>
        <xdr:cNvPr id="810" name="直線コネクタ 809"/>
        <xdr:cNvCxnSpPr/>
      </xdr:nvCxnSpPr>
      <xdr:spPr>
        <a:xfrm>
          <a:off x="19545300" y="9357309"/>
          <a:ext cx="889000" cy="25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56171</xdr:rowOff>
    </xdr:from>
    <xdr:ext cx="469744" cy="259045"/>
    <xdr:sp macro="" textlink="">
      <xdr:nvSpPr>
        <xdr:cNvPr id="812" name="テキスト ボックス 811"/>
        <xdr:cNvSpPr txBox="1"/>
      </xdr:nvSpPr>
      <xdr:spPr>
        <a:xfrm>
          <a:off x="20199428" y="9828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99009</xdr:rowOff>
    </xdr:from>
    <xdr:to>
      <xdr:col>102</xdr:col>
      <xdr:colOff>114300</xdr:colOff>
      <xdr:row>54</xdr:row>
      <xdr:rowOff>109617</xdr:rowOff>
    </xdr:to>
    <xdr:cxnSp macro="">
      <xdr:nvCxnSpPr>
        <xdr:cNvPr id="813" name="直線コネクタ 812"/>
        <xdr:cNvCxnSpPr/>
      </xdr:nvCxnSpPr>
      <xdr:spPr>
        <a:xfrm flipV="1">
          <a:off x="18656300" y="9357309"/>
          <a:ext cx="889000" cy="10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25173</xdr:rowOff>
    </xdr:from>
    <xdr:ext cx="469744" cy="259045"/>
    <xdr:sp macro="" textlink="">
      <xdr:nvSpPr>
        <xdr:cNvPr id="815" name="テキスト ボックス 814"/>
        <xdr:cNvSpPr txBox="1"/>
      </xdr:nvSpPr>
      <xdr:spPr>
        <a:xfrm>
          <a:off x="19310428" y="97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137233</xdr:rowOff>
    </xdr:from>
    <xdr:ext cx="469744" cy="259045"/>
    <xdr:sp macro="" textlink="">
      <xdr:nvSpPr>
        <xdr:cNvPr id="817" name="テキスト ボックス 816"/>
        <xdr:cNvSpPr txBox="1"/>
      </xdr:nvSpPr>
      <xdr:spPr>
        <a:xfrm>
          <a:off x="18421428" y="97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42403</xdr:rowOff>
    </xdr:from>
    <xdr:to>
      <xdr:col>116</xdr:col>
      <xdr:colOff>114300</xdr:colOff>
      <xdr:row>56</xdr:row>
      <xdr:rowOff>144003</xdr:rowOff>
    </xdr:to>
    <xdr:sp macro="" textlink="">
      <xdr:nvSpPr>
        <xdr:cNvPr id="823" name="楕円 822"/>
        <xdr:cNvSpPr/>
      </xdr:nvSpPr>
      <xdr:spPr>
        <a:xfrm>
          <a:off x="22110700" y="964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65280</xdr:rowOff>
    </xdr:from>
    <xdr:ext cx="469744" cy="259045"/>
    <xdr:sp macro="" textlink="">
      <xdr:nvSpPr>
        <xdr:cNvPr id="824" name="貸付金該当値テキスト"/>
        <xdr:cNvSpPr txBox="1"/>
      </xdr:nvSpPr>
      <xdr:spPr>
        <a:xfrm>
          <a:off x="22212300" y="949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141981</xdr:rowOff>
    </xdr:from>
    <xdr:to>
      <xdr:col>112</xdr:col>
      <xdr:colOff>38100</xdr:colOff>
      <xdr:row>56</xdr:row>
      <xdr:rowOff>72131</xdr:rowOff>
    </xdr:to>
    <xdr:sp macro="" textlink="">
      <xdr:nvSpPr>
        <xdr:cNvPr id="825" name="楕円 824"/>
        <xdr:cNvSpPr/>
      </xdr:nvSpPr>
      <xdr:spPr>
        <a:xfrm>
          <a:off x="21272500" y="957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88658</xdr:rowOff>
    </xdr:from>
    <xdr:ext cx="534377" cy="259045"/>
    <xdr:sp macro="" textlink="">
      <xdr:nvSpPr>
        <xdr:cNvPr id="826" name="テキスト ボックス 825"/>
        <xdr:cNvSpPr txBox="1"/>
      </xdr:nvSpPr>
      <xdr:spPr>
        <a:xfrm>
          <a:off x="21056111" y="934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133614</xdr:rowOff>
    </xdr:from>
    <xdr:to>
      <xdr:col>107</xdr:col>
      <xdr:colOff>101600</xdr:colOff>
      <xdr:row>56</xdr:row>
      <xdr:rowOff>63764</xdr:rowOff>
    </xdr:to>
    <xdr:sp macro="" textlink="">
      <xdr:nvSpPr>
        <xdr:cNvPr id="827" name="楕円 826"/>
        <xdr:cNvSpPr/>
      </xdr:nvSpPr>
      <xdr:spPr>
        <a:xfrm>
          <a:off x="20383500" y="956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80291</xdr:rowOff>
    </xdr:from>
    <xdr:ext cx="534377" cy="259045"/>
    <xdr:sp macro="" textlink="">
      <xdr:nvSpPr>
        <xdr:cNvPr id="828" name="テキスト ボックス 827"/>
        <xdr:cNvSpPr txBox="1"/>
      </xdr:nvSpPr>
      <xdr:spPr>
        <a:xfrm>
          <a:off x="20167111" y="933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48209</xdr:rowOff>
    </xdr:from>
    <xdr:to>
      <xdr:col>102</xdr:col>
      <xdr:colOff>165100</xdr:colOff>
      <xdr:row>54</xdr:row>
      <xdr:rowOff>149809</xdr:rowOff>
    </xdr:to>
    <xdr:sp macro="" textlink="">
      <xdr:nvSpPr>
        <xdr:cNvPr id="829" name="楕円 828"/>
        <xdr:cNvSpPr/>
      </xdr:nvSpPr>
      <xdr:spPr>
        <a:xfrm>
          <a:off x="19494500" y="930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166336</xdr:rowOff>
    </xdr:from>
    <xdr:ext cx="534377" cy="259045"/>
    <xdr:sp macro="" textlink="">
      <xdr:nvSpPr>
        <xdr:cNvPr id="830" name="テキスト ボックス 829"/>
        <xdr:cNvSpPr txBox="1"/>
      </xdr:nvSpPr>
      <xdr:spPr>
        <a:xfrm>
          <a:off x="19278111" y="908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58817</xdr:rowOff>
    </xdr:from>
    <xdr:to>
      <xdr:col>98</xdr:col>
      <xdr:colOff>38100</xdr:colOff>
      <xdr:row>54</xdr:row>
      <xdr:rowOff>160417</xdr:rowOff>
    </xdr:to>
    <xdr:sp macro="" textlink="">
      <xdr:nvSpPr>
        <xdr:cNvPr id="831" name="楕円 830"/>
        <xdr:cNvSpPr/>
      </xdr:nvSpPr>
      <xdr:spPr>
        <a:xfrm>
          <a:off x="18605500" y="93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5494</xdr:rowOff>
    </xdr:from>
    <xdr:ext cx="534377" cy="259045"/>
    <xdr:sp macro="" textlink="">
      <xdr:nvSpPr>
        <xdr:cNvPr id="832" name="テキスト ボックス 831"/>
        <xdr:cNvSpPr txBox="1"/>
      </xdr:nvSpPr>
      <xdr:spPr>
        <a:xfrm>
          <a:off x="18389111" y="909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10007</xdr:rowOff>
    </xdr:from>
    <xdr:to>
      <xdr:col>116</xdr:col>
      <xdr:colOff>63500</xdr:colOff>
      <xdr:row>77</xdr:row>
      <xdr:rowOff>13322</xdr:rowOff>
    </xdr:to>
    <xdr:cxnSp macro="">
      <xdr:nvCxnSpPr>
        <xdr:cNvPr id="862" name="直線コネクタ 861"/>
        <xdr:cNvCxnSpPr/>
      </xdr:nvCxnSpPr>
      <xdr:spPr>
        <a:xfrm>
          <a:off x="21323300" y="13211657"/>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50169</xdr:rowOff>
    </xdr:from>
    <xdr:ext cx="534377" cy="259045"/>
    <xdr:sp macro="" textlink="">
      <xdr:nvSpPr>
        <xdr:cNvPr id="863" name="繰出金平均値テキスト"/>
        <xdr:cNvSpPr txBox="1"/>
      </xdr:nvSpPr>
      <xdr:spPr>
        <a:xfrm>
          <a:off x="22212300" y="12908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10007</xdr:rowOff>
    </xdr:from>
    <xdr:to>
      <xdr:col>111</xdr:col>
      <xdr:colOff>177800</xdr:colOff>
      <xdr:row>77</xdr:row>
      <xdr:rowOff>30201</xdr:rowOff>
    </xdr:to>
    <xdr:cxnSp macro="">
      <xdr:nvCxnSpPr>
        <xdr:cNvPr id="865" name="直線コネクタ 864"/>
        <xdr:cNvCxnSpPr/>
      </xdr:nvCxnSpPr>
      <xdr:spPr>
        <a:xfrm flipV="1">
          <a:off x="20434300" y="13211657"/>
          <a:ext cx="889000" cy="2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164622</xdr:rowOff>
    </xdr:from>
    <xdr:ext cx="534377" cy="259045"/>
    <xdr:sp macro="" textlink="">
      <xdr:nvSpPr>
        <xdr:cNvPr id="867" name="テキスト ボックス 866"/>
        <xdr:cNvSpPr txBox="1"/>
      </xdr:nvSpPr>
      <xdr:spPr>
        <a:xfrm>
          <a:off x="21056111" y="1285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139585</xdr:rowOff>
    </xdr:from>
    <xdr:to>
      <xdr:col>107</xdr:col>
      <xdr:colOff>50800</xdr:colOff>
      <xdr:row>77</xdr:row>
      <xdr:rowOff>30201</xdr:rowOff>
    </xdr:to>
    <xdr:cxnSp macro="">
      <xdr:nvCxnSpPr>
        <xdr:cNvPr id="868" name="直線コネクタ 867"/>
        <xdr:cNvCxnSpPr/>
      </xdr:nvCxnSpPr>
      <xdr:spPr>
        <a:xfrm>
          <a:off x="19545300" y="13169785"/>
          <a:ext cx="889000" cy="6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145457</xdr:rowOff>
    </xdr:from>
    <xdr:ext cx="534377" cy="259045"/>
    <xdr:sp macro="" textlink="">
      <xdr:nvSpPr>
        <xdr:cNvPr id="870" name="テキスト ボックス 869"/>
        <xdr:cNvSpPr txBox="1"/>
      </xdr:nvSpPr>
      <xdr:spPr>
        <a:xfrm>
          <a:off x="20167111" y="128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71501</xdr:rowOff>
    </xdr:from>
    <xdr:to>
      <xdr:col>102</xdr:col>
      <xdr:colOff>114300</xdr:colOff>
      <xdr:row>76</xdr:row>
      <xdr:rowOff>139585</xdr:rowOff>
    </xdr:to>
    <xdr:cxnSp macro="">
      <xdr:nvCxnSpPr>
        <xdr:cNvPr id="871" name="直線コネクタ 870"/>
        <xdr:cNvCxnSpPr/>
      </xdr:nvCxnSpPr>
      <xdr:spPr>
        <a:xfrm>
          <a:off x="18656300" y="13101701"/>
          <a:ext cx="889000" cy="6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103090</xdr:rowOff>
    </xdr:from>
    <xdr:ext cx="534377" cy="259045"/>
    <xdr:sp macro="" textlink="">
      <xdr:nvSpPr>
        <xdr:cNvPr id="873" name="テキスト ボックス 872"/>
        <xdr:cNvSpPr txBox="1"/>
      </xdr:nvSpPr>
      <xdr:spPr>
        <a:xfrm>
          <a:off x="19278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133972</xdr:rowOff>
    </xdr:from>
    <xdr:to>
      <xdr:col>116</xdr:col>
      <xdr:colOff>114300</xdr:colOff>
      <xdr:row>77</xdr:row>
      <xdr:rowOff>64122</xdr:rowOff>
    </xdr:to>
    <xdr:sp macro="" textlink="">
      <xdr:nvSpPr>
        <xdr:cNvPr id="881" name="楕円 880"/>
        <xdr:cNvSpPr/>
      </xdr:nvSpPr>
      <xdr:spPr>
        <a:xfrm>
          <a:off x="22110700" y="131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48899</xdr:rowOff>
    </xdr:from>
    <xdr:ext cx="534377" cy="259045"/>
    <xdr:sp macro="" textlink="">
      <xdr:nvSpPr>
        <xdr:cNvPr id="882" name="繰出金該当値テキスト"/>
        <xdr:cNvSpPr txBox="1"/>
      </xdr:nvSpPr>
      <xdr:spPr>
        <a:xfrm>
          <a:off x="22212300" y="1307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130657</xdr:rowOff>
    </xdr:from>
    <xdr:to>
      <xdr:col>112</xdr:col>
      <xdr:colOff>38100</xdr:colOff>
      <xdr:row>77</xdr:row>
      <xdr:rowOff>60807</xdr:rowOff>
    </xdr:to>
    <xdr:sp macro="" textlink="">
      <xdr:nvSpPr>
        <xdr:cNvPr id="883" name="楕円 882"/>
        <xdr:cNvSpPr/>
      </xdr:nvSpPr>
      <xdr:spPr>
        <a:xfrm>
          <a:off x="21272500" y="131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51934</xdr:rowOff>
    </xdr:from>
    <xdr:ext cx="534377" cy="259045"/>
    <xdr:sp macro="" textlink="">
      <xdr:nvSpPr>
        <xdr:cNvPr id="884" name="テキスト ボックス 883"/>
        <xdr:cNvSpPr txBox="1"/>
      </xdr:nvSpPr>
      <xdr:spPr>
        <a:xfrm>
          <a:off x="21056111" y="1325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150851</xdr:rowOff>
    </xdr:from>
    <xdr:to>
      <xdr:col>107</xdr:col>
      <xdr:colOff>101600</xdr:colOff>
      <xdr:row>77</xdr:row>
      <xdr:rowOff>81001</xdr:rowOff>
    </xdr:to>
    <xdr:sp macro="" textlink="">
      <xdr:nvSpPr>
        <xdr:cNvPr id="885" name="楕円 884"/>
        <xdr:cNvSpPr/>
      </xdr:nvSpPr>
      <xdr:spPr>
        <a:xfrm>
          <a:off x="20383500" y="1318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72128</xdr:rowOff>
    </xdr:from>
    <xdr:ext cx="534377" cy="259045"/>
    <xdr:sp macro="" textlink="">
      <xdr:nvSpPr>
        <xdr:cNvPr id="886" name="テキスト ボックス 885"/>
        <xdr:cNvSpPr txBox="1"/>
      </xdr:nvSpPr>
      <xdr:spPr>
        <a:xfrm>
          <a:off x="20167111" y="132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88785</xdr:rowOff>
    </xdr:from>
    <xdr:to>
      <xdr:col>102</xdr:col>
      <xdr:colOff>165100</xdr:colOff>
      <xdr:row>77</xdr:row>
      <xdr:rowOff>18935</xdr:rowOff>
    </xdr:to>
    <xdr:sp macro="" textlink="">
      <xdr:nvSpPr>
        <xdr:cNvPr id="887" name="楕円 886"/>
        <xdr:cNvSpPr/>
      </xdr:nvSpPr>
      <xdr:spPr>
        <a:xfrm>
          <a:off x="19494500" y="13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10062</xdr:rowOff>
    </xdr:from>
    <xdr:ext cx="534377" cy="259045"/>
    <xdr:sp macro="" textlink="">
      <xdr:nvSpPr>
        <xdr:cNvPr id="888" name="テキスト ボックス 887"/>
        <xdr:cNvSpPr txBox="1"/>
      </xdr:nvSpPr>
      <xdr:spPr>
        <a:xfrm>
          <a:off x="19278111" y="1321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20701</xdr:rowOff>
    </xdr:from>
    <xdr:to>
      <xdr:col>98</xdr:col>
      <xdr:colOff>38100</xdr:colOff>
      <xdr:row>76</xdr:row>
      <xdr:rowOff>122301</xdr:rowOff>
    </xdr:to>
    <xdr:sp macro="" textlink="">
      <xdr:nvSpPr>
        <xdr:cNvPr id="889" name="楕円 888"/>
        <xdr:cNvSpPr/>
      </xdr:nvSpPr>
      <xdr:spPr>
        <a:xfrm>
          <a:off x="18605500" y="1305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113428</xdr:rowOff>
    </xdr:from>
    <xdr:ext cx="534377" cy="259045"/>
    <xdr:sp macro="" textlink="">
      <xdr:nvSpPr>
        <xdr:cNvPr id="890" name="テキスト ボックス 889"/>
        <xdr:cNvSpPr txBox="1"/>
      </xdr:nvSpPr>
      <xdr:spPr>
        <a:xfrm>
          <a:off x="18389111" y="1314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・投資及び出資金については、令和元年度において大幅増となっているが、</a:t>
          </a:r>
          <a:r>
            <a:rPr kumimoji="1" lang="ja-JP" altLang="ja-JP" sz="1100">
              <a:solidFill>
                <a:schemeClr val="dk1"/>
              </a:solidFill>
              <a:effectLst/>
              <a:latin typeface="+mn-lt"/>
              <a:ea typeface="+mn-ea"/>
              <a:cs typeface="+mn-cs"/>
            </a:rPr>
            <a:t>これは市立病院の経営安定化を図るため、市の一般会計から出資したことによるものである。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・人件費については、</a:t>
          </a:r>
          <a:r>
            <a:rPr kumimoji="1" lang="ja-JP" altLang="ja-JP" sz="1100" baseline="0">
              <a:solidFill>
                <a:schemeClr val="dk1"/>
              </a:solidFill>
              <a:effectLst/>
              <a:latin typeface="+mn-lt"/>
              <a:ea typeface="+mn-ea"/>
              <a:cs typeface="+mn-cs"/>
            </a:rPr>
            <a:t>令和元年度は</a:t>
          </a:r>
          <a:r>
            <a:rPr kumimoji="1" lang="ja-JP" altLang="en-US" sz="1100" baseline="0">
              <a:solidFill>
                <a:schemeClr val="dk1"/>
              </a:solidFill>
              <a:effectLst/>
              <a:latin typeface="+mn-lt"/>
              <a:ea typeface="+mn-ea"/>
              <a:cs typeface="+mn-cs"/>
            </a:rPr>
            <a:t>退職者数の増加に伴い退職手当が増となったことで、例年よりも高い水準となっている。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本市の特徴として、物件費について、類似団体と比較して高いコストで推移しているが、公民館、児童館、老人憩の家など管理すべき公共施設の数により、施設等管理運営委託をはじめとする委託料が多いことなどが挙げられる。</a:t>
          </a:r>
          <a:endParaRPr lang="ja-JP" altLang="ja-JP" sz="1400">
            <a:effectLst/>
          </a:endParaRPr>
        </a:p>
        <a:p>
          <a:r>
            <a:rPr kumimoji="1" lang="ja-JP" altLang="en-US" sz="1100" baseline="0">
              <a:solidFill>
                <a:schemeClr val="dk1"/>
              </a:solidFill>
              <a:effectLst/>
              <a:latin typeface="+mn-lt"/>
              <a:ea typeface="+mn-ea"/>
              <a:cs typeface="+mn-cs"/>
            </a:rPr>
            <a:t>・本市は歳入に占める法人市民税収の割合が高く、また交付税の不交付団体であることから、景気動向や企業業績に応じて歳入総額が大きく変動するリスクを負っており、年度間の歳入不均衡を調整するため、財政調整基金の残高を確保するよう努めているところである。</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市内企業の好調な業績による法人市民税の増収や、</a:t>
          </a:r>
          <a:r>
            <a:rPr kumimoji="1" lang="ja-JP" altLang="ja-JP" sz="1100" baseline="0">
              <a:solidFill>
                <a:schemeClr val="dk1"/>
              </a:solidFill>
              <a:effectLst/>
              <a:latin typeface="+mn-lt"/>
              <a:ea typeface="+mn-ea"/>
              <a:cs typeface="+mn-cs"/>
            </a:rPr>
            <a:t>ふるさと納税の増収など</a:t>
          </a:r>
          <a:r>
            <a:rPr kumimoji="1" lang="ja-JP" altLang="en-US" sz="1100" baseline="0">
              <a:solidFill>
                <a:schemeClr val="dk1"/>
              </a:solidFill>
              <a:effectLst/>
              <a:latin typeface="+mn-lt"/>
              <a:ea typeface="+mn-ea"/>
              <a:cs typeface="+mn-cs"/>
            </a:rPr>
            <a:t>を、将来に備えて</a:t>
          </a:r>
          <a:r>
            <a:rPr kumimoji="1" lang="ja-JP" altLang="ja-JP" sz="1100" baseline="0">
              <a:solidFill>
                <a:schemeClr val="dk1"/>
              </a:solidFill>
              <a:effectLst/>
              <a:latin typeface="+mn-lt"/>
              <a:ea typeface="+mn-ea"/>
              <a:cs typeface="+mn-cs"/>
            </a:rPr>
            <a:t>財政調整基金積立金</a:t>
          </a:r>
          <a:r>
            <a:rPr kumimoji="1" lang="ja-JP" altLang="en-US"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庁舎建設等基金積立金</a:t>
          </a:r>
          <a:r>
            <a:rPr kumimoji="1" lang="ja-JP" altLang="en-US" sz="1100" baseline="0">
              <a:solidFill>
                <a:schemeClr val="dk1"/>
              </a:solidFill>
              <a:effectLst/>
              <a:latin typeface="+mn-lt"/>
              <a:ea typeface="+mn-ea"/>
              <a:cs typeface="+mn-cs"/>
            </a:rPr>
            <a:t>等に積極的に</a:t>
          </a:r>
          <a:r>
            <a:rPr kumimoji="1" lang="ja-JP" altLang="ja-JP" sz="1100" baseline="0">
              <a:solidFill>
                <a:schemeClr val="dk1"/>
              </a:solidFill>
              <a:effectLst/>
              <a:latin typeface="+mn-lt"/>
              <a:ea typeface="+mn-ea"/>
              <a:cs typeface="+mn-cs"/>
            </a:rPr>
            <a:t>積み立てたことから、</a:t>
          </a:r>
          <a:r>
            <a:rPr kumimoji="1" lang="ja-JP" altLang="en-US" sz="1100" baseline="0">
              <a:solidFill>
                <a:schemeClr val="dk1"/>
              </a:solidFill>
              <a:effectLst/>
              <a:latin typeface="+mn-lt"/>
              <a:ea typeface="+mn-ea"/>
              <a:cs typeface="+mn-cs"/>
            </a:rPr>
            <a:t>近年は</a:t>
          </a:r>
          <a:r>
            <a:rPr kumimoji="1" lang="ja-JP" altLang="ja-JP" sz="1100" baseline="0">
              <a:solidFill>
                <a:schemeClr val="dk1"/>
              </a:solidFill>
              <a:effectLst/>
              <a:latin typeface="+mn-lt"/>
              <a:ea typeface="+mn-ea"/>
              <a:cs typeface="+mn-cs"/>
            </a:rPr>
            <a:t>類似他団体と比較して高い水準となっている。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神奈川県厚木市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224,378
216,635
93.84
95,651,910
91,263,146
3,727,884
50,573,126
55,067,304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2.6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31931</xdr:rowOff>
    </xdr:from>
    <xdr:to>
      <xdr:col>24</xdr:col>
      <xdr:colOff>63500</xdr:colOff>
      <xdr:row>34</xdr:row>
      <xdr:rowOff>49893</xdr:rowOff>
    </xdr:to>
    <xdr:cxnSp macro="">
      <xdr:nvCxnSpPr>
        <xdr:cNvPr id="63" name="直線コネクタ 62"/>
        <xdr:cNvCxnSpPr/>
      </xdr:nvCxnSpPr>
      <xdr:spPr>
        <a:xfrm>
          <a:off x="3797300" y="5861231"/>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23767</xdr:rowOff>
    </xdr:from>
    <xdr:to>
      <xdr:col>19</xdr:col>
      <xdr:colOff>177800</xdr:colOff>
      <xdr:row>34</xdr:row>
      <xdr:rowOff>31931</xdr:rowOff>
    </xdr:to>
    <xdr:cxnSp macro="">
      <xdr:nvCxnSpPr>
        <xdr:cNvPr id="66" name="直線コネクタ 65"/>
        <xdr:cNvCxnSpPr/>
      </xdr:nvCxnSpPr>
      <xdr:spPr>
        <a:xfrm>
          <a:off x="2908300" y="5853067"/>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83655</xdr:rowOff>
    </xdr:from>
    <xdr:ext cx="469744" cy="259045"/>
    <xdr:sp macro="" textlink="">
      <xdr:nvSpPr>
        <xdr:cNvPr id="68" name="テキスト ボックス 67"/>
        <xdr:cNvSpPr txBox="1"/>
      </xdr:nvSpPr>
      <xdr:spPr>
        <a:xfrm>
          <a:off x="3562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15603</xdr:rowOff>
    </xdr:from>
    <xdr:to>
      <xdr:col>15</xdr:col>
      <xdr:colOff>50800</xdr:colOff>
      <xdr:row>34</xdr:row>
      <xdr:rowOff>23767</xdr:rowOff>
    </xdr:to>
    <xdr:cxnSp macro="">
      <xdr:nvCxnSpPr>
        <xdr:cNvPr id="69" name="直線コネクタ 68"/>
        <xdr:cNvCxnSpPr/>
      </xdr:nvCxnSpPr>
      <xdr:spPr>
        <a:xfrm>
          <a:off x="2019300" y="584490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82023</xdr:rowOff>
    </xdr:from>
    <xdr:ext cx="469744" cy="259045"/>
    <xdr:sp macro="" textlink="">
      <xdr:nvSpPr>
        <xdr:cNvPr id="71" name="テキスト ボックス 70"/>
        <xdr:cNvSpPr txBox="1"/>
      </xdr:nvSpPr>
      <xdr:spPr>
        <a:xfrm>
          <a:off x="2673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33564</xdr:rowOff>
    </xdr:from>
    <xdr:to>
      <xdr:col>10</xdr:col>
      <xdr:colOff>114300</xdr:colOff>
      <xdr:row>34</xdr:row>
      <xdr:rowOff>15603</xdr:rowOff>
    </xdr:to>
    <xdr:cxnSp macro="">
      <xdr:nvCxnSpPr>
        <xdr:cNvPr id="72" name="直線コネクタ 71"/>
        <xdr:cNvCxnSpPr/>
      </xdr:nvCxnSpPr>
      <xdr:spPr>
        <a:xfrm>
          <a:off x="1130300" y="5691414"/>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140080</xdr:rowOff>
    </xdr:from>
    <xdr:ext cx="469744" cy="259045"/>
    <xdr:sp macro="" textlink="">
      <xdr:nvSpPr>
        <xdr:cNvPr id="76" name="テキスト ボックス 75"/>
        <xdr:cNvSpPr txBox="1"/>
      </xdr:nvSpPr>
      <xdr:spPr>
        <a:xfrm>
          <a:off x="895428" y="5283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170543</xdr:rowOff>
    </xdr:from>
    <xdr:to>
      <xdr:col>24</xdr:col>
      <xdr:colOff>114300</xdr:colOff>
      <xdr:row>34</xdr:row>
      <xdr:rowOff>100693</xdr:rowOff>
    </xdr:to>
    <xdr:sp macro="" textlink="">
      <xdr:nvSpPr>
        <xdr:cNvPr id="82" name="楕円 81"/>
        <xdr:cNvSpPr/>
      </xdr:nvSpPr>
      <xdr:spPr>
        <a:xfrm>
          <a:off x="4584700" y="582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21970</xdr:rowOff>
    </xdr:from>
    <xdr:ext cx="469744" cy="259045"/>
    <xdr:sp macro="" textlink="">
      <xdr:nvSpPr>
        <xdr:cNvPr id="83" name="議会費該当値テキスト"/>
        <xdr:cNvSpPr txBox="1"/>
      </xdr:nvSpPr>
      <xdr:spPr>
        <a:xfrm>
          <a:off x="4686300" y="567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152581</xdr:rowOff>
    </xdr:from>
    <xdr:to>
      <xdr:col>20</xdr:col>
      <xdr:colOff>38100</xdr:colOff>
      <xdr:row>34</xdr:row>
      <xdr:rowOff>82731</xdr:rowOff>
    </xdr:to>
    <xdr:sp macro="" textlink="">
      <xdr:nvSpPr>
        <xdr:cNvPr id="84" name="楕円 83"/>
        <xdr:cNvSpPr/>
      </xdr:nvSpPr>
      <xdr:spPr>
        <a:xfrm>
          <a:off x="37465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99258</xdr:rowOff>
    </xdr:from>
    <xdr:ext cx="469744" cy="259045"/>
    <xdr:sp macro="" textlink="">
      <xdr:nvSpPr>
        <xdr:cNvPr id="85" name="テキスト ボックス 84"/>
        <xdr:cNvSpPr txBox="1"/>
      </xdr:nvSpPr>
      <xdr:spPr>
        <a:xfrm>
          <a:off x="3562428"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144417</xdr:rowOff>
    </xdr:from>
    <xdr:to>
      <xdr:col>15</xdr:col>
      <xdr:colOff>101600</xdr:colOff>
      <xdr:row>34</xdr:row>
      <xdr:rowOff>74567</xdr:rowOff>
    </xdr:to>
    <xdr:sp macro="" textlink="">
      <xdr:nvSpPr>
        <xdr:cNvPr id="86" name="楕円 85"/>
        <xdr:cNvSpPr/>
      </xdr:nvSpPr>
      <xdr:spPr>
        <a:xfrm>
          <a:off x="2857500" y="58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91094</xdr:rowOff>
    </xdr:from>
    <xdr:ext cx="469744" cy="259045"/>
    <xdr:sp macro="" textlink="">
      <xdr:nvSpPr>
        <xdr:cNvPr id="87" name="テキスト ボックス 86"/>
        <xdr:cNvSpPr txBox="1"/>
      </xdr:nvSpPr>
      <xdr:spPr>
        <a:xfrm>
          <a:off x="2673428" y="557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136253</xdr:rowOff>
    </xdr:from>
    <xdr:to>
      <xdr:col>10</xdr:col>
      <xdr:colOff>165100</xdr:colOff>
      <xdr:row>34</xdr:row>
      <xdr:rowOff>66403</xdr:rowOff>
    </xdr:to>
    <xdr:sp macro="" textlink="">
      <xdr:nvSpPr>
        <xdr:cNvPr id="88" name="楕円 87"/>
        <xdr:cNvSpPr/>
      </xdr:nvSpPr>
      <xdr:spPr>
        <a:xfrm>
          <a:off x="1968500" y="579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82930</xdr:rowOff>
    </xdr:from>
    <xdr:ext cx="469744" cy="259045"/>
    <xdr:sp macro="" textlink="">
      <xdr:nvSpPr>
        <xdr:cNvPr id="89" name="テキスト ボックス 88"/>
        <xdr:cNvSpPr txBox="1"/>
      </xdr:nvSpPr>
      <xdr:spPr>
        <a:xfrm>
          <a:off x="1784428" y="55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154214</xdr:rowOff>
    </xdr:from>
    <xdr:to>
      <xdr:col>6</xdr:col>
      <xdr:colOff>38100</xdr:colOff>
      <xdr:row>33</xdr:row>
      <xdr:rowOff>84364</xdr:rowOff>
    </xdr:to>
    <xdr:sp macro="" textlink="">
      <xdr:nvSpPr>
        <xdr:cNvPr id="90" name="楕円 89"/>
        <xdr:cNvSpPr/>
      </xdr:nvSpPr>
      <xdr:spPr>
        <a:xfrm>
          <a:off x="1079500" y="564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75491</xdr:rowOff>
    </xdr:from>
    <xdr:ext cx="469744" cy="259045"/>
    <xdr:sp macro="" textlink="">
      <xdr:nvSpPr>
        <xdr:cNvPr id="91" name="テキスト ボックス 90"/>
        <xdr:cNvSpPr txBox="1"/>
      </xdr:nvSpPr>
      <xdr:spPr>
        <a:xfrm>
          <a:off x="895428" y="573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55392</xdr:rowOff>
    </xdr:from>
    <xdr:to>
      <xdr:col>24</xdr:col>
      <xdr:colOff>63500</xdr:colOff>
      <xdr:row>52</xdr:row>
      <xdr:rowOff>75555</xdr:rowOff>
    </xdr:to>
    <xdr:cxnSp macro="">
      <xdr:nvCxnSpPr>
        <xdr:cNvPr id="119" name="直線コネクタ 118"/>
        <xdr:cNvCxnSpPr/>
      </xdr:nvCxnSpPr>
      <xdr:spPr>
        <a:xfrm>
          <a:off x="3797300" y="8799342"/>
          <a:ext cx="838200" cy="19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19639</xdr:rowOff>
    </xdr:from>
    <xdr:to>
      <xdr:col>19</xdr:col>
      <xdr:colOff>177800</xdr:colOff>
      <xdr:row>51</xdr:row>
      <xdr:rowOff>55392</xdr:rowOff>
    </xdr:to>
    <xdr:cxnSp macro="">
      <xdr:nvCxnSpPr>
        <xdr:cNvPr id="122" name="直線コネクタ 121"/>
        <xdr:cNvCxnSpPr/>
      </xdr:nvCxnSpPr>
      <xdr:spPr>
        <a:xfrm>
          <a:off x="2908300" y="8592139"/>
          <a:ext cx="889000" cy="20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133027</xdr:rowOff>
    </xdr:from>
    <xdr:ext cx="534377" cy="259045"/>
    <xdr:sp macro="" textlink="">
      <xdr:nvSpPr>
        <xdr:cNvPr id="124" name="テキスト ボックス 123"/>
        <xdr:cNvSpPr txBox="1"/>
      </xdr:nvSpPr>
      <xdr:spPr>
        <a:xfrm>
          <a:off x="3530111" y="973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19639</xdr:rowOff>
    </xdr:from>
    <xdr:to>
      <xdr:col>15</xdr:col>
      <xdr:colOff>50800</xdr:colOff>
      <xdr:row>56</xdr:row>
      <xdr:rowOff>40305</xdr:rowOff>
    </xdr:to>
    <xdr:cxnSp macro="">
      <xdr:nvCxnSpPr>
        <xdr:cNvPr id="125" name="直線コネクタ 124"/>
        <xdr:cNvCxnSpPr/>
      </xdr:nvCxnSpPr>
      <xdr:spPr>
        <a:xfrm flipV="1">
          <a:off x="2019300" y="8592139"/>
          <a:ext cx="889000" cy="10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7" name="テキスト ボックス 126"/>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88311</xdr:rowOff>
    </xdr:from>
    <xdr:to>
      <xdr:col>10</xdr:col>
      <xdr:colOff>114300</xdr:colOff>
      <xdr:row>56</xdr:row>
      <xdr:rowOff>40305</xdr:rowOff>
    </xdr:to>
    <xdr:cxnSp macro="">
      <xdr:nvCxnSpPr>
        <xdr:cNvPr id="128" name="直線コネクタ 127"/>
        <xdr:cNvCxnSpPr/>
      </xdr:nvCxnSpPr>
      <xdr:spPr>
        <a:xfrm>
          <a:off x="1130300" y="9175161"/>
          <a:ext cx="889000" cy="466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43370</xdr:rowOff>
    </xdr:from>
    <xdr:ext cx="534377" cy="259045"/>
    <xdr:sp macro="" textlink="">
      <xdr:nvSpPr>
        <xdr:cNvPr id="132" name="テキスト ボックス 131"/>
        <xdr:cNvSpPr txBox="1"/>
      </xdr:nvSpPr>
      <xdr:spPr>
        <a:xfrm>
          <a:off x="863111" y="964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24755</xdr:rowOff>
    </xdr:from>
    <xdr:to>
      <xdr:col>24</xdr:col>
      <xdr:colOff>114300</xdr:colOff>
      <xdr:row>52</xdr:row>
      <xdr:rowOff>126355</xdr:rowOff>
    </xdr:to>
    <xdr:sp macro="" textlink="">
      <xdr:nvSpPr>
        <xdr:cNvPr id="138" name="楕円 137"/>
        <xdr:cNvSpPr/>
      </xdr:nvSpPr>
      <xdr:spPr>
        <a:xfrm>
          <a:off x="4584700" y="894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47632</xdr:rowOff>
    </xdr:from>
    <xdr:ext cx="534377" cy="259045"/>
    <xdr:sp macro="" textlink="">
      <xdr:nvSpPr>
        <xdr:cNvPr id="139" name="総務費該当値テキスト"/>
        <xdr:cNvSpPr txBox="1"/>
      </xdr:nvSpPr>
      <xdr:spPr>
        <a:xfrm>
          <a:off x="4686300" y="879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4592</xdr:rowOff>
    </xdr:from>
    <xdr:to>
      <xdr:col>20</xdr:col>
      <xdr:colOff>38100</xdr:colOff>
      <xdr:row>51</xdr:row>
      <xdr:rowOff>106192</xdr:rowOff>
    </xdr:to>
    <xdr:sp macro="" textlink="">
      <xdr:nvSpPr>
        <xdr:cNvPr id="140" name="楕円 139"/>
        <xdr:cNvSpPr/>
      </xdr:nvSpPr>
      <xdr:spPr>
        <a:xfrm>
          <a:off x="3746500" y="874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49</xdr:row>
      <xdr:rowOff>122719</xdr:rowOff>
    </xdr:from>
    <xdr:ext cx="534377" cy="259045"/>
    <xdr:sp macro="" textlink="">
      <xdr:nvSpPr>
        <xdr:cNvPr id="141" name="テキスト ボックス 140"/>
        <xdr:cNvSpPr txBox="1"/>
      </xdr:nvSpPr>
      <xdr:spPr>
        <a:xfrm>
          <a:off x="3530111" y="8523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140289</xdr:rowOff>
    </xdr:from>
    <xdr:to>
      <xdr:col>15</xdr:col>
      <xdr:colOff>101600</xdr:colOff>
      <xdr:row>50</xdr:row>
      <xdr:rowOff>70439</xdr:rowOff>
    </xdr:to>
    <xdr:sp macro="" textlink="">
      <xdr:nvSpPr>
        <xdr:cNvPr id="142" name="楕円 141"/>
        <xdr:cNvSpPr/>
      </xdr:nvSpPr>
      <xdr:spPr>
        <a:xfrm>
          <a:off x="2857500" y="854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48</xdr:row>
      <xdr:rowOff>86966</xdr:rowOff>
    </xdr:from>
    <xdr:ext cx="534377" cy="259045"/>
    <xdr:sp macro="" textlink="">
      <xdr:nvSpPr>
        <xdr:cNvPr id="143" name="テキスト ボックス 142"/>
        <xdr:cNvSpPr txBox="1"/>
      </xdr:nvSpPr>
      <xdr:spPr>
        <a:xfrm>
          <a:off x="2641111" y="831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160955</xdr:rowOff>
    </xdr:from>
    <xdr:to>
      <xdr:col>10</xdr:col>
      <xdr:colOff>165100</xdr:colOff>
      <xdr:row>56</xdr:row>
      <xdr:rowOff>91105</xdr:rowOff>
    </xdr:to>
    <xdr:sp macro="" textlink="">
      <xdr:nvSpPr>
        <xdr:cNvPr id="144" name="楕円 143"/>
        <xdr:cNvSpPr/>
      </xdr:nvSpPr>
      <xdr:spPr>
        <a:xfrm>
          <a:off x="1968500" y="95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107632</xdr:rowOff>
    </xdr:from>
    <xdr:ext cx="534377" cy="259045"/>
    <xdr:sp macro="" textlink="">
      <xdr:nvSpPr>
        <xdr:cNvPr id="145" name="テキスト ボックス 144"/>
        <xdr:cNvSpPr txBox="1"/>
      </xdr:nvSpPr>
      <xdr:spPr>
        <a:xfrm>
          <a:off x="1752111" y="936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37511</xdr:rowOff>
    </xdr:from>
    <xdr:to>
      <xdr:col>6</xdr:col>
      <xdr:colOff>38100</xdr:colOff>
      <xdr:row>53</xdr:row>
      <xdr:rowOff>139111</xdr:rowOff>
    </xdr:to>
    <xdr:sp macro="" textlink="">
      <xdr:nvSpPr>
        <xdr:cNvPr id="146" name="楕円 145"/>
        <xdr:cNvSpPr/>
      </xdr:nvSpPr>
      <xdr:spPr>
        <a:xfrm>
          <a:off x="1079500" y="912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155638</xdr:rowOff>
    </xdr:from>
    <xdr:ext cx="534377" cy="259045"/>
    <xdr:sp macro="" textlink="">
      <xdr:nvSpPr>
        <xdr:cNvPr id="147" name="テキスト ボックス 146"/>
        <xdr:cNvSpPr txBox="1"/>
      </xdr:nvSpPr>
      <xdr:spPr>
        <a:xfrm>
          <a:off x="863111" y="88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92380</xdr:rowOff>
    </xdr:from>
    <xdr:to>
      <xdr:col>24</xdr:col>
      <xdr:colOff>63500</xdr:colOff>
      <xdr:row>76</xdr:row>
      <xdr:rowOff>120935</xdr:rowOff>
    </xdr:to>
    <xdr:cxnSp macro="">
      <xdr:nvCxnSpPr>
        <xdr:cNvPr id="177" name="直線コネクタ 176"/>
        <xdr:cNvCxnSpPr/>
      </xdr:nvCxnSpPr>
      <xdr:spPr>
        <a:xfrm flipV="1">
          <a:off x="3797300" y="13122580"/>
          <a:ext cx="838200" cy="2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63790</xdr:rowOff>
    </xdr:from>
    <xdr:ext cx="599010" cy="259045"/>
    <xdr:sp macro="" textlink="">
      <xdr:nvSpPr>
        <xdr:cNvPr id="178" name="民生費平均値テキスト"/>
        <xdr:cNvSpPr txBox="1"/>
      </xdr:nvSpPr>
      <xdr:spPr>
        <a:xfrm>
          <a:off x="4686300" y="12922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120935</xdr:rowOff>
    </xdr:from>
    <xdr:to>
      <xdr:col>19</xdr:col>
      <xdr:colOff>177800</xdr:colOff>
      <xdr:row>77</xdr:row>
      <xdr:rowOff>25115</xdr:rowOff>
    </xdr:to>
    <xdr:cxnSp macro="">
      <xdr:nvCxnSpPr>
        <xdr:cNvPr id="180" name="直線コネクタ 179"/>
        <xdr:cNvCxnSpPr/>
      </xdr:nvCxnSpPr>
      <xdr:spPr>
        <a:xfrm flipV="1">
          <a:off x="2908300" y="13151135"/>
          <a:ext cx="889000" cy="7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25115</xdr:rowOff>
    </xdr:from>
    <xdr:to>
      <xdr:col>15</xdr:col>
      <xdr:colOff>50800</xdr:colOff>
      <xdr:row>77</xdr:row>
      <xdr:rowOff>67977</xdr:rowOff>
    </xdr:to>
    <xdr:cxnSp macro="">
      <xdr:nvCxnSpPr>
        <xdr:cNvPr id="183" name="直線コネクタ 182"/>
        <xdr:cNvCxnSpPr/>
      </xdr:nvCxnSpPr>
      <xdr:spPr>
        <a:xfrm flipV="1">
          <a:off x="2019300" y="13226765"/>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123569</xdr:rowOff>
    </xdr:from>
    <xdr:ext cx="599010" cy="259045"/>
    <xdr:sp macro="" textlink="">
      <xdr:nvSpPr>
        <xdr:cNvPr id="185" name="テキスト ボックス 184"/>
        <xdr:cNvSpPr txBox="1"/>
      </xdr:nvSpPr>
      <xdr:spPr>
        <a:xfrm>
          <a:off x="2608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67977</xdr:rowOff>
    </xdr:from>
    <xdr:to>
      <xdr:col>10</xdr:col>
      <xdr:colOff>114300</xdr:colOff>
      <xdr:row>77</xdr:row>
      <xdr:rowOff>159741</xdr:rowOff>
    </xdr:to>
    <xdr:cxnSp macro="">
      <xdr:nvCxnSpPr>
        <xdr:cNvPr id="186" name="直線コネクタ 185"/>
        <xdr:cNvCxnSpPr/>
      </xdr:nvCxnSpPr>
      <xdr:spPr>
        <a:xfrm flipV="1">
          <a:off x="1130300" y="13269627"/>
          <a:ext cx="889000" cy="9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13517</xdr:rowOff>
    </xdr:from>
    <xdr:ext cx="599010" cy="259045"/>
    <xdr:sp macro="" textlink="">
      <xdr:nvSpPr>
        <xdr:cNvPr id="188" name="テキスト ボックス 187"/>
        <xdr:cNvSpPr txBox="1"/>
      </xdr:nvSpPr>
      <xdr:spPr>
        <a:xfrm>
          <a:off x="1719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85279</xdr:rowOff>
    </xdr:from>
    <xdr:ext cx="599010" cy="259045"/>
    <xdr:sp macro="" textlink="">
      <xdr:nvSpPr>
        <xdr:cNvPr id="190" name="テキスト ボックス 189"/>
        <xdr:cNvSpPr txBox="1"/>
      </xdr:nvSpPr>
      <xdr:spPr>
        <a:xfrm>
          <a:off x="830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41580</xdr:rowOff>
    </xdr:from>
    <xdr:to>
      <xdr:col>24</xdr:col>
      <xdr:colOff>114300</xdr:colOff>
      <xdr:row>76</xdr:row>
      <xdr:rowOff>143180</xdr:rowOff>
    </xdr:to>
    <xdr:sp macro="" textlink="">
      <xdr:nvSpPr>
        <xdr:cNvPr id="196" name="楕円 195"/>
        <xdr:cNvSpPr/>
      </xdr:nvSpPr>
      <xdr:spPr>
        <a:xfrm>
          <a:off x="4584700" y="130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20007</xdr:rowOff>
    </xdr:from>
    <xdr:ext cx="599010" cy="259045"/>
    <xdr:sp macro="" textlink="">
      <xdr:nvSpPr>
        <xdr:cNvPr id="197" name="民生費該当値テキスト"/>
        <xdr:cNvSpPr txBox="1"/>
      </xdr:nvSpPr>
      <xdr:spPr>
        <a:xfrm>
          <a:off x="4686300" y="1305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70135</xdr:rowOff>
    </xdr:from>
    <xdr:to>
      <xdr:col>20</xdr:col>
      <xdr:colOff>38100</xdr:colOff>
      <xdr:row>77</xdr:row>
      <xdr:rowOff>285</xdr:rowOff>
    </xdr:to>
    <xdr:sp macro="" textlink="">
      <xdr:nvSpPr>
        <xdr:cNvPr id="198" name="楕円 197"/>
        <xdr:cNvSpPr/>
      </xdr:nvSpPr>
      <xdr:spPr>
        <a:xfrm>
          <a:off x="3746500" y="131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16813</xdr:rowOff>
    </xdr:from>
    <xdr:ext cx="599010" cy="259045"/>
    <xdr:sp macro="" textlink="">
      <xdr:nvSpPr>
        <xdr:cNvPr id="199" name="テキスト ボックス 198"/>
        <xdr:cNvSpPr txBox="1"/>
      </xdr:nvSpPr>
      <xdr:spPr>
        <a:xfrm>
          <a:off x="3497795" y="1287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145765</xdr:rowOff>
    </xdr:from>
    <xdr:to>
      <xdr:col>15</xdr:col>
      <xdr:colOff>101600</xdr:colOff>
      <xdr:row>77</xdr:row>
      <xdr:rowOff>75915</xdr:rowOff>
    </xdr:to>
    <xdr:sp macro="" textlink="">
      <xdr:nvSpPr>
        <xdr:cNvPr id="200" name="楕円 199"/>
        <xdr:cNvSpPr/>
      </xdr:nvSpPr>
      <xdr:spPr>
        <a:xfrm>
          <a:off x="2857500" y="1317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67042</xdr:rowOff>
    </xdr:from>
    <xdr:ext cx="599010" cy="259045"/>
    <xdr:sp macro="" textlink="">
      <xdr:nvSpPr>
        <xdr:cNvPr id="201" name="テキスト ボックス 200"/>
        <xdr:cNvSpPr txBox="1"/>
      </xdr:nvSpPr>
      <xdr:spPr>
        <a:xfrm>
          <a:off x="2608795" y="13268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17177</xdr:rowOff>
    </xdr:from>
    <xdr:to>
      <xdr:col>10</xdr:col>
      <xdr:colOff>165100</xdr:colOff>
      <xdr:row>77</xdr:row>
      <xdr:rowOff>118777</xdr:rowOff>
    </xdr:to>
    <xdr:sp macro="" textlink="">
      <xdr:nvSpPr>
        <xdr:cNvPr id="202" name="楕円 201"/>
        <xdr:cNvSpPr/>
      </xdr:nvSpPr>
      <xdr:spPr>
        <a:xfrm>
          <a:off x="1968500" y="1321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109904</xdr:rowOff>
    </xdr:from>
    <xdr:ext cx="599010" cy="259045"/>
    <xdr:sp macro="" textlink="">
      <xdr:nvSpPr>
        <xdr:cNvPr id="203" name="テキスト ボックス 202"/>
        <xdr:cNvSpPr txBox="1"/>
      </xdr:nvSpPr>
      <xdr:spPr>
        <a:xfrm>
          <a:off x="1719795" y="1331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108941</xdr:rowOff>
    </xdr:from>
    <xdr:to>
      <xdr:col>6</xdr:col>
      <xdr:colOff>38100</xdr:colOff>
      <xdr:row>78</xdr:row>
      <xdr:rowOff>39091</xdr:rowOff>
    </xdr:to>
    <xdr:sp macro="" textlink="">
      <xdr:nvSpPr>
        <xdr:cNvPr id="204" name="楕円 203"/>
        <xdr:cNvSpPr/>
      </xdr:nvSpPr>
      <xdr:spPr>
        <a:xfrm>
          <a:off x="1079500" y="1331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30218</xdr:rowOff>
    </xdr:from>
    <xdr:ext cx="599010" cy="259045"/>
    <xdr:sp macro="" textlink="">
      <xdr:nvSpPr>
        <xdr:cNvPr id="205" name="テキスト ボックス 204"/>
        <xdr:cNvSpPr txBox="1"/>
      </xdr:nvSpPr>
      <xdr:spPr>
        <a:xfrm>
          <a:off x="830795" y="1340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20439</xdr:rowOff>
    </xdr:from>
    <xdr:to>
      <xdr:col>24</xdr:col>
      <xdr:colOff>63500</xdr:colOff>
      <xdr:row>96</xdr:row>
      <xdr:rowOff>161257</xdr:rowOff>
    </xdr:to>
    <xdr:cxnSp macro="">
      <xdr:nvCxnSpPr>
        <xdr:cNvPr id="233" name="直線コネクタ 232"/>
        <xdr:cNvCxnSpPr/>
      </xdr:nvCxnSpPr>
      <xdr:spPr>
        <a:xfrm flipV="1">
          <a:off x="3797300" y="16308189"/>
          <a:ext cx="838200" cy="3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50823</xdr:rowOff>
    </xdr:from>
    <xdr:ext cx="534377" cy="259045"/>
    <xdr:sp macro="" textlink="">
      <xdr:nvSpPr>
        <xdr:cNvPr id="234" name="衛生費平均値テキスト"/>
        <xdr:cNvSpPr txBox="1"/>
      </xdr:nvSpPr>
      <xdr:spPr>
        <a:xfrm>
          <a:off x="4686300" y="1651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161257</xdr:rowOff>
    </xdr:from>
    <xdr:to>
      <xdr:col>19</xdr:col>
      <xdr:colOff>177800</xdr:colOff>
      <xdr:row>97</xdr:row>
      <xdr:rowOff>28944</xdr:rowOff>
    </xdr:to>
    <xdr:cxnSp macro="">
      <xdr:nvCxnSpPr>
        <xdr:cNvPr id="236" name="直線コネクタ 235"/>
        <xdr:cNvCxnSpPr/>
      </xdr:nvCxnSpPr>
      <xdr:spPr>
        <a:xfrm flipV="1">
          <a:off x="2908300" y="16620457"/>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70710</xdr:rowOff>
    </xdr:from>
    <xdr:ext cx="534377" cy="259045"/>
    <xdr:sp macro="" textlink="">
      <xdr:nvSpPr>
        <xdr:cNvPr id="238" name="テキスト ボックス 237"/>
        <xdr:cNvSpPr txBox="1"/>
      </xdr:nvSpPr>
      <xdr:spPr>
        <a:xfrm>
          <a:off x="3530111" y="16701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75074</xdr:rowOff>
    </xdr:from>
    <xdr:to>
      <xdr:col>15</xdr:col>
      <xdr:colOff>50800</xdr:colOff>
      <xdr:row>97</xdr:row>
      <xdr:rowOff>28944</xdr:rowOff>
    </xdr:to>
    <xdr:cxnSp macro="">
      <xdr:nvCxnSpPr>
        <xdr:cNvPr id="239" name="直線コネクタ 238"/>
        <xdr:cNvCxnSpPr/>
      </xdr:nvCxnSpPr>
      <xdr:spPr>
        <a:xfrm>
          <a:off x="2019300" y="16534274"/>
          <a:ext cx="889000" cy="12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87033</xdr:rowOff>
    </xdr:from>
    <xdr:ext cx="534377" cy="259045"/>
    <xdr:sp macro="" textlink="">
      <xdr:nvSpPr>
        <xdr:cNvPr id="241" name="テキスト ボックス 240"/>
        <xdr:cNvSpPr txBox="1"/>
      </xdr:nvSpPr>
      <xdr:spPr>
        <a:xfrm>
          <a:off x="2641111" y="1671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75074</xdr:rowOff>
    </xdr:from>
    <xdr:to>
      <xdr:col>10</xdr:col>
      <xdr:colOff>114300</xdr:colOff>
      <xdr:row>96</xdr:row>
      <xdr:rowOff>130852</xdr:rowOff>
    </xdr:to>
    <xdr:cxnSp macro="">
      <xdr:nvCxnSpPr>
        <xdr:cNvPr id="242" name="直線コネクタ 241"/>
        <xdr:cNvCxnSpPr/>
      </xdr:nvCxnSpPr>
      <xdr:spPr>
        <a:xfrm flipV="1">
          <a:off x="1130300" y="16534274"/>
          <a:ext cx="889000" cy="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73362</xdr:rowOff>
    </xdr:from>
    <xdr:ext cx="534377" cy="259045"/>
    <xdr:sp macro="" textlink="">
      <xdr:nvSpPr>
        <xdr:cNvPr id="244" name="テキスト ボックス 243"/>
        <xdr:cNvSpPr txBox="1"/>
      </xdr:nvSpPr>
      <xdr:spPr>
        <a:xfrm>
          <a:off x="1752111" y="1670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104909</xdr:rowOff>
    </xdr:from>
    <xdr:ext cx="534377" cy="259045"/>
    <xdr:sp macro="" textlink="">
      <xdr:nvSpPr>
        <xdr:cNvPr id="246" name="テキスト ボックス 245"/>
        <xdr:cNvSpPr txBox="1"/>
      </xdr:nvSpPr>
      <xdr:spPr>
        <a:xfrm>
          <a:off x="863111" y="1673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141089</xdr:rowOff>
    </xdr:from>
    <xdr:to>
      <xdr:col>24</xdr:col>
      <xdr:colOff>114300</xdr:colOff>
      <xdr:row>95</xdr:row>
      <xdr:rowOff>71239</xdr:rowOff>
    </xdr:to>
    <xdr:sp macro="" textlink="">
      <xdr:nvSpPr>
        <xdr:cNvPr id="252" name="楕円 251"/>
        <xdr:cNvSpPr/>
      </xdr:nvSpPr>
      <xdr:spPr>
        <a:xfrm>
          <a:off x="4584700" y="1625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163966</xdr:rowOff>
    </xdr:from>
    <xdr:ext cx="534377" cy="259045"/>
    <xdr:sp macro="" textlink="">
      <xdr:nvSpPr>
        <xdr:cNvPr id="253" name="衛生費該当値テキスト"/>
        <xdr:cNvSpPr txBox="1"/>
      </xdr:nvSpPr>
      <xdr:spPr>
        <a:xfrm>
          <a:off x="4686300" y="1610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110457</xdr:rowOff>
    </xdr:from>
    <xdr:to>
      <xdr:col>20</xdr:col>
      <xdr:colOff>38100</xdr:colOff>
      <xdr:row>97</xdr:row>
      <xdr:rowOff>40607</xdr:rowOff>
    </xdr:to>
    <xdr:sp macro="" textlink="">
      <xdr:nvSpPr>
        <xdr:cNvPr id="254" name="楕円 253"/>
        <xdr:cNvSpPr/>
      </xdr:nvSpPr>
      <xdr:spPr>
        <a:xfrm>
          <a:off x="3746500" y="1656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57134</xdr:rowOff>
    </xdr:from>
    <xdr:ext cx="534377" cy="259045"/>
    <xdr:sp macro="" textlink="">
      <xdr:nvSpPr>
        <xdr:cNvPr id="255" name="テキスト ボックス 254"/>
        <xdr:cNvSpPr txBox="1"/>
      </xdr:nvSpPr>
      <xdr:spPr>
        <a:xfrm>
          <a:off x="3530111" y="1634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149594</xdr:rowOff>
    </xdr:from>
    <xdr:to>
      <xdr:col>15</xdr:col>
      <xdr:colOff>101600</xdr:colOff>
      <xdr:row>97</xdr:row>
      <xdr:rowOff>79744</xdr:rowOff>
    </xdr:to>
    <xdr:sp macro="" textlink="">
      <xdr:nvSpPr>
        <xdr:cNvPr id="256" name="楕円 255"/>
        <xdr:cNvSpPr/>
      </xdr:nvSpPr>
      <xdr:spPr>
        <a:xfrm>
          <a:off x="2857500" y="1660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96271</xdr:rowOff>
    </xdr:from>
    <xdr:ext cx="534377" cy="259045"/>
    <xdr:sp macro="" textlink="">
      <xdr:nvSpPr>
        <xdr:cNvPr id="257" name="テキスト ボックス 256"/>
        <xdr:cNvSpPr txBox="1"/>
      </xdr:nvSpPr>
      <xdr:spPr>
        <a:xfrm>
          <a:off x="2641111" y="163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24274</xdr:rowOff>
    </xdr:from>
    <xdr:to>
      <xdr:col>10</xdr:col>
      <xdr:colOff>165100</xdr:colOff>
      <xdr:row>96</xdr:row>
      <xdr:rowOff>125874</xdr:rowOff>
    </xdr:to>
    <xdr:sp macro="" textlink="">
      <xdr:nvSpPr>
        <xdr:cNvPr id="258" name="楕円 257"/>
        <xdr:cNvSpPr/>
      </xdr:nvSpPr>
      <xdr:spPr>
        <a:xfrm>
          <a:off x="1968500" y="1648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142401</xdr:rowOff>
    </xdr:from>
    <xdr:ext cx="534377" cy="259045"/>
    <xdr:sp macro="" textlink="">
      <xdr:nvSpPr>
        <xdr:cNvPr id="259" name="テキスト ボックス 258"/>
        <xdr:cNvSpPr txBox="1"/>
      </xdr:nvSpPr>
      <xdr:spPr>
        <a:xfrm>
          <a:off x="1752111" y="1625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80052</xdr:rowOff>
    </xdr:from>
    <xdr:to>
      <xdr:col>6</xdr:col>
      <xdr:colOff>38100</xdr:colOff>
      <xdr:row>97</xdr:row>
      <xdr:rowOff>10202</xdr:rowOff>
    </xdr:to>
    <xdr:sp macro="" textlink="">
      <xdr:nvSpPr>
        <xdr:cNvPr id="260" name="楕円 259"/>
        <xdr:cNvSpPr/>
      </xdr:nvSpPr>
      <xdr:spPr>
        <a:xfrm>
          <a:off x="1079500" y="1653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26729</xdr:rowOff>
    </xdr:from>
    <xdr:ext cx="534377" cy="259045"/>
    <xdr:sp macro="" textlink="">
      <xdr:nvSpPr>
        <xdr:cNvPr id="261" name="テキスト ボックス 260"/>
        <xdr:cNvSpPr txBox="1"/>
      </xdr:nvSpPr>
      <xdr:spPr>
        <a:xfrm>
          <a:off x="863111" y="1631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94361</xdr:rowOff>
    </xdr:from>
    <xdr:to>
      <xdr:col>55</xdr:col>
      <xdr:colOff>0</xdr:colOff>
      <xdr:row>36</xdr:row>
      <xdr:rowOff>113411</xdr:rowOff>
    </xdr:to>
    <xdr:cxnSp macro="">
      <xdr:nvCxnSpPr>
        <xdr:cNvPr id="290" name="直線コネクタ 289"/>
        <xdr:cNvCxnSpPr/>
      </xdr:nvCxnSpPr>
      <xdr:spPr>
        <a:xfrm>
          <a:off x="9639300" y="6266561"/>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7891</xdr:rowOff>
    </xdr:from>
    <xdr:ext cx="378565" cy="259045"/>
    <xdr:sp macro="" textlink="">
      <xdr:nvSpPr>
        <xdr:cNvPr id="291" name="労働費平均値テキスト"/>
        <xdr:cNvSpPr txBox="1"/>
      </xdr:nvSpPr>
      <xdr:spPr>
        <a:xfrm>
          <a:off x="10528300" y="6351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74930</xdr:rowOff>
    </xdr:from>
    <xdr:to>
      <xdr:col>50</xdr:col>
      <xdr:colOff>114300</xdr:colOff>
      <xdr:row>36</xdr:row>
      <xdr:rowOff>94361</xdr:rowOff>
    </xdr:to>
    <xdr:cxnSp macro="">
      <xdr:nvCxnSpPr>
        <xdr:cNvPr id="293" name="直線コネクタ 292"/>
        <xdr:cNvCxnSpPr/>
      </xdr:nvCxnSpPr>
      <xdr:spPr>
        <a:xfrm>
          <a:off x="8750300" y="6247130"/>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84091</xdr:rowOff>
    </xdr:from>
    <xdr:ext cx="378565" cy="259045"/>
    <xdr:sp macro="" textlink="">
      <xdr:nvSpPr>
        <xdr:cNvPr id="295" name="テキスト ボックス 294"/>
        <xdr:cNvSpPr txBox="1"/>
      </xdr:nvSpPr>
      <xdr:spPr>
        <a:xfrm>
          <a:off x="9450017" y="6427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69977</xdr:rowOff>
    </xdr:from>
    <xdr:to>
      <xdr:col>45</xdr:col>
      <xdr:colOff>177800</xdr:colOff>
      <xdr:row>36</xdr:row>
      <xdr:rowOff>74930</xdr:rowOff>
    </xdr:to>
    <xdr:cxnSp macro="">
      <xdr:nvCxnSpPr>
        <xdr:cNvPr id="296" name="直線コネクタ 295"/>
        <xdr:cNvCxnSpPr/>
      </xdr:nvCxnSpPr>
      <xdr:spPr>
        <a:xfrm>
          <a:off x="7861300" y="6242177"/>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57802</xdr:rowOff>
    </xdr:from>
    <xdr:ext cx="378565" cy="259045"/>
    <xdr:sp macro="" textlink="">
      <xdr:nvSpPr>
        <xdr:cNvPr id="298" name="テキスト ボックス 297"/>
        <xdr:cNvSpPr txBox="1"/>
      </xdr:nvSpPr>
      <xdr:spPr>
        <a:xfrm>
          <a:off x="8561017" y="6401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69977</xdr:rowOff>
    </xdr:from>
    <xdr:to>
      <xdr:col>41</xdr:col>
      <xdr:colOff>50800</xdr:colOff>
      <xdr:row>36</xdr:row>
      <xdr:rowOff>110363</xdr:rowOff>
    </xdr:to>
    <xdr:cxnSp macro="">
      <xdr:nvCxnSpPr>
        <xdr:cNvPr id="299" name="直線コネクタ 298"/>
        <xdr:cNvCxnSpPr/>
      </xdr:nvCxnSpPr>
      <xdr:spPr>
        <a:xfrm flipV="1">
          <a:off x="6972300" y="6242177"/>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12082</xdr:rowOff>
    </xdr:from>
    <xdr:ext cx="469744" cy="259045"/>
    <xdr:sp macro="" textlink="">
      <xdr:nvSpPr>
        <xdr:cNvPr id="301" name="テキスト ボックス 300"/>
        <xdr:cNvSpPr txBox="1"/>
      </xdr:nvSpPr>
      <xdr:spPr>
        <a:xfrm>
          <a:off x="7626428" y="635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62611</xdr:rowOff>
    </xdr:from>
    <xdr:to>
      <xdr:col>55</xdr:col>
      <xdr:colOff>50800</xdr:colOff>
      <xdr:row>36</xdr:row>
      <xdr:rowOff>164211</xdr:rowOff>
    </xdr:to>
    <xdr:sp macro="" textlink="">
      <xdr:nvSpPr>
        <xdr:cNvPr id="309" name="楕円 308"/>
        <xdr:cNvSpPr/>
      </xdr:nvSpPr>
      <xdr:spPr>
        <a:xfrm>
          <a:off x="10426700" y="62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85488</xdr:rowOff>
    </xdr:from>
    <xdr:ext cx="469744" cy="259045"/>
    <xdr:sp macro="" textlink="">
      <xdr:nvSpPr>
        <xdr:cNvPr id="310" name="労働費該当値テキスト"/>
        <xdr:cNvSpPr txBox="1"/>
      </xdr:nvSpPr>
      <xdr:spPr>
        <a:xfrm>
          <a:off x="10528300" y="608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43561</xdr:rowOff>
    </xdr:from>
    <xdr:to>
      <xdr:col>50</xdr:col>
      <xdr:colOff>165100</xdr:colOff>
      <xdr:row>36</xdr:row>
      <xdr:rowOff>145161</xdr:rowOff>
    </xdr:to>
    <xdr:sp macro="" textlink="">
      <xdr:nvSpPr>
        <xdr:cNvPr id="311" name="楕円 310"/>
        <xdr:cNvSpPr/>
      </xdr:nvSpPr>
      <xdr:spPr>
        <a:xfrm>
          <a:off x="9588500" y="62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161688</xdr:rowOff>
    </xdr:from>
    <xdr:ext cx="469744" cy="259045"/>
    <xdr:sp macro="" textlink="">
      <xdr:nvSpPr>
        <xdr:cNvPr id="312" name="テキスト ボックス 311"/>
        <xdr:cNvSpPr txBox="1"/>
      </xdr:nvSpPr>
      <xdr:spPr>
        <a:xfrm>
          <a:off x="9404428" y="599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24130</xdr:rowOff>
    </xdr:from>
    <xdr:to>
      <xdr:col>46</xdr:col>
      <xdr:colOff>38100</xdr:colOff>
      <xdr:row>36</xdr:row>
      <xdr:rowOff>125730</xdr:rowOff>
    </xdr:to>
    <xdr:sp macro="" textlink="">
      <xdr:nvSpPr>
        <xdr:cNvPr id="313" name="楕円 312"/>
        <xdr:cNvSpPr/>
      </xdr:nvSpPr>
      <xdr:spPr>
        <a:xfrm>
          <a:off x="86995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142257</xdr:rowOff>
    </xdr:from>
    <xdr:ext cx="469744" cy="259045"/>
    <xdr:sp macro="" textlink="">
      <xdr:nvSpPr>
        <xdr:cNvPr id="314" name="テキスト ボックス 313"/>
        <xdr:cNvSpPr txBox="1"/>
      </xdr:nvSpPr>
      <xdr:spPr>
        <a:xfrm>
          <a:off x="8515428" y="597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19177</xdr:rowOff>
    </xdr:from>
    <xdr:to>
      <xdr:col>41</xdr:col>
      <xdr:colOff>101600</xdr:colOff>
      <xdr:row>36</xdr:row>
      <xdr:rowOff>120777</xdr:rowOff>
    </xdr:to>
    <xdr:sp macro="" textlink="">
      <xdr:nvSpPr>
        <xdr:cNvPr id="315" name="楕円 314"/>
        <xdr:cNvSpPr/>
      </xdr:nvSpPr>
      <xdr:spPr>
        <a:xfrm>
          <a:off x="7810500" y="61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137304</xdr:rowOff>
    </xdr:from>
    <xdr:ext cx="469744" cy="259045"/>
    <xdr:sp macro="" textlink="">
      <xdr:nvSpPr>
        <xdr:cNvPr id="316" name="テキスト ボックス 315"/>
        <xdr:cNvSpPr txBox="1"/>
      </xdr:nvSpPr>
      <xdr:spPr>
        <a:xfrm>
          <a:off x="7626428" y="596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59563</xdr:rowOff>
    </xdr:from>
    <xdr:to>
      <xdr:col>36</xdr:col>
      <xdr:colOff>165100</xdr:colOff>
      <xdr:row>36</xdr:row>
      <xdr:rowOff>161163</xdr:rowOff>
    </xdr:to>
    <xdr:sp macro="" textlink="">
      <xdr:nvSpPr>
        <xdr:cNvPr id="317" name="楕円 316"/>
        <xdr:cNvSpPr/>
      </xdr:nvSpPr>
      <xdr:spPr>
        <a:xfrm>
          <a:off x="6921500" y="62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152290</xdr:rowOff>
    </xdr:from>
    <xdr:ext cx="469744" cy="259045"/>
    <xdr:sp macro="" textlink="">
      <xdr:nvSpPr>
        <xdr:cNvPr id="318" name="テキスト ボックス 317"/>
        <xdr:cNvSpPr txBox="1"/>
      </xdr:nvSpPr>
      <xdr:spPr>
        <a:xfrm>
          <a:off x="6737428" y="632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148021</xdr:rowOff>
    </xdr:from>
    <xdr:to>
      <xdr:col>55</xdr:col>
      <xdr:colOff>0</xdr:colOff>
      <xdr:row>58</xdr:row>
      <xdr:rowOff>6152</xdr:rowOff>
    </xdr:to>
    <xdr:cxnSp macro="">
      <xdr:nvCxnSpPr>
        <xdr:cNvPr id="345" name="直線コネクタ 344"/>
        <xdr:cNvCxnSpPr/>
      </xdr:nvCxnSpPr>
      <xdr:spPr>
        <a:xfrm>
          <a:off x="9639300" y="9920671"/>
          <a:ext cx="838200" cy="2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148021</xdr:rowOff>
    </xdr:from>
    <xdr:to>
      <xdr:col>50</xdr:col>
      <xdr:colOff>114300</xdr:colOff>
      <xdr:row>58</xdr:row>
      <xdr:rowOff>11867</xdr:rowOff>
    </xdr:to>
    <xdr:cxnSp macro="">
      <xdr:nvCxnSpPr>
        <xdr:cNvPr id="348" name="直線コネクタ 347"/>
        <xdr:cNvCxnSpPr/>
      </xdr:nvCxnSpPr>
      <xdr:spPr>
        <a:xfrm flipV="1">
          <a:off x="8750300" y="9920671"/>
          <a:ext cx="8890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162606</xdr:rowOff>
    </xdr:from>
    <xdr:to>
      <xdr:col>45</xdr:col>
      <xdr:colOff>177800</xdr:colOff>
      <xdr:row>58</xdr:row>
      <xdr:rowOff>11867</xdr:rowOff>
    </xdr:to>
    <xdr:cxnSp macro="">
      <xdr:nvCxnSpPr>
        <xdr:cNvPr id="351" name="直線コネクタ 350"/>
        <xdr:cNvCxnSpPr/>
      </xdr:nvCxnSpPr>
      <xdr:spPr>
        <a:xfrm>
          <a:off x="7861300" y="9935256"/>
          <a:ext cx="889000" cy="2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162606</xdr:rowOff>
    </xdr:from>
    <xdr:to>
      <xdr:col>41</xdr:col>
      <xdr:colOff>50800</xdr:colOff>
      <xdr:row>57</xdr:row>
      <xdr:rowOff>169418</xdr:rowOff>
    </xdr:to>
    <xdr:cxnSp macro="">
      <xdr:nvCxnSpPr>
        <xdr:cNvPr id="354" name="直線コネクタ 353"/>
        <xdr:cNvCxnSpPr/>
      </xdr:nvCxnSpPr>
      <xdr:spPr>
        <a:xfrm flipV="1">
          <a:off x="6972300" y="9935256"/>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126802</xdr:rowOff>
    </xdr:from>
    <xdr:to>
      <xdr:col>55</xdr:col>
      <xdr:colOff>50800</xdr:colOff>
      <xdr:row>58</xdr:row>
      <xdr:rowOff>56952</xdr:rowOff>
    </xdr:to>
    <xdr:sp macro="" textlink="">
      <xdr:nvSpPr>
        <xdr:cNvPr id="364" name="楕円 363"/>
        <xdr:cNvSpPr/>
      </xdr:nvSpPr>
      <xdr:spPr>
        <a:xfrm>
          <a:off x="10426700" y="989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41729</xdr:rowOff>
    </xdr:from>
    <xdr:ext cx="469744" cy="259045"/>
    <xdr:sp macro="" textlink="">
      <xdr:nvSpPr>
        <xdr:cNvPr id="365" name="農林水産業費該当値テキスト"/>
        <xdr:cNvSpPr txBox="1"/>
      </xdr:nvSpPr>
      <xdr:spPr>
        <a:xfrm>
          <a:off x="10528300" y="981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97221</xdr:rowOff>
    </xdr:from>
    <xdr:to>
      <xdr:col>50</xdr:col>
      <xdr:colOff>165100</xdr:colOff>
      <xdr:row>58</xdr:row>
      <xdr:rowOff>27371</xdr:rowOff>
    </xdr:to>
    <xdr:sp macro="" textlink="">
      <xdr:nvSpPr>
        <xdr:cNvPr id="366" name="楕円 365"/>
        <xdr:cNvSpPr/>
      </xdr:nvSpPr>
      <xdr:spPr>
        <a:xfrm>
          <a:off x="9588500" y="986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18498</xdr:rowOff>
    </xdr:from>
    <xdr:ext cx="469744" cy="259045"/>
    <xdr:sp macro="" textlink="">
      <xdr:nvSpPr>
        <xdr:cNvPr id="367" name="テキスト ボックス 366"/>
        <xdr:cNvSpPr txBox="1"/>
      </xdr:nvSpPr>
      <xdr:spPr>
        <a:xfrm>
          <a:off x="9404428" y="996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132517</xdr:rowOff>
    </xdr:from>
    <xdr:to>
      <xdr:col>46</xdr:col>
      <xdr:colOff>38100</xdr:colOff>
      <xdr:row>58</xdr:row>
      <xdr:rowOff>62667</xdr:rowOff>
    </xdr:to>
    <xdr:sp macro="" textlink="">
      <xdr:nvSpPr>
        <xdr:cNvPr id="368" name="楕円 367"/>
        <xdr:cNvSpPr/>
      </xdr:nvSpPr>
      <xdr:spPr>
        <a:xfrm>
          <a:off x="8699500" y="9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53794</xdr:rowOff>
    </xdr:from>
    <xdr:ext cx="469744" cy="259045"/>
    <xdr:sp macro="" textlink="">
      <xdr:nvSpPr>
        <xdr:cNvPr id="369" name="テキスト ボックス 368"/>
        <xdr:cNvSpPr txBox="1"/>
      </xdr:nvSpPr>
      <xdr:spPr>
        <a:xfrm>
          <a:off x="8515428" y="999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111806</xdr:rowOff>
    </xdr:from>
    <xdr:to>
      <xdr:col>41</xdr:col>
      <xdr:colOff>101600</xdr:colOff>
      <xdr:row>58</xdr:row>
      <xdr:rowOff>41956</xdr:rowOff>
    </xdr:to>
    <xdr:sp macro="" textlink="">
      <xdr:nvSpPr>
        <xdr:cNvPr id="370" name="楕円 369"/>
        <xdr:cNvSpPr/>
      </xdr:nvSpPr>
      <xdr:spPr>
        <a:xfrm>
          <a:off x="7810500" y="988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33083</xdr:rowOff>
    </xdr:from>
    <xdr:ext cx="469744" cy="259045"/>
    <xdr:sp macro="" textlink="">
      <xdr:nvSpPr>
        <xdr:cNvPr id="371" name="テキスト ボックス 370"/>
        <xdr:cNvSpPr txBox="1"/>
      </xdr:nvSpPr>
      <xdr:spPr>
        <a:xfrm>
          <a:off x="7626428" y="997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118618</xdr:rowOff>
    </xdr:from>
    <xdr:to>
      <xdr:col>36</xdr:col>
      <xdr:colOff>165100</xdr:colOff>
      <xdr:row>58</xdr:row>
      <xdr:rowOff>48768</xdr:rowOff>
    </xdr:to>
    <xdr:sp macro="" textlink="">
      <xdr:nvSpPr>
        <xdr:cNvPr id="372" name="楕円 371"/>
        <xdr:cNvSpPr/>
      </xdr:nvSpPr>
      <xdr:spPr>
        <a:xfrm>
          <a:off x="6921500" y="989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39895</xdr:rowOff>
    </xdr:from>
    <xdr:ext cx="469744" cy="259045"/>
    <xdr:sp macro="" textlink="">
      <xdr:nvSpPr>
        <xdr:cNvPr id="373" name="テキスト ボックス 372"/>
        <xdr:cNvSpPr txBox="1"/>
      </xdr:nvSpPr>
      <xdr:spPr>
        <a:xfrm>
          <a:off x="6737428" y="998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167315</xdr:rowOff>
    </xdr:from>
    <xdr:to>
      <xdr:col>55</xdr:col>
      <xdr:colOff>0</xdr:colOff>
      <xdr:row>75</xdr:row>
      <xdr:rowOff>6609</xdr:rowOff>
    </xdr:to>
    <xdr:cxnSp macro="">
      <xdr:nvCxnSpPr>
        <xdr:cNvPr id="400" name="直線コネクタ 399"/>
        <xdr:cNvCxnSpPr/>
      </xdr:nvCxnSpPr>
      <xdr:spPr>
        <a:xfrm>
          <a:off x="9639300" y="12854615"/>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40535</xdr:rowOff>
    </xdr:from>
    <xdr:ext cx="469744" cy="259045"/>
    <xdr:sp macro="" textlink="">
      <xdr:nvSpPr>
        <xdr:cNvPr id="401" name="商工費平均値テキスト"/>
        <xdr:cNvSpPr txBox="1"/>
      </xdr:nvSpPr>
      <xdr:spPr>
        <a:xfrm>
          <a:off x="10528300" y="13070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167315</xdr:rowOff>
    </xdr:from>
    <xdr:to>
      <xdr:col>50</xdr:col>
      <xdr:colOff>114300</xdr:colOff>
      <xdr:row>75</xdr:row>
      <xdr:rowOff>12919</xdr:rowOff>
    </xdr:to>
    <xdr:cxnSp macro="">
      <xdr:nvCxnSpPr>
        <xdr:cNvPr id="403" name="直線コネクタ 402"/>
        <xdr:cNvCxnSpPr/>
      </xdr:nvCxnSpPr>
      <xdr:spPr>
        <a:xfrm flipV="1">
          <a:off x="8750300" y="12854615"/>
          <a:ext cx="889000" cy="1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6290</xdr:rowOff>
    </xdr:from>
    <xdr:ext cx="469744" cy="259045"/>
    <xdr:sp macro="" textlink="">
      <xdr:nvSpPr>
        <xdr:cNvPr id="405" name="テキスト ボックス 404"/>
        <xdr:cNvSpPr txBox="1"/>
      </xdr:nvSpPr>
      <xdr:spPr>
        <a:xfrm>
          <a:off x="9404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12919</xdr:rowOff>
    </xdr:from>
    <xdr:to>
      <xdr:col>45</xdr:col>
      <xdr:colOff>177800</xdr:colOff>
      <xdr:row>75</xdr:row>
      <xdr:rowOff>26132</xdr:rowOff>
    </xdr:to>
    <xdr:cxnSp macro="">
      <xdr:nvCxnSpPr>
        <xdr:cNvPr id="406" name="直線コネクタ 405"/>
        <xdr:cNvCxnSpPr/>
      </xdr:nvCxnSpPr>
      <xdr:spPr>
        <a:xfrm flipV="1">
          <a:off x="7861300" y="12871669"/>
          <a:ext cx="889000" cy="13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143222</xdr:rowOff>
    </xdr:from>
    <xdr:ext cx="469744" cy="259045"/>
    <xdr:sp macro="" textlink="">
      <xdr:nvSpPr>
        <xdr:cNvPr id="408" name="テキスト ボックス 407"/>
        <xdr:cNvSpPr txBox="1"/>
      </xdr:nvSpPr>
      <xdr:spPr>
        <a:xfrm>
          <a:off x="8515428" y="1317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119858</xdr:rowOff>
    </xdr:from>
    <xdr:to>
      <xdr:col>41</xdr:col>
      <xdr:colOff>50800</xdr:colOff>
      <xdr:row>75</xdr:row>
      <xdr:rowOff>26132</xdr:rowOff>
    </xdr:to>
    <xdr:cxnSp macro="">
      <xdr:nvCxnSpPr>
        <xdr:cNvPr id="409" name="直線コネクタ 408"/>
        <xdr:cNvCxnSpPr/>
      </xdr:nvCxnSpPr>
      <xdr:spPr>
        <a:xfrm>
          <a:off x="6972300" y="1280715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106281</xdr:rowOff>
    </xdr:from>
    <xdr:ext cx="469744" cy="259045"/>
    <xdr:sp macro="" textlink="">
      <xdr:nvSpPr>
        <xdr:cNvPr id="411" name="テキスト ボックス 410"/>
        <xdr:cNvSpPr txBox="1"/>
      </xdr:nvSpPr>
      <xdr:spPr>
        <a:xfrm>
          <a:off x="7626428" y="131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17218</xdr:rowOff>
    </xdr:from>
    <xdr:ext cx="534377" cy="259045"/>
    <xdr:sp macro="" textlink="">
      <xdr:nvSpPr>
        <xdr:cNvPr id="413" name="テキスト ボックス 412"/>
        <xdr:cNvSpPr txBox="1"/>
      </xdr:nvSpPr>
      <xdr:spPr>
        <a:xfrm>
          <a:off x="6705111" y="13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127259</xdr:rowOff>
    </xdr:from>
    <xdr:to>
      <xdr:col>55</xdr:col>
      <xdr:colOff>50800</xdr:colOff>
      <xdr:row>75</xdr:row>
      <xdr:rowOff>57409</xdr:rowOff>
    </xdr:to>
    <xdr:sp macro="" textlink="">
      <xdr:nvSpPr>
        <xdr:cNvPr id="419" name="楕円 418"/>
        <xdr:cNvSpPr/>
      </xdr:nvSpPr>
      <xdr:spPr>
        <a:xfrm>
          <a:off x="10426700" y="128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150136</xdr:rowOff>
    </xdr:from>
    <xdr:ext cx="534377" cy="259045"/>
    <xdr:sp macro="" textlink="">
      <xdr:nvSpPr>
        <xdr:cNvPr id="420" name="商工費該当値テキスト"/>
        <xdr:cNvSpPr txBox="1"/>
      </xdr:nvSpPr>
      <xdr:spPr>
        <a:xfrm>
          <a:off x="10528300" y="1266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116515</xdr:rowOff>
    </xdr:from>
    <xdr:to>
      <xdr:col>50</xdr:col>
      <xdr:colOff>165100</xdr:colOff>
      <xdr:row>75</xdr:row>
      <xdr:rowOff>46665</xdr:rowOff>
    </xdr:to>
    <xdr:sp macro="" textlink="">
      <xdr:nvSpPr>
        <xdr:cNvPr id="421" name="楕円 420"/>
        <xdr:cNvSpPr/>
      </xdr:nvSpPr>
      <xdr:spPr>
        <a:xfrm>
          <a:off x="9588500" y="128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63192</xdr:rowOff>
    </xdr:from>
    <xdr:ext cx="534377" cy="259045"/>
    <xdr:sp macro="" textlink="">
      <xdr:nvSpPr>
        <xdr:cNvPr id="422" name="テキスト ボックス 421"/>
        <xdr:cNvSpPr txBox="1"/>
      </xdr:nvSpPr>
      <xdr:spPr>
        <a:xfrm>
          <a:off x="9372111" y="12579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133569</xdr:rowOff>
    </xdr:from>
    <xdr:to>
      <xdr:col>46</xdr:col>
      <xdr:colOff>38100</xdr:colOff>
      <xdr:row>75</xdr:row>
      <xdr:rowOff>63719</xdr:rowOff>
    </xdr:to>
    <xdr:sp macro="" textlink="">
      <xdr:nvSpPr>
        <xdr:cNvPr id="423" name="楕円 422"/>
        <xdr:cNvSpPr/>
      </xdr:nvSpPr>
      <xdr:spPr>
        <a:xfrm>
          <a:off x="8699500" y="1282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80246</xdr:rowOff>
    </xdr:from>
    <xdr:ext cx="534377" cy="259045"/>
    <xdr:sp macro="" textlink="">
      <xdr:nvSpPr>
        <xdr:cNvPr id="424" name="テキスト ボックス 423"/>
        <xdr:cNvSpPr txBox="1"/>
      </xdr:nvSpPr>
      <xdr:spPr>
        <a:xfrm>
          <a:off x="8483111" y="1259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146782</xdr:rowOff>
    </xdr:from>
    <xdr:to>
      <xdr:col>41</xdr:col>
      <xdr:colOff>101600</xdr:colOff>
      <xdr:row>75</xdr:row>
      <xdr:rowOff>76932</xdr:rowOff>
    </xdr:to>
    <xdr:sp macro="" textlink="">
      <xdr:nvSpPr>
        <xdr:cNvPr id="425" name="楕円 424"/>
        <xdr:cNvSpPr/>
      </xdr:nvSpPr>
      <xdr:spPr>
        <a:xfrm>
          <a:off x="7810500" y="128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93459</xdr:rowOff>
    </xdr:from>
    <xdr:ext cx="534377" cy="259045"/>
    <xdr:sp macro="" textlink="">
      <xdr:nvSpPr>
        <xdr:cNvPr id="426" name="テキスト ボックス 425"/>
        <xdr:cNvSpPr txBox="1"/>
      </xdr:nvSpPr>
      <xdr:spPr>
        <a:xfrm>
          <a:off x="7594111" y="126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69058</xdr:rowOff>
    </xdr:from>
    <xdr:to>
      <xdr:col>36</xdr:col>
      <xdr:colOff>165100</xdr:colOff>
      <xdr:row>74</xdr:row>
      <xdr:rowOff>170658</xdr:rowOff>
    </xdr:to>
    <xdr:sp macro="" textlink="">
      <xdr:nvSpPr>
        <xdr:cNvPr id="427" name="楕円 426"/>
        <xdr:cNvSpPr/>
      </xdr:nvSpPr>
      <xdr:spPr>
        <a:xfrm>
          <a:off x="6921500" y="12756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15735</xdr:rowOff>
    </xdr:from>
    <xdr:ext cx="534377" cy="259045"/>
    <xdr:sp macro="" textlink="">
      <xdr:nvSpPr>
        <xdr:cNvPr id="428" name="テキスト ボックス 427"/>
        <xdr:cNvSpPr txBox="1"/>
      </xdr:nvSpPr>
      <xdr:spPr>
        <a:xfrm>
          <a:off x="6705111" y="1253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94114</xdr:rowOff>
    </xdr:from>
    <xdr:to>
      <xdr:col>55</xdr:col>
      <xdr:colOff>0</xdr:colOff>
      <xdr:row>95</xdr:row>
      <xdr:rowOff>66624</xdr:rowOff>
    </xdr:to>
    <xdr:cxnSp macro="">
      <xdr:nvCxnSpPr>
        <xdr:cNvPr id="458" name="直線コネクタ 457"/>
        <xdr:cNvCxnSpPr/>
      </xdr:nvCxnSpPr>
      <xdr:spPr>
        <a:xfrm>
          <a:off x="9639300" y="16210414"/>
          <a:ext cx="838200" cy="14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115047</xdr:rowOff>
    </xdr:from>
    <xdr:ext cx="534377" cy="259045"/>
    <xdr:sp macro="" textlink="">
      <xdr:nvSpPr>
        <xdr:cNvPr id="459" name="土木費平均値テキスト"/>
        <xdr:cNvSpPr txBox="1"/>
      </xdr:nvSpPr>
      <xdr:spPr>
        <a:xfrm>
          <a:off x="10528300" y="16574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94114</xdr:rowOff>
    </xdr:from>
    <xdr:to>
      <xdr:col>50</xdr:col>
      <xdr:colOff>114300</xdr:colOff>
      <xdr:row>96</xdr:row>
      <xdr:rowOff>54680</xdr:rowOff>
    </xdr:to>
    <xdr:cxnSp macro="">
      <xdr:nvCxnSpPr>
        <xdr:cNvPr id="461" name="直線コネクタ 460"/>
        <xdr:cNvCxnSpPr/>
      </xdr:nvCxnSpPr>
      <xdr:spPr>
        <a:xfrm flipV="1">
          <a:off x="8750300" y="16210414"/>
          <a:ext cx="889000" cy="30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9777</xdr:rowOff>
    </xdr:from>
    <xdr:ext cx="534377" cy="259045"/>
    <xdr:sp macro="" textlink="">
      <xdr:nvSpPr>
        <xdr:cNvPr id="463" name="テキスト ボックス 462"/>
        <xdr:cNvSpPr txBox="1"/>
      </xdr:nvSpPr>
      <xdr:spPr>
        <a:xfrm>
          <a:off x="9372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54680</xdr:rowOff>
    </xdr:from>
    <xdr:to>
      <xdr:col>45</xdr:col>
      <xdr:colOff>177800</xdr:colOff>
      <xdr:row>97</xdr:row>
      <xdr:rowOff>71234</xdr:rowOff>
    </xdr:to>
    <xdr:cxnSp macro="">
      <xdr:nvCxnSpPr>
        <xdr:cNvPr id="464" name="直線コネクタ 463"/>
        <xdr:cNvCxnSpPr/>
      </xdr:nvCxnSpPr>
      <xdr:spPr>
        <a:xfrm flipV="1">
          <a:off x="7861300" y="16513880"/>
          <a:ext cx="889000" cy="18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20445</xdr:rowOff>
    </xdr:from>
    <xdr:ext cx="534377" cy="259045"/>
    <xdr:sp macro="" textlink="">
      <xdr:nvSpPr>
        <xdr:cNvPr id="466" name="テキスト ボックス 465"/>
        <xdr:cNvSpPr txBox="1"/>
      </xdr:nvSpPr>
      <xdr:spPr>
        <a:xfrm>
          <a:off x="8483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18714</xdr:rowOff>
    </xdr:from>
    <xdr:to>
      <xdr:col>41</xdr:col>
      <xdr:colOff>50800</xdr:colOff>
      <xdr:row>97</xdr:row>
      <xdr:rowOff>71234</xdr:rowOff>
    </xdr:to>
    <xdr:cxnSp macro="">
      <xdr:nvCxnSpPr>
        <xdr:cNvPr id="467" name="直線コネクタ 466"/>
        <xdr:cNvCxnSpPr/>
      </xdr:nvCxnSpPr>
      <xdr:spPr>
        <a:xfrm>
          <a:off x="6972300" y="16649364"/>
          <a:ext cx="889000" cy="5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15824</xdr:rowOff>
    </xdr:from>
    <xdr:to>
      <xdr:col>55</xdr:col>
      <xdr:colOff>50800</xdr:colOff>
      <xdr:row>95</xdr:row>
      <xdr:rowOff>117424</xdr:rowOff>
    </xdr:to>
    <xdr:sp macro="" textlink="">
      <xdr:nvSpPr>
        <xdr:cNvPr id="477" name="楕円 476"/>
        <xdr:cNvSpPr/>
      </xdr:nvSpPr>
      <xdr:spPr>
        <a:xfrm>
          <a:off x="10426700" y="1630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38701</xdr:rowOff>
    </xdr:from>
    <xdr:ext cx="534377" cy="259045"/>
    <xdr:sp macro="" textlink="">
      <xdr:nvSpPr>
        <xdr:cNvPr id="478" name="土木費該当値テキスト"/>
        <xdr:cNvSpPr txBox="1"/>
      </xdr:nvSpPr>
      <xdr:spPr>
        <a:xfrm>
          <a:off x="10528300" y="1615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43314</xdr:rowOff>
    </xdr:from>
    <xdr:to>
      <xdr:col>50</xdr:col>
      <xdr:colOff>165100</xdr:colOff>
      <xdr:row>94</xdr:row>
      <xdr:rowOff>144914</xdr:rowOff>
    </xdr:to>
    <xdr:sp macro="" textlink="">
      <xdr:nvSpPr>
        <xdr:cNvPr id="479" name="楕円 478"/>
        <xdr:cNvSpPr/>
      </xdr:nvSpPr>
      <xdr:spPr>
        <a:xfrm>
          <a:off x="9588500" y="1615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161441</xdr:rowOff>
    </xdr:from>
    <xdr:ext cx="534377" cy="259045"/>
    <xdr:sp macro="" textlink="">
      <xdr:nvSpPr>
        <xdr:cNvPr id="480" name="テキスト ボックス 479"/>
        <xdr:cNvSpPr txBox="1"/>
      </xdr:nvSpPr>
      <xdr:spPr>
        <a:xfrm>
          <a:off x="9372111" y="1593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3880</xdr:rowOff>
    </xdr:from>
    <xdr:to>
      <xdr:col>46</xdr:col>
      <xdr:colOff>38100</xdr:colOff>
      <xdr:row>96</xdr:row>
      <xdr:rowOff>105480</xdr:rowOff>
    </xdr:to>
    <xdr:sp macro="" textlink="">
      <xdr:nvSpPr>
        <xdr:cNvPr id="481" name="楕円 480"/>
        <xdr:cNvSpPr/>
      </xdr:nvSpPr>
      <xdr:spPr>
        <a:xfrm>
          <a:off x="8699500" y="164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122007</xdr:rowOff>
    </xdr:from>
    <xdr:ext cx="534377" cy="259045"/>
    <xdr:sp macro="" textlink="">
      <xdr:nvSpPr>
        <xdr:cNvPr id="482" name="テキスト ボックス 481"/>
        <xdr:cNvSpPr txBox="1"/>
      </xdr:nvSpPr>
      <xdr:spPr>
        <a:xfrm>
          <a:off x="8483111" y="162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20434</xdr:rowOff>
    </xdr:from>
    <xdr:to>
      <xdr:col>41</xdr:col>
      <xdr:colOff>101600</xdr:colOff>
      <xdr:row>97</xdr:row>
      <xdr:rowOff>122034</xdr:rowOff>
    </xdr:to>
    <xdr:sp macro="" textlink="">
      <xdr:nvSpPr>
        <xdr:cNvPr id="483" name="楕円 482"/>
        <xdr:cNvSpPr/>
      </xdr:nvSpPr>
      <xdr:spPr>
        <a:xfrm>
          <a:off x="7810500" y="166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113161</xdr:rowOff>
    </xdr:from>
    <xdr:ext cx="534377" cy="259045"/>
    <xdr:sp macro="" textlink="">
      <xdr:nvSpPr>
        <xdr:cNvPr id="484" name="テキスト ボックス 483"/>
        <xdr:cNvSpPr txBox="1"/>
      </xdr:nvSpPr>
      <xdr:spPr>
        <a:xfrm>
          <a:off x="7594111" y="1674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139364</xdr:rowOff>
    </xdr:from>
    <xdr:to>
      <xdr:col>36</xdr:col>
      <xdr:colOff>165100</xdr:colOff>
      <xdr:row>97</xdr:row>
      <xdr:rowOff>69514</xdr:rowOff>
    </xdr:to>
    <xdr:sp macro="" textlink="">
      <xdr:nvSpPr>
        <xdr:cNvPr id="485" name="楕円 484"/>
        <xdr:cNvSpPr/>
      </xdr:nvSpPr>
      <xdr:spPr>
        <a:xfrm>
          <a:off x="6921500" y="1659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60641</xdr:rowOff>
    </xdr:from>
    <xdr:ext cx="534377" cy="259045"/>
    <xdr:sp macro="" textlink="">
      <xdr:nvSpPr>
        <xdr:cNvPr id="486" name="テキスト ボックス 485"/>
        <xdr:cNvSpPr txBox="1"/>
      </xdr:nvSpPr>
      <xdr:spPr>
        <a:xfrm>
          <a:off x="6705111" y="1669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152902</xdr:rowOff>
    </xdr:from>
    <xdr:to>
      <xdr:col>85</xdr:col>
      <xdr:colOff>127000</xdr:colOff>
      <xdr:row>37</xdr:row>
      <xdr:rowOff>6426</xdr:rowOff>
    </xdr:to>
    <xdr:cxnSp macro="">
      <xdr:nvCxnSpPr>
        <xdr:cNvPr id="512" name="直線コネクタ 511"/>
        <xdr:cNvCxnSpPr/>
      </xdr:nvCxnSpPr>
      <xdr:spPr>
        <a:xfrm flipV="1">
          <a:off x="15481300" y="6325102"/>
          <a:ext cx="8382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86815</xdr:rowOff>
    </xdr:from>
    <xdr:ext cx="534377" cy="259045"/>
    <xdr:sp macro="" textlink="">
      <xdr:nvSpPr>
        <xdr:cNvPr id="513" name="消防費平均値テキスト"/>
        <xdr:cNvSpPr txBox="1"/>
      </xdr:nvSpPr>
      <xdr:spPr>
        <a:xfrm>
          <a:off x="16370300" y="6259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6426</xdr:rowOff>
    </xdr:from>
    <xdr:to>
      <xdr:col>81</xdr:col>
      <xdr:colOff>50800</xdr:colOff>
      <xdr:row>37</xdr:row>
      <xdr:rowOff>21742</xdr:rowOff>
    </xdr:to>
    <xdr:cxnSp macro="">
      <xdr:nvCxnSpPr>
        <xdr:cNvPr id="515" name="直線コネクタ 514"/>
        <xdr:cNvCxnSpPr/>
      </xdr:nvCxnSpPr>
      <xdr:spPr>
        <a:xfrm flipV="1">
          <a:off x="14592300" y="6350076"/>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78986</xdr:rowOff>
    </xdr:from>
    <xdr:ext cx="534377" cy="259045"/>
    <xdr:sp macro="" textlink="">
      <xdr:nvSpPr>
        <xdr:cNvPr id="517" name="テキスト ボックス 516"/>
        <xdr:cNvSpPr txBox="1"/>
      </xdr:nvSpPr>
      <xdr:spPr>
        <a:xfrm>
          <a:off x="15214111" y="64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6769</xdr:rowOff>
    </xdr:from>
    <xdr:to>
      <xdr:col>76</xdr:col>
      <xdr:colOff>114300</xdr:colOff>
      <xdr:row>37</xdr:row>
      <xdr:rowOff>21742</xdr:rowOff>
    </xdr:to>
    <xdr:cxnSp macro="">
      <xdr:nvCxnSpPr>
        <xdr:cNvPr id="518" name="直線コネクタ 517"/>
        <xdr:cNvCxnSpPr/>
      </xdr:nvCxnSpPr>
      <xdr:spPr>
        <a:xfrm>
          <a:off x="13703300" y="635041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117219</xdr:rowOff>
    </xdr:from>
    <xdr:ext cx="534377" cy="259045"/>
    <xdr:sp macro="" textlink="">
      <xdr:nvSpPr>
        <xdr:cNvPr id="520" name="テキスト ボックス 519"/>
        <xdr:cNvSpPr txBox="1"/>
      </xdr:nvSpPr>
      <xdr:spPr>
        <a:xfrm>
          <a:off x="14325111" y="64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883</xdr:rowOff>
    </xdr:from>
    <xdr:to>
      <xdr:col>71</xdr:col>
      <xdr:colOff>177800</xdr:colOff>
      <xdr:row>37</xdr:row>
      <xdr:rowOff>6769</xdr:rowOff>
    </xdr:to>
    <xdr:cxnSp macro="">
      <xdr:nvCxnSpPr>
        <xdr:cNvPr id="521" name="直線コネクタ 520"/>
        <xdr:cNvCxnSpPr/>
      </xdr:nvCxnSpPr>
      <xdr:spPr>
        <a:xfrm>
          <a:off x="12814300" y="6344533"/>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113047</xdr:rowOff>
    </xdr:from>
    <xdr:ext cx="534377" cy="259045"/>
    <xdr:sp macro="" textlink="">
      <xdr:nvSpPr>
        <xdr:cNvPr id="523" name="テキスト ボックス 522"/>
        <xdr:cNvSpPr txBox="1"/>
      </xdr:nvSpPr>
      <xdr:spPr>
        <a:xfrm>
          <a:off x="13436111" y="645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62355</xdr:rowOff>
    </xdr:from>
    <xdr:ext cx="534377" cy="259045"/>
    <xdr:sp macro="" textlink="">
      <xdr:nvSpPr>
        <xdr:cNvPr id="525" name="テキスト ボックス 524"/>
        <xdr:cNvSpPr txBox="1"/>
      </xdr:nvSpPr>
      <xdr:spPr>
        <a:xfrm>
          <a:off x="12547111" y="640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102102</xdr:rowOff>
    </xdr:from>
    <xdr:to>
      <xdr:col>85</xdr:col>
      <xdr:colOff>177800</xdr:colOff>
      <xdr:row>37</xdr:row>
      <xdr:rowOff>32252</xdr:rowOff>
    </xdr:to>
    <xdr:sp macro="" textlink="">
      <xdr:nvSpPr>
        <xdr:cNvPr id="531" name="楕円 530"/>
        <xdr:cNvSpPr/>
      </xdr:nvSpPr>
      <xdr:spPr>
        <a:xfrm>
          <a:off x="16268700" y="627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124979</xdr:rowOff>
    </xdr:from>
    <xdr:ext cx="534377" cy="259045"/>
    <xdr:sp macro="" textlink="">
      <xdr:nvSpPr>
        <xdr:cNvPr id="532" name="消防費該当値テキスト"/>
        <xdr:cNvSpPr txBox="1"/>
      </xdr:nvSpPr>
      <xdr:spPr>
        <a:xfrm>
          <a:off x="16370300" y="612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127076</xdr:rowOff>
    </xdr:from>
    <xdr:to>
      <xdr:col>81</xdr:col>
      <xdr:colOff>101600</xdr:colOff>
      <xdr:row>37</xdr:row>
      <xdr:rowOff>57226</xdr:rowOff>
    </xdr:to>
    <xdr:sp macro="" textlink="">
      <xdr:nvSpPr>
        <xdr:cNvPr id="533" name="楕円 532"/>
        <xdr:cNvSpPr/>
      </xdr:nvSpPr>
      <xdr:spPr>
        <a:xfrm>
          <a:off x="15430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73753</xdr:rowOff>
    </xdr:from>
    <xdr:ext cx="534377" cy="259045"/>
    <xdr:sp macro="" textlink="">
      <xdr:nvSpPr>
        <xdr:cNvPr id="534" name="テキスト ボックス 533"/>
        <xdr:cNvSpPr txBox="1"/>
      </xdr:nvSpPr>
      <xdr:spPr>
        <a:xfrm>
          <a:off x="15214111" y="60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142392</xdr:rowOff>
    </xdr:from>
    <xdr:to>
      <xdr:col>76</xdr:col>
      <xdr:colOff>165100</xdr:colOff>
      <xdr:row>37</xdr:row>
      <xdr:rowOff>72542</xdr:rowOff>
    </xdr:to>
    <xdr:sp macro="" textlink="">
      <xdr:nvSpPr>
        <xdr:cNvPr id="535" name="楕円 534"/>
        <xdr:cNvSpPr/>
      </xdr:nvSpPr>
      <xdr:spPr>
        <a:xfrm>
          <a:off x="14541500" y="631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89069</xdr:rowOff>
    </xdr:from>
    <xdr:ext cx="534377" cy="259045"/>
    <xdr:sp macro="" textlink="">
      <xdr:nvSpPr>
        <xdr:cNvPr id="536" name="テキスト ボックス 535"/>
        <xdr:cNvSpPr txBox="1"/>
      </xdr:nvSpPr>
      <xdr:spPr>
        <a:xfrm>
          <a:off x="14325111" y="608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127419</xdr:rowOff>
    </xdr:from>
    <xdr:to>
      <xdr:col>72</xdr:col>
      <xdr:colOff>38100</xdr:colOff>
      <xdr:row>37</xdr:row>
      <xdr:rowOff>57569</xdr:rowOff>
    </xdr:to>
    <xdr:sp macro="" textlink="">
      <xdr:nvSpPr>
        <xdr:cNvPr id="537" name="楕円 536"/>
        <xdr:cNvSpPr/>
      </xdr:nvSpPr>
      <xdr:spPr>
        <a:xfrm>
          <a:off x="13652500" y="629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74096</xdr:rowOff>
    </xdr:from>
    <xdr:ext cx="534377" cy="259045"/>
    <xdr:sp macro="" textlink="">
      <xdr:nvSpPr>
        <xdr:cNvPr id="538" name="テキスト ボックス 537"/>
        <xdr:cNvSpPr txBox="1"/>
      </xdr:nvSpPr>
      <xdr:spPr>
        <a:xfrm>
          <a:off x="13436111" y="607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121533</xdr:rowOff>
    </xdr:from>
    <xdr:to>
      <xdr:col>67</xdr:col>
      <xdr:colOff>101600</xdr:colOff>
      <xdr:row>37</xdr:row>
      <xdr:rowOff>51683</xdr:rowOff>
    </xdr:to>
    <xdr:sp macro="" textlink="">
      <xdr:nvSpPr>
        <xdr:cNvPr id="539" name="楕円 538"/>
        <xdr:cNvSpPr/>
      </xdr:nvSpPr>
      <xdr:spPr>
        <a:xfrm>
          <a:off x="12763500" y="629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68210</xdr:rowOff>
    </xdr:from>
    <xdr:ext cx="534377" cy="259045"/>
    <xdr:sp macro="" textlink="">
      <xdr:nvSpPr>
        <xdr:cNvPr id="540" name="テキスト ボックス 539"/>
        <xdr:cNvSpPr txBox="1"/>
      </xdr:nvSpPr>
      <xdr:spPr>
        <a:xfrm>
          <a:off x="12547111" y="606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109010</xdr:rowOff>
    </xdr:from>
    <xdr:to>
      <xdr:col>85</xdr:col>
      <xdr:colOff>127000</xdr:colOff>
      <xdr:row>56</xdr:row>
      <xdr:rowOff>19028</xdr:rowOff>
    </xdr:to>
    <xdr:cxnSp macro="">
      <xdr:nvCxnSpPr>
        <xdr:cNvPr id="574" name="直線コネクタ 573"/>
        <xdr:cNvCxnSpPr/>
      </xdr:nvCxnSpPr>
      <xdr:spPr>
        <a:xfrm flipV="1">
          <a:off x="15481300" y="9538760"/>
          <a:ext cx="838200" cy="8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97702</xdr:rowOff>
    </xdr:from>
    <xdr:ext cx="534377" cy="259045"/>
    <xdr:sp macro="" textlink="">
      <xdr:nvSpPr>
        <xdr:cNvPr id="575" name="教育費平均値テキスト"/>
        <xdr:cNvSpPr txBox="1"/>
      </xdr:nvSpPr>
      <xdr:spPr>
        <a:xfrm>
          <a:off x="16370300" y="9527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19028</xdr:rowOff>
    </xdr:from>
    <xdr:to>
      <xdr:col>81</xdr:col>
      <xdr:colOff>50800</xdr:colOff>
      <xdr:row>56</xdr:row>
      <xdr:rowOff>149016</xdr:rowOff>
    </xdr:to>
    <xdr:cxnSp macro="">
      <xdr:nvCxnSpPr>
        <xdr:cNvPr id="577" name="直線コネクタ 576"/>
        <xdr:cNvCxnSpPr/>
      </xdr:nvCxnSpPr>
      <xdr:spPr>
        <a:xfrm flipV="1">
          <a:off x="14592300" y="9620228"/>
          <a:ext cx="889000" cy="12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113333</xdr:rowOff>
    </xdr:from>
    <xdr:ext cx="534377" cy="259045"/>
    <xdr:sp macro="" textlink="">
      <xdr:nvSpPr>
        <xdr:cNvPr id="579" name="テキスト ボックス 578"/>
        <xdr:cNvSpPr txBox="1"/>
      </xdr:nvSpPr>
      <xdr:spPr>
        <a:xfrm>
          <a:off x="15214111" y="971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108068</xdr:rowOff>
    </xdr:from>
    <xdr:to>
      <xdr:col>76</xdr:col>
      <xdr:colOff>114300</xdr:colOff>
      <xdr:row>56</xdr:row>
      <xdr:rowOff>149016</xdr:rowOff>
    </xdr:to>
    <xdr:cxnSp macro="">
      <xdr:nvCxnSpPr>
        <xdr:cNvPr id="580" name="直線コネクタ 579"/>
        <xdr:cNvCxnSpPr/>
      </xdr:nvCxnSpPr>
      <xdr:spPr>
        <a:xfrm>
          <a:off x="13703300" y="9709268"/>
          <a:ext cx="889000" cy="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108068</xdr:rowOff>
    </xdr:from>
    <xdr:to>
      <xdr:col>71</xdr:col>
      <xdr:colOff>177800</xdr:colOff>
      <xdr:row>57</xdr:row>
      <xdr:rowOff>62147</xdr:rowOff>
    </xdr:to>
    <xdr:cxnSp macro="">
      <xdr:nvCxnSpPr>
        <xdr:cNvPr id="583" name="直線コネクタ 582"/>
        <xdr:cNvCxnSpPr/>
      </xdr:nvCxnSpPr>
      <xdr:spPr>
        <a:xfrm flipV="1">
          <a:off x="12814300" y="9709268"/>
          <a:ext cx="889000" cy="12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163110</xdr:rowOff>
    </xdr:from>
    <xdr:ext cx="534377" cy="259045"/>
    <xdr:sp macro="" textlink="">
      <xdr:nvSpPr>
        <xdr:cNvPr id="585" name="テキスト ボックス 584"/>
        <xdr:cNvSpPr txBox="1"/>
      </xdr:nvSpPr>
      <xdr:spPr>
        <a:xfrm>
          <a:off x="13436111" y="97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58210</xdr:rowOff>
    </xdr:from>
    <xdr:to>
      <xdr:col>85</xdr:col>
      <xdr:colOff>177800</xdr:colOff>
      <xdr:row>55</xdr:row>
      <xdr:rowOff>159810</xdr:rowOff>
    </xdr:to>
    <xdr:sp macro="" textlink="">
      <xdr:nvSpPr>
        <xdr:cNvPr id="593" name="楕円 592"/>
        <xdr:cNvSpPr/>
      </xdr:nvSpPr>
      <xdr:spPr>
        <a:xfrm>
          <a:off x="16268700" y="948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81087</xdr:rowOff>
    </xdr:from>
    <xdr:ext cx="534377" cy="259045"/>
    <xdr:sp macro="" textlink="">
      <xdr:nvSpPr>
        <xdr:cNvPr id="594" name="教育費該当値テキスト"/>
        <xdr:cNvSpPr txBox="1"/>
      </xdr:nvSpPr>
      <xdr:spPr>
        <a:xfrm>
          <a:off x="16370300" y="93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139678</xdr:rowOff>
    </xdr:from>
    <xdr:to>
      <xdr:col>81</xdr:col>
      <xdr:colOff>101600</xdr:colOff>
      <xdr:row>56</xdr:row>
      <xdr:rowOff>69828</xdr:rowOff>
    </xdr:to>
    <xdr:sp macro="" textlink="">
      <xdr:nvSpPr>
        <xdr:cNvPr id="595" name="楕円 594"/>
        <xdr:cNvSpPr/>
      </xdr:nvSpPr>
      <xdr:spPr>
        <a:xfrm>
          <a:off x="15430500" y="956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86355</xdr:rowOff>
    </xdr:from>
    <xdr:ext cx="534377" cy="259045"/>
    <xdr:sp macro="" textlink="">
      <xdr:nvSpPr>
        <xdr:cNvPr id="596" name="テキスト ボックス 595"/>
        <xdr:cNvSpPr txBox="1"/>
      </xdr:nvSpPr>
      <xdr:spPr>
        <a:xfrm>
          <a:off x="15214111" y="934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98216</xdr:rowOff>
    </xdr:from>
    <xdr:to>
      <xdr:col>76</xdr:col>
      <xdr:colOff>165100</xdr:colOff>
      <xdr:row>57</xdr:row>
      <xdr:rowOff>28366</xdr:rowOff>
    </xdr:to>
    <xdr:sp macro="" textlink="">
      <xdr:nvSpPr>
        <xdr:cNvPr id="597" name="楕円 596"/>
        <xdr:cNvSpPr/>
      </xdr:nvSpPr>
      <xdr:spPr>
        <a:xfrm>
          <a:off x="14541500" y="96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19493</xdr:rowOff>
    </xdr:from>
    <xdr:ext cx="534377" cy="259045"/>
    <xdr:sp macro="" textlink="">
      <xdr:nvSpPr>
        <xdr:cNvPr id="598" name="テキスト ボックス 597"/>
        <xdr:cNvSpPr txBox="1"/>
      </xdr:nvSpPr>
      <xdr:spPr>
        <a:xfrm>
          <a:off x="14325111" y="979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57268</xdr:rowOff>
    </xdr:from>
    <xdr:to>
      <xdr:col>72</xdr:col>
      <xdr:colOff>38100</xdr:colOff>
      <xdr:row>56</xdr:row>
      <xdr:rowOff>158868</xdr:rowOff>
    </xdr:to>
    <xdr:sp macro="" textlink="">
      <xdr:nvSpPr>
        <xdr:cNvPr id="599" name="楕円 598"/>
        <xdr:cNvSpPr/>
      </xdr:nvSpPr>
      <xdr:spPr>
        <a:xfrm>
          <a:off x="13652500" y="96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3945</xdr:rowOff>
    </xdr:from>
    <xdr:ext cx="534377" cy="259045"/>
    <xdr:sp macro="" textlink="">
      <xdr:nvSpPr>
        <xdr:cNvPr id="600" name="テキスト ボックス 599"/>
        <xdr:cNvSpPr txBox="1"/>
      </xdr:nvSpPr>
      <xdr:spPr>
        <a:xfrm>
          <a:off x="13436111" y="943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11347</xdr:rowOff>
    </xdr:from>
    <xdr:to>
      <xdr:col>67</xdr:col>
      <xdr:colOff>101600</xdr:colOff>
      <xdr:row>57</xdr:row>
      <xdr:rowOff>112947</xdr:rowOff>
    </xdr:to>
    <xdr:sp macro="" textlink="">
      <xdr:nvSpPr>
        <xdr:cNvPr id="601" name="楕円 600"/>
        <xdr:cNvSpPr/>
      </xdr:nvSpPr>
      <xdr:spPr>
        <a:xfrm>
          <a:off x="12763500" y="97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104074</xdr:rowOff>
    </xdr:from>
    <xdr:ext cx="534377" cy="259045"/>
    <xdr:sp macro="" textlink="">
      <xdr:nvSpPr>
        <xdr:cNvPr id="602" name="テキスト ボックス 601"/>
        <xdr:cNvSpPr txBox="1"/>
      </xdr:nvSpPr>
      <xdr:spPr>
        <a:xfrm>
          <a:off x="12547111" y="987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2" name="直線コネクタ 631"/>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5" name="直線コネクタ 634"/>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38" name="直線コネクタ 637"/>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137304</xdr:rowOff>
    </xdr:from>
    <xdr:ext cx="378565" cy="259045"/>
    <xdr:sp macro="" textlink="">
      <xdr:nvSpPr>
        <xdr:cNvPr id="642" name="テキスト ボックス 641"/>
        <xdr:cNvSpPr txBox="1"/>
      </xdr:nvSpPr>
      <xdr:spPr>
        <a:xfrm>
          <a:off x="12625017" y="13167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2" name="楕円 651"/>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3" name="テキスト ボックス 652"/>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4" name="楕円 653"/>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5" name="テキスト ボックス 654"/>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66221</xdr:rowOff>
    </xdr:from>
    <xdr:to>
      <xdr:col>85</xdr:col>
      <xdr:colOff>127000</xdr:colOff>
      <xdr:row>96</xdr:row>
      <xdr:rowOff>85489</xdr:rowOff>
    </xdr:to>
    <xdr:cxnSp macro="">
      <xdr:nvCxnSpPr>
        <xdr:cNvPr id="689" name="直線コネクタ 688"/>
        <xdr:cNvCxnSpPr/>
      </xdr:nvCxnSpPr>
      <xdr:spPr>
        <a:xfrm flipV="1">
          <a:off x="15481300" y="16525421"/>
          <a:ext cx="838200" cy="1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62793</xdr:rowOff>
    </xdr:from>
    <xdr:to>
      <xdr:col>81</xdr:col>
      <xdr:colOff>50800</xdr:colOff>
      <xdr:row>96</xdr:row>
      <xdr:rowOff>85489</xdr:rowOff>
    </xdr:to>
    <xdr:cxnSp macro="">
      <xdr:nvCxnSpPr>
        <xdr:cNvPr id="692" name="直線コネクタ 691"/>
        <xdr:cNvCxnSpPr/>
      </xdr:nvCxnSpPr>
      <xdr:spPr>
        <a:xfrm>
          <a:off x="14592300" y="16521993"/>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48228</xdr:rowOff>
    </xdr:from>
    <xdr:to>
      <xdr:col>76</xdr:col>
      <xdr:colOff>114300</xdr:colOff>
      <xdr:row>96</xdr:row>
      <xdr:rowOff>62793</xdr:rowOff>
    </xdr:to>
    <xdr:cxnSp macro="">
      <xdr:nvCxnSpPr>
        <xdr:cNvPr id="695" name="直線コネクタ 694"/>
        <xdr:cNvCxnSpPr/>
      </xdr:nvCxnSpPr>
      <xdr:spPr>
        <a:xfrm>
          <a:off x="13703300" y="16507428"/>
          <a:ext cx="889000" cy="14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10835</xdr:rowOff>
    </xdr:from>
    <xdr:to>
      <xdr:col>71</xdr:col>
      <xdr:colOff>177800</xdr:colOff>
      <xdr:row>96</xdr:row>
      <xdr:rowOff>48228</xdr:rowOff>
    </xdr:to>
    <xdr:cxnSp macro="">
      <xdr:nvCxnSpPr>
        <xdr:cNvPr id="698" name="直線コネクタ 697"/>
        <xdr:cNvCxnSpPr/>
      </xdr:nvCxnSpPr>
      <xdr:spPr>
        <a:xfrm>
          <a:off x="12814300" y="16470035"/>
          <a:ext cx="889000" cy="3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15421</xdr:rowOff>
    </xdr:from>
    <xdr:to>
      <xdr:col>85</xdr:col>
      <xdr:colOff>177800</xdr:colOff>
      <xdr:row>96</xdr:row>
      <xdr:rowOff>117021</xdr:rowOff>
    </xdr:to>
    <xdr:sp macro="" textlink="">
      <xdr:nvSpPr>
        <xdr:cNvPr id="708" name="楕円 707"/>
        <xdr:cNvSpPr/>
      </xdr:nvSpPr>
      <xdr:spPr>
        <a:xfrm>
          <a:off x="16268700" y="1647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165298</xdr:rowOff>
    </xdr:from>
    <xdr:ext cx="534377" cy="259045"/>
    <xdr:sp macro="" textlink="">
      <xdr:nvSpPr>
        <xdr:cNvPr id="709" name="公債費該当値テキスト"/>
        <xdr:cNvSpPr txBox="1"/>
      </xdr:nvSpPr>
      <xdr:spPr>
        <a:xfrm>
          <a:off x="16370300" y="1645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34689</xdr:rowOff>
    </xdr:from>
    <xdr:to>
      <xdr:col>81</xdr:col>
      <xdr:colOff>101600</xdr:colOff>
      <xdr:row>96</xdr:row>
      <xdr:rowOff>136289</xdr:rowOff>
    </xdr:to>
    <xdr:sp macro="" textlink="">
      <xdr:nvSpPr>
        <xdr:cNvPr id="710" name="楕円 709"/>
        <xdr:cNvSpPr/>
      </xdr:nvSpPr>
      <xdr:spPr>
        <a:xfrm>
          <a:off x="15430500" y="164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127416</xdr:rowOff>
    </xdr:from>
    <xdr:ext cx="534377" cy="259045"/>
    <xdr:sp macro="" textlink="">
      <xdr:nvSpPr>
        <xdr:cNvPr id="711" name="テキスト ボックス 710"/>
        <xdr:cNvSpPr txBox="1"/>
      </xdr:nvSpPr>
      <xdr:spPr>
        <a:xfrm>
          <a:off x="15214111"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11993</xdr:rowOff>
    </xdr:from>
    <xdr:to>
      <xdr:col>76</xdr:col>
      <xdr:colOff>165100</xdr:colOff>
      <xdr:row>96</xdr:row>
      <xdr:rowOff>113593</xdr:rowOff>
    </xdr:to>
    <xdr:sp macro="" textlink="">
      <xdr:nvSpPr>
        <xdr:cNvPr id="712" name="楕円 711"/>
        <xdr:cNvSpPr/>
      </xdr:nvSpPr>
      <xdr:spPr>
        <a:xfrm>
          <a:off x="14541500" y="164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104720</xdr:rowOff>
    </xdr:from>
    <xdr:ext cx="534377" cy="259045"/>
    <xdr:sp macro="" textlink="">
      <xdr:nvSpPr>
        <xdr:cNvPr id="713" name="テキスト ボックス 712"/>
        <xdr:cNvSpPr txBox="1"/>
      </xdr:nvSpPr>
      <xdr:spPr>
        <a:xfrm>
          <a:off x="14325111" y="165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168878</xdr:rowOff>
    </xdr:from>
    <xdr:to>
      <xdr:col>72</xdr:col>
      <xdr:colOff>38100</xdr:colOff>
      <xdr:row>96</xdr:row>
      <xdr:rowOff>99028</xdr:rowOff>
    </xdr:to>
    <xdr:sp macro="" textlink="">
      <xdr:nvSpPr>
        <xdr:cNvPr id="714" name="楕円 713"/>
        <xdr:cNvSpPr/>
      </xdr:nvSpPr>
      <xdr:spPr>
        <a:xfrm>
          <a:off x="13652500" y="1645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90155</xdr:rowOff>
    </xdr:from>
    <xdr:ext cx="534377" cy="259045"/>
    <xdr:sp macro="" textlink="">
      <xdr:nvSpPr>
        <xdr:cNvPr id="715" name="テキスト ボックス 714"/>
        <xdr:cNvSpPr txBox="1"/>
      </xdr:nvSpPr>
      <xdr:spPr>
        <a:xfrm>
          <a:off x="13436111" y="165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131485</xdr:rowOff>
    </xdr:from>
    <xdr:to>
      <xdr:col>67</xdr:col>
      <xdr:colOff>101600</xdr:colOff>
      <xdr:row>96</xdr:row>
      <xdr:rowOff>61635</xdr:rowOff>
    </xdr:to>
    <xdr:sp macro="" textlink="">
      <xdr:nvSpPr>
        <xdr:cNvPr id="716" name="楕円 715"/>
        <xdr:cNvSpPr/>
      </xdr:nvSpPr>
      <xdr:spPr>
        <a:xfrm>
          <a:off x="12763500" y="16419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52762</xdr:rowOff>
    </xdr:from>
    <xdr:ext cx="534377" cy="259045"/>
    <xdr:sp macro="" textlink="">
      <xdr:nvSpPr>
        <xdr:cNvPr id="717" name="テキスト ボックス 716"/>
        <xdr:cNvSpPr txBox="1"/>
      </xdr:nvSpPr>
      <xdr:spPr>
        <a:xfrm>
          <a:off x="12547111" y="1651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1" name="テキスト ボックス 73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40640</xdr:rowOff>
    </xdr:from>
    <xdr:to>
      <xdr:col>116</xdr:col>
      <xdr:colOff>62864</xdr:colOff>
      <xdr:row>39</xdr:row>
      <xdr:rowOff>44450</xdr:rowOff>
    </xdr:to>
    <xdr:cxnSp macro="">
      <xdr:nvCxnSpPr>
        <xdr:cNvPr id="741" name="直線コネクタ 740"/>
        <xdr:cNvCxnSpPr/>
      </xdr:nvCxnSpPr>
      <xdr:spPr>
        <a:xfrm flipV="1">
          <a:off x="22159595" y="5184140"/>
          <a:ext cx="1269"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158767</xdr:rowOff>
    </xdr:from>
    <xdr:ext cx="378565" cy="259045"/>
    <xdr:sp macro="" textlink="">
      <xdr:nvSpPr>
        <xdr:cNvPr id="744" name="諸支出金最大値テキスト"/>
        <xdr:cNvSpPr txBox="1"/>
      </xdr:nvSpPr>
      <xdr:spPr>
        <a:xfrm>
          <a:off x="22212300" y="4959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40640</xdr:rowOff>
    </xdr:from>
    <xdr:to>
      <xdr:col>116</xdr:col>
      <xdr:colOff>152400</xdr:colOff>
      <xdr:row>30</xdr:row>
      <xdr:rowOff>40640</xdr:rowOff>
    </xdr:to>
    <xdr:cxnSp macro="">
      <xdr:nvCxnSpPr>
        <xdr:cNvPr id="745" name="直線コネクタ 744"/>
        <xdr:cNvCxnSpPr/>
      </xdr:nvCxnSpPr>
      <xdr:spPr>
        <a:xfrm>
          <a:off x="22072600" y="518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90822</xdr:rowOff>
    </xdr:from>
    <xdr:ext cx="313932" cy="259045"/>
    <xdr:sp macro="" textlink="">
      <xdr:nvSpPr>
        <xdr:cNvPr id="747" name="諸支出金平均値テキスト"/>
        <xdr:cNvSpPr txBox="1"/>
      </xdr:nvSpPr>
      <xdr:spPr>
        <a:xfrm>
          <a:off x="22212300" y="643447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67945</xdr:rowOff>
    </xdr:from>
    <xdr:to>
      <xdr:col>116</xdr:col>
      <xdr:colOff>114300</xdr:colOff>
      <xdr:row>38</xdr:row>
      <xdr:rowOff>169545</xdr:rowOff>
    </xdr:to>
    <xdr:sp macro="" textlink="">
      <xdr:nvSpPr>
        <xdr:cNvPr id="748" name="フローチャート: 判断 747"/>
        <xdr:cNvSpPr/>
      </xdr:nvSpPr>
      <xdr:spPr>
        <a:xfrm>
          <a:off x="22110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58420</xdr:rowOff>
    </xdr:from>
    <xdr:to>
      <xdr:col>112</xdr:col>
      <xdr:colOff>38100</xdr:colOff>
      <xdr:row>38</xdr:row>
      <xdr:rowOff>160020</xdr:rowOff>
    </xdr:to>
    <xdr:sp macro="" textlink="">
      <xdr:nvSpPr>
        <xdr:cNvPr id="750" name="フローチャート: 判断 749"/>
        <xdr:cNvSpPr/>
      </xdr:nvSpPr>
      <xdr:spPr>
        <a:xfrm>
          <a:off x="212725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5097</xdr:rowOff>
    </xdr:from>
    <xdr:ext cx="313932" cy="259045"/>
    <xdr:sp macro="" textlink="">
      <xdr:nvSpPr>
        <xdr:cNvPr id="751" name="テキスト ボックス 750"/>
        <xdr:cNvSpPr txBox="1"/>
      </xdr:nvSpPr>
      <xdr:spPr>
        <a:xfrm>
          <a:off x="21166333" y="63487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153670</xdr:rowOff>
    </xdr:from>
    <xdr:to>
      <xdr:col>107</xdr:col>
      <xdr:colOff>101600</xdr:colOff>
      <xdr:row>38</xdr:row>
      <xdr:rowOff>83820</xdr:rowOff>
    </xdr:to>
    <xdr:sp macro="" textlink="">
      <xdr:nvSpPr>
        <xdr:cNvPr id="753" name="フローチャート: 判断 752"/>
        <xdr:cNvSpPr/>
      </xdr:nvSpPr>
      <xdr:spPr>
        <a:xfrm>
          <a:off x="20383500" y="649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100347</xdr:rowOff>
    </xdr:from>
    <xdr:ext cx="313932" cy="259045"/>
    <xdr:sp macro="" textlink="">
      <xdr:nvSpPr>
        <xdr:cNvPr id="754" name="テキスト ボックス 753"/>
        <xdr:cNvSpPr txBox="1"/>
      </xdr:nvSpPr>
      <xdr:spPr>
        <a:xfrm>
          <a:off x="20277333" y="62725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147955</xdr:rowOff>
    </xdr:from>
    <xdr:to>
      <xdr:col>102</xdr:col>
      <xdr:colOff>165100</xdr:colOff>
      <xdr:row>37</xdr:row>
      <xdr:rowOff>78105</xdr:rowOff>
    </xdr:to>
    <xdr:sp macro="" textlink="">
      <xdr:nvSpPr>
        <xdr:cNvPr id="756" name="フローチャート: 判断 755"/>
        <xdr:cNvSpPr/>
      </xdr:nvSpPr>
      <xdr:spPr>
        <a:xfrm>
          <a:off x="19494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94632</xdr:rowOff>
    </xdr:from>
    <xdr:ext cx="378565" cy="259045"/>
    <xdr:sp macro="" textlink="">
      <xdr:nvSpPr>
        <xdr:cNvPr id="757" name="テキスト ボックス 756"/>
        <xdr:cNvSpPr txBox="1"/>
      </xdr:nvSpPr>
      <xdr:spPr>
        <a:xfrm>
          <a:off x="19356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159385</xdr:rowOff>
    </xdr:from>
    <xdr:to>
      <xdr:col>98</xdr:col>
      <xdr:colOff>38100</xdr:colOff>
      <xdr:row>36</xdr:row>
      <xdr:rowOff>89535</xdr:rowOff>
    </xdr:to>
    <xdr:sp macro="" textlink="">
      <xdr:nvSpPr>
        <xdr:cNvPr id="758" name="フローチャート: 判断 757"/>
        <xdr:cNvSpPr/>
      </xdr:nvSpPr>
      <xdr:spPr>
        <a:xfrm>
          <a:off x="18605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106062</xdr:rowOff>
    </xdr:from>
    <xdr:ext cx="378565" cy="259045"/>
    <xdr:sp macro="" textlink="">
      <xdr:nvSpPr>
        <xdr:cNvPr id="759" name="テキスト ボックス 758"/>
        <xdr:cNvSpPr txBox="1"/>
      </xdr:nvSpPr>
      <xdr:spPr>
        <a:xfrm>
          <a:off x="18467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類似団体よりも高い水準にある年度が多かったが、ここ数年好調であった市内企業の法人市民税を原資として財政調整基金積立金及び庁舎建設等基金積立金の積立てを行っていたことが主な理由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なお、令和元年度においては基金への積立額は減じたものの、退職者数の増により退職手当が大幅増となったため、前年度に引き続き高止まりしている。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・衛生費については、令和元年度に大きく増となっているが、これは市立病院の経営安定化を図るため、市の一般会計から出資したことによる一時的なものである。</a:t>
          </a:r>
        </a:p>
        <a:p>
          <a:r>
            <a:rPr kumimoji="1" lang="ja-JP" altLang="en-US" sz="1300">
              <a:latin typeface="ＭＳ Ｐゴシック" panose="020B0600070205080204" pitchFamily="50" charset="-128"/>
              <a:ea typeface="ＭＳ Ｐゴシック" panose="020B0600070205080204" pitchFamily="50" charset="-128"/>
            </a:rPr>
            <a:t>・土木費については、市営住宅の建設事業や、運動公園スポーツ施設のリニューアル等が完了したため減となっているが、その他の社会資本整備に関する事業（市街地再開発事業、都市計画道路の整備等）も進めているため、類似団体と比較して高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前年度と比較して実質収支比率は、</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ポイントの増となった。これは、分母である標準財政規模が大幅に減少したことに加え、分子となる実質収支が増加したことによるものである。</a:t>
          </a:r>
        </a:p>
        <a:p>
          <a:r>
            <a:rPr kumimoji="1" lang="ja-JP" altLang="en-US" sz="1400">
              <a:latin typeface="ＭＳ ゴシック" pitchFamily="49" charset="-128"/>
              <a:ea typeface="ＭＳ ゴシック" pitchFamily="49" charset="-128"/>
            </a:rPr>
            <a:t>　実質単年度収支比率については、平成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年度には赤字であった単年度収支が令和元年度においては黒字化したものの、財政調整基金の積み増し額（積立額－取崩額）が前年度より大幅に減じた影響により、</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ポイントの減となっている。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神奈川県厚木市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一般会計については、分子である実質収支が増加したとともに、分母である標準財政規模が減少したことにより、</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ポイント増加して</a:t>
          </a:r>
          <a:r>
            <a:rPr kumimoji="1" lang="en-US" altLang="ja-JP" sz="1400">
              <a:latin typeface="ＭＳ ゴシック" pitchFamily="49" charset="-128"/>
              <a:ea typeface="ＭＳ ゴシック" pitchFamily="49" charset="-128"/>
            </a:rPr>
            <a:t>7.37</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病院事業会計については、平成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年度において資金不足比率算定上の資金不足が生じていたが、令和元年度において、病院の経営安定化を図るため、市の一般会計から約</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億円の出資を受けたため、資金不足が解消し、</a:t>
          </a:r>
          <a:r>
            <a:rPr kumimoji="1" lang="en-US" altLang="ja-JP" sz="1400">
              <a:latin typeface="ＭＳ ゴシック" pitchFamily="49" charset="-128"/>
              <a:ea typeface="ＭＳ ゴシック" pitchFamily="49" charset="-128"/>
            </a:rPr>
            <a:t>2.51</a:t>
          </a:r>
          <a:r>
            <a:rPr kumimoji="1" lang="ja-JP" altLang="en-US" sz="1400">
              <a:latin typeface="ＭＳ ゴシック" pitchFamily="49" charset="-128"/>
              <a:ea typeface="ＭＳ ゴシック" pitchFamily="49" charset="-128"/>
            </a:rPr>
            <a:t>ポイントの改善が見られ</a:t>
          </a:r>
          <a:r>
            <a:rPr kumimoji="1" lang="en-US" altLang="ja-JP" sz="1400">
              <a:latin typeface="ＭＳ ゴシック" pitchFamily="49" charset="-128"/>
              <a:ea typeface="ＭＳ ゴシック" pitchFamily="49" charset="-128"/>
            </a:rPr>
            <a:t>2.09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介護保険事業、国民健康保険事業及び後期高齢者医療事業については、実質収支が減少した影響により、それぞれ比率が減じている。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公共下水道事業特別会計については、単年度収支が約</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億円の黒字となったことから、標準財政規模比でも前年度に比べ</a:t>
          </a:r>
          <a:r>
            <a:rPr kumimoji="1" lang="en-US" altLang="ja-JP" sz="1400">
              <a:latin typeface="ＭＳ ゴシック" pitchFamily="49" charset="-128"/>
              <a:ea typeface="ＭＳ ゴシック" pitchFamily="49" charset="-128"/>
            </a:rPr>
            <a:t>0.16</a:t>
          </a:r>
          <a:r>
            <a:rPr kumimoji="1" lang="ja-JP" altLang="en-US" sz="1400">
              <a:latin typeface="ＭＳ ゴシック" pitchFamily="49" charset="-128"/>
              <a:ea typeface="ＭＳ ゴシック" pitchFamily="49" charset="-128"/>
            </a:rPr>
            <a:t>ポイント増加している。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 zeroHeight="1" x14ac:dyDescent="0.2"/>
  <cols>
    <col min="1" max="12" width="2.08984375" style="188" customWidth="1"/>
    <col min="13" max="17" width="2.36328125" style="188" customWidth="1"/>
    <col min="18" max="119" width="2.08984375" style="188" customWidth="1"/>
    <col min="120" max="16384" width="0" style="188" hidden="1"/>
  </cols>
  <sheetData>
    <row r="1" spans="1:119" ht="33" customHeight="1" x14ac:dyDescent="0.2">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95651910</v>
      </c>
      <c r="BO4" s="462"/>
      <c r="BP4" s="462"/>
      <c r="BQ4" s="462"/>
      <c r="BR4" s="462"/>
      <c r="BS4" s="462"/>
      <c r="BT4" s="462"/>
      <c r="BU4" s="463"/>
      <c r="BV4" s="461">
        <v>94107746</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7.4</v>
      </c>
      <c r="CU4" s="646"/>
      <c r="CV4" s="646"/>
      <c r="CW4" s="646"/>
      <c r="CX4" s="646"/>
      <c r="CY4" s="646"/>
      <c r="CZ4" s="646"/>
      <c r="DA4" s="647"/>
      <c r="DB4" s="645">
        <v>5.8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91263146</v>
      </c>
      <c r="BO5" s="467"/>
      <c r="BP5" s="467"/>
      <c r="BQ5" s="467"/>
      <c r="BR5" s="467"/>
      <c r="BS5" s="467"/>
      <c r="BT5" s="467"/>
      <c r="BU5" s="468"/>
      <c r="BV5" s="466">
        <v>90123862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89.3</v>
      </c>
      <c r="CU5" s="437"/>
      <c r="CV5" s="437"/>
      <c r="CW5" s="437"/>
      <c r="CX5" s="437"/>
      <c r="CY5" s="437"/>
      <c r="CZ5" s="437"/>
      <c r="DA5" s="438"/>
      <c r="DB5" s="436">
        <v>86.4</v>
      </c>
      <c r="DC5" s="437"/>
      <c r="DD5" s="437"/>
      <c r="DE5" s="437"/>
      <c r="DF5" s="437"/>
      <c r="DG5" s="437"/>
      <c r="DH5" s="437"/>
      <c r="DI5" s="438"/>
      <c r="DJ5" s="186"/>
      <c r="DK5" s="186"/>
      <c r="DL5" s="186"/>
      <c r="DM5" s="186"/>
      <c r="DN5" s="186"/>
      <c r="DO5" s="186"/>
    </row>
    <row r="6" spans="1:119" ht="18.75" customHeight="1" x14ac:dyDescent="0.2">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4388764</v>
      </c>
      <c r="BO6" s="467"/>
      <c r="BP6" s="467"/>
      <c r="BQ6" s="467"/>
      <c r="BR6" s="467"/>
      <c r="BS6" s="467"/>
      <c r="BT6" s="467"/>
      <c r="BU6" s="468"/>
      <c r="BV6" s="466">
        <v>3983884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89.3</v>
      </c>
      <c r="CU6" s="620"/>
      <c r="CV6" s="620"/>
      <c r="CW6" s="620"/>
      <c r="CX6" s="620"/>
      <c r="CY6" s="620"/>
      <c r="CZ6" s="620"/>
      <c r="DA6" s="621"/>
      <c r="DB6" s="619">
        <v>86.4</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102</v>
      </c>
      <c r="AV7" s="524"/>
      <c r="AW7" s="524"/>
      <c r="AX7" s="524"/>
      <c r="AY7" s="446" t="s">
        <v>106</v>
      </c>
      <c r="AZ7" s="447"/>
      <c r="BA7" s="447"/>
      <c r="BB7" s="447"/>
      <c r="BC7" s="447"/>
      <c r="BD7" s="447"/>
      <c r="BE7" s="447"/>
      <c r="BF7" s="447"/>
      <c r="BG7" s="447"/>
      <c r="BH7" s="447"/>
      <c r="BI7" s="447"/>
      <c r="BJ7" s="447"/>
      <c r="BK7" s="447"/>
      <c r="BL7" s="447"/>
      <c r="BM7" s="448"/>
      <c r="BN7" s="466">
        <v>660880</v>
      </c>
      <c r="BO7" s="467"/>
      <c r="BP7" s="467"/>
      <c r="BQ7" s="467"/>
      <c r="BR7" s="467"/>
      <c r="BS7" s="467"/>
      <c r="BT7" s="467"/>
      <c r="BU7" s="468"/>
      <c r="BV7" s="466">
        <v>868582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50573126</v>
      </c>
      <c r="CU7" s="467"/>
      <c r="CV7" s="467"/>
      <c r="CW7" s="467"/>
      <c r="CX7" s="467"/>
      <c r="CY7" s="467"/>
      <c r="CZ7" s="467"/>
      <c r="DA7" s="468"/>
      <c r="DB7" s="466">
        <v>53857996</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3727884</v>
      </c>
      <c r="BO8" s="467"/>
      <c r="BP8" s="467"/>
      <c r="BQ8" s="467"/>
      <c r="BR8" s="467"/>
      <c r="BS8" s="467"/>
      <c r="BT8" s="467"/>
      <c r="BU8" s="468"/>
      <c r="BV8" s="466">
        <v>3115302</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1.21</v>
      </c>
      <c r="CU8" s="580"/>
      <c r="CV8" s="580"/>
      <c r="CW8" s="580"/>
      <c r="CX8" s="580"/>
      <c r="CY8" s="580"/>
      <c r="CZ8" s="580"/>
      <c r="DA8" s="581"/>
      <c r="DB8" s="579">
        <v>1.21</v>
      </c>
      <c r="DC8" s="580"/>
      <c r="DD8" s="580"/>
      <c r="DE8" s="580"/>
      <c r="DF8" s="580"/>
      <c r="DG8" s="580"/>
      <c r="DH8" s="580"/>
      <c r="DI8" s="581"/>
      <c r="DJ8" s="186"/>
      <c r="DK8" s="186"/>
      <c r="DL8" s="186"/>
      <c r="DM8" s="186"/>
      <c r="DN8" s="186"/>
      <c r="DO8" s="186"/>
    </row>
    <row r="9" spans="1:119" ht="18.75" customHeight="1" thickBot="1" x14ac:dyDescent="0.25">
      <c r="A9" s="187"/>
      <c r="B9" s="608" t="s">
        <v>112</v>
      </c>
      <c r="C9" s="609"/>
      <c r="D9" s="609"/>
      <c r="E9" s="609"/>
      <c r="F9" s="609"/>
      <c r="G9" s="609"/>
      <c r="H9" s="609"/>
      <c r="I9" s="609"/>
      <c r="J9" s="609"/>
      <c r="K9" s="529"/>
      <c r="L9" s="610" t="s">
        <v>113</v>
      </c>
      <c r="M9" s="611"/>
      <c r="N9" s="611"/>
      <c r="O9" s="611"/>
      <c r="P9" s="611"/>
      <c r="Q9" s="612"/>
      <c r="R9" s="613">
        <v>225714</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612582</v>
      </c>
      <c r="BO9" s="467"/>
      <c r="BP9" s="467"/>
      <c r="BQ9" s="467"/>
      <c r="BR9" s="467"/>
      <c r="BS9" s="467"/>
      <c r="BT9" s="467"/>
      <c r="BU9" s="468"/>
      <c r="BV9" s="466">
        <v>-704640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9.1</v>
      </c>
      <c r="CU9" s="437"/>
      <c r="CV9" s="437"/>
      <c r="CW9" s="437"/>
      <c r="CX9" s="437"/>
      <c r="CY9" s="437"/>
      <c r="CZ9" s="437"/>
      <c r="DA9" s="438"/>
      <c r="DB9" s="436">
        <v>9.6999999999999993</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119</v>
      </c>
      <c r="M10" s="440"/>
      <c r="N10" s="440"/>
      <c r="O10" s="440"/>
      <c r="P10" s="440"/>
      <c r="Q10" s="441"/>
      <c r="R10" s="442">
        <v>224420</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3000412</v>
      </c>
      <c r="BO10" s="467"/>
      <c r="BP10" s="467"/>
      <c r="BQ10" s="467"/>
      <c r="BR10" s="467"/>
      <c r="BS10" s="467"/>
      <c r="BT10" s="467"/>
      <c r="BU10" s="468"/>
      <c r="BV10" s="466">
        <v>3329252</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2">
      <c r="A12" s="187"/>
      <c r="B12" s="582" t="s">
        <v>130</v>
      </c>
      <c r="C12" s="583"/>
      <c r="D12" s="583"/>
      <c r="E12" s="583"/>
      <c r="F12" s="583"/>
      <c r="G12" s="583"/>
      <c r="H12" s="583"/>
      <c r="I12" s="583"/>
      <c r="J12" s="583"/>
      <c r="K12" s="584"/>
      <c r="L12" s="591" t="s">
        <v>131</v>
      </c>
      <c r="M12" s="592"/>
      <c r="N12" s="592"/>
      <c r="O12" s="592"/>
      <c r="P12" s="592"/>
      <c r="Q12" s="593"/>
      <c r="R12" s="594">
        <v>224378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2649463</v>
      </c>
      <c r="BO12" s="467"/>
      <c r="BP12" s="467"/>
      <c r="BQ12" s="467"/>
      <c r="BR12" s="467"/>
      <c r="BS12" s="467"/>
      <c r="BT12" s="467"/>
      <c r="BU12" s="468"/>
      <c r="BV12" s="466">
        <v>312884</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140</v>
      </c>
      <c r="N13" s="567"/>
      <c r="O13" s="567"/>
      <c r="P13" s="567"/>
      <c r="Q13" s="568"/>
      <c r="R13" s="569">
        <v>216635</v>
      </c>
      <c r="S13" s="570"/>
      <c r="T13" s="570"/>
      <c r="U13" s="570"/>
      <c r="V13" s="571"/>
      <c r="W13" s="557" t="s">
        <v>141</v>
      </c>
      <c r="X13" s="479"/>
      <c r="Y13" s="479"/>
      <c r="Z13" s="479"/>
      <c r="AA13" s="479"/>
      <c r="AB13" s="480"/>
      <c r="AC13" s="442">
        <v>1285</v>
      </c>
      <c r="AD13" s="443"/>
      <c r="AE13" s="443"/>
      <c r="AF13" s="443"/>
      <c r="AG13" s="444"/>
      <c r="AH13" s="442">
        <v>1349</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963531</v>
      </c>
      <c r="BO13" s="467"/>
      <c r="BP13" s="467"/>
      <c r="BQ13" s="467"/>
      <c r="BR13" s="467"/>
      <c r="BS13" s="467"/>
      <c r="BT13" s="467"/>
      <c r="BU13" s="468"/>
      <c r="BV13" s="466">
        <v>2311728</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2.6</v>
      </c>
      <c r="CU13" s="437"/>
      <c r="CV13" s="437"/>
      <c r="CW13" s="437"/>
      <c r="CX13" s="437"/>
      <c r="CY13" s="437"/>
      <c r="CZ13" s="437"/>
      <c r="DA13" s="438"/>
      <c r="DB13" s="436">
        <v>2.4</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146</v>
      </c>
      <c r="M14" s="603"/>
      <c r="N14" s="603"/>
      <c r="O14" s="603"/>
      <c r="P14" s="603"/>
      <c r="Q14" s="604"/>
      <c r="R14" s="569">
        <v>225089</v>
      </c>
      <c r="S14" s="570"/>
      <c r="T14" s="570"/>
      <c r="U14" s="570"/>
      <c r="V14" s="571"/>
      <c r="W14" s="572"/>
      <c r="X14" s="482"/>
      <c r="Y14" s="482"/>
      <c r="Z14" s="482"/>
      <c r="AA14" s="482"/>
      <c r="AB14" s="483"/>
      <c r="AC14" s="562">
        <v>1.3</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v>38.9</v>
      </c>
      <c r="CU14" s="574"/>
      <c r="CV14" s="574"/>
      <c r="CW14" s="574"/>
      <c r="CX14" s="574"/>
      <c r="CY14" s="574"/>
      <c r="CZ14" s="574"/>
      <c r="DA14" s="575"/>
      <c r="DB14" s="573">
        <v>35.799999999999997</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148</v>
      </c>
      <c r="N15" s="567"/>
      <c r="O15" s="567"/>
      <c r="P15" s="567"/>
      <c r="Q15" s="568"/>
      <c r="R15" s="569">
        <v>217716</v>
      </c>
      <c r="S15" s="570"/>
      <c r="T15" s="570"/>
      <c r="U15" s="570"/>
      <c r="V15" s="571"/>
      <c r="W15" s="557" t="s">
        <v>149</v>
      </c>
      <c r="X15" s="479"/>
      <c r="Y15" s="479"/>
      <c r="Z15" s="479"/>
      <c r="AA15" s="479"/>
      <c r="AB15" s="480"/>
      <c r="AC15" s="442">
        <v>27669</v>
      </c>
      <c r="AD15" s="443"/>
      <c r="AE15" s="443"/>
      <c r="AF15" s="443"/>
      <c r="AG15" s="444"/>
      <c r="AH15" s="442">
        <v>27803</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39006068</v>
      </c>
      <c r="BO15" s="462"/>
      <c r="BP15" s="462"/>
      <c r="BQ15" s="462"/>
      <c r="BR15" s="462"/>
      <c r="BS15" s="462"/>
      <c r="BT15" s="462"/>
      <c r="BU15" s="463"/>
      <c r="BV15" s="461">
        <v>41482099</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27.4</v>
      </c>
      <c r="AD16" s="563"/>
      <c r="AE16" s="563"/>
      <c r="AF16" s="563"/>
      <c r="AG16" s="564"/>
      <c r="AH16" s="562">
        <v>27</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31689282</v>
      </c>
      <c r="BO16" s="467"/>
      <c r="BP16" s="467"/>
      <c r="BQ16" s="467"/>
      <c r="BR16" s="467"/>
      <c r="BS16" s="467"/>
      <c r="BT16" s="467"/>
      <c r="BU16" s="468"/>
      <c r="BV16" s="466">
        <v>31912287</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72056</v>
      </c>
      <c r="AD17" s="443"/>
      <c r="AE17" s="443"/>
      <c r="AF17" s="443"/>
      <c r="AG17" s="444"/>
      <c r="AH17" s="442">
        <v>73957</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50573126</v>
      </c>
      <c r="BO17" s="467"/>
      <c r="BP17" s="467"/>
      <c r="BQ17" s="467"/>
      <c r="BR17" s="467"/>
      <c r="BS17" s="467"/>
      <c r="BT17" s="467"/>
      <c r="BU17" s="468"/>
      <c r="BV17" s="466">
        <v>53857996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159</v>
      </c>
      <c r="C18" s="529"/>
      <c r="D18" s="529"/>
      <c r="E18" s="530"/>
      <c r="F18" s="530"/>
      <c r="G18" s="530"/>
      <c r="H18" s="530"/>
      <c r="I18" s="530"/>
      <c r="J18" s="530"/>
      <c r="K18" s="530"/>
      <c r="L18" s="531">
        <v>93.84</v>
      </c>
      <c r="M18" s="531"/>
      <c r="N18" s="531"/>
      <c r="O18" s="531"/>
      <c r="P18" s="531"/>
      <c r="Q18" s="531"/>
      <c r="R18" s="532"/>
      <c r="S18" s="532"/>
      <c r="T18" s="532"/>
      <c r="U18" s="532"/>
      <c r="V18" s="533"/>
      <c r="W18" s="547"/>
      <c r="X18" s="548"/>
      <c r="Y18" s="548"/>
      <c r="Z18" s="548"/>
      <c r="AA18" s="548"/>
      <c r="AB18" s="558"/>
      <c r="AC18" s="430">
        <v>71.3</v>
      </c>
      <c r="AD18" s="431"/>
      <c r="AE18" s="431"/>
      <c r="AF18" s="431"/>
      <c r="AG18" s="534"/>
      <c r="AH18" s="430">
        <v>71.7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46930146</v>
      </c>
      <c r="BO18" s="467"/>
      <c r="BP18" s="467"/>
      <c r="BQ18" s="467"/>
      <c r="BR18" s="467"/>
      <c r="BS18" s="467"/>
      <c r="BT18" s="467"/>
      <c r="BU18" s="468"/>
      <c r="BV18" s="466">
        <v>45029656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161</v>
      </c>
      <c r="C19" s="529"/>
      <c r="D19" s="529"/>
      <c r="E19" s="530"/>
      <c r="F19" s="530"/>
      <c r="G19" s="530"/>
      <c r="H19" s="530"/>
      <c r="I19" s="530"/>
      <c r="J19" s="530"/>
      <c r="K19" s="530"/>
      <c r="L19" s="536">
        <v>2405</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62609066</v>
      </c>
      <c r="BO19" s="467"/>
      <c r="BP19" s="467"/>
      <c r="BQ19" s="467"/>
      <c r="BR19" s="467"/>
      <c r="BS19" s="467"/>
      <c r="BT19" s="467"/>
      <c r="BU19" s="468"/>
      <c r="BV19" s="466">
        <v>59865444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163</v>
      </c>
      <c r="C20" s="529"/>
      <c r="D20" s="529"/>
      <c r="E20" s="530"/>
      <c r="F20" s="530"/>
      <c r="G20" s="530"/>
      <c r="H20" s="530"/>
      <c r="I20" s="530"/>
      <c r="J20" s="530"/>
      <c r="K20" s="530"/>
      <c r="L20" s="536">
        <v>95824</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55067304</v>
      </c>
      <c r="BO23" s="467"/>
      <c r="BP23" s="467"/>
      <c r="BQ23" s="467"/>
      <c r="BR23" s="467"/>
      <c r="BS23" s="467"/>
      <c r="BT23" s="467"/>
      <c r="BU23" s="468"/>
      <c r="BV23" s="466">
        <v>52723593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172</v>
      </c>
      <c r="F24" s="440"/>
      <c r="G24" s="440"/>
      <c r="H24" s="440"/>
      <c r="I24" s="440"/>
      <c r="J24" s="440"/>
      <c r="K24" s="441"/>
      <c r="L24" s="442">
        <v>1</v>
      </c>
      <c r="M24" s="443"/>
      <c r="N24" s="443"/>
      <c r="O24" s="443"/>
      <c r="P24" s="444"/>
      <c r="Q24" s="442">
        <v>6706</v>
      </c>
      <c r="R24" s="443"/>
      <c r="S24" s="443"/>
      <c r="T24" s="443"/>
      <c r="U24" s="443"/>
      <c r="V24" s="444"/>
      <c r="W24" s="508"/>
      <c r="X24" s="499"/>
      <c r="Y24" s="500"/>
      <c r="Z24" s="439" t="s">
        <v>173</v>
      </c>
      <c r="AA24" s="440"/>
      <c r="AB24" s="440"/>
      <c r="AC24" s="440"/>
      <c r="AD24" s="440"/>
      <c r="AE24" s="440"/>
      <c r="AF24" s="440"/>
      <c r="AG24" s="441"/>
      <c r="AH24" s="442">
        <v>1434</v>
      </c>
      <c r="AI24" s="443"/>
      <c r="AJ24" s="443"/>
      <c r="AK24" s="443"/>
      <c r="AL24" s="444"/>
      <c r="AM24" s="442">
        <v>4646160</v>
      </c>
      <c r="AN24" s="443"/>
      <c r="AO24" s="443"/>
      <c r="AP24" s="443"/>
      <c r="AQ24" s="443"/>
      <c r="AR24" s="444"/>
      <c r="AS24" s="442">
        <v>3240</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19384213</v>
      </c>
      <c r="BO24" s="467"/>
      <c r="BP24" s="467"/>
      <c r="BQ24" s="467"/>
      <c r="BR24" s="467"/>
      <c r="BS24" s="467"/>
      <c r="BT24" s="467"/>
      <c r="BU24" s="468"/>
      <c r="BV24" s="466">
        <v>21374523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175</v>
      </c>
      <c r="F25" s="440"/>
      <c r="G25" s="440"/>
      <c r="H25" s="440"/>
      <c r="I25" s="440"/>
      <c r="J25" s="440"/>
      <c r="K25" s="441"/>
      <c r="L25" s="442">
        <v>2</v>
      </c>
      <c r="M25" s="443"/>
      <c r="N25" s="443"/>
      <c r="O25" s="443"/>
      <c r="P25" s="444"/>
      <c r="Q25" s="442">
        <v>6786</v>
      </c>
      <c r="R25" s="443"/>
      <c r="S25" s="443"/>
      <c r="T25" s="443"/>
      <c r="U25" s="443"/>
      <c r="V25" s="444"/>
      <c r="W25" s="508"/>
      <c r="X25" s="499"/>
      <c r="Y25" s="500"/>
      <c r="Z25" s="439" t="s">
        <v>176</v>
      </c>
      <c r="AA25" s="440"/>
      <c r="AB25" s="440"/>
      <c r="AC25" s="440"/>
      <c r="AD25" s="440"/>
      <c r="AE25" s="440"/>
      <c r="AF25" s="440"/>
      <c r="AG25" s="441"/>
      <c r="AH25" s="442">
        <v>260</v>
      </c>
      <c r="AI25" s="443"/>
      <c r="AJ25" s="443"/>
      <c r="AK25" s="443"/>
      <c r="AL25" s="444"/>
      <c r="AM25" s="442">
        <v>816140</v>
      </c>
      <c r="AN25" s="443"/>
      <c r="AO25" s="443"/>
      <c r="AP25" s="443"/>
      <c r="AQ25" s="443"/>
      <c r="AR25" s="444"/>
      <c r="AS25" s="442">
        <v>3139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33573665</v>
      </c>
      <c r="BO25" s="462"/>
      <c r="BP25" s="462"/>
      <c r="BQ25" s="462"/>
      <c r="BR25" s="462"/>
      <c r="BS25" s="462"/>
      <c r="BT25" s="462"/>
      <c r="BU25" s="463"/>
      <c r="BV25" s="461">
        <v>13031349</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178</v>
      </c>
      <c r="F26" s="440"/>
      <c r="G26" s="440"/>
      <c r="H26" s="440"/>
      <c r="I26" s="440"/>
      <c r="J26" s="440"/>
      <c r="K26" s="441"/>
      <c r="L26" s="442">
        <v>1</v>
      </c>
      <c r="M26" s="443"/>
      <c r="N26" s="443"/>
      <c r="O26" s="443"/>
      <c r="P26" s="444"/>
      <c r="Q26" s="442">
        <v>6565</v>
      </c>
      <c r="R26" s="443"/>
      <c r="S26" s="443"/>
      <c r="T26" s="443"/>
      <c r="U26" s="443"/>
      <c r="V26" s="444"/>
      <c r="W26" s="508"/>
      <c r="X26" s="499"/>
      <c r="Y26" s="500"/>
      <c r="Z26" s="439" t="s">
        <v>179</v>
      </c>
      <c r="AA26" s="521"/>
      <c r="AB26" s="521"/>
      <c r="AC26" s="521"/>
      <c r="AD26" s="521"/>
      <c r="AE26" s="521"/>
      <c r="AF26" s="521"/>
      <c r="AG26" s="522"/>
      <c r="AH26" s="442">
        <v>110</v>
      </c>
      <c r="AI26" s="443"/>
      <c r="AJ26" s="443"/>
      <c r="AK26" s="443"/>
      <c r="AL26" s="444"/>
      <c r="AM26" s="442">
        <v>381590</v>
      </c>
      <c r="AN26" s="443"/>
      <c r="AO26" s="443"/>
      <c r="AP26" s="443"/>
      <c r="AQ26" s="443"/>
      <c r="AR26" s="444"/>
      <c r="AS26" s="442">
        <v>3469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181</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182</v>
      </c>
      <c r="F27" s="440"/>
      <c r="G27" s="440"/>
      <c r="H27" s="440"/>
      <c r="I27" s="440"/>
      <c r="J27" s="440"/>
      <c r="K27" s="441"/>
      <c r="L27" s="442">
        <v>1</v>
      </c>
      <c r="M27" s="443"/>
      <c r="N27" s="443"/>
      <c r="O27" s="443"/>
      <c r="P27" s="444"/>
      <c r="Q27" s="442">
        <v>5660</v>
      </c>
      <c r="R27" s="443"/>
      <c r="S27" s="443"/>
      <c r="T27" s="443"/>
      <c r="U27" s="443"/>
      <c r="V27" s="444"/>
      <c r="W27" s="508"/>
      <c r="X27" s="499"/>
      <c r="Y27" s="500"/>
      <c r="Z27" s="439" t="s">
        <v>183</v>
      </c>
      <c r="AA27" s="440"/>
      <c r="AB27" s="440"/>
      <c r="AC27" s="440"/>
      <c r="AD27" s="440"/>
      <c r="AE27" s="440"/>
      <c r="AF27" s="440"/>
      <c r="AG27" s="441"/>
      <c r="AH27" s="442">
        <v>18</v>
      </c>
      <c r="AI27" s="443"/>
      <c r="AJ27" s="443"/>
      <c r="AK27" s="443"/>
      <c r="AL27" s="444"/>
      <c r="AM27" s="442">
        <v>65682</v>
      </c>
      <c r="AN27" s="443"/>
      <c r="AO27" s="443"/>
      <c r="AP27" s="443"/>
      <c r="AQ27" s="443"/>
      <c r="AR27" s="444"/>
      <c r="AS27" s="442">
        <v>3649</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181</v>
      </c>
      <c r="BO27" s="470"/>
      <c r="BP27" s="470"/>
      <c r="BQ27" s="470"/>
      <c r="BR27" s="470"/>
      <c r="BS27" s="470"/>
      <c r="BT27" s="470"/>
      <c r="BU27" s="471"/>
      <c r="BV27" s="469" t="s">
        <v>181</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185</v>
      </c>
      <c r="F28" s="440"/>
      <c r="G28" s="440"/>
      <c r="H28" s="440"/>
      <c r="I28" s="440"/>
      <c r="J28" s="440"/>
      <c r="K28" s="441"/>
      <c r="L28" s="442">
        <v>1</v>
      </c>
      <c r="M28" s="443"/>
      <c r="N28" s="443"/>
      <c r="O28" s="443"/>
      <c r="P28" s="444"/>
      <c r="Q28" s="442">
        <v>4900</v>
      </c>
      <c r="R28" s="443"/>
      <c r="S28" s="443"/>
      <c r="T28" s="443"/>
      <c r="U28" s="443"/>
      <c r="V28" s="444"/>
      <c r="W28" s="508"/>
      <c r="X28" s="499"/>
      <c r="Y28" s="500"/>
      <c r="Z28" s="439" t="s">
        <v>186</v>
      </c>
      <c r="AA28" s="440"/>
      <c r="AB28" s="440"/>
      <c r="AC28" s="440"/>
      <c r="AD28" s="440"/>
      <c r="AE28" s="440"/>
      <c r="AF28" s="440"/>
      <c r="AG28" s="441"/>
      <c r="AH28" s="442" t="s">
        <v>129</v>
      </c>
      <c r="AI28" s="443"/>
      <c r="AJ28" s="443"/>
      <c r="AK28" s="443"/>
      <c r="AL28" s="444"/>
      <c r="AM28" s="442" t="s">
        <v>181</v>
      </c>
      <c r="AN28" s="443"/>
      <c r="AO28" s="443"/>
      <c r="AP28" s="443"/>
      <c r="AQ28" s="443"/>
      <c r="AR28" s="444"/>
      <c r="AS28" s="442" t="s">
        <v>181</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13705603</v>
      </c>
      <c r="BO28" s="462"/>
      <c r="BP28" s="462"/>
      <c r="BQ28" s="462"/>
      <c r="BR28" s="462"/>
      <c r="BS28" s="462"/>
      <c r="BT28" s="462"/>
      <c r="BU28" s="463"/>
      <c r="BV28" s="461">
        <v>13354654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188</v>
      </c>
      <c r="F29" s="440"/>
      <c r="G29" s="440"/>
      <c r="H29" s="440"/>
      <c r="I29" s="440"/>
      <c r="J29" s="440"/>
      <c r="K29" s="441"/>
      <c r="L29" s="442">
        <v>26</v>
      </c>
      <c r="M29" s="443"/>
      <c r="N29" s="443"/>
      <c r="O29" s="443"/>
      <c r="P29" s="444"/>
      <c r="Q29" s="442">
        <v>4520</v>
      </c>
      <c r="R29" s="443"/>
      <c r="S29" s="443"/>
      <c r="T29" s="443"/>
      <c r="U29" s="443"/>
      <c r="V29" s="444"/>
      <c r="W29" s="509"/>
      <c r="X29" s="510"/>
      <c r="Y29" s="511"/>
      <c r="Z29" s="439" t="s">
        <v>189</v>
      </c>
      <c r="AA29" s="440"/>
      <c r="AB29" s="440"/>
      <c r="AC29" s="440"/>
      <c r="AD29" s="440"/>
      <c r="AE29" s="440"/>
      <c r="AF29" s="440"/>
      <c r="AG29" s="441"/>
      <c r="AH29" s="442">
        <v>1452</v>
      </c>
      <c r="AI29" s="443"/>
      <c r="AJ29" s="443"/>
      <c r="AK29" s="443"/>
      <c r="AL29" s="444"/>
      <c r="AM29" s="442">
        <v>4711842</v>
      </c>
      <c r="AN29" s="443"/>
      <c r="AO29" s="443"/>
      <c r="AP29" s="443"/>
      <c r="AQ29" s="443"/>
      <c r="AR29" s="444"/>
      <c r="AS29" s="442">
        <v>3245</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t="s">
        <v>138</v>
      </c>
      <c r="BO29" s="467"/>
      <c r="BP29" s="467"/>
      <c r="BQ29" s="467"/>
      <c r="BR29" s="467"/>
      <c r="BS29" s="467"/>
      <c r="BT29" s="467"/>
      <c r="BU29" s="468"/>
      <c r="BV29" s="466" t="s">
        <v>181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5873906</v>
      </c>
      <c r="BO30" s="470"/>
      <c r="BP30" s="470"/>
      <c r="BQ30" s="470"/>
      <c r="BR30" s="470"/>
      <c r="BS30" s="470"/>
      <c r="BT30" s="470"/>
      <c r="BU30" s="471"/>
      <c r="BV30" s="469">
        <v>5568714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200</v>
      </c>
      <c r="X33" s="428"/>
      <c r="Y33" s="428"/>
      <c r="Z33" s="428"/>
      <c r="AA33" s="428"/>
      <c r="AB33" s="428"/>
      <c r="AC33" s="428"/>
      <c r="AD33" s="428"/>
      <c r="AE33" s="428"/>
      <c r="AF33" s="428"/>
      <c r="AG33" s="428"/>
      <c r="AH33" s="428"/>
      <c r="AI33" s="428"/>
      <c r="AJ33" s="428"/>
      <c r="AK33" s="428"/>
      <c r="AL33" s="216"/>
      <c r="AM33" s="429" t="s">
        <v>201</v>
      </c>
      <c r="AN33" s="429"/>
      <c r="AO33" s="428" t="s">
        <v>202</v>
      </c>
      <c r="AP33" s="428"/>
      <c r="AQ33" s="428"/>
      <c r="AR33" s="428"/>
      <c r="AS33" s="428"/>
      <c r="AT33" s="428"/>
      <c r="AU33" s="428"/>
      <c r="AV33" s="428"/>
      <c r="AW33" s="428"/>
      <c r="AX33" s="428"/>
      <c r="AY33" s="428"/>
      <c r="AZ33" s="428"/>
      <c r="BA33" s="428"/>
      <c r="BB33" s="428"/>
      <c r="BC33" s="428"/>
      <c r="BD33" s="217"/>
      <c r="BE33" s="428" t="s">
        <v>203</v>
      </c>
      <c r="BF33" s="428"/>
      <c r="BG33" s="428" t="s">
        <v>204</v>
      </c>
      <c r="BH33" s="428"/>
      <c r="BI33" s="428"/>
      <c r="BJ33" s="428"/>
      <c r="BK33" s="428"/>
      <c r="BL33" s="428"/>
      <c r="BM33" s="428"/>
      <c r="BN33" s="428"/>
      <c r="BO33" s="428"/>
      <c r="BP33" s="428"/>
      <c r="BQ33" s="428"/>
      <c r="BR33" s="428"/>
      <c r="BS33" s="428"/>
      <c r="BT33" s="428"/>
      <c r="BU33" s="428"/>
      <c r="BV33" s="217"/>
      <c r="BW33" s="429" t="s">
        <v>203</v>
      </c>
      <c r="BX33" s="429"/>
      <c r="BY33" s="428" t="s">
        <v>205</v>
      </c>
      <c r="BZ33" s="428"/>
      <c r="CA33" s="428"/>
      <c r="CB33" s="428"/>
      <c r="CC33" s="428"/>
      <c r="CD33" s="428"/>
      <c r="CE33" s="428"/>
      <c r="CF33" s="428"/>
      <c r="CG33" s="428"/>
      <c r="CH33" s="428"/>
      <c r="CI33" s="428"/>
      <c r="CJ33" s="428"/>
      <c r="CK33" s="428"/>
      <c r="CL33" s="428"/>
      <c r="CM33" s="428"/>
      <c r="CN33" s="216"/>
      <c r="CO33" s="429" t="s">
        <v>198</v>
      </c>
      <c r="CP33" s="429"/>
      <c r="CQ33" s="428" t="s">
        <v>206</v>
      </c>
      <c r="CR33" s="428"/>
      <c r="CS33" s="428"/>
      <c r="CT33" s="428"/>
      <c r="CU33" s="428"/>
      <c r="CV33" s="428"/>
      <c r="CW33" s="428"/>
      <c r="CX33" s="428"/>
      <c r="CY33" s="428"/>
      <c r="CZ33" s="428"/>
      <c r="DA33" s="428"/>
      <c r="DB33" s="428"/>
      <c r="DC33" s="428"/>
      <c r="DD33" s="428"/>
      <c r="DE33" s="428"/>
      <c r="DF33" s="216"/>
      <c r="DG33" s="427" t="s">
        <v>207</v>
      </c>
      <c r="DH33" s="427"/>
      <c r="DI33" s="218"/>
      <c r="DJ33" s="186"/>
      <c r="DK33" s="186"/>
      <c r="DL33" s="186"/>
      <c r="DM33" s="186"/>
      <c r="DN33" s="186"/>
      <c r="DO33" s="186"/>
    </row>
    <row r="34" spans="1:119" ht="32.25" customHeight="1" x14ac:dyDescent="0.2">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病院事業会計</v>
      </c>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IF('各会計、関係団体の財政状況及び健全化判断比率'!B32="","",'各会計、関係団体の財政状況及び健全化判断比率'!B32)</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8</v>
      </c>
      <c r="BX34" s="425"/>
      <c r="BY34" s="424" t="str">
        <f>IF('各会計、関係団体の財政状況及び健全化判断比率'!B68="","",'各会計、関係団体の財政状況及び健全化判断比率'!B68)</f>
        <v>厚木愛甲環境施設組合</v>
      </c>
      <c r="BZ34" s="424"/>
      <c r="CA34" s="424"/>
      <c r="CB34" s="424"/>
      <c r="CC34" s="424"/>
      <c r="CD34" s="424"/>
      <c r="CE34" s="424"/>
      <c r="CF34" s="424"/>
      <c r="CG34" s="424"/>
      <c r="CH34" s="424"/>
      <c r="CI34" s="424"/>
      <c r="CJ34" s="424"/>
      <c r="CK34" s="424"/>
      <c r="CL34" s="424"/>
      <c r="CM34" s="424"/>
      <c r="CN34" s="214"/>
      <c r="CO34" s="425">
        <f>IF(CQ34="","",MAX(C34:D43,U34:V43,AM34:AN43,BE34:BF43,BW34:BX43)+1)</f>
        <v>11</v>
      </c>
      <c r="CP34" s="425"/>
      <c r="CQ34" s="424" t="str">
        <f>IF('各会計、関係団体の財政状況及び健全化判断比率'!BS7="","",'各会計、関係団体の財政状況及び健全化判断比率'!BS7)</f>
        <v>厚木ガーデンシティビル</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f>IF(E35="","",C34+1)</f>
        <v>2</v>
      </c>
      <c r="D35" s="425"/>
      <c r="E35" s="424" t="str">
        <f>IF('各会計、関係団体の財政状況及び健全化判断比率'!B8="","",'各会計、関係団体の財政状況及び健全化判断比率'!B8)</f>
        <v>公共用地取得事業特別会計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9</v>
      </c>
      <c r="BX35" s="425"/>
      <c r="BY35" s="424" t="str">
        <f>IF('各会計、関係団体の財政状況及び健全化判断比率'!B69="","",'各会計、関係団体の財政状況及び健全化判断比率'!B69)</f>
        <v>神奈川県後期高齢者医療広域連合（一般会計）</v>
      </c>
      <c r="BZ35" s="424"/>
      <c r="CA35" s="424"/>
      <c r="CB35" s="424"/>
      <c r="CC35" s="424"/>
      <c r="CD35" s="424"/>
      <c r="CE35" s="424"/>
      <c r="CF35" s="424"/>
      <c r="CG35" s="424"/>
      <c r="CH35" s="424"/>
      <c r="CI35" s="424"/>
      <c r="CJ35" s="424"/>
      <c r="CK35" s="424"/>
      <c r="CL35" s="424"/>
      <c r="CM35" s="424"/>
      <c r="CN35" s="214"/>
      <c r="CO35" s="425">
        <f t="shared" ref="CO35:CO43" si="3">IF(CQ35="","",CO34+1)</f>
        <v>12</v>
      </c>
      <c r="CP35" s="425"/>
      <c r="CQ35" s="424" t="str">
        <f>IF('各会計、関係団体の財政状況及び健全化判断比率'!BS8="","",'各会計、関係団体の財政状況及び健全化判断比率'!BS8)</f>
        <v>厚木市勤労者福祉サービスセンター</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10</v>
      </c>
      <c r="BX36" s="425"/>
      <c r="BY36" s="424" t="str">
        <f>IF('各会計、関係団体の財政状況及び健全化判断比率'!B70="","",'各会計、関係団体の財政状況及び健全化判断比率'!B70)</f>
        <v>神奈川県後期高齢者医療広域連合（特別会計）</v>
      </c>
      <c r="BZ36" s="424"/>
      <c r="CA36" s="424"/>
      <c r="CB36" s="424"/>
      <c r="CC36" s="424"/>
      <c r="CD36" s="424"/>
      <c r="CE36" s="424"/>
      <c r="CF36" s="424"/>
      <c r="CG36" s="424"/>
      <c r="CH36" s="424"/>
      <c r="CI36" s="424"/>
      <c r="CJ36" s="424"/>
      <c r="CK36" s="424"/>
      <c r="CL36" s="424"/>
      <c r="CM36" s="424"/>
      <c r="CN36" s="214"/>
      <c r="CO36" s="425">
        <f t="shared" si="3"/>
        <v>13</v>
      </c>
      <c r="CP36" s="425"/>
      <c r="CQ36" s="424" t="str">
        <f>IF('各会計、関係団体の財政状況及び健全化判断比率'!BS9="","",'各会計、関係団体の財政状況及び健全化判断比率'!BS9)</f>
        <v>厚木市環境みどり公社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f t="shared" si="3"/>
        <v>14</v>
      </c>
      <c r="CP37" s="425"/>
      <c r="CQ37" s="424" t="str">
        <f>IF('各会計、関係団体の財政状況及び健全化判断比率'!BS10="","",'各会計、関係団体の財政状況及び健全化判断比率'!BS10)</f>
        <v>厚木市体育協会</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2">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15</v>
      </c>
      <c r="CP38" s="425"/>
      <c r="CQ38" s="424" t="str">
        <f>IF('各会計、関係団体の財政状況及び健全化判断比率'!BS11="","",'各会計、関係団体の財政状況及び健全化判断比率'!BS11)</f>
        <v>厚木市文化振興財団</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208</v>
      </c>
      <c r="C46" s="186"/>
      <c r="D46" s="186"/>
      <c r="E46" s="186" t="s">
        <v>209</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210</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211</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212</v>
      </c>
    </row>
    <row r="50" spans="5:5" x14ac:dyDescent="0.2">
      <c r="E50" s="188" t="s">
        <v>213</v>
      </c>
    </row>
    <row r="51" spans="5:5" x14ac:dyDescent="0.2">
      <c r="E51" s="188" t="s">
        <v>214</v>
      </c>
    </row>
    <row r="52" spans="5:5" x14ac:dyDescent="0.2">
      <c r="E52" s="188" t="s">
        <v>215</v>
      </c>
    </row>
    <row r="53" spans="5:5" x14ac:dyDescent="0.2"/>
    <row r="54" spans="5:5" x14ac:dyDescent="0.2"/>
    <row r="55" spans="5:5" x14ac:dyDescent="0.2"/>
    <row r="56" spans="5:5" x14ac:dyDescent="0.2"/>
  </sheetData>
  <sheetProtection algorithmName="SHA-512" hashValue="SfFSldXh7oe5BOHlEKkinfZ5z2KIuBrxZwFIiPdaIOOoio2r84rvhLusmPSlvUuOgx+BOQwhFCcL5KShXBj1TQ==" saltValue="mxTRNH9J0una7BA/CE92U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8" t="s">
        <v>572</v>
      </c>
      <c r="D34" s="1248"/>
      <c r="E34" s="1249"/>
      <c r="F34" s="32">
        <v>8.35</v>
      </c>
      <c r="G34" s="33">
        <v>6.76</v>
      </c>
      <c r="H34" s="33">
        <v>8.43</v>
      </c>
      <c r="I34" s="33">
        <v>5.78</v>
      </c>
      <c r="J34" s="34">
        <v>7.37</v>
      </c>
      <c r="K34" s="22"/>
      <c r="L34" s="22"/>
      <c r="M34" s="22"/>
      <c r="N34" s="22"/>
      <c r="O34" s="22"/>
      <c r="P34" s="22"/>
    </row>
    <row r="35" spans="1:16" ht="39" customHeight="1" x14ac:dyDescent="0.2">
      <c r="A35" s="22"/>
      <c r="B35" s="35"/>
      <c r="C35" s="1242" t="s">
        <v>573</v>
      </c>
      <c r="D35" s="1243"/>
      <c r="E35" s="1244"/>
      <c r="F35" s="36">
        <v>2.68</v>
      </c>
      <c r="G35" s="37">
        <v>2.2400000000000002</v>
      </c>
      <c r="H35" s="37">
        <v>0.77</v>
      </c>
      <c r="I35" s="37" t="s">
        <v>574</v>
      </c>
      <c r="J35" s="38">
        <v>2.09</v>
      </c>
      <c r="K35" s="22"/>
      <c r="L35" s="22"/>
      <c r="M35" s="22"/>
      <c r="N35" s="22"/>
      <c r="O35" s="22"/>
      <c r="P35" s="22"/>
    </row>
    <row r="36" spans="1:16" ht="39" customHeight="1" x14ac:dyDescent="0.2">
      <c r="A36" s="22"/>
      <c r="B36" s="35"/>
      <c r="C36" s="1242" t="s">
        <v>575</v>
      </c>
      <c r="D36" s="1243"/>
      <c r="E36" s="1244"/>
      <c r="F36" s="36">
        <v>0.57999999999999996</v>
      </c>
      <c r="G36" s="37">
        <v>0.82</v>
      </c>
      <c r="H36" s="37">
        <v>1.75</v>
      </c>
      <c r="I36" s="37">
        <v>1.1100000000000001</v>
      </c>
      <c r="J36" s="38">
        <v>0.95</v>
      </c>
      <c r="K36" s="22"/>
      <c r="L36" s="22"/>
      <c r="M36" s="22"/>
      <c r="N36" s="22"/>
      <c r="O36" s="22"/>
      <c r="P36" s="22"/>
    </row>
    <row r="37" spans="1:16" ht="39" customHeight="1" x14ac:dyDescent="0.2">
      <c r="A37" s="22"/>
      <c r="B37" s="35"/>
      <c r="C37" s="1242" t="s">
        <v>576</v>
      </c>
      <c r="D37" s="1243"/>
      <c r="E37" s="1244"/>
      <c r="F37" s="36">
        <v>0.4</v>
      </c>
      <c r="G37" s="37">
        <v>0.3</v>
      </c>
      <c r="H37" s="37">
        <v>0.24</v>
      </c>
      <c r="I37" s="37">
        <v>0.71</v>
      </c>
      <c r="J37" s="38">
        <v>0.87</v>
      </c>
      <c r="K37" s="22"/>
      <c r="L37" s="22"/>
      <c r="M37" s="22"/>
      <c r="N37" s="22"/>
      <c r="O37" s="22"/>
      <c r="P37" s="22"/>
    </row>
    <row r="38" spans="1:16" ht="39" customHeight="1" x14ac:dyDescent="0.2">
      <c r="A38" s="22"/>
      <c r="B38" s="35"/>
      <c r="C38" s="1242" t="s">
        <v>577</v>
      </c>
      <c r="D38" s="1243"/>
      <c r="E38" s="1244"/>
      <c r="F38" s="36">
        <v>1.06</v>
      </c>
      <c r="G38" s="37">
        <v>0.74</v>
      </c>
      <c r="H38" s="37">
        <v>1.18</v>
      </c>
      <c r="I38" s="37">
        <v>0.44</v>
      </c>
      <c r="J38" s="38">
        <v>0.3</v>
      </c>
      <c r="K38" s="22"/>
      <c r="L38" s="22"/>
      <c r="M38" s="22"/>
      <c r="N38" s="22"/>
      <c r="O38" s="22"/>
      <c r="P38" s="22"/>
    </row>
    <row r="39" spans="1:16" ht="39" customHeight="1" x14ac:dyDescent="0.2">
      <c r="A39" s="22"/>
      <c r="B39" s="35"/>
      <c r="C39" s="1242" t="s">
        <v>578</v>
      </c>
      <c r="D39" s="1243"/>
      <c r="E39" s="1244"/>
      <c r="F39" s="36">
        <v>0.04</v>
      </c>
      <c r="G39" s="37">
        <v>0.03</v>
      </c>
      <c r="H39" s="37">
        <v>0.04</v>
      </c>
      <c r="I39" s="37">
        <v>7.0000000000000007E-2</v>
      </c>
      <c r="J39" s="38">
        <v>7.0000000000000007E-2</v>
      </c>
      <c r="K39" s="22"/>
      <c r="L39" s="22"/>
      <c r="M39" s="22"/>
      <c r="N39" s="22"/>
      <c r="O39" s="22"/>
      <c r="P39" s="22"/>
    </row>
    <row r="40" spans="1:16" ht="39" customHeight="1" x14ac:dyDescent="0.2">
      <c r="A40" s="22"/>
      <c r="B40" s="35"/>
      <c r="C40" s="1242" t="s">
        <v>579</v>
      </c>
      <c r="D40" s="1243"/>
      <c r="E40" s="1244"/>
      <c r="F40" s="36">
        <v>0</v>
      </c>
      <c r="G40" s="37">
        <v>0</v>
      </c>
      <c r="H40" s="37">
        <v>0</v>
      </c>
      <c r="I40" s="37">
        <v>0</v>
      </c>
      <c r="J40" s="38">
        <v>0</v>
      </c>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580</v>
      </c>
      <c r="D42" s="1243"/>
      <c r="E42" s="1244"/>
      <c r="F42" s="36" t="s">
        <v>525</v>
      </c>
      <c r="G42" s="37" t="s">
        <v>525</v>
      </c>
      <c r="H42" s="37" t="s">
        <v>525</v>
      </c>
      <c r="I42" s="37" t="s">
        <v>525</v>
      </c>
      <c r="J42" s="38" t="s">
        <v>525</v>
      </c>
      <c r="K42" s="22"/>
      <c r="L42" s="22"/>
      <c r="M42" s="22"/>
      <c r="N42" s="22"/>
      <c r="O42" s="22"/>
      <c r="P42" s="22"/>
    </row>
    <row r="43" spans="1:16" ht="39" customHeight="1" thickBot="1" x14ac:dyDescent="0.25">
      <c r="A43" s="22"/>
      <c r="B43" s="40"/>
      <c r="C43" s="1245" t="s">
        <v>581</v>
      </c>
      <c r="D43" s="1246"/>
      <c r="E43" s="1247"/>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m7uR4xyP63keiSzKp4JsC+hvimIib3kS/vnfc3VDmzQeug9cuUNZscB6W1b0FRbo5bPPWKDzHeVN8tQuRy7SgA==" saltValue="xMn7pNHDvgyYXua9lFiUU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6413</v>
      </c>
      <c r="L45" s="60">
        <v>6146</v>
      </c>
      <c r="M45" s="60">
        <v>6059</v>
      </c>
      <c r="N45" s="60">
        <v>5887</v>
      </c>
      <c r="O45" s="61">
        <v>6001</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525</v>
      </c>
      <c r="L46" s="64" t="s">
        <v>525</v>
      </c>
      <c r="M46" s="64" t="s">
        <v>525</v>
      </c>
      <c r="N46" s="64" t="s">
        <v>525</v>
      </c>
      <c r="O46" s="65" t="s">
        <v>525</v>
      </c>
      <c r="P46" s="48"/>
      <c r="Q46" s="48"/>
      <c r="R46" s="48"/>
      <c r="S46" s="48"/>
      <c r="T46" s="48"/>
      <c r="U46" s="48"/>
    </row>
    <row r="47" spans="1:21" ht="30.75" customHeight="1" x14ac:dyDescent="0.2">
      <c r="A47" s="48"/>
      <c r="B47" s="1270"/>
      <c r="C47" s="1271"/>
      <c r="D47" s="62"/>
      <c r="E47" s="1252" t="s">
        <v>14</v>
      </c>
      <c r="F47" s="1252"/>
      <c r="G47" s="1252"/>
      <c r="H47" s="1252"/>
      <c r="I47" s="1252"/>
      <c r="J47" s="1253"/>
      <c r="K47" s="63">
        <v>42</v>
      </c>
      <c r="L47" s="64">
        <v>42</v>
      </c>
      <c r="M47" s="64">
        <v>42</v>
      </c>
      <c r="N47" s="64">
        <v>42</v>
      </c>
      <c r="O47" s="65">
        <v>42</v>
      </c>
      <c r="P47" s="48"/>
      <c r="Q47" s="48"/>
      <c r="R47" s="48"/>
      <c r="S47" s="48"/>
      <c r="T47" s="48"/>
      <c r="U47" s="48"/>
    </row>
    <row r="48" spans="1:21" ht="30.75" customHeight="1" x14ac:dyDescent="0.2">
      <c r="A48" s="48"/>
      <c r="B48" s="1270"/>
      <c r="C48" s="1271"/>
      <c r="D48" s="62"/>
      <c r="E48" s="1252" t="s">
        <v>15</v>
      </c>
      <c r="F48" s="1252"/>
      <c r="G48" s="1252"/>
      <c r="H48" s="1252"/>
      <c r="I48" s="1252"/>
      <c r="J48" s="1253"/>
      <c r="K48" s="63">
        <v>1146</v>
      </c>
      <c r="L48" s="64">
        <v>1385</v>
      </c>
      <c r="M48" s="64">
        <v>1210</v>
      </c>
      <c r="N48" s="64">
        <v>1153</v>
      </c>
      <c r="O48" s="65">
        <v>1158</v>
      </c>
      <c r="P48" s="48"/>
      <c r="Q48" s="48"/>
      <c r="R48" s="48"/>
      <c r="S48" s="48"/>
      <c r="T48" s="48"/>
      <c r="U48" s="48"/>
    </row>
    <row r="49" spans="1:21" ht="30.75" customHeight="1" x14ac:dyDescent="0.2">
      <c r="A49" s="48"/>
      <c r="B49" s="1270"/>
      <c r="C49" s="1271"/>
      <c r="D49" s="62"/>
      <c r="E49" s="1252" t="s">
        <v>16</v>
      </c>
      <c r="F49" s="1252"/>
      <c r="G49" s="1252"/>
      <c r="H49" s="1252"/>
      <c r="I49" s="1252"/>
      <c r="J49" s="1253"/>
      <c r="K49" s="63" t="s">
        <v>525</v>
      </c>
      <c r="L49" s="64" t="s">
        <v>525</v>
      </c>
      <c r="M49" s="64" t="s">
        <v>525</v>
      </c>
      <c r="N49" s="64" t="s">
        <v>525</v>
      </c>
      <c r="O49" s="65" t="s">
        <v>525</v>
      </c>
      <c r="P49" s="48"/>
      <c r="Q49" s="48"/>
      <c r="R49" s="48"/>
      <c r="S49" s="48"/>
      <c r="T49" s="48"/>
      <c r="U49" s="48"/>
    </row>
    <row r="50" spans="1:21" ht="30.75" customHeight="1" x14ac:dyDescent="0.2">
      <c r="A50" s="48"/>
      <c r="B50" s="1270"/>
      <c r="C50" s="1271"/>
      <c r="D50" s="62"/>
      <c r="E50" s="1252" t="s">
        <v>17</v>
      </c>
      <c r="F50" s="1252"/>
      <c r="G50" s="1252"/>
      <c r="H50" s="1252"/>
      <c r="I50" s="1252"/>
      <c r="J50" s="1253"/>
      <c r="K50" s="63" t="s">
        <v>525</v>
      </c>
      <c r="L50" s="64" t="s">
        <v>525</v>
      </c>
      <c r="M50" s="64" t="s">
        <v>525</v>
      </c>
      <c r="N50" s="64" t="s">
        <v>525</v>
      </c>
      <c r="O50" s="65" t="s">
        <v>525</v>
      </c>
      <c r="P50" s="48"/>
      <c r="Q50" s="48"/>
      <c r="R50" s="48"/>
      <c r="S50" s="48"/>
      <c r="T50" s="48"/>
      <c r="U50" s="48"/>
    </row>
    <row r="51" spans="1:21" ht="30.75" customHeight="1" x14ac:dyDescent="0.2">
      <c r="A51" s="48"/>
      <c r="B51" s="1272"/>
      <c r="C51" s="1273"/>
      <c r="D51" s="66"/>
      <c r="E51" s="1252" t="s">
        <v>18</v>
      </c>
      <c r="F51" s="1252"/>
      <c r="G51" s="1252"/>
      <c r="H51" s="1252"/>
      <c r="I51" s="1252"/>
      <c r="J51" s="1253"/>
      <c r="K51" s="63">
        <v>1</v>
      </c>
      <c r="L51" s="64">
        <v>0</v>
      </c>
      <c r="M51" s="64">
        <v>1</v>
      </c>
      <c r="N51" s="64" t="s">
        <v>525</v>
      </c>
      <c r="O51" s="65" t="s">
        <v>525</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6469</v>
      </c>
      <c r="L52" s="64">
        <v>6415</v>
      </c>
      <c r="M52" s="64">
        <v>6226</v>
      </c>
      <c r="N52" s="64">
        <v>5998</v>
      </c>
      <c r="O52" s="65">
        <v>5749</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1133</v>
      </c>
      <c r="L53" s="69">
        <v>1158</v>
      </c>
      <c r="M53" s="69">
        <v>1086</v>
      </c>
      <c r="N53" s="69">
        <v>1084</v>
      </c>
      <c r="O53" s="70">
        <v>1452</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3">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2">
      <c r="B57" s="1258" t="s">
        <v>25</v>
      </c>
      <c r="C57" s="1259"/>
      <c r="D57" s="1262" t="s">
        <v>26</v>
      </c>
      <c r="E57" s="1263"/>
      <c r="F57" s="1263"/>
      <c r="G57" s="1263"/>
      <c r="H57" s="1263"/>
      <c r="I57" s="1263"/>
      <c r="J57" s="1264"/>
      <c r="K57" s="83"/>
      <c r="L57" s="84"/>
      <c r="M57" s="84"/>
      <c r="N57" s="84"/>
      <c r="O57" s="85"/>
    </row>
    <row r="58" spans="1:21" ht="31.5" customHeight="1" thickBot="1" x14ac:dyDescent="0.25">
      <c r="B58" s="1260"/>
      <c r="C58" s="1261"/>
      <c r="D58" s="1265" t="s">
        <v>27</v>
      </c>
      <c r="E58" s="1266"/>
      <c r="F58" s="1266"/>
      <c r="G58" s="1266"/>
      <c r="H58" s="1266"/>
      <c r="I58" s="1266"/>
      <c r="J58" s="1267"/>
      <c r="K58" s="86">
        <v>450</v>
      </c>
      <c r="L58" s="87">
        <v>492</v>
      </c>
      <c r="M58" s="87">
        <v>533</v>
      </c>
      <c r="N58" s="87">
        <v>575</v>
      </c>
      <c r="O58" s="88">
        <v>617</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v7dLJdF68r4Zdy8G6zx2js/pmNTmSgCRdTcoSRMt9V/zDzmEFxtH0gLej0tMujhXvUzZZRTZQb8h2fxpX6tjA==" saltValue="JxbaNDoQRIEhwGLouVXld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88" t="s">
        <v>30</v>
      </c>
      <c r="C41" s="1289"/>
      <c r="D41" s="102"/>
      <c r="E41" s="1290" t="s">
        <v>31</v>
      </c>
      <c r="F41" s="1290"/>
      <c r="G41" s="1290"/>
      <c r="H41" s="1291"/>
      <c r="I41" s="103">
        <v>48521</v>
      </c>
      <c r="J41" s="104">
        <v>48234</v>
      </c>
      <c r="K41" s="104">
        <v>48233</v>
      </c>
      <c r="L41" s="104">
        <v>52724</v>
      </c>
      <c r="M41" s="105">
        <v>55067</v>
      </c>
    </row>
    <row r="42" spans="2:13" ht="27.75" customHeight="1" x14ac:dyDescent="0.2">
      <c r="B42" s="1278"/>
      <c r="C42" s="1279"/>
      <c r="D42" s="106"/>
      <c r="E42" s="1282" t="s">
        <v>32</v>
      </c>
      <c r="F42" s="1282"/>
      <c r="G42" s="1282"/>
      <c r="H42" s="1283"/>
      <c r="I42" s="107" t="s">
        <v>525</v>
      </c>
      <c r="J42" s="108" t="s">
        <v>525</v>
      </c>
      <c r="K42" s="108" t="s">
        <v>525</v>
      </c>
      <c r="L42" s="108" t="s">
        <v>525</v>
      </c>
      <c r="M42" s="109" t="s">
        <v>525</v>
      </c>
    </row>
    <row r="43" spans="2:13" ht="27.75" customHeight="1" x14ac:dyDescent="0.2">
      <c r="B43" s="1278"/>
      <c r="C43" s="1279"/>
      <c r="D43" s="106"/>
      <c r="E43" s="1282" t="s">
        <v>33</v>
      </c>
      <c r="F43" s="1282"/>
      <c r="G43" s="1282"/>
      <c r="H43" s="1283"/>
      <c r="I43" s="107">
        <v>14707</v>
      </c>
      <c r="J43" s="108">
        <v>15787</v>
      </c>
      <c r="K43" s="108">
        <v>15376</v>
      </c>
      <c r="L43" s="108">
        <v>13704</v>
      </c>
      <c r="M43" s="109">
        <v>12633</v>
      </c>
    </row>
    <row r="44" spans="2:13" ht="27.75" customHeight="1" x14ac:dyDescent="0.2">
      <c r="B44" s="1278"/>
      <c r="C44" s="1279"/>
      <c r="D44" s="106"/>
      <c r="E44" s="1282" t="s">
        <v>34</v>
      </c>
      <c r="F44" s="1282"/>
      <c r="G44" s="1282"/>
      <c r="H44" s="1283"/>
      <c r="I44" s="107" t="s">
        <v>525</v>
      </c>
      <c r="J44" s="108" t="s">
        <v>525</v>
      </c>
      <c r="K44" s="108" t="s">
        <v>525</v>
      </c>
      <c r="L44" s="108" t="s">
        <v>525</v>
      </c>
      <c r="M44" s="109" t="s">
        <v>525</v>
      </c>
    </row>
    <row r="45" spans="2:13" ht="27.75" customHeight="1" x14ac:dyDescent="0.2">
      <c r="B45" s="1278"/>
      <c r="C45" s="1279"/>
      <c r="D45" s="106"/>
      <c r="E45" s="1282" t="s">
        <v>35</v>
      </c>
      <c r="F45" s="1282"/>
      <c r="G45" s="1282"/>
      <c r="H45" s="1283"/>
      <c r="I45" s="107">
        <v>12508</v>
      </c>
      <c r="J45" s="108">
        <v>12416</v>
      </c>
      <c r="K45" s="108">
        <v>12468</v>
      </c>
      <c r="L45" s="108">
        <v>12126</v>
      </c>
      <c r="M45" s="109">
        <v>11498</v>
      </c>
    </row>
    <row r="46" spans="2:13" ht="27.75" customHeight="1" x14ac:dyDescent="0.2">
      <c r="B46" s="1278"/>
      <c r="C46" s="1279"/>
      <c r="D46" s="110"/>
      <c r="E46" s="1282" t="s">
        <v>36</v>
      </c>
      <c r="F46" s="1282"/>
      <c r="G46" s="1282"/>
      <c r="H46" s="1283"/>
      <c r="I46" s="107" t="s">
        <v>525</v>
      </c>
      <c r="J46" s="108" t="s">
        <v>525</v>
      </c>
      <c r="K46" s="108" t="s">
        <v>525</v>
      </c>
      <c r="L46" s="108" t="s">
        <v>525</v>
      </c>
      <c r="M46" s="109" t="s">
        <v>525</v>
      </c>
    </row>
    <row r="47" spans="2:13" ht="27.75" customHeight="1" x14ac:dyDescent="0.2">
      <c r="B47" s="1278"/>
      <c r="C47" s="1279"/>
      <c r="D47" s="111"/>
      <c r="E47" s="1292" t="s">
        <v>37</v>
      </c>
      <c r="F47" s="1293"/>
      <c r="G47" s="1293"/>
      <c r="H47" s="1294"/>
      <c r="I47" s="107" t="s">
        <v>525</v>
      </c>
      <c r="J47" s="108" t="s">
        <v>525</v>
      </c>
      <c r="K47" s="108" t="s">
        <v>525</v>
      </c>
      <c r="L47" s="108" t="s">
        <v>525</v>
      </c>
      <c r="M47" s="109" t="s">
        <v>525</v>
      </c>
    </row>
    <row r="48" spans="2:13" ht="27.75" customHeight="1" x14ac:dyDescent="0.2">
      <c r="B48" s="1278"/>
      <c r="C48" s="1279"/>
      <c r="D48" s="106"/>
      <c r="E48" s="1282" t="s">
        <v>38</v>
      </c>
      <c r="F48" s="1282"/>
      <c r="G48" s="1282"/>
      <c r="H48" s="1283"/>
      <c r="I48" s="107" t="s">
        <v>525</v>
      </c>
      <c r="J48" s="108" t="s">
        <v>525</v>
      </c>
      <c r="K48" s="108" t="s">
        <v>525</v>
      </c>
      <c r="L48" s="108" t="s">
        <v>525</v>
      </c>
      <c r="M48" s="109" t="s">
        <v>525</v>
      </c>
    </row>
    <row r="49" spans="2:13" ht="27.75" customHeight="1" x14ac:dyDescent="0.2">
      <c r="B49" s="1280"/>
      <c r="C49" s="1281"/>
      <c r="D49" s="106"/>
      <c r="E49" s="1282" t="s">
        <v>39</v>
      </c>
      <c r="F49" s="1282"/>
      <c r="G49" s="1282"/>
      <c r="H49" s="1283"/>
      <c r="I49" s="107" t="s">
        <v>525</v>
      </c>
      <c r="J49" s="108" t="s">
        <v>525</v>
      </c>
      <c r="K49" s="108" t="s">
        <v>525</v>
      </c>
      <c r="L49" s="108" t="s">
        <v>525</v>
      </c>
      <c r="M49" s="109" t="s">
        <v>525</v>
      </c>
    </row>
    <row r="50" spans="2:13" ht="27.75" customHeight="1" x14ac:dyDescent="0.2">
      <c r="B50" s="1276" t="s">
        <v>40</v>
      </c>
      <c r="C50" s="1277"/>
      <c r="D50" s="112"/>
      <c r="E50" s="1282" t="s">
        <v>41</v>
      </c>
      <c r="F50" s="1282"/>
      <c r="G50" s="1282"/>
      <c r="H50" s="1283"/>
      <c r="I50" s="107">
        <v>9056</v>
      </c>
      <c r="J50" s="108">
        <v>9266</v>
      </c>
      <c r="K50" s="108">
        <v>15760</v>
      </c>
      <c r="L50" s="108">
        <v>21461</v>
      </c>
      <c r="M50" s="109">
        <v>22598</v>
      </c>
    </row>
    <row r="51" spans="2:13" ht="27.75" customHeight="1" x14ac:dyDescent="0.2">
      <c r="B51" s="1278"/>
      <c r="C51" s="1279"/>
      <c r="D51" s="106"/>
      <c r="E51" s="1282" t="s">
        <v>42</v>
      </c>
      <c r="F51" s="1282"/>
      <c r="G51" s="1282"/>
      <c r="H51" s="1283"/>
      <c r="I51" s="107">
        <v>6530</v>
      </c>
      <c r="J51" s="108">
        <v>6932</v>
      </c>
      <c r="K51" s="108">
        <v>7820</v>
      </c>
      <c r="L51" s="108">
        <v>9017</v>
      </c>
      <c r="M51" s="109">
        <v>10310</v>
      </c>
    </row>
    <row r="52" spans="2:13" ht="27.75" customHeight="1" x14ac:dyDescent="0.2">
      <c r="B52" s="1280"/>
      <c r="C52" s="1281"/>
      <c r="D52" s="106"/>
      <c r="E52" s="1282" t="s">
        <v>43</v>
      </c>
      <c r="F52" s="1282"/>
      <c r="G52" s="1282"/>
      <c r="H52" s="1283"/>
      <c r="I52" s="107">
        <v>36253</v>
      </c>
      <c r="J52" s="108">
        <v>35121</v>
      </c>
      <c r="K52" s="108">
        <v>32287</v>
      </c>
      <c r="L52" s="108">
        <v>30099</v>
      </c>
      <c r="M52" s="109">
        <v>27888</v>
      </c>
    </row>
    <row r="53" spans="2:13" ht="27.75" customHeight="1" thickBot="1" x14ac:dyDescent="0.25">
      <c r="B53" s="1284" t="s">
        <v>44</v>
      </c>
      <c r="C53" s="1285"/>
      <c r="D53" s="113"/>
      <c r="E53" s="1286" t="s">
        <v>45</v>
      </c>
      <c r="F53" s="1286"/>
      <c r="G53" s="1286"/>
      <c r="H53" s="1287"/>
      <c r="I53" s="114">
        <v>23897</v>
      </c>
      <c r="J53" s="115">
        <v>25118</v>
      </c>
      <c r="K53" s="115">
        <v>20210</v>
      </c>
      <c r="L53" s="115">
        <v>17977</v>
      </c>
      <c r="M53" s="116">
        <v>18403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rJlJDaOdlAbUThNkJDfZobRLfb6CF+0UNy70Yu7E128hI19CUsmMKD0C6KTguk0dUUMifThXr5egOtas8YI+HQ==" saltValue="lsohCyllTFSOgzp7c1Fv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08984375" style="1" customWidth="1"/>
    <col min="2" max="2" width="16.36328125" style="1" customWidth="1"/>
    <col min="3" max="5" width="26.08984375" style="1" customWidth="1"/>
    <col min="6" max="8" width="24.089843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303" t="s">
        <v>48</v>
      </c>
      <c r="D55" s="1303"/>
      <c r="E55" s="1304"/>
      <c r="F55" s="128">
        <v>10338</v>
      </c>
      <c r="G55" s="128">
        <v>13355</v>
      </c>
      <c r="H55" s="129">
        <v>13706</v>
      </c>
    </row>
    <row r="56" spans="2:8" ht="52.5" customHeight="1" x14ac:dyDescent="0.2">
      <c r="B56" s="130"/>
      <c r="C56" s="1305" t="s">
        <v>49</v>
      </c>
      <c r="D56" s="1305"/>
      <c r="E56" s="1306"/>
      <c r="F56" s="131" t="s">
        <v>525</v>
      </c>
      <c r="G56" s="131" t="s">
        <v>525</v>
      </c>
      <c r="H56" s="132" t="s">
        <v>525</v>
      </c>
    </row>
    <row r="57" spans="2:8" ht="53.25" customHeight="1" x14ac:dyDescent="0.2">
      <c r="B57" s="130"/>
      <c r="C57" s="1307" t="s">
        <v>50</v>
      </c>
      <c r="D57" s="1307"/>
      <c r="E57" s="1308"/>
      <c r="F57" s="133">
        <v>3568</v>
      </c>
      <c r="G57" s="133">
        <v>5569</v>
      </c>
      <c r="H57" s="134">
        <v>5874</v>
      </c>
    </row>
    <row r="58" spans="2:8" ht="45.75" customHeight="1" x14ac:dyDescent="0.2">
      <c r="B58" s="135"/>
      <c r="C58" s="1295" t="s">
        <v>598</v>
      </c>
      <c r="D58" s="1296"/>
      <c r="E58" s="1297"/>
      <c r="F58" s="136">
        <v>2281</v>
      </c>
      <c r="G58" s="136">
        <v>4283</v>
      </c>
      <c r="H58" s="137">
        <v>4286</v>
      </c>
    </row>
    <row r="59" spans="2:8" ht="45.75" customHeight="1" x14ac:dyDescent="0.2">
      <c r="B59" s="135"/>
      <c r="C59" s="1295" t="s">
        <v>599</v>
      </c>
      <c r="D59" s="1296"/>
      <c r="E59" s="1297"/>
      <c r="F59" s="136">
        <v>616</v>
      </c>
      <c r="G59" s="136">
        <v>616</v>
      </c>
      <c r="H59" s="137">
        <v>916</v>
      </c>
    </row>
    <row r="60" spans="2:8" ht="45.75" customHeight="1" x14ac:dyDescent="0.2">
      <c r="B60" s="135"/>
      <c r="C60" s="1295" t="s">
        <v>600</v>
      </c>
      <c r="D60" s="1296"/>
      <c r="E60" s="1297"/>
      <c r="F60" s="136">
        <v>204</v>
      </c>
      <c r="G60" s="136">
        <v>204</v>
      </c>
      <c r="H60" s="137">
        <v>204</v>
      </c>
    </row>
    <row r="61" spans="2:8" ht="45.75" customHeight="1" x14ac:dyDescent="0.2">
      <c r="B61" s="135"/>
      <c r="C61" s="1295" t="s">
        <v>601</v>
      </c>
      <c r="D61" s="1296"/>
      <c r="E61" s="1297"/>
      <c r="F61" s="136">
        <v>176</v>
      </c>
      <c r="G61" s="136">
        <v>176</v>
      </c>
      <c r="H61" s="137">
        <v>177</v>
      </c>
    </row>
    <row r="62" spans="2:8" ht="45.75" customHeight="1" thickBot="1" x14ac:dyDescent="0.25">
      <c r="B62" s="138"/>
      <c r="C62" s="1298" t="s">
        <v>602</v>
      </c>
      <c r="D62" s="1299"/>
      <c r="E62" s="1300"/>
      <c r="F62" s="139">
        <v>98</v>
      </c>
      <c r="G62" s="139">
        <v>96</v>
      </c>
      <c r="H62" s="140">
        <v>93</v>
      </c>
    </row>
    <row r="63" spans="2:8" ht="52.5" customHeight="1" thickBot="1" x14ac:dyDescent="0.25">
      <c r="B63" s="141"/>
      <c r="C63" s="1301" t="s">
        <v>51</v>
      </c>
      <c r="D63" s="1301"/>
      <c r="E63" s="1302"/>
      <c r="F63" s="142">
        <v>13906</v>
      </c>
      <c r="G63" s="142">
        <v>18923</v>
      </c>
      <c r="H63" s="143">
        <v>19580</v>
      </c>
    </row>
    <row r="64" spans="2:8" ht="15" customHeight="1" x14ac:dyDescent="0.2"/>
  </sheetData>
  <sheetProtection algorithmName="SHA-512" hashValue="ZWfDw8AHcGpx5iMnOyhMHC1H5VsF10BMs/dbAow8XBbO//vvlSdQvvXKpNX2wl13zfbWWZdEDV7LufDc8U+MUA==" saltValue="yz/LrNh7h9vgxlkXibQu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WZM160"/>
  <sheetViews>
    <sheetView showGridLines="0" zoomScaleNormal="100" zoomScaleSheetLayoutView="55" workbookViewId="0"/>
  </sheetViews>
  <sheetFormatPr defaultColWidth="0" defaultRowHeight="13.5" customHeight="1" zeroHeight="1" x14ac:dyDescent="0.2"/>
  <cols>
    <col min="1" max="1" width="6.36328125" style="388" customWidth="1"/>
    <col min="2" max="107" width="2.453125" style="388" customWidth="1"/>
    <col min="108" max="108" width="6.08984375" style="396" customWidth="1"/>
    <col min="109" max="109" width="5.90625" style="395" customWidth="1"/>
    <col min="110" max="110" width="19.08984375" style="388" hidden="1"/>
    <col min="111" max="115" width="12.6328125" style="388" hidden="1"/>
    <col min="116" max="349" width="8.6328125" style="388" hidden="1"/>
    <col min="350" max="355" width="14.90625" style="388" hidden="1"/>
    <col min="356" max="357" width="15.90625" style="388" hidden="1"/>
    <col min="358" max="363" width="16.08984375" style="388" hidden="1"/>
    <col min="364" max="364" width="6.08984375" style="388" hidden="1"/>
    <col min="365" max="365" width="3" style="388" hidden="1"/>
    <col min="366" max="605" width="8.6328125" style="388" hidden="1"/>
    <col min="606" max="611" width="14.90625" style="388" hidden="1"/>
    <col min="612" max="613" width="15.90625" style="388" hidden="1"/>
    <col min="614" max="619" width="16.08984375" style="388" hidden="1"/>
    <col min="620" max="620" width="6.08984375" style="388" hidden="1"/>
    <col min="621" max="621" width="3" style="388" hidden="1"/>
    <col min="622" max="861" width="8.6328125" style="388" hidden="1"/>
    <col min="862" max="867" width="14.90625" style="388" hidden="1"/>
    <col min="868" max="869" width="15.90625" style="388" hidden="1"/>
    <col min="870" max="875" width="16.08984375" style="388" hidden="1"/>
    <col min="876" max="876" width="6.08984375" style="388" hidden="1"/>
    <col min="877" max="877" width="3" style="388" hidden="1"/>
    <col min="878" max="1117" width="8.6328125" style="388" hidden="1"/>
    <col min="1118" max="1123" width="14.90625" style="388" hidden="1"/>
    <col min="1124" max="1125" width="15.90625" style="388" hidden="1"/>
    <col min="1126" max="1131" width="16.08984375" style="388" hidden="1"/>
    <col min="1132" max="1132" width="6.08984375" style="388" hidden="1"/>
    <col min="1133" max="1133" width="3" style="388" hidden="1"/>
    <col min="1134" max="1373" width="8.6328125" style="388" hidden="1"/>
    <col min="1374" max="1379" width="14.90625" style="388" hidden="1"/>
    <col min="1380" max="1381" width="15.90625" style="388" hidden="1"/>
    <col min="1382" max="1387" width="16.08984375" style="388" hidden="1"/>
    <col min="1388" max="1388" width="6.08984375" style="388" hidden="1"/>
    <col min="1389" max="1389" width="3" style="388" hidden="1"/>
    <col min="1390" max="1629" width="8.6328125" style="388" hidden="1"/>
    <col min="1630" max="1635" width="14.90625" style="388" hidden="1"/>
    <col min="1636" max="1637" width="15.90625" style="388" hidden="1"/>
    <col min="1638" max="1643" width="16.08984375" style="388" hidden="1"/>
    <col min="1644" max="1644" width="6.08984375" style="388" hidden="1"/>
    <col min="1645" max="1645" width="3" style="388" hidden="1"/>
    <col min="1646" max="1885" width="8.6328125" style="388" hidden="1"/>
    <col min="1886" max="1891" width="14.90625" style="388" hidden="1"/>
    <col min="1892" max="1893" width="15.90625" style="388" hidden="1"/>
    <col min="1894" max="1899" width="16.08984375" style="388" hidden="1"/>
    <col min="1900" max="1900" width="6.08984375" style="388" hidden="1"/>
    <col min="1901" max="1901" width="3" style="388" hidden="1"/>
    <col min="1902" max="2141" width="8.6328125" style="388" hidden="1"/>
    <col min="2142" max="2147" width="14.90625" style="388" hidden="1"/>
    <col min="2148" max="2149" width="15.90625" style="388" hidden="1"/>
    <col min="2150" max="2155" width="16.08984375" style="388" hidden="1"/>
    <col min="2156" max="2156" width="6.08984375" style="388" hidden="1"/>
    <col min="2157" max="2157" width="3" style="388" hidden="1"/>
    <col min="2158" max="2397" width="8.6328125" style="388" hidden="1"/>
    <col min="2398" max="2403" width="14.90625" style="388" hidden="1"/>
    <col min="2404" max="2405" width="15.90625" style="388" hidden="1"/>
    <col min="2406" max="2411" width="16.08984375" style="388" hidden="1"/>
    <col min="2412" max="2412" width="6.08984375" style="388" hidden="1"/>
    <col min="2413" max="2413" width="3" style="388" hidden="1"/>
    <col min="2414" max="2653" width="8.6328125" style="388" hidden="1"/>
    <col min="2654" max="2659" width="14.90625" style="388" hidden="1"/>
    <col min="2660" max="2661" width="15.90625" style="388" hidden="1"/>
    <col min="2662" max="2667" width="16.08984375" style="388" hidden="1"/>
    <col min="2668" max="2668" width="6.08984375" style="388" hidden="1"/>
    <col min="2669" max="2669" width="3" style="388" hidden="1"/>
    <col min="2670" max="2909" width="8.6328125" style="388" hidden="1"/>
    <col min="2910" max="2915" width="14.90625" style="388" hidden="1"/>
    <col min="2916" max="2917" width="15.90625" style="388" hidden="1"/>
    <col min="2918" max="2923" width="16.08984375" style="388" hidden="1"/>
    <col min="2924" max="2924" width="6.08984375" style="388" hidden="1"/>
    <col min="2925" max="2925" width="3" style="388" hidden="1"/>
    <col min="2926" max="3165" width="8.6328125" style="388" hidden="1"/>
    <col min="3166" max="3171" width="14.90625" style="388" hidden="1"/>
    <col min="3172" max="3173" width="15.90625" style="388" hidden="1"/>
    <col min="3174" max="3179" width="16.08984375" style="388" hidden="1"/>
    <col min="3180" max="3180" width="6.08984375" style="388" hidden="1"/>
    <col min="3181" max="3181" width="3" style="388" hidden="1"/>
    <col min="3182" max="3421" width="8.6328125" style="388" hidden="1"/>
    <col min="3422" max="3427" width="14.90625" style="388" hidden="1"/>
    <col min="3428" max="3429" width="15.90625" style="388" hidden="1"/>
    <col min="3430" max="3435" width="16.08984375" style="388" hidden="1"/>
    <col min="3436" max="3436" width="6.08984375" style="388" hidden="1"/>
    <col min="3437" max="3437" width="3" style="388" hidden="1"/>
    <col min="3438" max="3677" width="8.6328125" style="388" hidden="1"/>
    <col min="3678" max="3683" width="14.90625" style="388" hidden="1"/>
    <col min="3684" max="3685" width="15.90625" style="388" hidden="1"/>
    <col min="3686" max="3691" width="16.08984375" style="388" hidden="1"/>
    <col min="3692" max="3692" width="6.08984375" style="388" hidden="1"/>
    <col min="3693" max="3693" width="3" style="388" hidden="1"/>
    <col min="3694" max="3933" width="8.6328125" style="388" hidden="1"/>
    <col min="3934" max="3939" width="14.90625" style="388" hidden="1"/>
    <col min="3940" max="3941" width="15.90625" style="388" hidden="1"/>
    <col min="3942" max="3947" width="16.08984375" style="388" hidden="1"/>
    <col min="3948" max="3948" width="6.08984375" style="388" hidden="1"/>
    <col min="3949" max="3949" width="3" style="388" hidden="1"/>
    <col min="3950" max="4189" width="8.6328125" style="388" hidden="1"/>
    <col min="4190" max="4195" width="14.90625" style="388" hidden="1"/>
    <col min="4196" max="4197" width="15.90625" style="388" hidden="1"/>
    <col min="4198" max="4203" width="16.08984375" style="388" hidden="1"/>
    <col min="4204" max="4204" width="6.08984375" style="388" hidden="1"/>
    <col min="4205" max="4205" width="3" style="388" hidden="1"/>
    <col min="4206" max="4445" width="8.6328125" style="388" hidden="1"/>
    <col min="4446" max="4451" width="14.90625" style="388" hidden="1"/>
    <col min="4452" max="4453" width="15.90625" style="388" hidden="1"/>
    <col min="4454" max="4459" width="16.08984375" style="388" hidden="1"/>
    <col min="4460" max="4460" width="6.08984375" style="388" hidden="1"/>
    <col min="4461" max="4461" width="3" style="388" hidden="1"/>
    <col min="4462" max="4701" width="8.6328125" style="388" hidden="1"/>
    <col min="4702" max="4707" width="14.90625" style="388" hidden="1"/>
    <col min="4708" max="4709" width="15.90625" style="388" hidden="1"/>
    <col min="4710" max="4715" width="16.08984375" style="388" hidden="1"/>
    <col min="4716" max="4716" width="6.08984375" style="388" hidden="1"/>
    <col min="4717" max="4717" width="3" style="388" hidden="1"/>
    <col min="4718" max="4957" width="8.6328125" style="388" hidden="1"/>
    <col min="4958" max="4963" width="14.90625" style="388" hidden="1"/>
    <col min="4964" max="4965" width="15.90625" style="388" hidden="1"/>
    <col min="4966" max="4971" width="16.08984375" style="388" hidden="1"/>
    <col min="4972" max="4972" width="6.08984375" style="388" hidden="1"/>
    <col min="4973" max="4973" width="3" style="388" hidden="1"/>
    <col min="4974" max="5213" width="8.6328125" style="388" hidden="1"/>
    <col min="5214" max="5219" width="14.90625" style="388" hidden="1"/>
    <col min="5220" max="5221" width="15.90625" style="388" hidden="1"/>
    <col min="5222" max="5227" width="16.08984375" style="388" hidden="1"/>
    <col min="5228" max="5228" width="6.08984375" style="388" hidden="1"/>
    <col min="5229" max="5229" width="3" style="388" hidden="1"/>
    <col min="5230" max="5469" width="8.6328125" style="388" hidden="1"/>
    <col min="5470" max="5475" width="14.90625" style="388" hidden="1"/>
    <col min="5476" max="5477" width="15.90625" style="388" hidden="1"/>
    <col min="5478" max="5483" width="16.08984375" style="388" hidden="1"/>
    <col min="5484" max="5484" width="6.08984375" style="388" hidden="1"/>
    <col min="5485" max="5485" width="3" style="388" hidden="1"/>
    <col min="5486" max="5725" width="8.6328125" style="388" hidden="1"/>
    <col min="5726" max="5731" width="14.90625" style="388" hidden="1"/>
    <col min="5732" max="5733" width="15.90625" style="388" hidden="1"/>
    <col min="5734" max="5739" width="16.08984375" style="388" hidden="1"/>
    <col min="5740" max="5740" width="6.08984375" style="388" hidden="1"/>
    <col min="5741" max="5741" width="3" style="388" hidden="1"/>
    <col min="5742" max="5981" width="8.6328125" style="388" hidden="1"/>
    <col min="5982" max="5987" width="14.90625" style="388" hidden="1"/>
    <col min="5988" max="5989" width="15.90625" style="388" hidden="1"/>
    <col min="5990" max="5995" width="16.08984375" style="388" hidden="1"/>
    <col min="5996" max="5996" width="6.08984375" style="388" hidden="1"/>
    <col min="5997" max="5997" width="3" style="388" hidden="1"/>
    <col min="5998" max="6237" width="8.6328125" style="388" hidden="1"/>
    <col min="6238" max="6243" width="14.90625" style="388" hidden="1"/>
    <col min="6244" max="6245" width="15.90625" style="388" hidden="1"/>
    <col min="6246" max="6251" width="16.08984375" style="388" hidden="1"/>
    <col min="6252" max="6252" width="6.08984375" style="388" hidden="1"/>
    <col min="6253" max="6253" width="3" style="388" hidden="1"/>
    <col min="6254" max="6493" width="8.6328125" style="388" hidden="1"/>
    <col min="6494" max="6499" width="14.90625" style="388" hidden="1"/>
    <col min="6500" max="6501" width="15.90625" style="388" hidden="1"/>
    <col min="6502" max="6507" width="16.08984375" style="388" hidden="1"/>
    <col min="6508" max="6508" width="6.08984375" style="388" hidden="1"/>
    <col min="6509" max="6509" width="3" style="388" hidden="1"/>
    <col min="6510" max="6749" width="8.6328125" style="388" hidden="1"/>
    <col min="6750" max="6755" width="14.90625" style="388" hidden="1"/>
    <col min="6756" max="6757" width="15.90625" style="388" hidden="1"/>
    <col min="6758" max="6763" width="16.08984375" style="388" hidden="1"/>
    <col min="6764" max="6764" width="6.08984375" style="388" hidden="1"/>
    <col min="6765" max="6765" width="3" style="388" hidden="1"/>
    <col min="6766" max="7005" width="8.6328125" style="388" hidden="1"/>
    <col min="7006" max="7011" width="14.90625" style="388" hidden="1"/>
    <col min="7012" max="7013" width="15.90625" style="388" hidden="1"/>
    <col min="7014" max="7019" width="16.08984375" style="388" hidden="1"/>
    <col min="7020" max="7020" width="6.08984375" style="388" hidden="1"/>
    <col min="7021" max="7021" width="3" style="388" hidden="1"/>
    <col min="7022" max="7261" width="8.6328125" style="388" hidden="1"/>
    <col min="7262" max="7267" width="14.90625" style="388" hidden="1"/>
    <col min="7268" max="7269" width="15.90625" style="388" hidden="1"/>
    <col min="7270" max="7275" width="16.08984375" style="388" hidden="1"/>
    <col min="7276" max="7276" width="6.08984375" style="388" hidden="1"/>
    <col min="7277" max="7277" width="3" style="388" hidden="1"/>
    <col min="7278" max="7517" width="8.6328125" style="388" hidden="1"/>
    <col min="7518" max="7523" width="14.90625" style="388" hidden="1"/>
    <col min="7524" max="7525" width="15.90625" style="388" hidden="1"/>
    <col min="7526" max="7531" width="16.08984375" style="388" hidden="1"/>
    <col min="7532" max="7532" width="6.08984375" style="388" hidden="1"/>
    <col min="7533" max="7533" width="3" style="388" hidden="1"/>
    <col min="7534" max="7773" width="8.6328125" style="388" hidden="1"/>
    <col min="7774" max="7779" width="14.90625" style="388" hidden="1"/>
    <col min="7780" max="7781" width="15.90625" style="388" hidden="1"/>
    <col min="7782" max="7787" width="16.08984375" style="388" hidden="1"/>
    <col min="7788" max="7788" width="6.08984375" style="388" hidden="1"/>
    <col min="7789" max="7789" width="3" style="388" hidden="1"/>
    <col min="7790" max="8029" width="8.6328125" style="388" hidden="1"/>
    <col min="8030" max="8035" width="14.90625" style="388" hidden="1"/>
    <col min="8036" max="8037" width="15.90625" style="388" hidden="1"/>
    <col min="8038" max="8043" width="16.08984375" style="388" hidden="1"/>
    <col min="8044" max="8044" width="6.08984375" style="388" hidden="1"/>
    <col min="8045" max="8045" width="3" style="388" hidden="1"/>
    <col min="8046" max="8285" width="8.6328125" style="388" hidden="1"/>
    <col min="8286" max="8291" width="14.90625" style="388" hidden="1"/>
    <col min="8292" max="8293" width="15.90625" style="388" hidden="1"/>
    <col min="8294" max="8299" width="16.08984375" style="388" hidden="1"/>
    <col min="8300" max="8300" width="6.08984375" style="388" hidden="1"/>
    <col min="8301" max="8301" width="3" style="388" hidden="1"/>
    <col min="8302" max="8541" width="8.6328125" style="388" hidden="1"/>
    <col min="8542" max="8547" width="14.90625" style="388" hidden="1"/>
    <col min="8548" max="8549" width="15.90625" style="388" hidden="1"/>
    <col min="8550" max="8555" width="16.08984375" style="388" hidden="1"/>
    <col min="8556" max="8556" width="6.08984375" style="388" hidden="1"/>
    <col min="8557" max="8557" width="3" style="388" hidden="1"/>
    <col min="8558" max="8797" width="8.6328125" style="388" hidden="1"/>
    <col min="8798" max="8803" width="14.90625" style="388" hidden="1"/>
    <col min="8804" max="8805" width="15.90625" style="388" hidden="1"/>
    <col min="8806" max="8811" width="16.08984375" style="388" hidden="1"/>
    <col min="8812" max="8812" width="6.08984375" style="388" hidden="1"/>
    <col min="8813" max="8813" width="3" style="388" hidden="1"/>
    <col min="8814" max="9053" width="8.6328125" style="388" hidden="1"/>
    <col min="9054" max="9059" width="14.90625" style="388" hidden="1"/>
    <col min="9060" max="9061" width="15.90625" style="388" hidden="1"/>
    <col min="9062" max="9067" width="16.08984375" style="388" hidden="1"/>
    <col min="9068" max="9068" width="6.08984375" style="388" hidden="1"/>
    <col min="9069" max="9069" width="3" style="388" hidden="1"/>
    <col min="9070" max="9309" width="8.6328125" style="388" hidden="1"/>
    <col min="9310" max="9315" width="14.90625" style="388" hidden="1"/>
    <col min="9316" max="9317" width="15.90625" style="388" hidden="1"/>
    <col min="9318" max="9323" width="16.08984375" style="388" hidden="1"/>
    <col min="9324" max="9324" width="6.08984375" style="388" hidden="1"/>
    <col min="9325" max="9325" width="3" style="388" hidden="1"/>
    <col min="9326" max="9565" width="8.6328125" style="388" hidden="1"/>
    <col min="9566" max="9571" width="14.90625" style="388" hidden="1"/>
    <col min="9572" max="9573" width="15.90625" style="388" hidden="1"/>
    <col min="9574" max="9579" width="16.08984375" style="388" hidden="1"/>
    <col min="9580" max="9580" width="6.08984375" style="388" hidden="1"/>
    <col min="9581" max="9581" width="3" style="388" hidden="1"/>
    <col min="9582" max="9821" width="8.6328125" style="388" hidden="1"/>
    <col min="9822" max="9827" width="14.90625" style="388" hidden="1"/>
    <col min="9828" max="9829" width="15.90625" style="388" hidden="1"/>
    <col min="9830" max="9835" width="16.08984375" style="388" hidden="1"/>
    <col min="9836" max="9836" width="6.08984375" style="388" hidden="1"/>
    <col min="9837" max="9837" width="3" style="388" hidden="1"/>
    <col min="9838" max="10077" width="8.6328125" style="388" hidden="1"/>
    <col min="10078" max="10083" width="14.90625" style="388" hidden="1"/>
    <col min="10084" max="10085" width="15.90625" style="388" hidden="1"/>
    <col min="10086" max="10091" width="16.08984375" style="388" hidden="1"/>
    <col min="10092" max="10092" width="6.08984375" style="388" hidden="1"/>
    <col min="10093" max="10093" width="3" style="388" hidden="1"/>
    <col min="10094" max="10333" width="8.6328125" style="388" hidden="1"/>
    <col min="10334" max="10339" width="14.90625" style="388" hidden="1"/>
    <col min="10340" max="10341" width="15.90625" style="388" hidden="1"/>
    <col min="10342" max="10347" width="16.08984375" style="388" hidden="1"/>
    <col min="10348" max="10348" width="6.08984375" style="388" hidden="1"/>
    <col min="10349" max="10349" width="3" style="388" hidden="1"/>
    <col min="10350" max="10589" width="8.6328125" style="388" hidden="1"/>
    <col min="10590" max="10595" width="14.90625" style="388" hidden="1"/>
    <col min="10596" max="10597" width="15.90625" style="388" hidden="1"/>
    <col min="10598" max="10603" width="16.08984375" style="388" hidden="1"/>
    <col min="10604" max="10604" width="6.08984375" style="388" hidden="1"/>
    <col min="10605" max="10605" width="3" style="388" hidden="1"/>
    <col min="10606" max="10845" width="8.6328125" style="388" hidden="1"/>
    <col min="10846" max="10851" width="14.90625" style="388" hidden="1"/>
    <col min="10852" max="10853" width="15.90625" style="388" hidden="1"/>
    <col min="10854" max="10859" width="16.08984375" style="388" hidden="1"/>
    <col min="10860" max="10860" width="6.08984375" style="388" hidden="1"/>
    <col min="10861" max="10861" width="3" style="388" hidden="1"/>
    <col min="10862" max="11101" width="8.6328125" style="388" hidden="1"/>
    <col min="11102" max="11107" width="14.90625" style="388" hidden="1"/>
    <col min="11108" max="11109" width="15.90625" style="388" hidden="1"/>
    <col min="11110" max="11115" width="16.08984375" style="388" hidden="1"/>
    <col min="11116" max="11116" width="6.08984375" style="388" hidden="1"/>
    <col min="11117" max="11117" width="3" style="388" hidden="1"/>
    <col min="11118" max="11357" width="8.6328125" style="388" hidden="1"/>
    <col min="11358" max="11363" width="14.90625" style="388" hidden="1"/>
    <col min="11364" max="11365" width="15.90625" style="388" hidden="1"/>
    <col min="11366" max="11371" width="16.08984375" style="388" hidden="1"/>
    <col min="11372" max="11372" width="6.08984375" style="388" hidden="1"/>
    <col min="11373" max="11373" width="3" style="388" hidden="1"/>
    <col min="11374" max="11613" width="8.6328125" style="388" hidden="1"/>
    <col min="11614" max="11619" width="14.90625" style="388" hidden="1"/>
    <col min="11620" max="11621" width="15.90625" style="388" hidden="1"/>
    <col min="11622" max="11627" width="16.08984375" style="388" hidden="1"/>
    <col min="11628" max="11628" width="6.08984375" style="388" hidden="1"/>
    <col min="11629" max="11629" width="3" style="388" hidden="1"/>
    <col min="11630" max="11869" width="8.6328125" style="388" hidden="1"/>
    <col min="11870" max="11875" width="14.90625" style="388" hidden="1"/>
    <col min="11876" max="11877" width="15.90625" style="388" hidden="1"/>
    <col min="11878" max="11883" width="16.08984375" style="388" hidden="1"/>
    <col min="11884" max="11884" width="6.08984375" style="388" hidden="1"/>
    <col min="11885" max="11885" width="3" style="388" hidden="1"/>
    <col min="11886" max="12125" width="8.6328125" style="388" hidden="1"/>
    <col min="12126" max="12131" width="14.90625" style="388" hidden="1"/>
    <col min="12132" max="12133" width="15.90625" style="388" hidden="1"/>
    <col min="12134" max="12139" width="16.08984375" style="388" hidden="1"/>
    <col min="12140" max="12140" width="6.08984375" style="388" hidden="1"/>
    <col min="12141" max="12141" width="3" style="388" hidden="1"/>
    <col min="12142" max="12381" width="8.6328125" style="388" hidden="1"/>
    <col min="12382" max="12387" width="14.90625" style="388" hidden="1"/>
    <col min="12388" max="12389" width="15.90625" style="388" hidden="1"/>
    <col min="12390" max="12395" width="16.08984375" style="388" hidden="1"/>
    <col min="12396" max="12396" width="6.08984375" style="388" hidden="1"/>
    <col min="12397" max="12397" width="3" style="388" hidden="1"/>
    <col min="12398" max="12637" width="8.6328125" style="388" hidden="1"/>
    <col min="12638" max="12643" width="14.90625" style="388" hidden="1"/>
    <col min="12644" max="12645" width="15.90625" style="388" hidden="1"/>
    <col min="12646" max="12651" width="16.08984375" style="388" hidden="1"/>
    <col min="12652" max="12652" width="6.08984375" style="388" hidden="1"/>
    <col min="12653" max="12653" width="3" style="388" hidden="1"/>
    <col min="12654" max="12893" width="8.6328125" style="388" hidden="1"/>
    <col min="12894" max="12899" width="14.90625" style="388" hidden="1"/>
    <col min="12900" max="12901" width="15.90625" style="388" hidden="1"/>
    <col min="12902" max="12907" width="16.08984375" style="388" hidden="1"/>
    <col min="12908" max="12908" width="6.08984375" style="388" hidden="1"/>
    <col min="12909" max="12909" width="3" style="388" hidden="1"/>
    <col min="12910" max="13149" width="8.6328125" style="388" hidden="1"/>
    <col min="13150" max="13155" width="14.90625" style="388" hidden="1"/>
    <col min="13156" max="13157" width="15.90625" style="388" hidden="1"/>
    <col min="13158" max="13163" width="16.08984375" style="388" hidden="1"/>
    <col min="13164" max="13164" width="6.08984375" style="388" hidden="1"/>
    <col min="13165" max="13165" width="3" style="388" hidden="1"/>
    <col min="13166" max="13405" width="8.6328125" style="388" hidden="1"/>
    <col min="13406" max="13411" width="14.90625" style="388" hidden="1"/>
    <col min="13412" max="13413" width="15.90625" style="388" hidden="1"/>
    <col min="13414" max="13419" width="16.08984375" style="388" hidden="1"/>
    <col min="13420" max="13420" width="6.08984375" style="388" hidden="1"/>
    <col min="13421" max="13421" width="3" style="388" hidden="1"/>
    <col min="13422" max="13661" width="8.6328125" style="388" hidden="1"/>
    <col min="13662" max="13667" width="14.90625" style="388" hidden="1"/>
    <col min="13668" max="13669" width="15.90625" style="388" hidden="1"/>
    <col min="13670" max="13675" width="16.08984375" style="388" hidden="1"/>
    <col min="13676" max="13676" width="6.08984375" style="388" hidden="1"/>
    <col min="13677" max="13677" width="3" style="388" hidden="1"/>
    <col min="13678" max="13917" width="8.6328125" style="388" hidden="1"/>
    <col min="13918" max="13923" width="14.90625" style="388" hidden="1"/>
    <col min="13924" max="13925" width="15.90625" style="388" hidden="1"/>
    <col min="13926" max="13931" width="16.08984375" style="388" hidden="1"/>
    <col min="13932" max="13932" width="6.08984375" style="388" hidden="1"/>
    <col min="13933" max="13933" width="3" style="388" hidden="1"/>
    <col min="13934" max="14173" width="8.6328125" style="388" hidden="1"/>
    <col min="14174" max="14179" width="14.90625" style="388" hidden="1"/>
    <col min="14180" max="14181" width="15.90625" style="388" hidden="1"/>
    <col min="14182" max="14187" width="16.08984375" style="388" hidden="1"/>
    <col min="14188" max="14188" width="6.08984375" style="388" hidden="1"/>
    <col min="14189" max="14189" width="3" style="388" hidden="1"/>
    <col min="14190" max="14429" width="8.6328125" style="388" hidden="1"/>
    <col min="14430" max="14435" width="14.90625" style="388" hidden="1"/>
    <col min="14436" max="14437" width="15.90625" style="388" hidden="1"/>
    <col min="14438" max="14443" width="16.08984375" style="388" hidden="1"/>
    <col min="14444" max="14444" width="6.08984375" style="388" hidden="1"/>
    <col min="14445" max="14445" width="3" style="388" hidden="1"/>
    <col min="14446" max="14685" width="8.6328125" style="388" hidden="1"/>
    <col min="14686" max="14691" width="14.90625" style="388" hidden="1"/>
    <col min="14692" max="14693" width="15.90625" style="388" hidden="1"/>
    <col min="14694" max="14699" width="16.08984375" style="388" hidden="1"/>
    <col min="14700" max="14700" width="6.08984375" style="388" hidden="1"/>
    <col min="14701" max="14701" width="3" style="388" hidden="1"/>
    <col min="14702" max="14941" width="8.6328125" style="388" hidden="1"/>
    <col min="14942" max="14947" width="14.90625" style="388" hidden="1"/>
    <col min="14948" max="14949" width="15.90625" style="388" hidden="1"/>
    <col min="14950" max="14955" width="16.08984375" style="388" hidden="1"/>
    <col min="14956" max="14956" width="6.08984375" style="388" hidden="1"/>
    <col min="14957" max="14957" width="3" style="388" hidden="1"/>
    <col min="14958" max="15197" width="8.6328125" style="388" hidden="1"/>
    <col min="15198" max="15203" width="14.90625" style="388" hidden="1"/>
    <col min="15204" max="15205" width="15.90625" style="388" hidden="1"/>
    <col min="15206" max="15211" width="16.08984375" style="388" hidden="1"/>
    <col min="15212" max="15212" width="6.08984375" style="388" hidden="1"/>
    <col min="15213" max="15213" width="3" style="388" hidden="1"/>
    <col min="15214" max="15453" width="8.6328125" style="388" hidden="1"/>
    <col min="15454" max="15459" width="14.90625" style="388" hidden="1"/>
    <col min="15460" max="15461" width="15.90625" style="388" hidden="1"/>
    <col min="15462" max="15467" width="16.08984375" style="388" hidden="1"/>
    <col min="15468" max="15468" width="6.08984375" style="388" hidden="1"/>
    <col min="15469" max="15469" width="3" style="388" hidden="1"/>
    <col min="15470" max="15709" width="8.6328125" style="388" hidden="1"/>
    <col min="15710" max="15715" width="14.90625" style="388" hidden="1"/>
    <col min="15716" max="15717" width="15.90625" style="388" hidden="1"/>
    <col min="15718" max="15723" width="16.08984375" style="388" hidden="1"/>
    <col min="15724" max="15724" width="6.08984375" style="388" hidden="1"/>
    <col min="15725" max="15725" width="3" style="388" hidden="1"/>
    <col min="15726" max="15965" width="8.6328125" style="388" hidden="1"/>
    <col min="15966" max="15971" width="14.90625" style="388" hidden="1"/>
    <col min="15972" max="15973" width="15.90625" style="388" hidden="1"/>
    <col min="15974" max="15979" width="16.08984375" style="388" hidden="1"/>
    <col min="15980" max="15980" width="6.08984375" style="388" hidden="1"/>
    <col min="15981" max="15981" width="3" style="388" hidden="1"/>
    <col min="15982" max="16221" width="8.6328125" style="388" hidden="1"/>
    <col min="16222" max="16227" width="14.90625" style="388" hidden="1"/>
    <col min="16228" max="16229" width="15.90625" style="388" hidden="1"/>
    <col min="16230" max="16235" width="16.08984375" style="388" hidden="1"/>
    <col min="16236" max="16236" width="6.08984375" style="388" hidden="1"/>
    <col min="16237" max="16237" width="3" style="388" hidden="1"/>
    <col min="16238" max="16384" width="8.63281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 x14ac:dyDescent="0.2">
      <c r="DD19" s="388"/>
      <c r="DE19" s="388"/>
    </row>
    <row r="20" spans="1:351" ht="13" x14ac:dyDescent="0.2">
      <c r="DD20" s="388"/>
      <c r="DE20" s="388"/>
    </row>
    <row r="21" spans="1:351" ht="16.5"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5" x14ac:dyDescent="0.2">
      <c r="B22" s="395"/>
      <c r="MM22" s="394"/>
    </row>
    <row r="23" spans="1:351" ht="13" x14ac:dyDescent="0.2">
      <c r="B23" s="395"/>
    </row>
    <row r="24" spans="1:351" ht="13" x14ac:dyDescent="0.2">
      <c r="B24" s="395"/>
    </row>
    <row r="25" spans="1:351" ht="13" x14ac:dyDescent="0.2">
      <c r="B25" s="395"/>
    </row>
    <row r="26" spans="1:351" ht="13" x14ac:dyDescent="0.2">
      <c r="B26" s="395"/>
    </row>
    <row r="27" spans="1:351" ht="13" x14ac:dyDescent="0.2">
      <c r="B27" s="395"/>
    </row>
    <row r="28" spans="1:351" ht="13" x14ac:dyDescent="0.2">
      <c r="B28" s="395"/>
    </row>
    <row r="29" spans="1:351" ht="13" x14ac:dyDescent="0.2">
      <c r="B29" s="395"/>
    </row>
    <row r="30" spans="1:351" ht="13" x14ac:dyDescent="0.2">
      <c r="B30" s="395"/>
    </row>
    <row r="31" spans="1:351" ht="13" x14ac:dyDescent="0.2">
      <c r="B31" s="395"/>
    </row>
    <row r="32" spans="1:351" ht="13" x14ac:dyDescent="0.2">
      <c r="B32" s="395"/>
    </row>
    <row r="33" spans="2:109" ht="13" x14ac:dyDescent="0.2">
      <c r="B33" s="395"/>
    </row>
    <row r="34" spans="2:109" ht="13" x14ac:dyDescent="0.2">
      <c r="B34" s="395"/>
    </row>
    <row r="35" spans="2:109" ht="13" x14ac:dyDescent="0.2">
      <c r="B35" s="395"/>
    </row>
    <row r="36" spans="2:109" ht="13" x14ac:dyDescent="0.2">
      <c r="B36" s="395"/>
    </row>
    <row r="37" spans="2:109" ht="13" x14ac:dyDescent="0.2">
      <c r="B37" s="395"/>
    </row>
    <row r="38" spans="2:109" ht="13" x14ac:dyDescent="0.2">
      <c r="B38" s="395"/>
    </row>
    <row r="39" spans="2:109" ht="13"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 x14ac:dyDescent="0.2">
      <c r="B40" s="400"/>
      <c r="DD40" s="400"/>
      <c r="DE40" s="388"/>
    </row>
    <row r="41" spans="2:109" ht="16.5" x14ac:dyDescent="0.2">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 x14ac:dyDescent="0.2">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09" t="s">
        <v>616</v>
      </c>
      <c r="AO43" s="1310"/>
      <c r="AP43" s="1310"/>
      <c r="AQ43" s="1310"/>
      <c r="AR43" s="1310"/>
      <c r="AS43" s="1310"/>
      <c r="AT43" s="1310"/>
      <c r="AU43" s="1310"/>
      <c r="AV43" s="1310"/>
      <c r="AW43" s="1310"/>
      <c r="AX43" s="1310"/>
      <c r="AY43" s="1310"/>
      <c r="AZ43" s="1310"/>
      <c r="BA43" s="1310"/>
      <c r="BB43" s="1310"/>
      <c r="BC43" s="1310"/>
      <c r="BD43" s="1310"/>
      <c r="BE43" s="1310"/>
      <c r="BF43" s="1310"/>
      <c r="BG43" s="1310"/>
      <c r="BH43" s="1310"/>
      <c r="BI43" s="1310"/>
      <c r="BJ43" s="1310"/>
      <c r="BK43" s="1310"/>
      <c r="BL43" s="1310"/>
      <c r="BM43" s="1310"/>
      <c r="BN43" s="1310"/>
      <c r="BO43" s="1310"/>
      <c r="BP43" s="1310"/>
      <c r="BQ43" s="1310"/>
      <c r="BR43" s="1310"/>
      <c r="BS43" s="1310"/>
      <c r="BT43" s="1310"/>
      <c r="BU43" s="1310"/>
      <c r="BV43" s="1310"/>
      <c r="BW43" s="1310"/>
      <c r="BX43" s="1310"/>
      <c r="BY43" s="1310"/>
      <c r="BZ43" s="1310"/>
      <c r="CA43" s="1310"/>
      <c r="CB43" s="1310"/>
      <c r="CC43" s="1310"/>
      <c r="CD43" s="1310"/>
      <c r="CE43" s="1310"/>
      <c r="CF43" s="1310"/>
      <c r="CG43" s="1310"/>
      <c r="CH43" s="1310"/>
      <c r="CI43" s="1310"/>
      <c r="CJ43" s="1310"/>
      <c r="CK43" s="1310"/>
      <c r="CL43" s="1310"/>
      <c r="CM43" s="1310"/>
      <c r="CN43" s="1310"/>
      <c r="CO43" s="1310"/>
      <c r="CP43" s="1310"/>
      <c r="CQ43" s="1310"/>
      <c r="CR43" s="1310"/>
      <c r="CS43" s="1310"/>
      <c r="CT43" s="1310"/>
      <c r="CU43" s="1310"/>
      <c r="CV43" s="1310"/>
      <c r="CW43" s="1310"/>
      <c r="CX43" s="1310"/>
      <c r="CY43" s="1310"/>
      <c r="CZ43" s="1310"/>
      <c r="DA43" s="1310"/>
      <c r="DB43" s="1310"/>
      <c r="DC43" s="1311"/>
    </row>
    <row r="44" spans="2:109" ht="13" x14ac:dyDescent="0.2">
      <c r="B44" s="395"/>
      <c r="AN44" s="1312"/>
      <c r="AO44" s="1313"/>
      <c r="AP44" s="1313"/>
      <c r="AQ44" s="1313"/>
      <c r="AR44" s="1313"/>
      <c r="AS44" s="1313"/>
      <c r="AT44" s="1313"/>
      <c r="AU44" s="1313"/>
      <c r="AV44" s="1313"/>
      <c r="AW44" s="1313"/>
      <c r="AX44" s="1313"/>
      <c r="AY44" s="1313"/>
      <c r="AZ44" s="1313"/>
      <c r="BA44" s="1313"/>
      <c r="BB44" s="1313"/>
      <c r="BC44" s="1313"/>
      <c r="BD44" s="1313"/>
      <c r="BE44" s="1313"/>
      <c r="BF44" s="1313"/>
      <c r="BG44" s="1313"/>
      <c r="BH44" s="1313"/>
      <c r="BI44" s="1313"/>
      <c r="BJ44" s="1313"/>
      <c r="BK44" s="1313"/>
      <c r="BL44" s="1313"/>
      <c r="BM44" s="1313"/>
      <c r="BN44" s="1313"/>
      <c r="BO44" s="1313"/>
      <c r="BP44" s="1313"/>
      <c r="BQ44" s="1313"/>
      <c r="BR44" s="1313"/>
      <c r="BS44" s="1313"/>
      <c r="BT44" s="1313"/>
      <c r="BU44" s="1313"/>
      <c r="BV44" s="1313"/>
      <c r="BW44" s="1313"/>
      <c r="BX44" s="1313"/>
      <c r="BY44" s="1313"/>
      <c r="BZ44" s="1313"/>
      <c r="CA44" s="1313"/>
      <c r="CB44" s="1313"/>
      <c r="CC44" s="1313"/>
      <c r="CD44" s="1313"/>
      <c r="CE44" s="1313"/>
      <c r="CF44" s="1313"/>
      <c r="CG44" s="1313"/>
      <c r="CH44" s="1313"/>
      <c r="CI44" s="1313"/>
      <c r="CJ44" s="1313"/>
      <c r="CK44" s="1313"/>
      <c r="CL44" s="1313"/>
      <c r="CM44" s="1313"/>
      <c r="CN44" s="1313"/>
      <c r="CO44" s="1313"/>
      <c r="CP44" s="1313"/>
      <c r="CQ44" s="1313"/>
      <c r="CR44" s="1313"/>
      <c r="CS44" s="1313"/>
      <c r="CT44" s="1313"/>
      <c r="CU44" s="1313"/>
      <c r="CV44" s="1313"/>
      <c r="CW44" s="1313"/>
      <c r="CX44" s="1313"/>
      <c r="CY44" s="1313"/>
      <c r="CZ44" s="1313"/>
      <c r="DA44" s="1313"/>
      <c r="DB44" s="1313"/>
      <c r="DC44" s="1314"/>
    </row>
    <row r="45" spans="2:109" ht="13" x14ac:dyDescent="0.2">
      <c r="B45" s="395"/>
      <c r="AN45" s="1312"/>
      <c r="AO45" s="1313"/>
      <c r="AP45" s="1313"/>
      <c r="AQ45" s="1313"/>
      <c r="AR45" s="1313"/>
      <c r="AS45" s="1313"/>
      <c r="AT45" s="1313"/>
      <c r="AU45" s="1313"/>
      <c r="AV45" s="1313"/>
      <c r="AW45" s="1313"/>
      <c r="AX45" s="1313"/>
      <c r="AY45" s="1313"/>
      <c r="AZ45" s="1313"/>
      <c r="BA45" s="1313"/>
      <c r="BB45" s="1313"/>
      <c r="BC45" s="1313"/>
      <c r="BD45" s="1313"/>
      <c r="BE45" s="1313"/>
      <c r="BF45" s="1313"/>
      <c r="BG45" s="1313"/>
      <c r="BH45" s="1313"/>
      <c r="BI45" s="1313"/>
      <c r="BJ45" s="1313"/>
      <c r="BK45" s="1313"/>
      <c r="BL45" s="1313"/>
      <c r="BM45" s="1313"/>
      <c r="BN45" s="1313"/>
      <c r="BO45" s="1313"/>
      <c r="BP45" s="1313"/>
      <c r="BQ45" s="1313"/>
      <c r="BR45" s="1313"/>
      <c r="BS45" s="1313"/>
      <c r="BT45" s="1313"/>
      <c r="BU45" s="1313"/>
      <c r="BV45" s="1313"/>
      <c r="BW45" s="1313"/>
      <c r="BX45" s="1313"/>
      <c r="BY45" s="1313"/>
      <c r="BZ45" s="1313"/>
      <c r="CA45" s="1313"/>
      <c r="CB45" s="1313"/>
      <c r="CC45" s="1313"/>
      <c r="CD45" s="1313"/>
      <c r="CE45" s="1313"/>
      <c r="CF45" s="1313"/>
      <c r="CG45" s="1313"/>
      <c r="CH45" s="1313"/>
      <c r="CI45" s="1313"/>
      <c r="CJ45" s="1313"/>
      <c r="CK45" s="1313"/>
      <c r="CL45" s="1313"/>
      <c r="CM45" s="1313"/>
      <c r="CN45" s="1313"/>
      <c r="CO45" s="1313"/>
      <c r="CP45" s="1313"/>
      <c r="CQ45" s="1313"/>
      <c r="CR45" s="1313"/>
      <c r="CS45" s="1313"/>
      <c r="CT45" s="1313"/>
      <c r="CU45" s="1313"/>
      <c r="CV45" s="1313"/>
      <c r="CW45" s="1313"/>
      <c r="CX45" s="1313"/>
      <c r="CY45" s="1313"/>
      <c r="CZ45" s="1313"/>
      <c r="DA45" s="1313"/>
      <c r="DB45" s="1313"/>
      <c r="DC45" s="1314"/>
    </row>
    <row r="46" spans="2:109" ht="13" x14ac:dyDescent="0.2">
      <c r="B46" s="395"/>
      <c r="AN46" s="1312"/>
      <c r="AO46" s="1313"/>
      <c r="AP46" s="1313"/>
      <c r="AQ46" s="1313"/>
      <c r="AR46" s="1313"/>
      <c r="AS46" s="1313"/>
      <c r="AT46" s="1313"/>
      <c r="AU46" s="1313"/>
      <c r="AV46" s="1313"/>
      <c r="AW46" s="1313"/>
      <c r="AX46" s="1313"/>
      <c r="AY46" s="1313"/>
      <c r="AZ46" s="1313"/>
      <c r="BA46" s="1313"/>
      <c r="BB46" s="1313"/>
      <c r="BC46" s="1313"/>
      <c r="BD46" s="1313"/>
      <c r="BE46" s="1313"/>
      <c r="BF46" s="1313"/>
      <c r="BG46" s="1313"/>
      <c r="BH46" s="1313"/>
      <c r="BI46" s="1313"/>
      <c r="BJ46" s="1313"/>
      <c r="BK46" s="1313"/>
      <c r="BL46" s="1313"/>
      <c r="BM46" s="1313"/>
      <c r="BN46" s="1313"/>
      <c r="BO46" s="1313"/>
      <c r="BP46" s="1313"/>
      <c r="BQ46" s="1313"/>
      <c r="BR46" s="1313"/>
      <c r="BS46" s="1313"/>
      <c r="BT46" s="1313"/>
      <c r="BU46" s="1313"/>
      <c r="BV46" s="1313"/>
      <c r="BW46" s="1313"/>
      <c r="BX46" s="1313"/>
      <c r="BY46" s="1313"/>
      <c r="BZ46" s="1313"/>
      <c r="CA46" s="1313"/>
      <c r="CB46" s="1313"/>
      <c r="CC46" s="1313"/>
      <c r="CD46" s="1313"/>
      <c r="CE46" s="1313"/>
      <c r="CF46" s="1313"/>
      <c r="CG46" s="1313"/>
      <c r="CH46" s="1313"/>
      <c r="CI46" s="1313"/>
      <c r="CJ46" s="1313"/>
      <c r="CK46" s="1313"/>
      <c r="CL46" s="1313"/>
      <c r="CM46" s="1313"/>
      <c r="CN46" s="1313"/>
      <c r="CO46" s="1313"/>
      <c r="CP46" s="1313"/>
      <c r="CQ46" s="1313"/>
      <c r="CR46" s="1313"/>
      <c r="CS46" s="1313"/>
      <c r="CT46" s="1313"/>
      <c r="CU46" s="1313"/>
      <c r="CV46" s="1313"/>
      <c r="CW46" s="1313"/>
      <c r="CX46" s="1313"/>
      <c r="CY46" s="1313"/>
      <c r="CZ46" s="1313"/>
      <c r="DA46" s="1313"/>
      <c r="DB46" s="1313"/>
      <c r="DC46" s="1314"/>
    </row>
    <row r="47" spans="2:109" ht="13" x14ac:dyDescent="0.2">
      <c r="B47" s="395"/>
      <c r="AN47" s="1315"/>
      <c r="AO47" s="1316"/>
      <c r="AP47" s="1316"/>
      <c r="AQ47" s="1316"/>
      <c r="AR47" s="1316"/>
      <c r="AS47" s="1316"/>
      <c r="AT47" s="1316"/>
      <c r="AU47" s="1316"/>
      <c r="AV47" s="1316"/>
      <c r="AW47" s="1316"/>
      <c r="AX47" s="1316"/>
      <c r="AY47" s="1316"/>
      <c r="AZ47" s="1316"/>
      <c r="BA47" s="1316"/>
      <c r="BB47" s="1316"/>
      <c r="BC47" s="1316"/>
      <c r="BD47" s="1316"/>
      <c r="BE47" s="1316"/>
      <c r="BF47" s="1316"/>
      <c r="BG47" s="1316"/>
      <c r="BH47" s="1316"/>
      <c r="BI47" s="1316"/>
      <c r="BJ47" s="1316"/>
      <c r="BK47" s="1316"/>
      <c r="BL47" s="1316"/>
      <c r="BM47" s="1316"/>
      <c r="BN47" s="1316"/>
      <c r="BO47" s="1316"/>
      <c r="BP47" s="1316"/>
      <c r="BQ47" s="1316"/>
      <c r="BR47" s="1316"/>
      <c r="BS47" s="1316"/>
      <c r="BT47" s="1316"/>
      <c r="BU47" s="1316"/>
      <c r="BV47" s="1316"/>
      <c r="BW47" s="1316"/>
      <c r="BX47" s="1316"/>
      <c r="BY47" s="1316"/>
      <c r="BZ47" s="1316"/>
      <c r="CA47" s="1316"/>
      <c r="CB47" s="1316"/>
      <c r="CC47" s="1316"/>
      <c r="CD47" s="1316"/>
      <c r="CE47" s="1316"/>
      <c r="CF47" s="1316"/>
      <c r="CG47" s="1316"/>
      <c r="CH47" s="1316"/>
      <c r="CI47" s="1316"/>
      <c r="CJ47" s="1316"/>
      <c r="CK47" s="1316"/>
      <c r="CL47" s="1316"/>
      <c r="CM47" s="1316"/>
      <c r="CN47" s="1316"/>
      <c r="CO47" s="1316"/>
      <c r="CP47" s="1316"/>
      <c r="CQ47" s="1316"/>
      <c r="CR47" s="1316"/>
      <c r="CS47" s="1316"/>
      <c r="CT47" s="1316"/>
      <c r="CU47" s="1316"/>
      <c r="CV47" s="1316"/>
      <c r="CW47" s="1316"/>
      <c r="CX47" s="1316"/>
      <c r="CY47" s="1316"/>
      <c r="CZ47" s="1316"/>
      <c r="DA47" s="1316"/>
      <c r="DB47" s="1316"/>
      <c r="DC47" s="1317"/>
    </row>
    <row r="48" spans="2:109" ht="13"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 x14ac:dyDescent="0.2">
      <c r="B49" s="395"/>
      <c r="AN49" s="388" t="s">
        <v>606</v>
      </c>
    </row>
    <row r="50" spans="1:109" ht="13" x14ac:dyDescent="0.2">
      <c r="B50" s="395"/>
      <c r="G50" s="1318"/>
      <c r="H50" s="1318"/>
      <c r="I50" s="1318"/>
      <c r="J50" s="1318"/>
      <c r="K50" s="405"/>
      <c r="L50" s="405"/>
      <c r="M50" s="406"/>
      <c r="N50" s="406"/>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22" t="s">
        <v>566</v>
      </c>
      <c r="BQ50" s="1322"/>
      <c r="BR50" s="1322"/>
      <c r="BS50" s="1322"/>
      <c r="BT50" s="1322"/>
      <c r="BU50" s="1322"/>
      <c r="BV50" s="1322"/>
      <c r="BW50" s="1322"/>
      <c r="BX50" s="1322" t="s">
        <v>567</v>
      </c>
      <c r="BY50" s="1322"/>
      <c r="BZ50" s="1322"/>
      <c r="CA50" s="1322"/>
      <c r="CB50" s="1322"/>
      <c r="CC50" s="1322"/>
      <c r="CD50" s="1322"/>
      <c r="CE50" s="1322"/>
      <c r="CF50" s="1322" t="s">
        <v>568</v>
      </c>
      <c r="CG50" s="1322"/>
      <c r="CH50" s="1322"/>
      <c r="CI50" s="1322"/>
      <c r="CJ50" s="1322"/>
      <c r="CK50" s="1322"/>
      <c r="CL50" s="1322"/>
      <c r="CM50" s="1322"/>
      <c r="CN50" s="1322" t="s">
        <v>569</v>
      </c>
      <c r="CO50" s="1322"/>
      <c r="CP50" s="1322"/>
      <c r="CQ50" s="1322"/>
      <c r="CR50" s="1322"/>
      <c r="CS50" s="1322"/>
      <c r="CT50" s="1322"/>
      <c r="CU50" s="1322"/>
      <c r="CV50" s="1322" t="s">
        <v>570</v>
      </c>
      <c r="CW50" s="1322"/>
      <c r="CX50" s="1322"/>
      <c r="CY50" s="1322"/>
      <c r="CZ50" s="1322"/>
      <c r="DA50" s="1322"/>
      <c r="DB50" s="1322"/>
      <c r="DC50" s="1322"/>
    </row>
    <row r="51" spans="1:109" ht="13.5" customHeight="1" x14ac:dyDescent="0.2">
      <c r="B51" s="395"/>
      <c r="G51" s="1328"/>
      <c r="H51" s="1328"/>
      <c r="I51" s="1326"/>
      <c r="J51" s="1326"/>
      <c r="K51" s="1324"/>
      <c r="L51" s="1324"/>
      <c r="M51" s="1324"/>
      <c r="N51" s="1324"/>
      <c r="AM51" s="404"/>
      <c r="AN51" s="1325" t="s">
        <v>607</v>
      </c>
      <c r="AO51" s="1325"/>
      <c r="AP51" s="1325"/>
      <c r="AQ51" s="1325"/>
      <c r="AR51" s="1325"/>
      <c r="AS51" s="1325"/>
      <c r="AT51" s="1325"/>
      <c r="AU51" s="1325"/>
      <c r="AV51" s="1325"/>
      <c r="AW51" s="1325"/>
      <c r="AX51" s="1325"/>
      <c r="AY51" s="1325"/>
      <c r="AZ51" s="1325"/>
      <c r="BA51" s="1325"/>
      <c r="BB51" s="1325" t="s">
        <v>609</v>
      </c>
      <c r="BC51" s="1325"/>
      <c r="BD51" s="1325"/>
      <c r="BE51" s="1325"/>
      <c r="BF51" s="1325"/>
      <c r="BG51" s="1325"/>
      <c r="BH51" s="1325"/>
      <c r="BI51" s="1325"/>
      <c r="BJ51" s="1325"/>
      <c r="BK51" s="1325"/>
      <c r="BL51" s="1325"/>
      <c r="BM51" s="1325"/>
      <c r="BN51" s="1325"/>
      <c r="BO51" s="1325"/>
      <c r="BP51" s="1323">
        <v>58.2</v>
      </c>
      <c r="BQ51" s="1323"/>
      <c r="BR51" s="1323"/>
      <c r="BS51" s="1323"/>
      <c r="BT51" s="1323"/>
      <c r="BU51" s="1323"/>
      <c r="BV51" s="1323"/>
      <c r="BW51" s="1323"/>
      <c r="BX51" s="1323">
        <v>54</v>
      </c>
      <c r="BY51" s="1323"/>
      <c r="BZ51" s="1323"/>
      <c r="CA51" s="1323"/>
      <c r="CB51" s="1323"/>
      <c r="CC51" s="1323"/>
      <c r="CD51" s="1323"/>
      <c r="CE51" s="1323"/>
      <c r="CF51" s="1323">
        <v>48.8</v>
      </c>
      <c r="CG51" s="1323"/>
      <c r="CH51" s="1323"/>
      <c r="CI51" s="1323"/>
      <c r="CJ51" s="1323"/>
      <c r="CK51" s="1323"/>
      <c r="CL51" s="1323"/>
      <c r="CM51" s="1323"/>
      <c r="CN51" s="1323">
        <v>35.799999999999997</v>
      </c>
      <c r="CO51" s="1323"/>
      <c r="CP51" s="1323"/>
      <c r="CQ51" s="1323"/>
      <c r="CR51" s="1323"/>
      <c r="CS51" s="1323"/>
      <c r="CT51" s="1323"/>
      <c r="CU51" s="1323"/>
      <c r="CV51" s="1323">
        <v>38.9</v>
      </c>
      <c r="CW51" s="1323"/>
      <c r="CX51" s="1323"/>
      <c r="CY51" s="1323"/>
      <c r="CZ51" s="1323"/>
      <c r="DA51" s="1323"/>
      <c r="DB51" s="1323"/>
      <c r="DC51" s="1323"/>
    </row>
    <row r="52" spans="1:109" ht="13" x14ac:dyDescent="0.2">
      <c r="B52" s="395"/>
      <c r="G52" s="1328"/>
      <c r="H52" s="1328"/>
      <c r="I52" s="1326"/>
      <c r="J52" s="1326"/>
      <c r="K52" s="1324"/>
      <c r="L52" s="1324"/>
      <c r="M52" s="1324"/>
      <c r="N52" s="1324"/>
      <c r="AM52" s="404"/>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3"/>
      <c r="BQ52" s="1323"/>
      <c r="BR52" s="1323"/>
      <c r="BS52" s="1323"/>
      <c r="BT52" s="1323"/>
      <c r="BU52" s="1323"/>
      <c r="BV52" s="1323"/>
      <c r="BW52" s="1323"/>
      <c r="BX52" s="1323"/>
      <c r="BY52" s="1323"/>
      <c r="BZ52" s="1323"/>
      <c r="CA52" s="1323"/>
      <c r="CB52" s="1323"/>
      <c r="CC52" s="1323"/>
      <c r="CD52" s="1323"/>
      <c r="CE52" s="1323"/>
      <c r="CF52" s="1323"/>
      <c r="CG52" s="1323"/>
      <c r="CH52" s="1323"/>
      <c r="CI52" s="1323"/>
      <c r="CJ52" s="1323"/>
      <c r="CK52" s="1323"/>
      <c r="CL52" s="1323"/>
      <c r="CM52" s="1323"/>
      <c r="CN52" s="1323"/>
      <c r="CO52" s="1323"/>
      <c r="CP52" s="1323"/>
      <c r="CQ52" s="1323"/>
      <c r="CR52" s="1323"/>
      <c r="CS52" s="1323"/>
      <c r="CT52" s="1323"/>
      <c r="CU52" s="1323"/>
      <c r="CV52" s="1323"/>
      <c r="CW52" s="1323"/>
      <c r="CX52" s="1323"/>
      <c r="CY52" s="1323"/>
      <c r="CZ52" s="1323"/>
      <c r="DA52" s="1323"/>
      <c r="DB52" s="1323"/>
      <c r="DC52" s="1323"/>
    </row>
    <row r="53" spans="1:109" ht="13" x14ac:dyDescent="0.2">
      <c r="A53" s="403"/>
      <c r="B53" s="395"/>
      <c r="G53" s="1328"/>
      <c r="H53" s="1328"/>
      <c r="I53" s="1318"/>
      <c r="J53" s="1318"/>
      <c r="K53" s="1324"/>
      <c r="L53" s="1324"/>
      <c r="M53" s="1324"/>
      <c r="N53" s="1324"/>
      <c r="AM53" s="404"/>
      <c r="AN53" s="1325"/>
      <c r="AO53" s="1325"/>
      <c r="AP53" s="1325"/>
      <c r="AQ53" s="1325"/>
      <c r="AR53" s="1325"/>
      <c r="AS53" s="1325"/>
      <c r="AT53" s="1325"/>
      <c r="AU53" s="1325"/>
      <c r="AV53" s="1325"/>
      <c r="AW53" s="1325"/>
      <c r="AX53" s="1325"/>
      <c r="AY53" s="1325"/>
      <c r="AZ53" s="1325"/>
      <c r="BA53" s="1325"/>
      <c r="BB53" s="1325" t="s">
        <v>610</v>
      </c>
      <c r="BC53" s="1325"/>
      <c r="BD53" s="1325"/>
      <c r="BE53" s="1325"/>
      <c r="BF53" s="1325"/>
      <c r="BG53" s="1325"/>
      <c r="BH53" s="1325"/>
      <c r="BI53" s="1325"/>
      <c r="BJ53" s="1325"/>
      <c r="BK53" s="1325"/>
      <c r="BL53" s="1325"/>
      <c r="BM53" s="1325"/>
      <c r="BN53" s="1325"/>
      <c r="BO53" s="1325"/>
      <c r="BP53" s="1323">
        <v>57.3</v>
      </c>
      <c r="BQ53" s="1323"/>
      <c r="BR53" s="1323"/>
      <c r="BS53" s="1323"/>
      <c r="BT53" s="1323"/>
      <c r="BU53" s="1323"/>
      <c r="BV53" s="1323"/>
      <c r="BW53" s="1323"/>
      <c r="BX53" s="1323">
        <v>58.5</v>
      </c>
      <c r="BY53" s="1323"/>
      <c r="BZ53" s="1323"/>
      <c r="CA53" s="1323"/>
      <c r="CB53" s="1323"/>
      <c r="CC53" s="1323"/>
      <c r="CD53" s="1323"/>
      <c r="CE53" s="1323"/>
      <c r="CF53" s="1323">
        <v>59.3</v>
      </c>
      <c r="CG53" s="1323"/>
      <c r="CH53" s="1323"/>
      <c r="CI53" s="1323"/>
      <c r="CJ53" s="1323"/>
      <c r="CK53" s="1323"/>
      <c r="CL53" s="1323"/>
      <c r="CM53" s="1323"/>
      <c r="CN53" s="1323">
        <v>59.8</v>
      </c>
      <c r="CO53" s="1323"/>
      <c r="CP53" s="1323"/>
      <c r="CQ53" s="1323"/>
      <c r="CR53" s="1323"/>
      <c r="CS53" s="1323"/>
      <c r="CT53" s="1323"/>
      <c r="CU53" s="1323"/>
      <c r="CV53" s="1323">
        <v>60.9</v>
      </c>
      <c r="CW53" s="1323"/>
      <c r="CX53" s="1323"/>
      <c r="CY53" s="1323"/>
      <c r="CZ53" s="1323"/>
      <c r="DA53" s="1323"/>
      <c r="DB53" s="1323"/>
      <c r="DC53" s="1323"/>
    </row>
    <row r="54" spans="1:109" ht="13" x14ac:dyDescent="0.2">
      <c r="A54" s="403"/>
      <c r="B54" s="395"/>
      <c r="G54" s="1328"/>
      <c r="H54" s="1328"/>
      <c r="I54" s="1318"/>
      <c r="J54" s="1318"/>
      <c r="K54" s="1324"/>
      <c r="L54" s="1324"/>
      <c r="M54" s="1324"/>
      <c r="N54" s="1324"/>
      <c r="AM54" s="404"/>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3"/>
      <c r="BQ54" s="1323"/>
      <c r="BR54" s="1323"/>
      <c r="BS54" s="1323"/>
      <c r="BT54" s="1323"/>
      <c r="BU54" s="1323"/>
      <c r="BV54" s="1323"/>
      <c r="BW54" s="1323"/>
      <c r="BX54" s="1323"/>
      <c r="BY54" s="1323"/>
      <c r="BZ54" s="1323"/>
      <c r="CA54" s="1323"/>
      <c r="CB54" s="1323"/>
      <c r="CC54" s="1323"/>
      <c r="CD54" s="1323"/>
      <c r="CE54" s="1323"/>
      <c r="CF54" s="1323"/>
      <c r="CG54" s="1323"/>
      <c r="CH54" s="1323"/>
      <c r="CI54" s="1323"/>
      <c r="CJ54" s="1323"/>
      <c r="CK54" s="1323"/>
      <c r="CL54" s="1323"/>
      <c r="CM54" s="1323"/>
      <c r="CN54" s="1323"/>
      <c r="CO54" s="1323"/>
      <c r="CP54" s="1323"/>
      <c r="CQ54" s="1323"/>
      <c r="CR54" s="1323"/>
      <c r="CS54" s="1323"/>
      <c r="CT54" s="1323"/>
      <c r="CU54" s="1323"/>
      <c r="CV54" s="1323"/>
      <c r="CW54" s="1323"/>
      <c r="CX54" s="1323"/>
      <c r="CY54" s="1323"/>
      <c r="CZ54" s="1323"/>
      <c r="DA54" s="1323"/>
      <c r="DB54" s="1323"/>
      <c r="DC54" s="1323"/>
    </row>
    <row r="55" spans="1:109" ht="13" x14ac:dyDescent="0.2">
      <c r="A55" s="403"/>
      <c r="B55" s="395"/>
      <c r="G55" s="1318"/>
      <c r="H55" s="1318"/>
      <c r="I55" s="1318"/>
      <c r="J55" s="1318"/>
      <c r="K55" s="1324"/>
      <c r="L55" s="1324"/>
      <c r="M55" s="1324"/>
      <c r="N55" s="1324"/>
      <c r="AN55" s="1322" t="s">
        <v>612</v>
      </c>
      <c r="AO55" s="1322"/>
      <c r="AP55" s="1322"/>
      <c r="AQ55" s="1322"/>
      <c r="AR55" s="1322"/>
      <c r="AS55" s="1322"/>
      <c r="AT55" s="1322"/>
      <c r="AU55" s="1322"/>
      <c r="AV55" s="1322"/>
      <c r="AW55" s="1322"/>
      <c r="AX55" s="1322"/>
      <c r="AY55" s="1322"/>
      <c r="AZ55" s="1322"/>
      <c r="BA55" s="1322"/>
      <c r="BB55" s="1325" t="s">
        <v>609</v>
      </c>
      <c r="BC55" s="1325"/>
      <c r="BD55" s="1325"/>
      <c r="BE55" s="1325"/>
      <c r="BF55" s="1325"/>
      <c r="BG55" s="1325"/>
      <c r="BH55" s="1325"/>
      <c r="BI55" s="1325"/>
      <c r="BJ55" s="1325"/>
      <c r="BK55" s="1325"/>
      <c r="BL55" s="1325"/>
      <c r="BM55" s="1325"/>
      <c r="BN55" s="1325"/>
      <c r="BO55" s="1325"/>
      <c r="BP55" s="1323">
        <v>37.4</v>
      </c>
      <c r="BQ55" s="1323"/>
      <c r="BR55" s="1323"/>
      <c r="BS55" s="1323"/>
      <c r="BT55" s="1323"/>
      <c r="BU55" s="1323"/>
      <c r="BV55" s="1323"/>
      <c r="BW55" s="1323"/>
      <c r="BX55" s="1323">
        <v>31</v>
      </c>
      <c r="BY55" s="1323"/>
      <c r="BZ55" s="1323"/>
      <c r="CA55" s="1323"/>
      <c r="CB55" s="1323"/>
      <c r="CC55" s="1323"/>
      <c r="CD55" s="1323"/>
      <c r="CE55" s="1323"/>
      <c r="CF55" s="1323">
        <v>30</v>
      </c>
      <c r="CG55" s="1323"/>
      <c r="CH55" s="1323"/>
      <c r="CI55" s="1323"/>
      <c r="CJ55" s="1323"/>
      <c r="CK55" s="1323"/>
      <c r="CL55" s="1323"/>
      <c r="CM55" s="1323"/>
      <c r="CN55" s="1323">
        <v>23.1</v>
      </c>
      <c r="CO55" s="1323"/>
      <c r="CP55" s="1323"/>
      <c r="CQ55" s="1323"/>
      <c r="CR55" s="1323"/>
      <c r="CS55" s="1323"/>
      <c r="CT55" s="1323"/>
      <c r="CU55" s="1323"/>
      <c r="CV55" s="1323">
        <v>19</v>
      </c>
      <c r="CW55" s="1323"/>
      <c r="CX55" s="1323"/>
      <c r="CY55" s="1323"/>
      <c r="CZ55" s="1323"/>
      <c r="DA55" s="1323"/>
      <c r="DB55" s="1323"/>
      <c r="DC55" s="1323"/>
    </row>
    <row r="56" spans="1:109" ht="13" x14ac:dyDescent="0.2">
      <c r="A56" s="403"/>
      <c r="B56" s="395"/>
      <c r="G56" s="1318"/>
      <c r="H56" s="1318"/>
      <c r="I56" s="1318"/>
      <c r="J56" s="1318"/>
      <c r="K56" s="1324"/>
      <c r="L56" s="1324"/>
      <c r="M56" s="1324"/>
      <c r="N56" s="1324"/>
      <c r="AN56" s="1322"/>
      <c r="AO56" s="1322"/>
      <c r="AP56" s="1322"/>
      <c r="AQ56" s="1322"/>
      <c r="AR56" s="1322"/>
      <c r="AS56" s="1322"/>
      <c r="AT56" s="1322"/>
      <c r="AU56" s="1322"/>
      <c r="AV56" s="1322"/>
      <c r="AW56" s="1322"/>
      <c r="AX56" s="1322"/>
      <c r="AY56" s="1322"/>
      <c r="AZ56" s="1322"/>
      <c r="BA56" s="1322"/>
      <c r="BB56" s="1325"/>
      <c r="BC56" s="1325"/>
      <c r="BD56" s="1325"/>
      <c r="BE56" s="1325"/>
      <c r="BF56" s="1325"/>
      <c r="BG56" s="1325"/>
      <c r="BH56" s="1325"/>
      <c r="BI56" s="1325"/>
      <c r="BJ56" s="1325"/>
      <c r="BK56" s="1325"/>
      <c r="BL56" s="1325"/>
      <c r="BM56" s="1325"/>
      <c r="BN56" s="1325"/>
      <c r="BO56" s="1325"/>
      <c r="BP56" s="1323"/>
      <c r="BQ56" s="1323"/>
      <c r="BR56" s="1323"/>
      <c r="BS56" s="1323"/>
      <c r="BT56" s="1323"/>
      <c r="BU56" s="1323"/>
      <c r="BV56" s="1323"/>
      <c r="BW56" s="1323"/>
      <c r="BX56" s="1323"/>
      <c r="BY56" s="1323"/>
      <c r="BZ56" s="1323"/>
      <c r="CA56" s="1323"/>
      <c r="CB56" s="1323"/>
      <c r="CC56" s="1323"/>
      <c r="CD56" s="1323"/>
      <c r="CE56" s="1323"/>
      <c r="CF56" s="1323"/>
      <c r="CG56" s="1323"/>
      <c r="CH56" s="1323"/>
      <c r="CI56" s="1323"/>
      <c r="CJ56" s="1323"/>
      <c r="CK56" s="1323"/>
      <c r="CL56" s="1323"/>
      <c r="CM56" s="1323"/>
      <c r="CN56" s="1323"/>
      <c r="CO56" s="1323"/>
      <c r="CP56" s="1323"/>
      <c r="CQ56" s="1323"/>
      <c r="CR56" s="1323"/>
      <c r="CS56" s="1323"/>
      <c r="CT56" s="1323"/>
      <c r="CU56" s="1323"/>
      <c r="CV56" s="1323"/>
      <c r="CW56" s="1323"/>
      <c r="CX56" s="1323"/>
      <c r="CY56" s="1323"/>
      <c r="CZ56" s="1323"/>
      <c r="DA56" s="1323"/>
      <c r="DB56" s="1323"/>
      <c r="DC56" s="1323"/>
    </row>
    <row r="57" spans="1:109" s="403" customFormat="1" ht="13" x14ac:dyDescent="0.2">
      <c r="B57" s="407"/>
      <c r="G57" s="1318"/>
      <c r="H57" s="1318"/>
      <c r="I57" s="1327"/>
      <c r="J57" s="1327"/>
      <c r="K57" s="1324"/>
      <c r="L57" s="1324"/>
      <c r="M57" s="1324"/>
      <c r="N57" s="1324"/>
      <c r="AM57" s="388"/>
      <c r="AN57" s="1322"/>
      <c r="AO57" s="1322"/>
      <c r="AP57" s="1322"/>
      <c r="AQ57" s="1322"/>
      <c r="AR57" s="1322"/>
      <c r="AS57" s="1322"/>
      <c r="AT57" s="1322"/>
      <c r="AU57" s="1322"/>
      <c r="AV57" s="1322"/>
      <c r="AW57" s="1322"/>
      <c r="AX57" s="1322"/>
      <c r="AY57" s="1322"/>
      <c r="AZ57" s="1322"/>
      <c r="BA57" s="1322"/>
      <c r="BB57" s="1325" t="s">
        <v>610</v>
      </c>
      <c r="BC57" s="1325"/>
      <c r="BD57" s="1325"/>
      <c r="BE57" s="1325"/>
      <c r="BF57" s="1325"/>
      <c r="BG57" s="1325"/>
      <c r="BH57" s="1325"/>
      <c r="BI57" s="1325"/>
      <c r="BJ57" s="1325"/>
      <c r="BK57" s="1325"/>
      <c r="BL57" s="1325"/>
      <c r="BM57" s="1325"/>
      <c r="BN57" s="1325"/>
      <c r="BO57" s="1325"/>
      <c r="BP57" s="1323">
        <v>54.4</v>
      </c>
      <c r="BQ57" s="1323"/>
      <c r="BR57" s="1323"/>
      <c r="BS57" s="1323"/>
      <c r="BT57" s="1323"/>
      <c r="BU57" s="1323"/>
      <c r="BV57" s="1323"/>
      <c r="BW57" s="1323"/>
      <c r="BX57" s="1323">
        <v>57.4</v>
      </c>
      <c r="BY57" s="1323"/>
      <c r="BZ57" s="1323"/>
      <c r="CA57" s="1323"/>
      <c r="CB57" s="1323"/>
      <c r="CC57" s="1323"/>
      <c r="CD57" s="1323"/>
      <c r="CE57" s="1323"/>
      <c r="CF57" s="1323">
        <v>58.3</v>
      </c>
      <c r="CG57" s="1323"/>
      <c r="CH57" s="1323"/>
      <c r="CI57" s="1323"/>
      <c r="CJ57" s="1323"/>
      <c r="CK57" s="1323"/>
      <c r="CL57" s="1323"/>
      <c r="CM57" s="1323"/>
      <c r="CN57" s="1323">
        <v>60.4</v>
      </c>
      <c r="CO57" s="1323"/>
      <c r="CP57" s="1323"/>
      <c r="CQ57" s="1323"/>
      <c r="CR57" s="1323"/>
      <c r="CS57" s="1323"/>
      <c r="CT57" s="1323"/>
      <c r="CU57" s="1323"/>
      <c r="CV57" s="1323">
        <v>61.3</v>
      </c>
      <c r="CW57" s="1323"/>
      <c r="CX57" s="1323"/>
      <c r="CY57" s="1323"/>
      <c r="CZ57" s="1323"/>
      <c r="DA57" s="1323"/>
      <c r="DB57" s="1323"/>
      <c r="DC57" s="1323"/>
      <c r="DD57" s="408"/>
      <c r="DE57" s="407"/>
    </row>
    <row r="58" spans="1:109" s="403" customFormat="1" ht="13" x14ac:dyDescent="0.2">
      <c r="A58" s="388"/>
      <c r="B58" s="407"/>
      <c r="G58" s="1318"/>
      <c r="H58" s="1318"/>
      <c r="I58" s="1327"/>
      <c r="J58" s="1327"/>
      <c r="K58" s="1324"/>
      <c r="L58" s="1324"/>
      <c r="M58" s="1324"/>
      <c r="N58" s="1324"/>
      <c r="AM58" s="388"/>
      <c r="AN58" s="1322"/>
      <c r="AO58" s="1322"/>
      <c r="AP58" s="1322"/>
      <c r="AQ58" s="1322"/>
      <c r="AR58" s="1322"/>
      <c r="AS58" s="1322"/>
      <c r="AT58" s="1322"/>
      <c r="AU58" s="1322"/>
      <c r="AV58" s="1322"/>
      <c r="AW58" s="1322"/>
      <c r="AX58" s="1322"/>
      <c r="AY58" s="1322"/>
      <c r="AZ58" s="1322"/>
      <c r="BA58" s="1322"/>
      <c r="BB58" s="1325"/>
      <c r="BC58" s="1325"/>
      <c r="BD58" s="1325"/>
      <c r="BE58" s="1325"/>
      <c r="BF58" s="1325"/>
      <c r="BG58" s="1325"/>
      <c r="BH58" s="1325"/>
      <c r="BI58" s="1325"/>
      <c r="BJ58" s="1325"/>
      <c r="BK58" s="1325"/>
      <c r="BL58" s="1325"/>
      <c r="BM58" s="1325"/>
      <c r="BN58" s="1325"/>
      <c r="BO58" s="1325"/>
      <c r="BP58" s="1323"/>
      <c r="BQ58" s="1323"/>
      <c r="BR58" s="1323"/>
      <c r="BS58" s="1323"/>
      <c r="BT58" s="1323"/>
      <c r="BU58" s="1323"/>
      <c r="BV58" s="1323"/>
      <c r="BW58" s="1323"/>
      <c r="BX58" s="1323"/>
      <c r="BY58" s="1323"/>
      <c r="BZ58" s="1323"/>
      <c r="CA58" s="1323"/>
      <c r="CB58" s="1323"/>
      <c r="CC58" s="1323"/>
      <c r="CD58" s="1323"/>
      <c r="CE58" s="1323"/>
      <c r="CF58" s="1323"/>
      <c r="CG58" s="1323"/>
      <c r="CH58" s="1323"/>
      <c r="CI58" s="1323"/>
      <c r="CJ58" s="1323"/>
      <c r="CK58" s="1323"/>
      <c r="CL58" s="1323"/>
      <c r="CM58" s="1323"/>
      <c r="CN58" s="1323"/>
      <c r="CO58" s="1323"/>
      <c r="CP58" s="1323"/>
      <c r="CQ58" s="1323"/>
      <c r="CR58" s="1323"/>
      <c r="CS58" s="1323"/>
      <c r="CT58" s="1323"/>
      <c r="CU58" s="1323"/>
      <c r="CV58" s="1323"/>
      <c r="CW58" s="1323"/>
      <c r="CX58" s="1323"/>
      <c r="CY58" s="1323"/>
      <c r="CZ58" s="1323"/>
      <c r="DA58" s="1323"/>
      <c r="DB58" s="1323"/>
      <c r="DC58" s="1323"/>
      <c r="DD58" s="408"/>
      <c r="DE58" s="407"/>
    </row>
    <row r="59" spans="1:109" s="403" customFormat="1" ht="13"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5" x14ac:dyDescent="0.2">
      <c r="B63" s="414" t="s">
        <v>613</v>
      </c>
    </row>
    <row r="64" spans="1:109" ht="13" x14ac:dyDescent="0.2">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 x14ac:dyDescent="0.2">
      <c r="B65" s="395"/>
      <c r="AN65" s="1309" t="s">
        <v>614</v>
      </c>
      <c r="AO65" s="1310"/>
      <c r="AP65" s="1310"/>
      <c r="AQ65" s="1310"/>
      <c r="AR65" s="1310"/>
      <c r="AS65" s="1310"/>
      <c r="AT65" s="1310"/>
      <c r="AU65" s="1310"/>
      <c r="AV65" s="1310"/>
      <c r="AW65" s="1310"/>
      <c r="AX65" s="1310"/>
      <c r="AY65" s="1310"/>
      <c r="AZ65" s="1310"/>
      <c r="BA65" s="1310"/>
      <c r="BB65" s="1310"/>
      <c r="BC65" s="1310"/>
      <c r="BD65" s="1310"/>
      <c r="BE65" s="1310"/>
      <c r="BF65" s="1310"/>
      <c r="BG65" s="1310"/>
      <c r="BH65" s="1310"/>
      <c r="BI65" s="1310"/>
      <c r="BJ65" s="1310"/>
      <c r="BK65" s="1310"/>
      <c r="BL65" s="1310"/>
      <c r="BM65" s="1310"/>
      <c r="BN65" s="1310"/>
      <c r="BO65" s="1310"/>
      <c r="BP65" s="1310"/>
      <c r="BQ65" s="1310"/>
      <c r="BR65" s="1310"/>
      <c r="BS65" s="1310"/>
      <c r="BT65" s="1310"/>
      <c r="BU65" s="1310"/>
      <c r="BV65" s="1310"/>
      <c r="BW65" s="1310"/>
      <c r="BX65" s="1310"/>
      <c r="BY65" s="1310"/>
      <c r="BZ65" s="1310"/>
      <c r="CA65" s="1310"/>
      <c r="CB65" s="1310"/>
      <c r="CC65" s="1310"/>
      <c r="CD65" s="1310"/>
      <c r="CE65" s="1310"/>
      <c r="CF65" s="1310"/>
      <c r="CG65" s="1310"/>
      <c r="CH65" s="1310"/>
      <c r="CI65" s="1310"/>
      <c r="CJ65" s="1310"/>
      <c r="CK65" s="1310"/>
      <c r="CL65" s="1310"/>
      <c r="CM65" s="1310"/>
      <c r="CN65" s="1310"/>
      <c r="CO65" s="1310"/>
      <c r="CP65" s="1310"/>
      <c r="CQ65" s="1310"/>
      <c r="CR65" s="1310"/>
      <c r="CS65" s="1310"/>
      <c r="CT65" s="1310"/>
      <c r="CU65" s="1310"/>
      <c r="CV65" s="1310"/>
      <c r="CW65" s="1310"/>
      <c r="CX65" s="1310"/>
      <c r="CY65" s="1310"/>
      <c r="CZ65" s="1310"/>
      <c r="DA65" s="1310"/>
      <c r="DB65" s="1310"/>
      <c r="DC65" s="1311"/>
    </row>
    <row r="66" spans="2:107" ht="13" x14ac:dyDescent="0.2">
      <c r="B66" s="395"/>
      <c r="AN66" s="1312"/>
      <c r="AO66" s="1313"/>
      <c r="AP66" s="1313"/>
      <c r="AQ66" s="1313"/>
      <c r="AR66" s="1313"/>
      <c r="AS66" s="1313"/>
      <c r="AT66" s="1313"/>
      <c r="AU66" s="1313"/>
      <c r="AV66" s="1313"/>
      <c r="AW66" s="1313"/>
      <c r="AX66" s="1313"/>
      <c r="AY66" s="1313"/>
      <c r="AZ66" s="1313"/>
      <c r="BA66" s="1313"/>
      <c r="BB66" s="1313"/>
      <c r="BC66" s="1313"/>
      <c r="BD66" s="1313"/>
      <c r="BE66" s="1313"/>
      <c r="BF66" s="1313"/>
      <c r="BG66" s="1313"/>
      <c r="BH66" s="1313"/>
      <c r="BI66" s="1313"/>
      <c r="BJ66" s="1313"/>
      <c r="BK66" s="1313"/>
      <c r="BL66" s="1313"/>
      <c r="BM66" s="1313"/>
      <c r="BN66" s="1313"/>
      <c r="BO66" s="1313"/>
      <c r="BP66" s="1313"/>
      <c r="BQ66" s="1313"/>
      <c r="BR66" s="1313"/>
      <c r="BS66" s="1313"/>
      <c r="BT66" s="1313"/>
      <c r="BU66" s="1313"/>
      <c r="BV66" s="1313"/>
      <c r="BW66" s="1313"/>
      <c r="BX66" s="1313"/>
      <c r="BY66" s="1313"/>
      <c r="BZ66" s="1313"/>
      <c r="CA66" s="1313"/>
      <c r="CB66" s="1313"/>
      <c r="CC66" s="1313"/>
      <c r="CD66" s="1313"/>
      <c r="CE66" s="1313"/>
      <c r="CF66" s="1313"/>
      <c r="CG66" s="1313"/>
      <c r="CH66" s="1313"/>
      <c r="CI66" s="1313"/>
      <c r="CJ66" s="1313"/>
      <c r="CK66" s="1313"/>
      <c r="CL66" s="1313"/>
      <c r="CM66" s="1313"/>
      <c r="CN66" s="1313"/>
      <c r="CO66" s="1313"/>
      <c r="CP66" s="1313"/>
      <c r="CQ66" s="1313"/>
      <c r="CR66" s="1313"/>
      <c r="CS66" s="1313"/>
      <c r="CT66" s="1313"/>
      <c r="CU66" s="1313"/>
      <c r="CV66" s="1313"/>
      <c r="CW66" s="1313"/>
      <c r="CX66" s="1313"/>
      <c r="CY66" s="1313"/>
      <c r="CZ66" s="1313"/>
      <c r="DA66" s="1313"/>
      <c r="DB66" s="1313"/>
      <c r="DC66" s="1314"/>
    </row>
    <row r="67" spans="2:107" ht="13" x14ac:dyDescent="0.2">
      <c r="B67" s="395"/>
      <c r="AN67" s="1312"/>
      <c r="AO67" s="1313"/>
      <c r="AP67" s="1313"/>
      <c r="AQ67" s="1313"/>
      <c r="AR67" s="1313"/>
      <c r="AS67" s="1313"/>
      <c r="AT67" s="1313"/>
      <c r="AU67" s="1313"/>
      <c r="AV67" s="1313"/>
      <c r="AW67" s="1313"/>
      <c r="AX67" s="1313"/>
      <c r="AY67" s="1313"/>
      <c r="AZ67" s="1313"/>
      <c r="BA67" s="1313"/>
      <c r="BB67" s="1313"/>
      <c r="BC67" s="1313"/>
      <c r="BD67" s="1313"/>
      <c r="BE67" s="1313"/>
      <c r="BF67" s="1313"/>
      <c r="BG67" s="1313"/>
      <c r="BH67" s="1313"/>
      <c r="BI67" s="1313"/>
      <c r="BJ67" s="1313"/>
      <c r="BK67" s="1313"/>
      <c r="BL67" s="1313"/>
      <c r="BM67" s="1313"/>
      <c r="BN67" s="1313"/>
      <c r="BO67" s="1313"/>
      <c r="BP67" s="1313"/>
      <c r="BQ67" s="1313"/>
      <c r="BR67" s="1313"/>
      <c r="BS67" s="1313"/>
      <c r="BT67" s="1313"/>
      <c r="BU67" s="1313"/>
      <c r="BV67" s="1313"/>
      <c r="BW67" s="1313"/>
      <c r="BX67" s="1313"/>
      <c r="BY67" s="1313"/>
      <c r="BZ67" s="1313"/>
      <c r="CA67" s="1313"/>
      <c r="CB67" s="1313"/>
      <c r="CC67" s="1313"/>
      <c r="CD67" s="1313"/>
      <c r="CE67" s="1313"/>
      <c r="CF67" s="1313"/>
      <c r="CG67" s="1313"/>
      <c r="CH67" s="1313"/>
      <c r="CI67" s="1313"/>
      <c r="CJ67" s="1313"/>
      <c r="CK67" s="1313"/>
      <c r="CL67" s="1313"/>
      <c r="CM67" s="1313"/>
      <c r="CN67" s="1313"/>
      <c r="CO67" s="1313"/>
      <c r="CP67" s="1313"/>
      <c r="CQ67" s="1313"/>
      <c r="CR67" s="1313"/>
      <c r="CS67" s="1313"/>
      <c r="CT67" s="1313"/>
      <c r="CU67" s="1313"/>
      <c r="CV67" s="1313"/>
      <c r="CW67" s="1313"/>
      <c r="CX67" s="1313"/>
      <c r="CY67" s="1313"/>
      <c r="CZ67" s="1313"/>
      <c r="DA67" s="1313"/>
      <c r="DB67" s="1313"/>
      <c r="DC67" s="1314"/>
    </row>
    <row r="68" spans="2:107" ht="13" x14ac:dyDescent="0.2">
      <c r="B68" s="395"/>
      <c r="AN68" s="1312"/>
      <c r="AO68" s="1313"/>
      <c r="AP68" s="1313"/>
      <c r="AQ68" s="1313"/>
      <c r="AR68" s="1313"/>
      <c r="AS68" s="1313"/>
      <c r="AT68" s="1313"/>
      <c r="AU68" s="1313"/>
      <c r="AV68" s="1313"/>
      <c r="AW68" s="1313"/>
      <c r="AX68" s="1313"/>
      <c r="AY68" s="1313"/>
      <c r="AZ68" s="1313"/>
      <c r="BA68" s="1313"/>
      <c r="BB68" s="1313"/>
      <c r="BC68" s="1313"/>
      <c r="BD68" s="1313"/>
      <c r="BE68" s="1313"/>
      <c r="BF68" s="1313"/>
      <c r="BG68" s="1313"/>
      <c r="BH68" s="1313"/>
      <c r="BI68" s="1313"/>
      <c r="BJ68" s="1313"/>
      <c r="BK68" s="1313"/>
      <c r="BL68" s="1313"/>
      <c r="BM68" s="1313"/>
      <c r="BN68" s="1313"/>
      <c r="BO68" s="1313"/>
      <c r="BP68" s="1313"/>
      <c r="BQ68" s="1313"/>
      <c r="BR68" s="1313"/>
      <c r="BS68" s="1313"/>
      <c r="BT68" s="1313"/>
      <c r="BU68" s="1313"/>
      <c r="BV68" s="1313"/>
      <c r="BW68" s="1313"/>
      <c r="BX68" s="1313"/>
      <c r="BY68" s="1313"/>
      <c r="BZ68" s="1313"/>
      <c r="CA68" s="1313"/>
      <c r="CB68" s="1313"/>
      <c r="CC68" s="1313"/>
      <c r="CD68" s="1313"/>
      <c r="CE68" s="1313"/>
      <c r="CF68" s="1313"/>
      <c r="CG68" s="1313"/>
      <c r="CH68" s="1313"/>
      <c r="CI68" s="1313"/>
      <c r="CJ68" s="1313"/>
      <c r="CK68" s="1313"/>
      <c r="CL68" s="1313"/>
      <c r="CM68" s="1313"/>
      <c r="CN68" s="1313"/>
      <c r="CO68" s="1313"/>
      <c r="CP68" s="1313"/>
      <c r="CQ68" s="1313"/>
      <c r="CR68" s="1313"/>
      <c r="CS68" s="1313"/>
      <c r="CT68" s="1313"/>
      <c r="CU68" s="1313"/>
      <c r="CV68" s="1313"/>
      <c r="CW68" s="1313"/>
      <c r="CX68" s="1313"/>
      <c r="CY68" s="1313"/>
      <c r="CZ68" s="1313"/>
      <c r="DA68" s="1313"/>
      <c r="DB68" s="1313"/>
      <c r="DC68" s="1314"/>
    </row>
    <row r="69" spans="2:107" ht="13" x14ac:dyDescent="0.2">
      <c r="B69" s="395"/>
      <c r="AN69" s="1315"/>
      <c r="AO69" s="1316"/>
      <c r="AP69" s="1316"/>
      <c r="AQ69" s="1316"/>
      <c r="AR69" s="1316"/>
      <c r="AS69" s="1316"/>
      <c r="AT69" s="1316"/>
      <c r="AU69" s="1316"/>
      <c r="AV69" s="1316"/>
      <c r="AW69" s="1316"/>
      <c r="AX69" s="1316"/>
      <c r="AY69" s="1316"/>
      <c r="AZ69" s="1316"/>
      <c r="BA69" s="1316"/>
      <c r="BB69" s="1316"/>
      <c r="BC69" s="1316"/>
      <c r="BD69" s="1316"/>
      <c r="BE69" s="1316"/>
      <c r="BF69" s="1316"/>
      <c r="BG69" s="1316"/>
      <c r="BH69" s="1316"/>
      <c r="BI69" s="1316"/>
      <c r="BJ69" s="1316"/>
      <c r="BK69" s="1316"/>
      <c r="BL69" s="1316"/>
      <c r="BM69" s="1316"/>
      <c r="BN69" s="1316"/>
      <c r="BO69" s="1316"/>
      <c r="BP69" s="1316"/>
      <c r="BQ69" s="1316"/>
      <c r="BR69" s="1316"/>
      <c r="BS69" s="1316"/>
      <c r="BT69" s="1316"/>
      <c r="BU69" s="1316"/>
      <c r="BV69" s="1316"/>
      <c r="BW69" s="1316"/>
      <c r="BX69" s="1316"/>
      <c r="BY69" s="1316"/>
      <c r="BZ69" s="1316"/>
      <c r="CA69" s="1316"/>
      <c r="CB69" s="1316"/>
      <c r="CC69" s="1316"/>
      <c r="CD69" s="1316"/>
      <c r="CE69" s="1316"/>
      <c r="CF69" s="1316"/>
      <c r="CG69" s="1316"/>
      <c r="CH69" s="1316"/>
      <c r="CI69" s="1316"/>
      <c r="CJ69" s="1316"/>
      <c r="CK69" s="1316"/>
      <c r="CL69" s="1316"/>
      <c r="CM69" s="1316"/>
      <c r="CN69" s="1316"/>
      <c r="CO69" s="1316"/>
      <c r="CP69" s="1316"/>
      <c r="CQ69" s="1316"/>
      <c r="CR69" s="1316"/>
      <c r="CS69" s="1316"/>
      <c r="CT69" s="1316"/>
      <c r="CU69" s="1316"/>
      <c r="CV69" s="1316"/>
      <c r="CW69" s="1316"/>
      <c r="CX69" s="1316"/>
      <c r="CY69" s="1316"/>
      <c r="CZ69" s="1316"/>
      <c r="DA69" s="1316"/>
      <c r="DB69" s="1316"/>
      <c r="DC69" s="1317"/>
    </row>
    <row r="70" spans="2:107" ht="13"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 x14ac:dyDescent="0.2">
      <c r="B71" s="395"/>
      <c r="G71" s="420"/>
      <c r="I71" s="421"/>
      <c r="J71" s="418"/>
      <c r="K71" s="418"/>
      <c r="L71" s="419"/>
      <c r="M71" s="418"/>
      <c r="N71" s="419"/>
      <c r="AM71" s="420"/>
      <c r="AN71" s="388" t="s">
        <v>606</v>
      </c>
    </row>
    <row r="72" spans="2:107" ht="13" x14ac:dyDescent="0.2">
      <c r="B72" s="395"/>
      <c r="G72" s="1318"/>
      <c r="H72" s="1318"/>
      <c r="I72" s="1318"/>
      <c r="J72" s="1318"/>
      <c r="K72" s="405"/>
      <c r="L72" s="405"/>
      <c r="M72" s="406"/>
      <c r="N72" s="406"/>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22" t="s">
        <v>566</v>
      </c>
      <c r="BQ72" s="1322"/>
      <c r="BR72" s="1322"/>
      <c r="BS72" s="1322"/>
      <c r="BT72" s="1322"/>
      <c r="BU72" s="1322"/>
      <c r="BV72" s="1322"/>
      <c r="BW72" s="1322"/>
      <c r="BX72" s="1322" t="s">
        <v>567</v>
      </c>
      <c r="BY72" s="1322"/>
      <c r="BZ72" s="1322"/>
      <c r="CA72" s="1322"/>
      <c r="CB72" s="1322"/>
      <c r="CC72" s="1322"/>
      <c r="CD72" s="1322"/>
      <c r="CE72" s="1322"/>
      <c r="CF72" s="1322" t="s">
        <v>568</v>
      </c>
      <c r="CG72" s="1322"/>
      <c r="CH72" s="1322"/>
      <c r="CI72" s="1322"/>
      <c r="CJ72" s="1322"/>
      <c r="CK72" s="1322"/>
      <c r="CL72" s="1322"/>
      <c r="CM72" s="1322"/>
      <c r="CN72" s="1322" t="s">
        <v>569</v>
      </c>
      <c r="CO72" s="1322"/>
      <c r="CP72" s="1322"/>
      <c r="CQ72" s="1322"/>
      <c r="CR72" s="1322"/>
      <c r="CS72" s="1322"/>
      <c r="CT72" s="1322"/>
      <c r="CU72" s="1322"/>
      <c r="CV72" s="1322" t="s">
        <v>570</v>
      </c>
      <c r="CW72" s="1322"/>
      <c r="CX72" s="1322"/>
      <c r="CY72" s="1322"/>
      <c r="CZ72" s="1322"/>
      <c r="DA72" s="1322"/>
      <c r="DB72" s="1322"/>
      <c r="DC72" s="1322"/>
    </row>
    <row r="73" spans="2:107" ht="13" x14ac:dyDescent="0.2">
      <c r="B73" s="395"/>
      <c r="G73" s="1328"/>
      <c r="H73" s="1328"/>
      <c r="I73" s="1328"/>
      <c r="J73" s="1328"/>
      <c r="K73" s="1329"/>
      <c r="L73" s="1329"/>
      <c r="M73" s="1329"/>
      <c r="N73" s="1329"/>
      <c r="AM73" s="404"/>
      <c r="AN73" s="1325" t="s">
        <v>607</v>
      </c>
      <c r="AO73" s="1325"/>
      <c r="AP73" s="1325"/>
      <c r="AQ73" s="1325"/>
      <c r="AR73" s="1325"/>
      <c r="AS73" s="1325"/>
      <c r="AT73" s="1325"/>
      <c r="AU73" s="1325"/>
      <c r="AV73" s="1325"/>
      <c r="AW73" s="1325"/>
      <c r="AX73" s="1325"/>
      <c r="AY73" s="1325"/>
      <c r="AZ73" s="1325"/>
      <c r="BA73" s="1325"/>
      <c r="BB73" s="1325" t="s">
        <v>609</v>
      </c>
      <c r="BC73" s="1325"/>
      <c r="BD73" s="1325"/>
      <c r="BE73" s="1325"/>
      <c r="BF73" s="1325"/>
      <c r="BG73" s="1325"/>
      <c r="BH73" s="1325"/>
      <c r="BI73" s="1325"/>
      <c r="BJ73" s="1325"/>
      <c r="BK73" s="1325"/>
      <c r="BL73" s="1325"/>
      <c r="BM73" s="1325"/>
      <c r="BN73" s="1325"/>
      <c r="BO73" s="1325"/>
      <c r="BP73" s="1323">
        <v>58.2</v>
      </c>
      <c r="BQ73" s="1323"/>
      <c r="BR73" s="1323"/>
      <c r="BS73" s="1323"/>
      <c r="BT73" s="1323"/>
      <c r="BU73" s="1323"/>
      <c r="BV73" s="1323"/>
      <c r="BW73" s="1323"/>
      <c r="BX73" s="1323">
        <v>54</v>
      </c>
      <c r="BY73" s="1323"/>
      <c r="BZ73" s="1323"/>
      <c r="CA73" s="1323"/>
      <c r="CB73" s="1323"/>
      <c r="CC73" s="1323"/>
      <c r="CD73" s="1323"/>
      <c r="CE73" s="1323"/>
      <c r="CF73" s="1323">
        <v>48.8</v>
      </c>
      <c r="CG73" s="1323"/>
      <c r="CH73" s="1323"/>
      <c r="CI73" s="1323"/>
      <c r="CJ73" s="1323"/>
      <c r="CK73" s="1323"/>
      <c r="CL73" s="1323"/>
      <c r="CM73" s="1323"/>
      <c r="CN73" s="1323">
        <v>35.799999999999997</v>
      </c>
      <c r="CO73" s="1323"/>
      <c r="CP73" s="1323"/>
      <c r="CQ73" s="1323"/>
      <c r="CR73" s="1323"/>
      <c r="CS73" s="1323"/>
      <c r="CT73" s="1323"/>
      <c r="CU73" s="1323"/>
      <c r="CV73" s="1323">
        <v>38.9</v>
      </c>
      <c r="CW73" s="1323"/>
      <c r="CX73" s="1323"/>
      <c r="CY73" s="1323"/>
      <c r="CZ73" s="1323"/>
      <c r="DA73" s="1323"/>
      <c r="DB73" s="1323"/>
      <c r="DC73" s="1323"/>
    </row>
    <row r="74" spans="2:107" ht="13" x14ac:dyDescent="0.2">
      <c r="B74" s="395"/>
      <c r="G74" s="1328"/>
      <c r="H74" s="1328"/>
      <c r="I74" s="1328"/>
      <c r="J74" s="1328"/>
      <c r="K74" s="1329"/>
      <c r="L74" s="1329"/>
      <c r="M74" s="1329"/>
      <c r="N74" s="1329"/>
      <c r="AM74" s="404"/>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3"/>
      <c r="BQ74" s="1323"/>
      <c r="BR74" s="1323"/>
      <c r="BS74" s="1323"/>
      <c r="BT74" s="1323"/>
      <c r="BU74" s="1323"/>
      <c r="BV74" s="1323"/>
      <c r="BW74" s="1323"/>
      <c r="BX74" s="1323"/>
      <c r="BY74" s="1323"/>
      <c r="BZ74" s="1323"/>
      <c r="CA74" s="1323"/>
      <c r="CB74" s="1323"/>
      <c r="CC74" s="1323"/>
      <c r="CD74" s="1323"/>
      <c r="CE74" s="1323"/>
      <c r="CF74" s="1323"/>
      <c r="CG74" s="1323"/>
      <c r="CH74" s="1323"/>
      <c r="CI74" s="1323"/>
      <c r="CJ74" s="1323"/>
      <c r="CK74" s="1323"/>
      <c r="CL74" s="1323"/>
      <c r="CM74" s="1323"/>
      <c r="CN74" s="1323"/>
      <c r="CO74" s="1323"/>
      <c r="CP74" s="1323"/>
      <c r="CQ74" s="1323"/>
      <c r="CR74" s="1323"/>
      <c r="CS74" s="1323"/>
      <c r="CT74" s="1323"/>
      <c r="CU74" s="1323"/>
      <c r="CV74" s="1323"/>
      <c r="CW74" s="1323"/>
      <c r="CX74" s="1323"/>
      <c r="CY74" s="1323"/>
      <c r="CZ74" s="1323"/>
      <c r="DA74" s="1323"/>
      <c r="DB74" s="1323"/>
      <c r="DC74" s="1323"/>
    </row>
    <row r="75" spans="2:107" ht="13" x14ac:dyDescent="0.2">
      <c r="B75" s="395"/>
      <c r="G75" s="1328"/>
      <c r="H75" s="1328"/>
      <c r="I75" s="1318"/>
      <c r="J75" s="1318"/>
      <c r="K75" s="1324"/>
      <c r="L75" s="1324"/>
      <c r="M75" s="1324"/>
      <c r="N75" s="1324"/>
      <c r="AM75" s="404"/>
      <c r="AN75" s="1325"/>
      <c r="AO75" s="1325"/>
      <c r="AP75" s="1325"/>
      <c r="AQ75" s="1325"/>
      <c r="AR75" s="1325"/>
      <c r="AS75" s="1325"/>
      <c r="AT75" s="1325"/>
      <c r="AU75" s="1325"/>
      <c r="AV75" s="1325"/>
      <c r="AW75" s="1325"/>
      <c r="AX75" s="1325"/>
      <c r="AY75" s="1325"/>
      <c r="AZ75" s="1325"/>
      <c r="BA75" s="1325"/>
      <c r="BB75" s="1325" t="s">
        <v>615</v>
      </c>
      <c r="BC75" s="1325"/>
      <c r="BD75" s="1325"/>
      <c r="BE75" s="1325"/>
      <c r="BF75" s="1325"/>
      <c r="BG75" s="1325"/>
      <c r="BH75" s="1325"/>
      <c r="BI75" s="1325"/>
      <c r="BJ75" s="1325"/>
      <c r="BK75" s="1325"/>
      <c r="BL75" s="1325"/>
      <c r="BM75" s="1325"/>
      <c r="BN75" s="1325"/>
      <c r="BO75" s="1325"/>
      <c r="BP75" s="1323">
        <v>2.7</v>
      </c>
      <c r="BQ75" s="1323"/>
      <c r="BR75" s="1323"/>
      <c r="BS75" s="1323"/>
      <c r="BT75" s="1323"/>
      <c r="BU75" s="1323"/>
      <c r="BV75" s="1323"/>
      <c r="BW75" s="1323"/>
      <c r="BX75" s="1323">
        <v>2.5</v>
      </c>
      <c r="BY75" s="1323"/>
      <c r="BZ75" s="1323"/>
      <c r="CA75" s="1323"/>
      <c r="CB75" s="1323"/>
      <c r="CC75" s="1323"/>
      <c r="CD75" s="1323"/>
      <c r="CE75" s="1323"/>
      <c r="CF75" s="1323">
        <v>2.6</v>
      </c>
      <c r="CG75" s="1323"/>
      <c r="CH75" s="1323"/>
      <c r="CI75" s="1323"/>
      <c r="CJ75" s="1323"/>
      <c r="CK75" s="1323"/>
      <c r="CL75" s="1323"/>
      <c r="CM75" s="1323"/>
      <c r="CN75" s="1323">
        <v>2.4</v>
      </c>
      <c r="CO75" s="1323"/>
      <c r="CP75" s="1323"/>
      <c r="CQ75" s="1323"/>
      <c r="CR75" s="1323"/>
      <c r="CS75" s="1323"/>
      <c r="CT75" s="1323"/>
      <c r="CU75" s="1323"/>
      <c r="CV75" s="1323">
        <v>2.6</v>
      </c>
      <c r="CW75" s="1323"/>
      <c r="CX75" s="1323"/>
      <c r="CY75" s="1323"/>
      <c r="CZ75" s="1323"/>
      <c r="DA75" s="1323"/>
      <c r="DB75" s="1323"/>
      <c r="DC75" s="1323"/>
    </row>
    <row r="76" spans="2:107" ht="13" x14ac:dyDescent="0.2">
      <c r="B76" s="395"/>
      <c r="G76" s="1328"/>
      <c r="H76" s="1328"/>
      <c r="I76" s="1318"/>
      <c r="J76" s="1318"/>
      <c r="K76" s="1324"/>
      <c r="L76" s="1324"/>
      <c r="M76" s="1324"/>
      <c r="N76" s="1324"/>
      <c r="AM76" s="404"/>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3"/>
      <c r="BQ76" s="1323"/>
      <c r="BR76" s="1323"/>
      <c r="BS76" s="1323"/>
      <c r="BT76" s="1323"/>
      <c r="BU76" s="1323"/>
      <c r="BV76" s="1323"/>
      <c r="BW76" s="1323"/>
      <c r="BX76" s="1323"/>
      <c r="BY76" s="1323"/>
      <c r="BZ76" s="1323"/>
      <c r="CA76" s="1323"/>
      <c r="CB76" s="1323"/>
      <c r="CC76" s="1323"/>
      <c r="CD76" s="1323"/>
      <c r="CE76" s="1323"/>
      <c r="CF76" s="1323"/>
      <c r="CG76" s="1323"/>
      <c r="CH76" s="1323"/>
      <c r="CI76" s="1323"/>
      <c r="CJ76" s="1323"/>
      <c r="CK76" s="1323"/>
      <c r="CL76" s="1323"/>
      <c r="CM76" s="1323"/>
      <c r="CN76" s="1323"/>
      <c r="CO76" s="1323"/>
      <c r="CP76" s="1323"/>
      <c r="CQ76" s="1323"/>
      <c r="CR76" s="1323"/>
      <c r="CS76" s="1323"/>
      <c r="CT76" s="1323"/>
      <c r="CU76" s="1323"/>
      <c r="CV76" s="1323"/>
      <c r="CW76" s="1323"/>
      <c r="CX76" s="1323"/>
      <c r="CY76" s="1323"/>
      <c r="CZ76" s="1323"/>
      <c r="DA76" s="1323"/>
      <c r="DB76" s="1323"/>
      <c r="DC76" s="1323"/>
    </row>
    <row r="77" spans="2:107" ht="13" x14ac:dyDescent="0.2">
      <c r="B77" s="395"/>
      <c r="G77" s="1318"/>
      <c r="H77" s="1318"/>
      <c r="I77" s="1318"/>
      <c r="J77" s="1318"/>
      <c r="K77" s="1329"/>
      <c r="L77" s="1329"/>
      <c r="M77" s="1329"/>
      <c r="N77" s="1329"/>
      <c r="AN77" s="1322" t="s">
        <v>611</v>
      </c>
      <c r="AO77" s="1322"/>
      <c r="AP77" s="1322"/>
      <c r="AQ77" s="1322"/>
      <c r="AR77" s="1322"/>
      <c r="AS77" s="1322"/>
      <c r="AT77" s="1322"/>
      <c r="AU77" s="1322"/>
      <c r="AV77" s="1322"/>
      <c r="AW77" s="1322"/>
      <c r="AX77" s="1322"/>
      <c r="AY77" s="1322"/>
      <c r="AZ77" s="1322"/>
      <c r="BA77" s="1322"/>
      <c r="BB77" s="1325" t="s">
        <v>608</v>
      </c>
      <c r="BC77" s="1325"/>
      <c r="BD77" s="1325"/>
      <c r="BE77" s="1325"/>
      <c r="BF77" s="1325"/>
      <c r="BG77" s="1325"/>
      <c r="BH77" s="1325"/>
      <c r="BI77" s="1325"/>
      <c r="BJ77" s="1325"/>
      <c r="BK77" s="1325"/>
      <c r="BL77" s="1325"/>
      <c r="BM77" s="1325"/>
      <c r="BN77" s="1325"/>
      <c r="BO77" s="1325"/>
      <c r="BP77" s="1323">
        <v>37.4</v>
      </c>
      <c r="BQ77" s="1323"/>
      <c r="BR77" s="1323"/>
      <c r="BS77" s="1323"/>
      <c r="BT77" s="1323"/>
      <c r="BU77" s="1323"/>
      <c r="BV77" s="1323"/>
      <c r="BW77" s="1323"/>
      <c r="BX77" s="1323">
        <v>31</v>
      </c>
      <c r="BY77" s="1323"/>
      <c r="BZ77" s="1323"/>
      <c r="CA77" s="1323"/>
      <c r="CB77" s="1323"/>
      <c r="CC77" s="1323"/>
      <c r="CD77" s="1323"/>
      <c r="CE77" s="1323"/>
      <c r="CF77" s="1323">
        <v>30</v>
      </c>
      <c r="CG77" s="1323"/>
      <c r="CH77" s="1323"/>
      <c r="CI77" s="1323"/>
      <c r="CJ77" s="1323"/>
      <c r="CK77" s="1323"/>
      <c r="CL77" s="1323"/>
      <c r="CM77" s="1323"/>
      <c r="CN77" s="1323">
        <v>23.1</v>
      </c>
      <c r="CO77" s="1323"/>
      <c r="CP77" s="1323"/>
      <c r="CQ77" s="1323"/>
      <c r="CR77" s="1323"/>
      <c r="CS77" s="1323"/>
      <c r="CT77" s="1323"/>
      <c r="CU77" s="1323"/>
      <c r="CV77" s="1323">
        <v>19</v>
      </c>
      <c r="CW77" s="1323"/>
      <c r="CX77" s="1323"/>
      <c r="CY77" s="1323"/>
      <c r="CZ77" s="1323"/>
      <c r="DA77" s="1323"/>
      <c r="DB77" s="1323"/>
      <c r="DC77" s="1323"/>
    </row>
    <row r="78" spans="2:107" ht="13" x14ac:dyDescent="0.2">
      <c r="B78" s="395"/>
      <c r="G78" s="1318"/>
      <c r="H78" s="1318"/>
      <c r="I78" s="1318"/>
      <c r="J78" s="1318"/>
      <c r="K78" s="1329"/>
      <c r="L78" s="1329"/>
      <c r="M78" s="1329"/>
      <c r="N78" s="1329"/>
      <c r="AN78" s="1322"/>
      <c r="AO78" s="1322"/>
      <c r="AP78" s="1322"/>
      <c r="AQ78" s="1322"/>
      <c r="AR78" s="1322"/>
      <c r="AS78" s="1322"/>
      <c r="AT78" s="1322"/>
      <c r="AU78" s="1322"/>
      <c r="AV78" s="1322"/>
      <c r="AW78" s="1322"/>
      <c r="AX78" s="1322"/>
      <c r="AY78" s="1322"/>
      <c r="AZ78" s="1322"/>
      <c r="BA78" s="1322"/>
      <c r="BB78" s="1325"/>
      <c r="BC78" s="1325"/>
      <c r="BD78" s="1325"/>
      <c r="BE78" s="1325"/>
      <c r="BF78" s="1325"/>
      <c r="BG78" s="1325"/>
      <c r="BH78" s="1325"/>
      <c r="BI78" s="1325"/>
      <c r="BJ78" s="1325"/>
      <c r="BK78" s="1325"/>
      <c r="BL78" s="1325"/>
      <c r="BM78" s="1325"/>
      <c r="BN78" s="1325"/>
      <c r="BO78" s="1325"/>
      <c r="BP78" s="1323"/>
      <c r="BQ78" s="1323"/>
      <c r="BR78" s="1323"/>
      <c r="BS78" s="1323"/>
      <c r="BT78" s="1323"/>
      <c r="BU78" s="1323"/>
      <c r="BV78" s="1323"/>
      <c r="BW78" s="1323"/>
      <c r="BX78" s="1323"/>
      <c r="BY78" s="1323"/>
      <c r="BZ78" s="1323"/>
      <c r="CA78" s="1323"/>
      <c r="CB78" s="1323"/>
      <c r="CC78" s="1323"/>
      <c r="CD78" s="1323"/>
      <c r="CE78" s="1323"/>
      <c r="CF78" s="1323"/>
      <c r="CG78" s="1323"/>
      <c r="CH78" s="1323"/>
      <c r="CI78" s="1323"/>
      <c r="CJ78" s="1323"/>
      <c r="CK78" s="1323"/>
      <c r="CL78" s="1323"/>
      <c r="CM78" s="1323"/>
      <c r="CN78" s="1323"/>
      <c r="CO78" s="1323"/>
      <c r="CP78" s="1323"/>
      <c r="CQ78" s="1323"/>
      <c r="CR78" s="1323"/>
      <c r="CS78" s="1323"/>
      <c r="CT78" s="1323"/>
      <c r="CU78" s="1323"/>
      <c r="CV78" s="1323"/>
      <c r="CW78" s="1323"/>
      <c r="CX78" s="1323"/>
      <c r="CY78" s="1323"/>
      <c r="CZ78" s="1323"/>
      <c r="DA78" s="1323"/>
      <c r="DB78" s="1323"/>
      <c r="DC78" s="1323"/>
    </row>
    <row r="79" spans="2:107" ht="13" x14ac:dyDescent="0.2">
      <c r="B79" s="395"/>
      <c r="G79" s="1318"/>
      <c r="H79" s="1318"/>
      <c r="I79" s="1327"/>
      <c r="J79" s="1327"/>
      <c r="K79" s="1330"/>
      <c r="L79" s="1330"/>
      <c r="M79" s="1330"/>
      <c r="N79" s="1330"/>
      <c r="AN79" s="1322"/>
      <c r="AO79" s="1322"/>
      <c r="AP79" s="1322"/>
      <c r="AQ79" s="1322"/>
      <c r="AR79" s="1322"/>
      <c r="AS79" s="1322"/>
      <c r="AT79" s="1322"/>
      <c r="AU79" s="1322"/>
      <c r="AV79" s="1322"/>
      <c r="AW79" s="1322"/>
      <c r="AX79" s="1322"/>
      <c r="AY79" s="1322"/>
      <c r="AZ79" s="1322"/>
      <c r="BA79" s="1322"/>
      <c r="BB79" s="1325" t="s">
        <v>615</v>
      </c>
      <c r="BC79" s="1325"/>
      <c r="BD79" s="1325"/>
      <c r="BE79" s="1325"/>
      <c r="BF79" s="1325"/>
      <c r="BG79" s="1325"/>
      <c r="BH79" s="1325"/>
      <c r="BI79" s="1325"/>
      <c r="BJ79" s="1325"/>
      <c r="BK79" s="1325"/>
      <c r="BL79" s="1325"/>
      <c r="BM79" s="1325"/>
      <c r="BN79" s="1325"/>
      <c r="BO79" s="1325"/>
      <c r="BP79" s="1323">
        <v>6.3</v>
      </c>
      <c r="BQ79" s="1323"/>
      <c r="BR79" s="1323"/>
      <c r="BS79" s="1323"/>
      <c r="BT79" s="1323"/>
      <c r="BU79" s="1323"/>
      <c r="BV79" s="1323"/>
      <c r="BW79" s="1323"/>
      <c r="BX79" s="1323">
        <v>5.2</v>
      </c>
      <c r="BY79" s="1323"/>
      <c r="BZ79" s="1323"/>
      <c r="CA79" s="1323"/>
      <c r="CB79" s="1323"/>
      <c r="CC79" s="1323"/>
      <c r="CD79" s="1323"/>
      <c r="CE79" s="1323"/>
      <c r="CF79" s="1323">
        <v>5</v>
      </c>
      <c r="CG79" s="1323"/>
      <c r="CH79" s="1323"/>
      <c r="CI79" s="1323"/>
      <c r="CJ79" s="1323"/>
      <c r="CK79" s="1323"/>
      <c r="CL79" s="1323"/>
      <c r="CM79" s="1323"/>
      <c r="CN79" s="1323">
        <v>4.2</v>
      </c>
      <c r="CO79" s="1323"/>
      <c r="CP79" s="1323"/>
      <c r="CQ79" s="1323"/>
      <c r="CR79" s="1323"/>
      <c r="CS79" s="1323"/>
      <c r="CT79" s="1323"/>
      <c r="CU79" s="1323"/>
      <c r="CV79" s="1323">
        <v>3.6</v>
      </c>
      <c r="CW79" s="1323"/>
      <c r="CX79" s="1323"/>
      <c r="CY79" s="1323"/>
      <c r="CZ79" s="1323"/>
      <c r="DA79" s="1323"/>
      <c r="DB79" s="1323"/>
      <c r="DC79" s="1323"/>
    </row>
    <row r="80" spans="2:107" ht="13" x14ac:dyDescent="0.2">
      <c r="B80" s="395"/>
      <c r="G80" s="1318"/>
      <c r="H80" s="1318"/>
      <c r="I80" s="1327"/>
      <c r="J80" s="1327"/>
      <c r="K80" s="1330"/>
      <c r="L80" s="1330"/>
      <c r="M80" s="1330"/>
      <c r="N80" s="1330"/>
      <c r="AN80" s="1322"/>
      <c r="AO80" s="1322"/>
      <c r="AP80" s="1322"/>
      <c r="AQ80" s="1322"/>
      <c r="AR80" s="1322"/>
      <c r="AS80" s="1322"/>
      <c r="AT80" s="1322"/>
      <c r="AU80" s="1322"/>
      <c r="AV80" s="1322"/>
      <c r="AW80" s="1322"/>
      <c r="AX80" s="1322"/>
      <c r="AY80" s="1322"/>
      <c r="AZ80" s="1322"/>
      <c r="BA80" s="1322"/>
      <c r="BB80" s="1325"/>
      <c r="BC80" s="1325"/>
      <c r="BD80" s="1325"/>
      <c r="BE80" s="1325"/>
      <c r="BF80" s="1325"/>
      <c r="BG80" s="1325"/>
      <c r="BH80" s="1325"/>
      <c r="BI80" s="1325"/>
      <c r="BJ80" s="1325"/>
      <c r="BK80" s="1325"/>
      <c r="BL80" s="1325"/>
      <c r="BM80" s="1325"/>
      <c r="BN80" s="1325"/>
      <c r="BO80" s="1325"/>
      <c r="BP80" s="1323"/>
      <c r="BQ80" s="1323"/>
      <c r="BR80" s="1323"/>
      <c r="BS80" s="1323"/>
      <c r="BT80" s="1323"/>
      <c r="BU80" s="1323"/>
      <c r="BV80" s="1323"/>
      <c r="BW80" s="1323"/>
      <c r="BX80" s="1323"/>
      <c r="BY80" s="1323"/>
      <c r="BZ80" s="1323"/>
      <c r="CA80" s="1323"/>
      <c r="CB80" s="1323"/>
      <c r="CC80" s="1323"/>
      <c r="CD80" s="1323"/>
      <c r="CE80" s="1323"/>
      <c r="CF80" s="1323"/>
      <c r="CG80" s="1323"/>
      <c r="CH80" s="1323"/>
      <c r="CI80" s="1323"/>
      <c r="CJ80" s="1323"/>
      <c r="CK80" s="1323"/>
      <c r="CL80" s="1323"/>
      <c r="CM80" s="1323"/>
      <c r="CN80" s="1323"/>
      <c r="CO80" s="1323"/>
      <c r="CP80" s="1323"/>
      <c r="CQ80" s="1323"/>
      <c r="CR80" s="1323"/>
      <c r="CS80" s="1323"/>
      <c r="CT80" s="1323"/>
      <c r="CU80" s="1323"/>
      <c r="CV80" s="1323"/>
      <c r="CW80" s="1323"/>
      <c r="CX80" s="1323"/>
      <c r="CY80" s="1323"/>
      <c r="CZ80" s="1323"/>
      <c r="DA80" s="1323"/>
      <c r="DB80" s="1323"/>
      <c r="DC80" s="1323"/>
    </row>
    <row r="81" spans="2:109" ht="13" x14ac:dyDescent="0.2">
      <c r="B81" s="395"/>
    </row>
    <row r="82" spans="2:109" ht="16.5"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 x14ac:dyDescent="0.2">
      <c r="DD84" s="388"/>
      <c r="DE84" s="388"/>
    </row>
    <row r="85" spans="2:109" ht="13" x14ac:dyDescent="0.2">
      <c r="DD85" s="388"/>
      <c r="DE85" s="388"/>
    </row>
    <row r="86" spans="2:109" ht="13" hidden="1" x14ac:dyDescent="0.2">
      <c r="DD86" s="388"/>
      <c r="DE86" s="388"/>
    </row>
    <row r="87" spans="2:109" ht="13" hidden="1" x14ac:dyDescent="0.2">
      <c r="K87" s="423"/>
      <c r="AQ87" s="423"/>
      <c r="BC87" s="423"/>
      <c r="BO87" s="423"/>
      <c r="CA87" s="423"/>
      <c r="CM87" s="423"/>
      <c r="CY87" s="423"/>
      <c r="DD87" s="388"/>
      <c r="DE87" s="388"/>
    </row>
    <row r="88" spans="2:109" ht="13" hidden="1" x14ac:dyDescent="0.2">
      <c r="DD88" s="388"/>
      <c r="DE88" s="388"/>
    </row>
    <row r="89" spans="2:109" ht="13" hidden="1" x14ac:dyDescent="0.2">
      <c r="DD89" s="388"/>
      <c r="DE89" s="388"/>
    </row>
    <row r="90" spans="2:109" ht="13" hidden="1" x14ac:dyDescent="0.2">
      <c r="DD90" s="388"/>
      <c r="DE90" s="388"/>
    </row>
    <row r="91" spans="2:109" ht="13"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u5lLPiLdAYNkUNi4wpSIgaLI5rVEPQMCrM24MwT92/1GDpjzDZKMpYiIbPBJ9R5M2pLcPzkV2fywIgb1Mkjzug==" saltValue="Z5pWYO02hFTqZeEls5eQ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 x14ac:dyDescent="0.2">
      <c r="S2" s="291"/>
      <c r="AH2" s="291"/>
    </row>
    <row r="3" spans="1: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 x14ac:dyDescent="0.2"/>
    <row r="5" spans="1:34" ht="13" x14ac:dyDescent="0.2"/>
    <row r="6" spans="1:34" ht="13" x14ac:dyDescent="0.2"/>
    <row r="7" spans="1:34" ht="13" x14ac:dyDescent="0.2"/>
    <row r="8" spans="1:34" ht="13" x14ac:dyDescent="0.2"/>
    <row r="9" spans="1:34" ht="13" x14ac:dyDescent="0.2">
      <c r="AH9" s="291"/>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564</v>
      </c>
    </row>
  </sheetData>
  <sheetProtection algorithmName="SHA-512" hashValue="T6TBJ1pSW5TFa41hQOP9d2EJT/dJyZhPt2ywqKZ3T+fggXHwJqkxyiNqaKG8dpdNLS6aozdY+qaVkQcx5VIRnA==" saltValue="VJbhIXBVGTdhuxVuC8djd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53125" style="292" customWidth="1"/>
    <col min="35" max="122" width="2.453125" style="291" customWidth="1"/>
    <col min="123" max="16384" width="2.4531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 x14ac:dyDescent="0.2">
      <c r="S2" s="291"/>
      <c r="AH2" s="291"/>
    </row>
    <row r="3" spans="2:34"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 x14ac:dyDescent="0.2"/>
    <row r="5" spans="2:34" ht="13" x14ac:dyDescent="0.2"/>
    <row r="6" spans="2:34" ht="13" x14ac:dyDescent="0.2"/>
    <row r="7" spans="2:34" ht="13" x14ac:dyDescent="0.2"/>
    <row r="8" spans="2:34" ht="13" x14ac:dyDescent="0.2"/>
    <row r="9" spans="2:34" ht="13" x14ac:dyDescent="0.2">
      <c r="AH9" s="29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1"/>
    </row>
    <row r="18" spans="12:34" ht="13" x14ac:dyDescent="0.2"/>
    <row r="19" spans="12:34" ht="13" x14ac:dyDescent="0.2"/>
    <row r="20" spans="12:34" ht="13" x14ac:dyDescent="0.2">
      <c r="AH20" s="291"/>
    </row>
    <row r="21" spans="12:34" ht="13" x14ac:dyDescent="0.2">
      <c r="AH21" s="291"/>
    </row>
    <row r="22" spans="12:34" ht="13" x14ac:dyDescent="0.2"/>
    <row r="23" spans="12:34" ht="13" x14ac:dyDescent="0.2"/>
    <row r="24" spans="12:34" ht="13" x14ac:dyDescent="0.2">
      <c r="Q24" s="291"/>
    </row>
    <row r="25" spans="12:34" ht="13" x14ac:dyDescent="0.2"/>
    <row r="26" spans="12:34" ht="13" x14ac:dyDescent="0.2"/>
    <row r="27" spans="12:34" ht="13" x14ac:dyDescent="0.2"/>
    <row r="28" spans="12:34" ht="13" x14ac:dyDescent="0.2">
      <c r="O28" s="291"/>
      <c r="T28" s="291"/>
      <c r="AH28" s="291"/>
    </row>
    <row r="29" spans="12:34" ht="13" x14ac:dyDescent="0.2"/>
    <row r="30" spans="12:34" ht="13" x14ac:dyDescent="0.2"/>
    <row r="31" spans="12:34" ht="13" x14ac:dyDescent="0.2">
      <c r="Q31" s="291"/>
    </row>
    <row r="32" spans="12:34" ht="13" x14ac:dyDescent="0.2">
      <c r="L32" s="291"/>
    </row>
    <row r="33" spans="2:34" ht="13" x14ac:dyDescent="0.2">
      <c r="C33" s="291"/>
      <c r="E33" s="291"/>
      <c r="G33" s="291"/>
      <c r="I33" s="291"/>
      <c r="X33" s="291"/>
    </row>
    <row r="34" spans="2:34" ht="13" x14ac:dyDescent="0.2">
      <c r="B34" s="291"/>
      <c r="P34" s="291"/>
      <c r="R34" s="291"/>
      <c r="T34" s="291"/>
    </row>
    <row r="35" spans="2:34" ht="13" x14ac:dyDescent="0.2">
      <c r="D35" s="291"/>
      <c r="W35" s="291"/>
      <c r="AC35" s="291"/>
      <c r="AD35" s="291"/>
      <c r="AE35" s="291"/>
      <c r="AF35" s="291"/>
      <c r="AG35" s="291"/>
      <c r="AH35" s="291"/>
    </row>
    <row r="36" spans="2:34" ht="13" x14ac:dyDescent="0.2">
      <c r="H36" s="291"/>
      <c r="J36" s="291"/>
      <c r="K36" s="291"/>
      <c r="M36" s="291"/>
      <c r="Y36" s="291"/>
      <c r="Z36" s="291"/>
      <c r="AA36" s="291"/>
      <c r="AB36" s="291"/>
      <c r="AC36" s="291"/>
      <c r="AD36" s="291"/>
      <c r="AE36" s="291"/>
      <c r="AF36" s="291"/>
      <c r="AG36" s="291"/>
      <c r="AH36" s="291"/>
    </row>
    <row r="37" spans="2:34" ht="13" x14ac:dyDescent="0.2">
      <c r="AH37" s="291"/>
    </row>
    <row r="38" spans="2:34" ht="13" x14ac:dyDescent="0.2">
      <c r="AG38" s="291"/>
      <c r="AH38" s="291"/>
    </row>
    <row r="39" spans="2:34" ht="13" x14ac:dyDescent="0.2"/>
    <row r="40" spans="2:34" ht="13" x14ac:dyDescent="0.2">
      <c r="X40" s="291"/>
    </row>
    <row r="41" spans="2:34" ht="13" x14ac:dyDescent="0.2">
      <c r="R41" s="291"/>
    </row>
    <row r="42" spans="2:34" ht="13" x14ac:dyDescent="0.2">
      <c r="W42" s="291"/>
    </row>
    <row r="43" spans="2:34" ht="13" x14ac:dyDescent="0.2">
      <c r="Y43" s="291"/>
      <c r="Z43" s="291"/>
      <c r="AA43" s="291"/>
      <c r="AB43" s="291"/>
      <c r="AC43" s="291"/>
      <c r="AD43" s="291"/>
      <c r="AE43" s="291"/>
      <c r="AF43" s="291"/>
      <c r="AG43" s="291"/>
      <c r="AH43" s="291"/>
    </row>
    <row r="44" spans="2:34" ht="13" x14ac:dyDescent="0.2">
      <c r="AH44" s="291"/>
    </row>
    <row r="45" spans="2:34" ht="13" x14ac:dyDescent="0.2">
      <c r="X45" s="291"/>
    </row>
    <row r="46" spans="2:34" ht="13" x14ac:dyDescent="0.2"/>
    <row r="47" spans="2:34" ht="13" x14ac:dyDescent="0.2"/>
    <row r="48" spans="2:34" ht="13" x14ac:dyDescent="0.2">
      <c r="W48" s="291"/>
      <c r="Y48" s="291"/>
      <c r="Z48" s="291"/>
      <c r="AA48" s="291"/>
      <c r="AB48" s="291"/>
      <c r="AC48" s="291"/>
      <c r="AD48" s="291"/>
      <c r="AE48" s="291"/>
      <c r="AF48" s="291"/>
      <c r="AG48" s="291"/>
      <c r="AH48" s="291"/>
    </row>
    <row r="49" spans="28:34" ht="13" x14ac:dyDescent="0.2"/>
    <row r="50" spans="28:34" ht="13" x14ac:dyDescent="0.2">
      <c r="AE50" s="291"/>
      <c r="AF50" s="291"/>
      <c r="AG50" s="291"/>
      <c r="AH50" s="291"/>
    </row>
    <row r="51" spans="28:34" ht="13" x14ac:dyDescent="0.2">
      <c r="AC51" s="291"/>
      <c r="AD51" s="291"/>
      <c r="AE51" s="291"/>
      <c r="AF51" s="291"/>
      <c r="AG51" s="291"/>
      <c r="AH51" s="291"/>
    </row>
    <row r="52" spans="28:34" ht="13" x14ac:dyDescent="0.2"/>
    <row r="53" spans="28:34" ht="13" x14ac:dyDescent="0.2">
      <c r="AF53" s="291"/>
      <c r="AG53" s="291"/>
      <c r="AH53" s="291"/>
    </row>
    <row r="54" spans="28:34" ht="13" x14ac:dyDescent="0.2">
      <c r="AH54" s="291"/>
    </row>
    <row r="55" spans="28:34" ht="13" x14ac:dyDescent="0.2"/>
    <row r="56" spans="28:34" ht="13" x14ac:dyDescent="0.2">
      <c r="AB56" s="291"/>
      <c r="AC56" s="291"/>
      <c r="AD56" s="291"/>
      <c r="AE56" s="291"/>
      <c r="AF56" s="291"/>
      <c r="AG56" s="291"/>
      <c r="AH56" s="291"/>
    </row>
    <row r="57" spans="28:34" ht="13" x14ac:dyDescent="0.2">
      <c r="AH57" s="291"/>
    </row>
    <row r="58" spans="28:34" ht="13" x14ac:dyDescent="0.2">
      <c r="AH58" s="291"/>
    </row>
    <row r="59" spans="28:34" ht="13" x14ac:dyDescent="0.2">
      <c r="AG59" s="291"/>
      <c r="AH59" s="291"/>
    </row>
    <row r="60" spans="28:34" ht="13" x14ac:dyDescent="0.2"/>
    <row r="61" spans="28:34" ht="13" x14ac:dyDescent="0.2"/>
    <row r="62" spans="28:34" ht="13" x14ac:dyDescent="0.2"/>
    <row r="63" spans="28:34" ht="13" x14ac:dyDescent="0.2">
      <c r="AH63" s="291"/>
    </row>
    <row r="64" spans="28:34" ht="13" x14ac:dyDescent="0.2">
      <c r="AG64" s="291"/>
      <c r="AH64" s="291"/>
    </row>
    <row r="65" spans="28:34" ht="13" x14ac:dyDescent="0.2"/>
    <row r="66" spans="28:34" ht="13" x14ac:dyDescent="0.2"/>
    <row r="67" spans="28:34" ht="13" x14ac:dyDescent="0.2"/>
    <row r="68" spans="28:34" ht="13" x14ac:dyDescent="0.2">
      <c r="AB68" s="291"/>
      <c r="AC68" s="291"/>
      <c r="AD68" s="291"/>
      <c r="AE68" s="291"/>
      <c r="AF68" s="291"/>
      <c r="AG68" s="291"/>
      <c r="AH68" s="291"/>
    </row>
    <row r="69" spans="28:34" ht="13" x14ac:dyDescent="0.2">
      <c r="AF69" s="291"/>
      <c r="AG69" s="291"/>
      <c r="AH69" s="291"/>
    </row>
    <row r="70" spans="28:34" ht="13" x14ac:dyDescent="0.2"/>
    <row r="71" spans="28:34" ht="13" x14ac:dyDescent="0.2"/>
    <row r="72" spans="28:34" ht="13" x14ac:dyDescent="0.2"/>
    <row r="73" spans="28:34" ht="13" x14ac:dyDescent="0.2"/>
    <row r="74" spans="28:34" ht="13" x14ac:dyDescent="0.2"/>
    <row r="75" spans="28:34" ht="13" x14ac:dyDescent="0.2">
      <c r="AH75" s="291"/>
    </row>
    <row r="76" spans="28:34" ht="13" x14ac:dyDescent="0.2">
      <c r="AF76" s="291"/>
      <c r="AG76" s="291"/>
      <c r="AH76" s="291"/>
    </row>
    <row r="77" spans="28:34" ht="13" x14ac:dyDescent="0.2">
      <c r="AG77" s="291"/>
      <c r="AH77" s="291"/>
    </row>
    <row r="78" spans="28:34" ht="13" x14ac:dyDescent="0.2"/>
    <row r="79" spans="28:34" ht="13" x14ac:dyDescent="0.2"/>
    <row r="80" spans="28:34" ht="13" x14ac:dyDescent="0.2"/>
    <row r="81" spans="25:34" ht="13" x14ac:dyDescent="0.2"/>
    <row r="82" spans="25:34" ht="13" x14ac:dyDescent="0.2">
      <c r="Y82" s="291"/>
    </row>
    <row r="83" spans="25:34" ht="13" x14ac:dyDescent="0.2">
      <c r="Y83" s="291"/>
      <c r="Z83" s="291"/>
      <c r="AA83" s="291"/>
      <c r="AB83" s="291"/>
      <c r="AC83" s="291"/>
      <c r="AD83" s="291"/>
      <c r="AE83" s="291"/>
      <c r="AF83" s="291"/>
      <c r="AG83" s="291"/>
      <c r="AH83" s="291"/>
    </row>
    <row r="84" spans="25:34" ht="13" x14ac:dyDescent="0.2"/>
    <row r="85" spans="25:34" ht="13" x14ac:dyDescent="0.2"/>
    <row r="86" spans="25:34" ht="13" x14ac:dyDescent="0.2"/>
    <row r="87" spans="25:34" ht="13" x14ac:dyDescent="0.2"/>
    <row r="88" spans="25:34" ht="13" x14ac:dyDescent="0.2">
      <c r="AH88" s="29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564</v>
      </c>
    </row>
  </sheetData>
  <sheetProtection algorithmName="SHA-512" hashValue="hQWFqlVGGLzcNMU3FHi6Ys/a3et8MbX6tGlb+TEtX31wEnYBnnwq266pfenj/GH8byvS5JZnDAoqKK12FNHTSg==" saltValue="0NS+clUiZaYLno49d4Kbp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52</v>
      </c>
      <c r="E2" s="155"/>
      <c r="F2" s="156" t="s">
        <v>563</v>
      </c>
      <c r="G2" s="157"/>
      <c r="H2" s="158"/>
    </row>
    <row r="3" spans="1:8" x14ac:dyDescent="0.2">
      <c r="A3" s="154" t="s">
        <v>556</v>
      </c>
      <c r="B3" s="159"/>
      <c r="C3" s="160"/>
      <c r="D3" s="161">
        <v>32040</v>
      </c>
      <c r="E3" s="162"/>
      <c r="F3" s="163">
        <v>43554</v>
      </c>
      <c r="G3" s="164"/>
      <c r="H3" s="165"/>
    </row>
    <row r="4" spans="1:8" x14ac:dyDescent="0.2">
      <c r="A4" s="166"/>
      <c r="B4" s="167"/>
      <c r="C4" s="168"/>
      <c r="D4" s="169">
        <v>25563</v>
      </c>
      <c r="E4" s="170"/>
      <c r="F4" s="171">
        <v>24811</v>
      </c>
      <c r="G4" s="172"/>
      <c r="H4" s="173"/>
    </row>
    <row r="5" spans="1:8" x14ac:dyDescent="0.2">
      <c r="A5" s="154" t="s">
        <v>558</v>
      </c>
      <c r="B5" s="159"/>
      <c r="C5" s="160"/>
      <c r="D5" s="161">
        <v>32822</v>
      </c>
      <c r="E5" s="162"/>
      <c r="F5" s="163">
        <v>42581</v>
      </c>
      <c r="G5" s="164"/>
      <c r="H5" s="165"/>
    </row>
    <row r="6" spans="1:8" x14ac:dyDescent="0.2">
      <c r="A6" s="166"/>
      <c r="B6" s="167"/>
      <c r="C6" s="168"/>
      <c r="D6" s="169">
        <v>25517</v>
      </c>
      <c r="E6" s="170"/>
      <c r="F6" s="171">
        <v>24354</v>
      </c>
      <c r="G6" s="172"/>
      <c r="H6" s="173"/>
    </row>
    <row r="7" spans="1:8" x14ac:dyDescent="0.2">
      <c r="A7" s="154" t="s">
        <v>559</v>
      </c>
      <c r="B7" s="159"/>
      <c r="C7" s="160"/>
      <c r="D7" s="161">
        <v>37206</v>
      </c>
      <c r="E7" s="162"/>
      <c r="F7" s="163">
        <v>45426</v>
      </c>
      <c r="G7" s="164"/>
      <c r="H7" s="165"/>
    </row>
    <row r="8" spans="1:8" x14ac:dyDescent="0.2">
      <c r="A8" s="166"/>
      <c r="B8" s="167"/>
      <c r="C8" s="168"/>
      <c r="D8" s="169">
        <v>25040</v>
      </c>
      <c r="E8" s="170"/>
      <c r="F8" s="171">
        <v>24508</v>
      </c>
      <c r="G8" s="172"/>
      <c r="H8" s="173"/>
    </row>
    <row r="9" spans="1:8" x14ac:dyDescent="0.2">
      <c r="A9" s="154" t="s">
        <v>560</v>
      </c>
      <c r="B9" s="159"/>
      <c r="C9" s="160"/>
      <c r="D9" s="161">
        <v>63452</v>
      </c>
      <c r="E9" s="162"/>
      <c r="F9" s="163">
        <v>45022</v>
      </c>
      <c r="G9" s="164"/>
      <c r="H9" s="165"/>
    </row>
    <row r="10" spans="1:8" x14ac:dyDescent="0.2">
      <c r="A10" s="166"/>
      <c r="B10" s="167"/>
      <c r="C10" s="168"/>
      <c r="D10" s="169">
        <v>47761</v>
      </c>
      <c r="E10" s="170"/>
      <c r="F10" s="171">
        <v>25247</v>
      </c>
      <c r="G10" s="172"/>
      <c r="H10" s="173"/>
    </row>
    <row r="11" spans="1:8" x14ac:dyDescent="0.2">
      <c r="A11" s="154" t="s">
        <v>561</v>
      </c>
      <c r="B11" s="159"/>
      <c r="C11" s="160"/>
      <c r="D11" s="161">
        <v>54042</v>
      </c>
      <c r="E11" s="162"/>
      <c r="F11" s="163">
        <v>46035</v>
      </c>
      <c r="G11" s="164"/>
      <c r="H11" s="165"/>
    </row>
    <row r="12" spans="1:8" x14ac:dyDescent="0.2">
      <c r="A12" s="166"/>
      <c r="B12" s="167"/>
      <c r="C12" s="174"/>
      <c r="D12" s="169">
        <v>41752</v>
      </c>
      <c r="E12" s="170"/>
      <c r="F12" s="171">
        <v>25158</v>
      </c>
      <c r="G12" s="172"/>
      <c r="H12" s="173"/>
    </row>
    <row r="13" spans="1:8" x14ac:dyDescent="0.2">
      <c r="A13" s="154"/>
      <c r="B13" s="159"/>
      <c r="C13" s="175"/>
      <c r="D13" s="176">
        <v>43912</v>
      </c>
      <c r="E13" s="177"/>
      <c r="F13" s="178">
        <v>44524</v>
      </c>
      <c r="G13" s="179"/>
      <c r="H13" s="165"/>
    </row>
    <row r="14" spans="1:8" x14ac:dyDescent="0.2">
      <c r="A14" s="166"/>
      <c r="B14" s="167"/>
      <c r="C14" s="168"/>
      <c r="D14" s="169">
        <v>33127</v>
      </c>
      <c r="E14" s="170"/>
      <c r="F14" s="171">
        <v>24816</v>
      </c>
      <c r="G14" s="172"/>
      <c r="H14" s="173"/>
    </row>
    <row r="17" spans="1:11" x14ac:dyDescent="0.2">
      <c r="A17" s="150" t="s">
        <v>53</v>
      </c>
    </row>
    <row r="18" spans="1:11" x14ac:dyDescent="0.2">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2">
      <c r="A19" s="180" t="s">
        <v>54</v>
      </c>
      <c r="B19" s="180">
        <f>ROUND(VALUE(SUBSTITUTE(実質収支比率等に係る経年分析!F$48,"▲","-")),2)</f>
        <v>8.35</v>
      </c>
      <c r="C19" s="180">
        <f>ROUND(VALUE(SUBSTITUTE(実質収支比率等に係る経年分析!G$48,"▲","-")),2)</f>
        <v>6.77</v>
      </c>
      <c r="D19" s="180">
        <f>ROUND(VALUE(SUBSTITUTE(実質収支比率等に係る経年分析!H$48,"▲","-")),2)</f>
        <v>8.44</v>
      </c>
      <c r="E19" s="180">
        <f>ROUND(VALUE(SUBSTITUTE(実質収支比率等に係る経年分析!I$48,"▲","-")),2)</f>
        <v>5.78</v>
      </c>
      <c r="F19" s="180">
        <f>ROUND(VALUE(SUBSTITUTE(実質収支比率等に係る経年分析!J$48,"▲","-")),2)</f>
        <v>7.37</v>
      </c>
    </row>
    <row r="20" spans="1:11" x14ac:dyDescent="0.2">
      <c r="A20" s="180" t="s">
        <v>55</v>
      </c>
      <c r="B20" s="180">
        <f>ROUND(VALUE(SUBSTITUTE(実質収支比率等に係る経年分析!F$47,"▲","-")),2)</f>
        <v>14.14</v>
      </c>
      <c r="C20" s="180">
        <f>ROUND(VALUE(SUBSTITUTE(実質収支比率等に係る経年分析!G$47,"▲","-")),2)</f>
        <v>12.09</v>
      </c>
      <c r="D20" s="180">
        <f>ROUND(VALUE(SUBSTITUTE(実質収支比率等に係る経年分析!H$47,"▲","-")),2)</f>
        <v>22.84</v>
      </c>
      <c r="E20" s="180">
        <f>ROUND(VALUE(SUBSTITUTE(実質収支比率等に係る経年分析!I$47,"▲","-")),2)</f>
        <v>24.8</v>
      </c>
      <c r="F20" s="180">
        <f>ROUND(VALUE(SUBSTITUTE(実質収支比率等に係る経年分析!J$47,"▲","-")),2)</f>
        <v>27.1</v>
      </c>
    </row>
    <row r="21" spans="1:11" x14ac:dyDescent="0.2">
      <c r="A21" s="180" t="s">
        <v>56</v>
      </c>
      <c r="B21" s="180">
        <f>IF(ISNUMBER(VALUE(SUBSTITUTE(実質収支比率等に係る経年分析!F$49,"▲","-"))),ROUND(VALUE(SUBSTITUTE(実質収支比率等に係る経年分析!F$49,"▲","-")),2),NA())</f>
        <v>10.75</v>
      </c>
      <c r="C21" s="180">
        <f>IF(ISNUMBER(VALUE(SUBSTITUTE(実質収支比率等に係る経年分析!G$49,"▲","-"))),ROUND(VALUE(SUBSTITUTE(実質収支比率等に係る経年分析!G$49,"▲","-")),2),NA())</f>
        <v>-1.22</v>
      </c>
      <c r="D21" s="180">
        <f>IF(ISNUMBER(VALUE(SUBSTITUTE(実質収支比率等に係る経年分析!H$49,"▲","-"))),ROUND(VALUE(SUBSTITUTE(実質収支比率等に係る経年分析!H$49,"▲","-")),2),NA())</f>
        <v>10.19</v>
      </c>
      <c r="E21" s="180">
        <f>IF(ISNUMBER(VALUE(SUBSTITUTE(実質収支比率等に係る経年分析!I$49,"▲","-"))),ROUND(VALUE(SUBSTITUTE(実質収支比率等に係る経年分析!I$49,"▲","-")),2),NA())</f>
        <v>4.29</v>
      </c>
      <c r="F21" s="180">
        <f>IF(ISNUMBER(VALUE(SUBSTITUTE(実質収支比率等に係る経年分析!J$49,"▲","-"))),ROUND(VALUE(SUBSTITUTE(実質収支比率等に係る経年分析!J$49,"▲","-")),2),NA())</f>
        <v>1.91</v>
      </c>
    </row>
    <row r="24" spans="1:11" x14ac:dyDescent="0.2">
      <c r="A24" s="150" t="s">
        <v>57</v>
      </c>
    </row>
    <row r="25" spans="1:11" x14ac:dyDescent="0.2">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2">
      <c r="A26" s="181"/>
      <c r="B26" s="181" t="s">
        <v>58</v>
      </c>
      <c r="C26" s="181" t="s">
        <v>59</v>
      </c>
      <c r="D26" s="181" t="s">
        <v>58</v>
      </c>
      <c r="E26" s="181" t="s">
        <v>59</v>
      </c>
      <c r="F26" s="181" t="s">
        <v>58</v>
      </c>
      <c r="G26" s="181" t="s">
        <v>59</v>
      </c>
      <c r="H26" s="181" t="s">
        <v>58</v>
      </c>
      <c r="I26" s="181" t="s">
        <v>59</v>
      </c>
      <c r="J26" s="181" t="s">
        <v>58</v>
      </c>
      <c r="K26" s="181" t="s">
        <v>59</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2">
      <c r="A30" s="181" t="str">
        <f>IF(連結実質赤字比率に係る赤字・黒字の構成分析!C$40="",NA(),連結実質赤字比率に係る赤字・黒字の構成分析!C$40)</f>
        <v>公共用地取得事業特別会計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2">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7.0000000000000007E-2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7.0000000000000007E-2</v>
      </c>
    </row>
    <row r="32" spans="1:11" x14ac:dyDescent="0.2">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1.18</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v>
      </c>
    </row>
    <row r="33" spans="1:16" x14ac:dyDescent="0.2">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2">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0.57999999999999996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0.82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0.95</v>
      </c>
    </row>
    <row r="35" spans="1:16" x14ac:dyDescent="0.2">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2.2400000000000002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0.77</v>
      </c>
      <c r="H35" s="181">
        <f>IF(ROUND(VALUE(SUBSTITUTE(連結実質赤字比率に係る赤字・黒字の構成分析!I$35,"▲", "-")), 2) &lt; 0, ABS(ROUND(VALUE(SUBSTITUTE(連結実質赤字比率に係る赤字・黒字の構成分析!I$35,"▲", "-")), 2)), NA())</f>
        <v>0.42</v>
      </c>
      <c r="I35" s="181" t="e">
        <f>IF(ROUND(VALUE(SUBSTITUTE(連結実質赤字比率に係る赤字・黒字の構成分析!I$35,"▲", "-")), 2) &gt;= 0, ABS(ROUND(VALUE(SUBSTITUTE(連結実質赤字比率に係る赤字・黒字の構成分析!I$35,"▲", "-")), 2)), NA())</f>
        <v>#N/A</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2.09</v>
      </c>
    </row>
    <row r="36" spans="1:16" x14ac:dyDescent="0.2">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7.37</v>
      </c>
    </row>
    <row r="39" spans="1:16" x14ac:dyDescent="0.2">
      <c r="A39" s="150" t="s">
        <v>60</v>
      </c>
    </row>
    <row r="40" spans="1:16" x14ac:dyDescent="0.2">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2">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2">
      <c r="A42" s="182" t="s">
        <v>63</v>
      </c>
      <c r="B42" s="182"/>
      <c r="C42" s="182"/>
      <c r="D42" s="182">
        <f>'実質公債費比率（分子）の構造'!K$52</f>
        <v>6469</v>
      </c>
      <c r="E42" s="182"/>
      <c r="F42" s="182"/>
      <c r="G42" s="182">
        <f>'実質公債費比率（分子）の構造'!L$52</f>
        <v>6415</v>
      </c>
      <c r="H42" s="182"/>
      <c r="I42" s="182"/>
      <c r="J42" s="182">
        <f>'実質公債費比率（分子）の構造'!M$52</f>
        <v>6226</v>
      </c>
      <c r="K42" s="182"/>
      <c r="L42" s="182"/>
      <c r="M42" s="182">
        <f>'実質公債費比率（分子）の構造'!N$52</f>
        <v>5998</v>
      </c>
      <c r="N42" s="182"/>
      <c r="O42" s="182"/>
      <c r="P42" s="182">
        <f>'実質公債費比率（分子）の構造'!O$52</f>
        <v>5749</v>
      </c>
    </row>
    <row r="43" spans="1:16" x14ac:dyDescent="0.2">
      <c r="A43" s="182" t="s">
        <v>64</v>
      </c>
      <c r="B43" s="182">
        <f>'実質公債費比率（分子）の構造'!K$51</f>
        <v>1</v>
      </c>
      <c r="C43" s="182"/>
      <c r="D43" s="182"/>
      <c r="E43" s="182">
        <f>'実質公債費比率（分子）の構造'!L$51</f>
        <v>0</v>
      </c>
      <c r="F43" s="182"/>
      <c r="G43" s="182"/>
      <c r="H43" s="182">
        <f>'実質公債費比率（分子）の構造'!M$51</f>
        <v>1</v>
      </c>
      <c r="I43" s="182"/>
      <c r="J43" s="182"/>
      <c r="K43" s="182" t="str">
        <f>'実質公債費比率（分子）の構造'!N$51</f>
        <v>-</v>
      </c>
      <c r="L43" s="182"/>
      <c r="M43" s="182"/>
      <c r="N43" s="182" t="str">
        <f>'実質公債費比率（分子）の構造'!O$51</f>
        <v>-</v>
      </c>
      <c r="O43" s="182"/>
      <c r="P43" s="182"/>
    </row>
    <row r="44" spans="1:16" x14ac:dyDescent="0.2">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2">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2">
      <c r="A46" s="182" t="s">
        <v>67</v>
      </c>
      <c r="B46" s="182">
        <f>'実質公債費比率（分子）の構造'!K$48</f>
        <v>1146</v>
      </c>
      <c r="C46" s="182"/>
      <c r="D46" s="182"/>
      <c r="E46" s="182">
        <f>'実質公債費比率（分子）の構造'!L$48</f>
        <v>1385</v>
      </c>
      <c r="F46" s="182"/>
      <c r="G46" s="182"/>
      <c r="H46" s="182">
        <f>'実質公債費比率（分子）の構造'!M$48</f>
        <v>1210</v>
      </c>
      <c r="I46" s="182"/>
      <c r="J46" s="182"/>
      <c r="K46" s="182">
        <f>'実質公債費比率（分子）の構造'!N$48</f>
        <v>1153</v>
      </c>
      <c r="L46" s="182"/>
      <c r="M46" s="182"/>
      <c r="N46" s="182">
        <f>'実質公債費比率（分子）の構造'!O$48</f>
        <v>1158</v>
      </c>
      <c r="O46" s="182"/>
      <c r="P46" s="182"/>
    </row>
    <row r="47" spans="1:16" x14ac:dyDescent="0.2">
      <c r="A47" s="182" t="s">
        <v>68</v>
      </c>
      <c r="B47" s="182">
        <f>'実質公債費比率（分子）の構造'!K$47</f>
        <v>42</v>
      </c>
      <c r="C47" s="182"/>
      <c r="D47" s="182"/>
      <c r="E47" s="182">
        <f>'実質公債費比率（分子）の構造'!L$47</f>
        <v>42</v>
      </c>
      <c r="F47" s="182"/>
      <c r="G47" s="182"/>
      <c r="H47" s="182">
        <f>'実質公債費比率（分子）の構造'!M$47</f>
        <v>42</v>
      </c>
      <c r="I47" s="182"/>
      <c r="J47" s="182"/>
      <c r="K47" s="182">
        <f>'実質公債費比率（分子）の構造'!N$47</f>
        <v>42</v>
      </c>
      <c r="L47" s="182"/>
      <c r="M47" s="182"/>
      <c r="N47" s="182">
        <f>'実質公債費比率（分子）の構造'!O$47</f>
        <v>42</v>
      </c>
      <c r="O47" s="182"/>
      <c r="P47" s="182"/>
    </row>
    <row r="48" spans="1:16" x14ac:dyDescent="0.2">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70</v>
      </c>
      <c r="B49" s="182">
        <f>'実質公債費比率（分子）の構造'!K$45</f>
        <v>6413</v>
      </c>
      <c r="C49" s="182"/>
      <c r="D49" s="182"/>
      <c r="E49" s="182">
        <f>'実質公債費比率（分子）の構造'!L$45</f>
        <v>6146</v>
      </c>
      <c r="F49" s="182"/>
      <c r="G49" s="182"/>
      <c r="H49" s="182">
        <f>'実質公債費比率（分子）の構造'!M$45</f>
        <v>6059</v>
      </c>
      <c r="I49" s="182"/>
      <c r="J49" s="182"/>
      <c r="K49" s="182">
        <f>'実質公債費比率（分子）の構造'!N$45</f>
        <v>5887</v>
      </c>
      <c r="L49" s="182"/>
      <c r="M49" s="182"/>
      <c r="N49" s="182">
        <f>'実質公債費比率（分子）の構造'!O$45</f>
        <v>6001</v>
      </c>
      <c r="O49" s="182"/>
      <c r="P49" s="182"/>
    </row>
    <row r="50" spans="1:16" x14ac:dyDescent="0.2">
      <c r="A50" s="182" t="s">
        <v>71</v>
      </c>
      <c r="B50" s="182" t="e">
        <f>NA()</f>
        <v>#N/A</v>
      </c>
      <c r="C50" s="182">
        <f>IF(ISNUMBER('実質公債費比率（分子）の構造'!K$53),'実質公債費比率（分子）の構造'!K$53,NA())</f>
        <v>1133</v>
      </c>
      <c r="D50" s="182" t="e">
        <f>NA()</f>
        <v>#N/A</v>
      </c>
      <c r="E50" s="182" t="e">
        <f>NA()</f>
        <v>#N/A</v>
      </c>
      <c r="F50" s="182">
        <f>IF(ISNUMBER('実質公債費比率（分子）の構造'!L$53),'実質公債費比率（分子）の構造'!L$53,NA())</f>
        <v>1158</v>
      </c>
      <c r="G50" s="182" t="e">
        <f>NA()</f>
        <v>#N/A</v>
      </c>
      <c r="H50" s="182" t="e">
        <f>NA()</f>
        <v>#N/A</v>
      </c>
      <c r="I50" s="182">
        <f>IF(ISNUMBER('実質公債費比率（分子）の構造'!M$53),'実質公債費比率（分子）の構造'!M$53,NA())</f>
        <v>1086</v>
      </c>
      <c r="J50" s="182" t="e">
        <f>NA()</f>
        <v>#N/A</v>
      </c>
      <c r="K50" s="182" t="e">
        <f>NA()</f>
        <v>#N/A</v>
      </c>
      <c r="L50" s="182">
        <f>IF(ISNUMBER('実質公債費比率（分子）の構造'!N$53),'実質公債費比率（分子）の構造'!N$53,NA())</f>
        <v>1084</v>
      </c>
      <c r="M50" s="182" t="e">
        <f>NA()</f>
        <v>#N/A</v>
      </c>
      <c r="N50" s="182" t="e">
        <f>NA()</f>
        <v>#N/A</v>
      </c>
      <c r="O50" s="182">
        <f>IF(ISNUMBER('実質公債費比率（分子）の構造'!O$53),'実質公債費比率（分子）の構造'!O$53,NA())</f>
        <v>1452</v>
      </c>
      <c r="P50" s="182" t="e">
        <f>NA()</f>
        <v>#N/A</v>
      </c>
    </row>
    <row r="53" spans="1:16" x14ac:dyDescent="0.2">
      <c r="A53" s="150" t="s">
        <v>72</v>
      </c>
    </row>
    <row r="54" spans="1:16" x14ac:dyDescent="0.2">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2">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2">
      <c r="A56" s="181" t="s">
        <v>43</v>
      </c>
      <c r="B56" s="181"/>
      <c r="C56" s="181"/>
      <c r="D56" s="181">
        <f>'将来負担比率（分子）の構造'!I$52</f>
        <v>36253</v>
      </c>
      <c r="E56" s="181"/>
      <c r="F56" s="181"/>
      <c r="G56" s="181">
        <f>'将来負担比率（分子）の構造'!J$52</f>
        <v>35121</v>
      </c>
      <c r="H56" s="181"/>
      <c r="I56" s="181"/>
      <c r="J56" s="181">
        <f>'将来負担比率（分子）の構造'!K$52</f>
        <v>32287</v>
      </c>
      <c r="K56" s="181"/>
      <c r="L56" s="181"/>
      <c r="M56" s="181">
        <f>'将来負担比率（分子）の構造'!L$52</f>
        <v>30099</v>
      </c>
      <c r="N56" s="181"/>
      <c r="O56" s="181"/>
      <c r="P56" s="181">
        <f>'将来負担比率（分子）の構造'!M$52</f>
        <v>27888</v>
      </c>
    </row>
    <row r="57" spans="1:16" x14ac:dyDescent="0.2">
      <c r="A57" s="181" t="s">
        <v>42</v>
      </c>
      <c r="B57" s="181"/>
      <c r="C57" s="181"/>
      <c r="D57" s="181">
        <f>'将来負担比率（分子）の構造'!I$51</f>
        <v>6530</v>
      </c>
      <c r="E57" s="181"/>
      <c r="F57" s="181"/>
      <c r="G57" s="181">
        <f>'将来負担比率（分子）の構造'!J$51</f>
        <v>6932</v>
      </c>
      <c r="H57" s="181"/>
      <c r="I57" s="181"/>
      <c r="J57" s="181">
        <f>'将来負担比率（分子）の構造'!K$51</f>
        <v>7820</v>
      </c>
      <c r="K57" s="181"/>
      <c r="L57" s="181"/>
      <c r="M57" s="181">
        <f>'将来負担比率（分子）の構造'!L$51</f>
        <v>9017</v>
      </c>
      <c r="N57" s="181"/>
      <c r="O57" s="181"/>
      <c r="P57" s="181">
        <f>'将来負担比率（分子）の構造'!M$51</f>
        <v>10310</v>
      </c>
    </row>
    <row r="58" spans="1:16" x14ac:dyDescent="0.2">
      <c r="A58" s="181" t="s">
        <v>41</v>
      </c>
      <c r="B58" s="181"/>
      <c r="C58" s="181"/>
      <c r="D58" s="181">
        <f>'将来負担比率（分子）の構造'!I$50</f>
        <v>9056</v>
      </c>
      <c r="E58" s="181"/>
      <c r="F58" s="181"/>
      <c r="G58" s="181">
        <f>'将来負担比率（分子）の構造'!J$50</f>
        <v>9266</v>
      </c>
      <c r="H58" s="181"/>
      <c r="I58" s="181"/>
      <c r="J58" s="181">
        <f>'将来負担比率（分子）の構造'!K$50</f>
        <v>15760</v>
      </c>
      <c r="K58" s="181"/>
      <c r="L58" s="181"/>
      <c r="M58" s="181">
        <f>'将来負担比率（分子）の構造'!L$50</f>
        <v>21461</v>
      </c>
      <c r="N58" s="181"/>
      <c r="O58" s="181"/>
      <c r="P58" s="181">
        <f>'将来負担比率（分子）の構造'!M$50</f>
        <v>22598</v>
      </c>
    </row>
    <row r="59" spans="1:16" x14ac:dyDescent="0.2">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35</v>
      </c>
      <c r="B62" s="181">
        <f>'将来負担比率（分子）の構造'!I$45</f>
        <v>12508</v>
      </c>
      <c r="C62" s="181"/>
      <c r="D62" s="181"/>
      <c r="E62" s="181">
        <f>'将来負担比率（分子）の構造'!J$45</f>
        <v>12416</v>
      </c>
      <c r="F62" s="181"/>
      <c r="G62" s="181"/>
      <c r="H62" s="181">
        <f>'将来負担比率（分子）の構造'!K$45</f>
        <v>12468</v>
      </c>
      <c r="I62" s="181"/>
      <c r="J62" s="181"/>
      <c r="K62" s="181">
        <f>'将来負担比率（分子）の構造'!L$45</f>
        <v>12126</v>
      </c>
      <c r="L62" s="181"/>
      <c r="M62" s="181"/>
      <c r="N62" s="181">
        <f>'将来負担比率（分子）の構造'!M$45</f>
        <v>11498</v>
      </c>
      <c r="O62" s="181"/>
      <c r="P62" s="181"/>
    </row>
    <row r="63" spans="1:16" x14ac:dyDescent="0.2">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2">
      <c r="A64" s="181" t="s">
        <v>33</v>
      </c>
      <c r="B64" s="181">
        <f>'将来負担比率（分子）の構造'!I$43</f>
        <v>14707</v>
      </c>
      <c r="C64" s="181"/>
      <c r="D64" s="181"/>
      <c r="E64" s="181">
        <f>'将来負担比率（分子）の構造'!J$43</f>
        <v>15787</v>
      </c>
      <c r="F64" s="181"/>
      <c r="G64" s="181"/>
      <c r="H64" s="181">
        <f>'将来負担比率（分子）の構造'!K$43</f>
        <v>15376</v>
      </c>
      <c r="I64" s="181"/>
      <c r="J64" s="181"/>
      <c r="K64" s="181">
        <f>'将来負担比率（分子）の構造'!L$43</f>
        <v>13704</v>
      </c>
      <c r="L64" s="181"/>
      <c r="M64" s="181"/>
      <c r="N64" s="181">
        <f>'将来負担比率（分子）の構造'!M$43</f>
        <v>12633</v>
      </c>
      <c r="O64" s="181"/>
      <c r="P64" s="181"/>
    </row>
    <row r="65" spans="1:16" x14ac:dyDescent="0.2">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2">
      <c r="A66" s="181" t="s">
        <v>31</v>
      </c>
      <c r="B66" s="181">
        <f>'将来負担比率（分子）の構造'!I$41</f>
        <v>48521</v>
      </c>
      <c r="C66" s="181"/>
      <c r="D66" s="181"/>
      <c r="E66" s="181">
        <f>'将来負担比率（分子）の構造'!J$41</f>
        <v>48234</v>
      </c>
      <c r="F66" s="181"/>
      <c r="G66" s="181"/>
      <c r="H66" s="181">
        <f>'将来負担比率（分子）の構造'!K$41</f>
        <v>48233</v>
      </c>
      <c r="I66" s="181"/>
      <c r="J66" s="181"/>
      <c r="K66" s="181">
        <f>'将来負担比率（分子）の構造'!L$41</f>
        <v>52724</v>
      </c>
      <c r="L66" s="181"/>
      <c r="M66" s="181"/>
      <c r="N66" s="181">
        <f>'将来負担比率（分子）の構造'!M$41</f>
        <v>55067</v>
      </c>
      <c r="O66" s="181"/>
      <c r="P66" s="181"/>
    </row>
    <row r="67" spans="1:16" x14ac:dyDescent="0.2">
      <c r="A67" s="181" t="s">
        <v>75</v>
      </c>
      <c r="B67" s="181" t="e">
        <f>NA()</f>
        <v>#N/A</v>
      </c>
      <c r="C67" s="181">
        <f>IF(ISNUMBER('将来負担比率（分子）の構造'!I$53), IF('将来負担比率（分子）の構造'!I$53 &lt; 0, 0, '将来負担比率（分子）の構造'!I$53), NA())</f>
        <v>23897</v>
      </c>
      <c r="D67" s="181" t="e">
        <f>NA()</f>
        <v>#N/A</v>
      </c>
      <c r="E67" s="181" t="e">
        <f>NA()</f>
        <v>#N/A</v>
      </c>
      <c r="F67" s="181">
        <f>IF(ISNUMBER('将来負担比率（分子）の構造'!J$53), IF('将来負担比率（分子）の構造'!J$53 &lt; 0, 0, '将来負担比率（分子）の構造'!J$53), NA())</f>
        <v>25118</v>
      </c>
      <c r="G67" s="181" t="e">
        <f>NA()</f>
        <v>#N/A</v>
      </c>
      <c r="H67" s="181" t="e">
        <f>NA()</f>
        <v>#N/A</v>
      </c>
      <c r="I67" s="181">
        <f>IF(ISNUMBER('将来負担比率（分子）の構造'!K$53), IF('将来負担比率（分子）の構造'!K$53 &lt; 0, 0, '将来負担比率（分子）の構造'!K$53), NA())</f>
        <v>20210</v>
      </c>
      <c r="J67" s="181" t="e">
        <f>NA()</f>
        <v>#N/A</v>
      </c>
      <c r="K67" s="181" t="e">
        <f>NA()</f>
        <v>#N/A</v>
      </c>
      <c r="L67" s="181">
        <f>IF(ISNUMBER('将来負担比率（分子）の構造'!L$53), IF('将来負担比率（分子）の構造'!L$53 &lt; 0, 0, '将来負担比率（分子）の構造'!L$53), NA())</f>
        <v>17977</v>
      </c>
      <c r="M67" s="181" t="e">
        <f>NA()</f>
        <v>#N/A</v>
      </c>
      <c r="N67" s="181" t="e">
        <f>NA()</f>
        <v>#N/A</v>
      </c>
      <c r="O67" s="181">
        <f>IF(ISNUMBER('将来負担比率（分子）の構造'!M$53), IF('将来負担比率（分子）の構造'!M$53 &lt; 0, 0, '将来負担比率（分子）の構造'!M$53), NA())</f>
        <v>18403</v>
      </c>
      <c r="P67" s="181" t="e">
        <f>NA()</f>
        <v>#N/A</v>
      </c>
    </row>
    <row r="70" spans="1:16" x14ac:dyDescent="0.2">
      <c r="A70" s="183" t="s">
        <v>76</v>
      </c>
      <c r="B70" s="183"/>
      <c r="C70" s="183"/>
      <c r="D70" s="183"/>
      <c r="E70" s="183"/>
      <c r="F70" s="183"/>
    </row>
    <row r="71" spans="1:16" x14ac:dyDescent="0.2">
      <c r="A71" s="184"/>
      <c r="B71" s="184" t="str">
        <f>基金残高に係る経年分析!F54</f>
        <v>H29</v>
      </c>
      <c r="C71" s="184" t="str">
        <f>基金残高に係る経年分析!G54</f>
        <v>H30</v>
      </c>
      <c r="D71" s="184" t="str">
        <f>基金残高に係る経年分析!H54</f>
        <v>R01</v>
      </c>
    </row>
    <row r="72" spans="1:16" x14ac:dyDescent="0.2">
      <c r="A72" s="184" t="s">
        <v>77</v>
      </c>
      <c r="B72" s="185">
        <f>基金残高に係る経年分析!F55</f>
        <v>10338</v>
      </c>
      <c r="C72" s="185">
        <f>基金残高に係る経年分析!G55</f>
        <v>13355</v>
      </c>
      <c r="D72" s="185">
        <f>基金残高に係る経年分析!H55</f>
        <v>13706</v>
      </c>
    </row>
    <row r="73" spans="1:16" x14ac:dyDescent="0.2">
      <c r="A73" s="184" t="s">
        <v>78</v>
      </c>
      <c r="B73" s="185" t="str">
        <f>基金残高に係る経年分析!F56</f>
        <v>-</v>
      </c>
      <c r="C73" s="185" t="str">
        <f>基金残高に係る経年分析!G56</f>
        <v>-</v>
      </c>
      <c r="D73" s="185" t="str">
        <f>基金残高に係る経年分析!H56</f>
        <v>-</v>
      </c>
    </row>
    <row r="74" spans="1:16" x14ac:dyDescent="0.2">
      <c r="A74" s="184" t="s">
        <v>79</v>
      </c>
      <c r="B74" s="185">
        <f>基金残高に係る経年分析!F57</f>
        <v>3568</v>
      </c>
      <c r="C74" s="185">
        <f>基金残高に係る経年分析!G57</f>
        <v>5569</v>
      </c>
      <c r="D74" s="185">
        <f>基金残高に係る経年分析!H57</f>
        <v>5874</v>
      </c>
    </row>
  </sheetData>
  <sheetProtection algorithmName="SHA-512" hashValue="kshCaN4oFbrmDmkJHGfgI1++LkEbyaN9bZjU7LeqVHFuqPqmBo1yr+57Ian8xW6EvQ+QOPPW05z9Q4sUM7xBLA==" saltValue="C/57YF0yXJFZ8oomvLS8F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95" width="1.6328125" style="226" customWidth="1"/>
    <col min="96" max="133" width="1.6328125" style="242"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216</v>
      </c>
      <c r="DI1" s="798"/>
      <c r="DJ1" s="798"/>
      <c r="DK1" s="798"/>
      <c r="DL1" s="798"/>
      <c r="DM1" s="798"/>
      <c r="DN1" s="799"/>
      <c r="DO1" s="226"/>
      <c r="DP1" s="797" t="s">
        <v>217</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218</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229</v>
      </c>
      <c r="C5" s="745"/>
      <c r="D5" s="745"/>
      <c r="E5" s="745"/>
      <c r="F5" s="745"/>
      <c r="G5" s="745"/>
      <c r="H5" s="745"/>
      <c r="I5" s="745"/>
      <c r="J5" s="745"/>
      <c r="K5" s="745"/>
      <c r="L5" s="745"/>
      <c r="M5" s="745"/>
      <c r="N5" s="745"/>
      <c r="O5" s="745"/>
      <c r="P5" s="745"/>
      <c r="Q5" s="746"/>
      <c r="R5" s="733">
        <v>48584336</v>
      </c>
      <c r="S5" s="734"/>
      <c r="T5" s="734"/>
      <c r="U5" s="734"/>
      <c r="V5" s="734"/>
      <c r="W5" s="734"/>
      <c r="X5" s="734"/>
      <c r="Y5" s="777"/>
      <c r="Z5" s="795">
        <v>50.8</v>
      </c>
      <c r="AA5" s="795"/>
      <c r="AB5" s="795"/>
      <c r="AC5" s="795"/>
      <c r="AD5" s="796">
        <v>46160308</v>
      </c>
      <c r="AE5" s="796"/>
      <c r="AF5" s="796"/>
      <c r="AG5" s="796"/>
      <c r="AH5" s="796"/>
      <c r="AI5" s="796"/>
      <c r="AJ5" s="796"/>
      <c r="AK5" s="796"/>
      <c r="AL5" s="778">
        <v>87.8</v>
      </c>
      <c r="AM5" s="749"/>
      <c r="AN5" s="749"/>
      <c r="AO5" s="779"/>
      <c r="AP5" s="744" t="s">
        <v>230</v>
      </c>
      <c r="AQ5" s="745"/>
      <c r="AR5" s="745"/>
      <c r="AS5" s="745"/>
      <c r="AT5" s="745"/>
      <c r="AU5" s="745"/>
      <c r="AV5" s="745"/>
      <c r="AW5" s="745"/>
      <c r="AX5" s="745"/>
      <c r="AY5" s="745"/>
      <c r="AZ5" s="745"/>
      <c r="BA5" s="745"/>
      <c r="BB5" s="745"/>
      <c r="BC5" s="745"/>
      <c r="BD5" s="745"/>
      <c r="BE5" s="745"/>
      <c r="BF5" s="746"/>
      <c r="BG5" s="678">
        <v>46154952</v>
      </c>
      <c r="BH5" s="679"/>
      <c r="BI5" s="679"/>
      <c r="BJ5" s="679"/>
      <c r="BK5" s="679"/>
      <c r="BL5" s="679"/>
      <c r="BM5" s="679"/>
      <c r="BN5" s="680"/>
      <c r="BO5" s="715">
        <v>95</v>
      </c>
      <c r="BP5" s="715"/>
      <c r="BQ5" s="715"/>
      <c r="BR5" s="715"/>
      <c r="BS5" s="716">
        <v>1324807</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231</v>
      </c>
      <c r="CS5" s="783"/>
      <c r="CT5" s="783"/>
      <c r="CU5" s="783"/>
      <c r="CV5" s="783"/>
      <c r="CW5" s="783"/>
      <c r="CX5" s="783"/>
      <c r="CY5" s="784"/>
      <c r="CZ5" s="782" t="s">
        <v>223</v>
      </c>
      <c r="DA5" s="783"/>
      <c r="DB5" s="783"/>
      <c r="DC5" s="784"/>
      <c r="DD5" s="782" t="s">
        <v>232</v>
      </c>
      <c r="DE5" s="783"/>
      <c r="DF5" s="783"/>
      <c r="DG5" s="783"/>
      <c r="DH5" s="783"/>
      <c r="DI5" s="783"/>
      <c r="DJ5" s="783"/>
      <c r="DK5" s="783"/>
      <c r="DL5" s="783"/>
      <c r="DM5" s="783"/>
      <c r="DN5" s="783"/>
      <c r="DO5" s="783"/>
      <c r="DP5" s="784"/>
      <c r="DQ5" s="782" t="s">
        <v>233</v>
      </c>
      <c r="DR5" s="783"/>
      <c r="DS5" s="783"/>
      <c r="DT5" s="783"/>
      <c r="DU5" s="783"/>
      <c r="DV5" s="783"/>
      <c r="DW5" s="783"/>
      <c r="DX5" s="783"/>
      <c r="DY5" s="783"/>
      <c r="DZ5" s="783"/>
      <c r="EA5" s="783"/>
      <c r="EB5" s="783"/>
      <c r="EC5" s="784"/>
    </row>
    <row r="6" spans="2:143" ht="11.25" customHeight="1" x14ac:dyDescent="0.2">
      <c r="B6" s="675" t="s">
        <v>234</v>
      </c>
      <c r="C6" s="676"/>
      <c r="D6" s="676"/>
      <c r="E6" s="676"/>
      <c r="F6" s="676"/>
      <c r="G6" s="676"/>
      <c r="H6" s="676"/>
      <c r="I6" s="676"/>
      <c r="J6" s="676"/>
      <c r="K6" s="676"/>
      <c r="L6" s="676"/>
      <c r="M6" s="676"/>
      <c r="N6" s="676"/>
      <c r="O6" s="676"/>
      <c r="P6" s="676"/>
      <c r="Q6" s="677"/>
      <c r="R6" s="678">
        <v>529151</v>
      </c>
      <c r="S6" s="679"/>
      <c r="T6" s="679"/>
      <c r="U6" s="679"/>
      <c r="V6" s="679"/>
      <c r="W6" s="679"/>
      <c r="X6" s="679"/>
      <c r="Y6" s="680"/>
      <c r="Z6" s="715">
        <v>0.6</v>
      </c>
      <c r="AA6" s="715"/>
      <c r="AB6" s="715"/>
      <c r="AC6" s="715"/>
      <c r="AD6" s="716">
        <v>529151</v>
      </c>
      <c r="AE6" s="716"/>
      <c r="AF6" s="716"/>
      <c r="AG6" s="716"/>
      <c r="AH6" s="716"/>
      <c r="AI6" s="716"/>
      <c r="AJ6" s="716"/>
      <c r="AK6" s="716"/>
      <c r="AL6" s="681">
        <v>1</v>
      </c>
      <c r="AM6" s="682"/>
      <c r="AN6" s="682"/>
      <c r="AO6" s="717"/>
      <c r="AP6" s="675" t="s">
        <v>235</v>
      </c>
      <c r="AQ6" s="676"/>
      <c r="AR6" s="676"/>
      <c r="AS6" s="676"/>
      <c r="AT6" s="676"/>
      <c r="AU6" s="676"/>
      <c r="AV6" s="676"/>
      <c r="AW6" s="676"/>
      <c r="AX6" s="676"/>
      <c r="AY6" s="676"/>
      <c r="AZ6" s="676"/>
      <c r="BA6" s="676"/>
      <c r="BB6" s="676"/>
      <c r="BC6" s="676"/>
      <c r="BD6" s="676"/>
      <c r="BE6" s="676"/>
      <c r="BF6" s="677"/>
      <c r="BG6" s="678">
        <v>46154952</v>
      </c>
      <c r="BH6" s="679"/>
      <c r="BI6" s="679"/>
      <c r="BJ6" s="679"/>
      <c r="BK6" s="679"/>
      <c r="BL6" s="679"/>
      <c r="BM6" s="679"/>
      <c r="BN6" s="680"/>
      <c r="BO6" s="715">
        <v>95</v>
      </c>
      <c r="BP6" s="715"/>
      <c r="BQ6" s="715"/>
      <c r="BR6" s="715"/>
      <c r="BS6" s="716">
        <v>1324807</v>
      </c>
      <c r="BT6" s="716"/>
      <c r="BU6" s="716"/>
      <c r="BV6" s="716"/>
      <c r="BW6" s="716"/>
      <c r="BX6" s="716"/>
      <c r="BY6" s="716"/>
      <c r="BZ6" s="716"/>
      <c r="CA6" s="716"/>
      <c r="CB6" s="775"/>
      <c r="CD6" s="736" t="s">
        <v>236</v>
      </c>
      <c r="CE6" s="737"/>
      <c r="CF6" s="737"/>
      <c r="CG6" s="737"/>
      <c r="CH6" s="737"/>
      <c r="CI6" s="737"/>
      <c r="CJ6" s="737"/>
      <c r="CK6" s="737"/>
      <c r="CL6" s="737"/>
      <c r="CM6" s="737"/>
      <c r="CN6" s="737"/>
      <c r="CO6" s="737"/>
      <c r="CP6" s="737"/>
      <c r="CQ6" s="738"/>
      <c r="CR6" s="678">
        <v>438735</v>
      </c>
      <c r="CS6" s="679"/>
      <c r="CT6" s="679"/>
      <c r="CU6" s="679"/>
      <c r="CV6" s="679"/>
      <c r="CW6" s="679"/>
      <c r="CX6" s="679"/>
      <c r="CY6" s="680"/>
      <c r="CZ6" s="778">
        <v>0.5</v>
      </c>
      <c r="DA6" s="749"/>
      <c r="DB6" s="749"/>
      <c r="DC6" s="781"/>
      <c r="DD6" s="684" t="s">
        <v>129</v>
      </c>
      <c r="DE6" s="679"/>
      <c r="DF6" s="679"/>
      <c r="DG6" s="679"/>
      <c r="DH6" s="679"/>
      <c r="DI6" s="679"/>
      <c r="DJ6" s="679"/>
      <c r="DK6" s="679"/>
      <c r="DL6" s="679"/>
      <c r="DM6" s="679"/>
      <c r="DN6" s="679"/>
      <c r="DO6" s="679"/>
      <c r="DP6" s="680"/>
      <c r="DQ6" s="684">
        <v>438735</v>
      </c>
      <c r="DR6" s="679"/>
      <c r="DS6" s="679"/>
      <c r="DT6" s="679"/>
      <c r="DU6" s="679"/>
      <c r="DV6" s="679"/>
      <c r="DW6" s="679"/>
      <c r="DX6" s="679"/>
      <c r="DY6" s="679"/>
      <c r="DZ6" s="679"/>
      <c r="EA6" s="679"/>
      <c r="EB6" s="679"/>
      <c r="EC6" s="722"/>
    </row>
    <row r="7" spans="2:143" ht="11.25" customHeight="1" x14ac:dyDescent="0.2">
      <c r="B7" s="675" t="s">
        <v>237</v>
      </c>
      <c r="C7" s="676"/>
      <c r="D7" s="676"/>
      <c r="E7" s="676"/>
      <c r="F7" s="676"/>
      <c r="G7" s="676"/>
      <c r="H7" s="676"/>
      <c r="I7" s="676"/>
      <c r="J7" s="676"/>
      <c r="K7" s="676"/>
      <c r="L7" s="676"/>
      <c r="M7" s="676"/>
      <c r="N7" s="676"/>
      <c r="O7" s="676"/>
      <c r="P7" s="676"/>
      <c r="Q7" s="677"/>
      <c r="R7" s="678">
        <v>21435</v>
      </c>
      <c r="S7" s="679"/>
      <c r="T7" s="679"/>
      <c r="U7" s="679"/>
      <c r="V7" s="679"/>
      <c r="W7" s="679"/>
      <c r="X7" s="679"/>
      <c r="Y7" s="680"/>
      <c r="Z7" s="715">
        <v>0</v>
      </c>
      <c r="AA7" s="715"/>
      <c r="AB7" s="715"/>
      <c r="AC7" s="715"/>
      <c r="AD7" s="716">
        <v>21435</v>
      </c>
      <c r="AE7" s="716"/>
      <c r="AF7" s="716"/>
      <c r="AG7" s="716"/>
      <c r="AH7" s="716"/>
      <c r="AI7" s="716"/>
      <c r="AJ7" s="716"/>
      <c r="AK7" s="716"/>
      <c r="AL7" s="681">
        <v>0</v>
      </c>
      <c r="AM7" s="682"/>
      <c r="AN7" s="682"/>
      <c r="AO7" s="717"/>
      <c r="AP7" s="675" t="s">
        <v>238</v>
      </c>
      <c r="AQ7" s="676"/>
      <c r="AR7" s="676"/>
      <c r="AS7" s="676"/>
      <c r="AT7" s="676"/>
      <c r="AU7" s="676"/>
      <c r="AV7" s="676"/>
      <c r="AW7" s="676"/>
      <c r="AX7" s="676"/>
      <c r="AY7" s="676"/>
      <c r="AZ7" s="676"/>
      <c r="BA7" s="676"/>
      <c r="BB7" s="676"/>
      <c r="BC7" s="676"/>
      <c r="BD7" s="676"/>
      <c r="BE7" s="676"/>
      <c r="BF7" s="677"/>
      <c r="BG7" s="678">
        <v>23747942</v>
      </c>
      <c r="BH7" s="679"/>
      <c r="BI7" s="679"/>
      <c r="BJ7" s="679"/>
      <c r="BK7" s="679"/>
      <c r="BL7" s="679"/>
      <c r="BM7" s="679"/>
      <c r="BN7" s="680"/>
      <c r="BO7" s="715">
        <v>48.9</v>
      </c>
      <c r="BP7" s="715"/>
      <c r="BQ7" s="715"/>
      <c r="BR7" s="715"/>
      <c r="BS7" s="716">
        <v>1324807</v>
      </c>
      <c r="BT7" s="716"/>
      <c r="BU7" s="716"/>
      <c r="BV7" s="716"/>
      <c r="BW7" s="716"/>
      <c r="BX7" s="716"/>
      <c r="BY7" s="716"/>
      <c r="BZ7" s="716"/>
      <c r="CA7" s="716"/>
      <c r="CB7" s="775"/>
      <c r="CD7" s="711" t="s">
        <v>239</v>
      </c>
      <c r="CE7" s="712"/>
      <c r="CF7" s="712"/>
      <c r="CG7" s="712"/>
      <c r="CH7" s="712"/>
      <c r="CI7" s="712"/>
      <c r="CJ7" s="712"/>
      <c r="CK7" s="712"/>
      <c r="CL7" s="712"/>
      <c r="CM7" s="712"/>
      <c r="CN7" s="712"/>
      <c r="CO7" s="712"/>
      <c r="CP7" s="712"/>
      <c r="CQ7" s="713"/>
      <c r="CR7" s="678">
        <v>12094658</v>
      </c>
      <c r="CS7" s="679"/>
      <c r="CT7" s="679"/>
      <c r="CU7" s="679"/>
      <c r="CV7" s="679"/>
      <c r="CW7" s="679"/>
      <c r="CX7" s="679"/>
      <c r="CY7" s="680"/>
      <c r="CZ7" s="715">
        <v>13.3</v>
      </c>
      <c r="DA7" s="715"/>
      <c r="DB7" s="715"/>
      <c r="DC7" s="715"/>
      <c r="DD7" s="684">
        <v>322878</v>
      </c>
      <c r="DE7" s="679"/>
      <c r="DF7" s="679"/>
      <c r="DG7" s="679"/>
      <c r="DH7" s="679"/>
      <c r="DI7" s="679"/>
      <c r="DJ7" s="679"/>
      <c r="DK7" s="679"/>
      <c r="DL7" s="679"/>
      <c r="DM7" s="679"/>
      <c r="DN7" s="679"/>
      <c r="DO7" s="679"/>
      <c r="DP7" s="680"/>
      <c r="DQ7" s="684">
        <v>10944119</v>
      </c>
      <c r="DR7" s="679"/>
      <c r="DS7" s="679"/>
      <c r="DT7" s="679"/>
      <c r="DU7" s="679"/>
      <c r="DV7" s="679"/>
      <c r="DW7" s="679"/>
      <c r="DX7" s="679"/>
      <c r="DY7" s="679"/>
      <c r="DZ7" s="679"/>
      <c r="EA7" s="679"/>
      <c r="EB7" s="679"/>
      <c r="EC7" s="722"/>
    </row>
    <row r="8" spans="2:143" ht="11.25" customHeight="1" x14ac:dyDescent="0.2">
      <c r="B8" s="675" t="s">
        <v>240</v>
      </c>
      <c r="C8" s="676"/>
      <c r="D8" s="676"/>
      <c r="E8" s="676"/>
      <c r="F8" s="676"/>
      <c r="G8" s="676"/>
      <c r="H8" s="676"/>
      <c r="I8" s="676"/>
      <c r="J8" s="676"/>
      <c r="K8" s="676"/>
      <c r="L8" s="676"/>
      <c r="M8" s="676"/>
      <c r="N8" s="676"/>
      <c r="O8" s="676"/>
      <c r="P8" s="676"/>
      <c r="Q8" s="677"/>
      <c r="R8" s="678">
        <v>197346</v>
      </c>
      <c r="S8" s="679"/>
      <c r="T8" s="679"/>
      <c r="U8" s="679"/>
      <c r="V8" s="679"/>
      <c r="W8" s="679"/>
      <c r="X8" s="679"/>
      <c r="Y8" s="680"/>
      <c r="Z8" s="715">
        <v>0.2</v>
      </c>
      <c r="AA8" s="715"/>
      <c r="AB8" s="715"/>
      <c r="AC8" s="715"/>
      <c r="AD8" s="716">
        <v>197346</v>
      </c>
      <c r="AE8" s="716"/>
      <c r="AF8" s="716"/>
      <c r="AG8" s="716"/>
      <c r="AH8" s="716"/>
      <c r="AI8" s="716"/>
      <c r="AJ8" s="716"/>
      <c r="AK8" s="716"/>
      <c r="AL8" s="681">
        <v>0.4</v>
      </c>
      <c r="AM8" s="682"/>
      <c r="AN8" s="682"/>
      <c r="AO8" s="717"/>
      <c r="AP8" s="675" t="s">
        <v>241</v>
      </c>
      <c r="AQ8" s="676"/>
      <c r="AR8" s="676"/>
      <c r="AS8" s="676"/>
      <c r="AT8" s="676"/>
      <c r="AU8" s="676"/>
      <c r="AV8" s="676"/>
      <c r="AW8" s="676"/>
      <c r="AX8" s="676"/>
      <c r="AY8" s="676"/>
      <c r="AZ8" s="676"/>
      <c r="BA8" s="676"/>
      <c r="BB8" s="676"/>
      <c r="BC8" s="676"/>
      <c r="BD8" s="676"/>
      <c r="BE8" s="676"/>
      <c r="BF8" s="677"/>
      <c r="BG8" s="678">
        <v>406843</v>
      </c>
      <c r="BH8" s="679"/>
      <c r="BI8" s="679"/>
      <c r="BJ8" s="679"/>
      <c r="BK8" s="679"/>
      <c r="BL8" s="679"/>
      <c r="BM8" s="679"/>
      <c r="BN8" s="680"/>
      <c r="BO8" s="715">
        <v>0.8</v>
      </c>
      <c r="BP8" s="715"/>
      <c r="BQ8" s="715"/>
      <c r="BR8" s="715"/>
      <c r="BS8" s="684" t="s">
        <v>181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32419081</v>
      </c>
      <c r="CS8" s="679"/>
      <c r="CT8" s="679"/>
      <c r="CU8" s="679"/>
      <c r="CV8" s="679"/>
      <c r="CW8" s="679"/>
      <c r="CX8" s="679"/>
      <c r="CY8" s="680"/>
      <c r="CZ8" s="715">
        <v>35.5</v>
      </c>
      <c r="DA8" s="715"/>
      <c r="DB8" s="715"/>
      <c r="DC8" s="715"/>
      <c r="DD8" s="684">
        <v>410693</v>
      </c>
      <c r="DE8" s="679"/>
      <c r="DF8" s="679"/>
      <c r="DG8" s="679"/>
      <c r="DH8" s="679"/>
      <c r="DI8" s="679"/>
      <c r="DJ8" s="679"/>
      <c r="DK8" s="679"/>
      <c r="DL8" s="679"/>
      <c r="DM8" s="679"/>
      <c r="DN8" s="679"/>
      <c r="DO8" s="679"/>
      <c r="DP8" s="680"/>
      <c r="DQ8" s="684">
        <v>15924447</v>
      </c>
      <c r="DR8" s="679"/>
      <c r="DS8" s="679"/>
      <c r="DT8" s="679"/>
      <c r="DU8" s="679"/>
      <c r="DV8" s="679"/>
      <c r="DW8" s="679"/>
      <c r="DX8" s="679"/>
      <c r="DY8" s="679"/>
      <c r="DZ8" s="679"/>
      <c r="EA8" s="679"/>
      <c r="EB8" s="679"/>
      <c r="EC8" s="722"/>
    </row>
    <row r="9" spans="2:143" ht="11.25" customHeight="1" x14ac:dyDescent="0.2">
      <c r="B9" s="675" t="s">
        <v>243</v>
      </c>
      <c r="C9" s="676"/>
      <c r="D9" s="676"/>
      <c r="E9" s="676"/>
      <c r="F9" s="676"/>
      <c r="G9" s="676"/>
      <c r="H9" s="676"/>
      <c r="I9" s="676"/>
      <c r="J9" s="676"/>
      <c r="K9" s="676"/>
      <c r="L9" s="676"/>
      <c r="M9" s="676"/>
      <c r="N9" s="676"/>
      <c r="O9" s="676"/>
      <c r="P9" s="676"/>
      <c r="Q9" s="677"/>
      <c r="R9" s="678">
        <v>118424</v>
      </c>
      <c r="S9" s="679"/>
      <c r="T9" s="679"/>
      <c r="U9" s="679"/>
      <c r="V9" s="679"/>
      <c r="W9" s="679"/>
      <c r="X9" s="679"/>
      <c r="Y9" s="680"/>
      <c r="Z9" s="715">
        <v>0.1</v>
      </c>
      <c r="AA9" s="715"/>
      <c r="AB9" s="715"/>
      <c r="AC9" s="715"/>
      <c r="AD9" s="716">
        <v>118424</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14594195</v>
      </c>
      <c r="BH9" s="679"/>
      <c r="BI9" s="679"/>
      <c r="BJ9" s="679"/>
      <c r="BK9" s="679"/>
      <c r="BL9" s="679"/>
      <c r="BM9" s="679"/>
      <c r="BN9" s="680"/>
      <c r="BO9" s="715">
        <v>30</v>
      </c>
      <c r="BP9" s="715"/>
      <c r="BQ9" s="715"/>
      <c r="BR9" s="715"/>
      <c r="BS9" s="684" t="s">
        <v>181</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10706577</v>
      </c>
      <c r="CS9" s="679"/>
      <c r="CT9" s="679"/>
      <c r="CU9" s="679"/>
      <c r="CV9" s="679"/>
      <c r="CW9" s="679"/>
      <c r="CX9" s="679"/>
      <c r="CY9" s="680"/>
      <c r="CZ9" s="715">
        <v>11.7</v>
      </c>
      <c r="DA9" s="715"/>
      <c r="DB9" s="715"/>
      <c r="DC9" s="715"/>
      <c r="DD9" s="684">
        <v>668458</v>
      </c>
      <c r="DE9" s="679"/>
      <c r="DF9" s="679"/>
      <c r="DG9" s="679"/>
      <c r="DH9" s="679"/>
      <c r="DI9" s="679"/>
      <c r="DJ9" s="679"/>
      <c r="DK9" s="679"/>
      <c r="DL9" s="679"/>
      <c r="DM9" s="679"/>
      <c r="DN9" s="679"/>
      <c r="DO9" s="679"/>
      <c r="DP9" s="680"/>
      <c r="DQ9" s="684">
        <v>9326481</v>
      </c>
      <c r="DR9" s="679"/>
      <c r="DS9" s="679"/>
      <c r="DT9" s="679"/>
      <c r="DU9" s="679"/>
      <c r="DV9" s="679"/>
      <c r="DW9" s="679"/>
      <c r="DX9" s="679"/>
      <c r="DY9" s="679"/>
      <c r="DZ9" s="679"/>
      <c r="EA9" s="679"/>
      <c r="EB9" s="679"/>
      <c r="EC9" s="722"/>
    </row>
    <row r="10" spans="2:143" ht="11.25" customHeight="1" x14ac:dyDescent="0.2">
      <c r="B10" s="675" t="s">
        <v>246</v>
      </c>
      <c r="C10" s="676"/>
      <c r="D10" s="676"/>
      <c r="E10" s="676"/>
      <c r="F10" s="676"/>
      <c r="G10" s="676"/>
      <c r="H10" s="676"/>
      <c r="I10" s="676"/>
      <c r="J10" s="676"/>
      <c r="K10" s="676"/>
      <c r="L10" s="676"/>
      <c r="M10" s="676"/>
      <c r="N10" s="676"/>
      <c r="O10" s="676"/>
      <c r="P10" s="676"/>
      <c r="Q10" s="677"/>
      <c r="R10" s="678" t="s">
        <v>181</v>
      </c>
      <c r="S10" s="679"/>
      <c r="T10" s="679"/>
      <c r="U10" s="679"/>
      <c r="V10" s="679"/>
      <c r="W10" s="679"/>
      <c r="X10" s="679"/>
      <c r="Y10" s="680"/>
      <c r="Z10" s="715" t="s">
        <v>181</v>
      </c>
      <c r="AA10" s="715"/>
      <c r="AB10" s="715"/>
      <c r="AC10" s="715"/>
      <c r="AD10" s="716" t="s">
        <v>247</v>
      </c>
      <c r="AE10" s="716"/>
      <c r="AF10" s="716"/>
      <c r="AG10" s="716"/>
      <c r="AH10" s="716"/>
      <c r="AI10" s="716"/>
      <c r="AJ10" s="716"/>
      <c r="AK10" s="716"/>
      <c r="AL10" s="681" t="s">
        <v>248</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v>1021794</v>
      </c>
      <c r="BH10" s="679"/>
      <c r="BI10" s="679"/>
      <c r="BJ10" s="679"/>
      <c r="BK10" s="679"/>
      <c r="BL10" s="679"/>
      <c r="BM10" s="679"/>
      <c r="BN10" s="680"/>
      <c r="BO10" s="715">
        <v>2.1</v>
      </c>
      <c r="BP10" s="715"/>
      <c r="BQ10" s="715"/>
      <c r="BR10" s="715"/>
      <c r="BS10" s="684" t="s">
        <v>247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262205</v>
      </c>
      <c r="CS10" s="679"/>
      <c r="CT10" s="679"/>
      <c r="CU10" s="679"/>
      <c r="CV10" s="679"/>
      <c r="CW10" s="679"/>
      <c r="CX10" s="679"/>
      <c r="CY10" s="680"/>
      <c r="CZ10" s="715">
        <v>0.3</v>
      </c>
      <c r="DA10" s="715"/>
      <c r="DB10" s="715"/>
      <c r="DC10" s="715"/>
      <c r="DD10" s="684" t="s">
        <v>129</v>
      </c>
      <c r="DE10" s="679"/>
      <c r="DF10" s="679"/>
      <c r="DG10" s="679"/>
      <c r="DH10" s="679"/>
      <c r="DI10" s="679"/>
      <c r="DJ10" s="679"/>
      <c r="DK10" s="679"/>
      <c r="DL10" s="679"/>
      <c r="DM10" s="679"/>
      <c r="DN10" s="679"/>
      <c r="DO10" s="679"/>
      <c r="DP10" s="680"/>
      <c r="DQ10" s="684">
        <v>72205</v>
      </c>
      <c r="DR10" s="679"/>
      <c r="DS10" s="679"/>
      <c r="DT10" s="679"/>
      <c r="DU10" s="679"/>
      <c r="DV10" s="679"/>
      <c r="DW10" s="679"/>
      <c r="DX10" s="679"/>
      <c r="DY10" s="679"/>
      <c r="DZ10" s="679"/>
      <c r="EA10" s="679"/>
      <c r="EB10" s="679"/>
      <c r="EC10" s="722"/>
    </row>
    <row r="11" spans="2:143" ht="11.25" customHeight="1" x14ac:dyDescent="0.2">
      <c r="B11" s="675" t="s">
        <v>251</v>
      </c>
      <c r="C11" s="676"/>
      <c r="D11" s="676"/>
      <c r="E11" s="676"/>
      <c r="F11" s="676"/>
      <c r="G11" s="676"/>
      <c r="H11" s="676"/>
      <c r="I11" s="676"/>
      <c r="J11" s="676"/>
      <c r="K11" s="676"/>
      <c r="L11" s="676"/>
      <c r="M11" s="676"/>
      <c r="N11" s="676"/>
      <c r="O11" s="676"/>
      <c r="P11" s="676"/>
      <c r="Q11" s="677"/>
      <c r="R11" s="678">
        <v>4504861</v>
      </c>
      <c r="S11" s="679"/>
      <c r="T11" s="679"/>
      <c r="U11" s="679"/>
      <c r="V11" s="679"/>
      <c r="W11" s="679"/>
      <c r="X11" s="679"/>
      <c r="Y11" s="680"/>
      <c r="Z11" s="681">
        <v>4.7</v>
      </c>
      <c r="AA11" s="682"/>
      <c r="AB11" s="682"/>
      <c r="AC11" s="683"/>
      <c r="AD11" s="684">
        <v>4504861</v>
      </c>
      <c r="AE11" s="679"/>
      <c r="AF11" s="679"/>
      <c r="AG11" s="679"/>
      <c r="AH11" s="679"/>
      <c r="AI11" s="679"/>
      <c r="AJ11" s="679"/>
      <c r="AK11" s="680"/>
      <c r="AL11" s="681">
        <v>8.6</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v>7725110</v>
      </c>
      <c r="BH11" s="679"/>
      <c r="BI11" s="679"/>
      <c r="BJ11" s="679"/>
      <c r="BK11" s="679"/>
      <c r="BL11" s="679"/>
      <c r="BM11" s="679"/>
      <c r="BN11" s="680"/>
      <c r="BO11" s="715">
        <v>15.9</v>
      </c>
      <c r="BP11" s="715"/>
      <c r="BQ11" s="715"/>
      <c r="BR11" s="715"/>
      <c r="BS11" s="684">
        <v>1324807</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v>655297</v>
      </c>
      <c r="CS11" s="679"/>
      <c r="CT11" s="679"/>
      <c r="CU11" s="679"/>
      <c r="CV11" s="679"/>
      <c r="CW11" s="679"/>
      <c r="CX11" s="679"/>
      <c r="CY11" s="680"/>
      <c r="CZ11" s="715">
        <v>0.7</v>
      </c>
      <c r="DA11" s="715"/>
      <c r="DB11" s="715"/>
      <c r="DC11" s="715"/>
      <c r="DD11" s="684">
        <v>88312</v>
      </c>
      <c r="DE11" s="679"/>
      <c r="DF11" s="679"/>
      <c r="DG11" s="679"/>
      <c r="DH11" s="679"/>
      <c r="DI11" s="679"/>
      <c r="DJ11" s="679"/>
      <c r="DK11" s="679"/>
      <c r="DL11" s="679"/>
      <c r="DM11" s="679"/>
      <c r="DN11" s="679"/>
      <c r="DO11" s="679"/>
      <c r="DP11" s="680"/>
      <c r="DQ11" s="684">
        <v>462555</v>
      </c>
      <c r="DR11" s="679"/>
      <c r="DS11" s="679"/>
      <c r="DT11" s="679"/>
      <c r="DU11" s="679"/>
      <c r="DV11" s="679"/>
      <c r="DW11" s="679"/>
      <c r="DX11" s="679"/>
      <c r="DY11" s="679"/>
      <c r="DZ11" s="679"/>
      <c r="EA11" s="679"/>
      <c r="EB11" s="679"/>
      <c r="EC11" s="722"/>
    </row>
    <row r="12" spans="2:143" ht="11.25" customHeight="1" x14ac:dyDescent="0.2">
      <c r="B12" s="675" t="s">
        <v>254</v>
      </c>
      <c r="C12" s="676"/>
      <c r="D12" s="676"/>
      <c r="E12" s="676"/>
      <c r="F12" s="676"/>
      <c r="G12" s="676"/>
      <c r="H12" s="676"/>
      <c r="I12" s="676"/>
      <c r="J12" s="676"/>
      <c r="K12" s="676"/>
      <c r="L12" s="676"/>
      <c r="M12" s="676"/>
      <c r="N12" s="676"/>
      <c r="O12" s="676"/>
      <c r="P12" s="676"/>
      <c r="Q12" s="677"/>
      <c r="R12" s="678">
        <v>137685</v>
      </c>
      <c r="S12" s="679"/>
      <c r="T12" s="679"/>
      <c r="U12" s="679"/>
      <c r="V12" s="679"/>
      <c r="W12" s="679"/>
      <c r="X12" s="679"/>
      <c r="Y12" s="680"/>
      <c r="Z12" s="715">
        <v>0.1</v>
      </c>
      <c r="AA12" s="715"/>
      <c r="AB12" s="715"/>
      <c r="AC12" s="715"/>
      <c r="AD12" s="716">
        <v>137685</v>
      </c>
      <c r="AE12" s="716"/>
      <c r="AF12" s="716"/>
      <c r="AG12" s="716"/>
      <c r="AH12" s="716"/>
      <c r="AI12" s="716"/>
      <c r="AJ12" s="716"/>
      <c r="AK12" s="716"/>
      <c r="AL12" s="681">
        <v>0.3</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v>20147731</v>
      </c>
      <c r="BH12" s="679"/>
      <c r="BI12" s="679"/>
      <c r="BJ12" s="679"/>
      <c r="BK12" s="679"/>
      <c r="BL12" s="679"/>
      <c r="BM12" s="679"/>
      <c r="BN12" s="680"/>
      <c r="BO12" s="715">
        <v>41.5</v>
      </c>
      <c r="BP12" s="715"/>
      <c r="BQ12" s="715"/>
      <c r="BR12" s="715"/>
      <c r="BS12" s="684" t="s">
        <v>247</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3177521</v>
      </c>
      <c r="CS12" s="679"/>
      <c r="CT12" s="679"/>
      <c r="CU12" s="679"/>
      <c r="CV12" s="679"/>
      <c r="CW12" s="679"/>
      <c r="CX12" s="679"/>
      <c r="CY12" s="680"/>
      <c r="CZ12" s="715">
        <v>3.5</v>
      </c>
      <c r="DA12" s="715"/>
      <c r="DB12" s="715"/>
      <c r="DC12" s="715"/>
      <c r="DD12" s="684">
        <v>249662</v>
      </c>
      <c r="DE12" s="679"/>
      <c r="DF12" s="679"/>
      <c r="DG12" s="679"/>
      <c r="DH12" s="679"/>
      <c r="DI12" s="679"/>
      <c r="DJ12" s="679"/>
      <c r="DK12" s="679"/>
      <c r="DL12" s="679"/>
      <c r="DM12" s="679"/>
      <c r="DN12" s="679"/>
      <c r="DO12" s="679"/>
      <c r="DP12" s="680"/>
      <c r="DQ12" s="684">
        <v>1119565</v>
      </c>
      <c r="DR12" s="679"/>
      <c r="DS12" s="679"/>
      <c r="DT12" s="679"/>
      <c r="DU12" s="679"/>
      <c r="DV12" s="679"/>
      <c r="DW12" s="679"/>
      <c r="DX12" s="679"/>
      <c r="DY12" s="679"/>
      <c r="DZ12" s="679"/>
      <c r="EA12" s="679"/>
      <c r="EB12" s="679"/>
      <c r="EC12" s="722"/>
    </row>
    <row r="13" spans="2:143" ht="11.25" customHeight="1" x14ac:dyDescent="0.2">
      <c r="B13" s="675" t="s">
        <v>257</v>
      </c>
      <c r="C13" s="676"/>
      <c r="D13" s="676"/>
      <c r="E13" s="676"/>
      <c r="F13" s="676"/>
      <c r="G13" s="676"/>
      <c r="H13" s="676"/>
      <c r="I13" s="676"/>
      <c r="J13" s="676"/>
      <c r="K13" s="676"/>
      <c r="L13" s="676"/>
      <c r="M13" s="676"/>
      <c r="N13" s="676"/>
      <c r="O13" s="676"/>
      <c r="P13" s="676"/>
      <c r="Q13" s="677"/>
      <c r="R13" s="678" t="s">
        <v>247</v>
      </c>
      <c r="S13" s="679"/>
      <c r="T13" s="679"/>
      <c r="U13" s="679"/>
      <c r="V13" s="679"/>
      <c r="W13" s="679"/>
      <c r="X13" s="679"/>
      <c r="Y13" s="680"/>
      <c r="Z13" s="715" t="s">
        <v>248</v>
      </c>
      <c r="AA13" s="715"/>
      <c r="AB13" s="715"/>
      <c r="AC13" s="715"/>
      <c r="AD13" s="716" t="s">
        <v>247</v>
      </c>
      <c r="AE13" s="716"/>
      <c r="AF13" s="716"/>
      <c r="AG13" s="716"/>
      <c r="AH13" s="716"/>
      <c r="AI13" s="716"/>
      <c r="AJ13" s="716"/>
      <c r="AK13" s="716"/>
      <c r="AL13" s="681" t="s">
        <v>247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v>20063064</v>
      </c>
      <c r="BH13" s="679"/>
      <c r="BI13" s="679"/>
      <c r="BJ13" s="679"/>
      <c r="BK13" s="679"/>
      <c r="BL13" s="679"/>
      <c r="BM13" s="679"/>
      <c r="BN13" s="680"/>
      <c r="BO13" s="715">
        <v>41.3</v>
      </c>
      <c r="BP13" s="715"/>
      <c r="BQ13" s="715"/>
      <c r="BR13" s="715"/>
      <c r="BS13" s="684" t="s">
        <v>247</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12303973</v>
      </c>
      <c r="CS13" s="679"/>
      <c r="CT13" s="679"/>
      <c r="CU13" s="679"/>
      <c r="CV13" s="679"/>
      <c r="CW13" s="679"/>
      <c r="CX13" s="679"/>
      <c r="CY13" s="680"/>
      <c r="CZ13" s="715">
        <v>13.5</v>
      </c>
      <c r="DA13" s="715"/>
      <c r="DB13" s="715"/>
      <c r="DC13" s="715"/>
      <c r="DD13" s="684">
        <v>8329711</v>
      </c>
      <c r="DE13" s="679"/>
      <c r="DF13" s="679"/>
      <c r="DG13" s="679"/>
      <c r="DH13" s="679"/>
      <c r="DI13" s="679"/>
      <c r="DJ13" s="679"/>
      <c r="DK13" s="679"/>
      <c r="DL13" s="679"/>
      <c r="DM13" s="679"/>
      <c r="DN13" s="679"/>
      <c r="DO13" s="679"/>
      <c r="DP13" s="680"/>
      <c r="DQ13" s="684">
        <v>4496673</v>
      </c>
      <c r="DR13" s="679"/>
      <c r="DS13" s="679"/>
      <c r="DT13" s="679"/>
      <c r="DU13" s="679"/>
      <c r="DV13" s="679"/>
      <c r="DW13" s="679"/>
      <c r="DX13" s="679"/>
      <c r="DY13" s="679"/>
      <c r="DZ13" s="679"/>
      <c r="EA13" s="679"/>
      <c r="EB13" s="679"/>
      <c r="EC13" s="722"/>
    </row>
    <row r="14" spans="2:143" ht="11.25" customHeight="1" x14ac:dyDescent="0.2">
      <c r="B14" s="675" t="s">
        <v>260</v>
      </c>
      <c r="C14" s="676"/>
      <c r="D14" s="676"/>
      <c r="E14" s="676"/>
      <c r="F14" s="676"/>
      <c r="G14" s="676"/>
      <c r="H14" s="676"/>
      <c r="I14" s="676"/>
      <c r="J14" s="676"/>
      <c r="K14" s="676"/>
      <c r="L14" s="676"/>
      <c r="M14" s="676"/>
      <c r="N14" s="676"/>
      <c r="O14" s="676"/>
      <c r="P14" s="676"/>
      <c r="Q14" s="677"/>
      <c r="R14" s="678">
        <v>147379</v>
      </c>
      <c r="S14" s="679"/>
      <c r="T14" s="679"/>
      <c r="U14" s="679"/>
      <c r="V14" s="679"/>
      <c r="W14" s="679"/>
      <c r="X14" s="679"/>
      <c r="Y14" s="680"/>
      <c r="Z14" s="715">
        <v>0.2</v>
      </c>
      <c r="AA14" s="715"/>
      <c r="AB14" s="715"/>
      <c r="AC14" s="715"/>
      <c r="AD14" s="716">
        <v>147379</v>
      </c>
      <c r="AE14" s="716"/>
      <c r="AF14" s="716"/>
      <c r="AG14" s="716"/>
      <c r="AH14" s="716"/>
      <c r="AI14" s="716"/>
      <c r="AJ14" s="716"/>
      <c r="AK14" s="716"/>
      <c r="AL14" s="681">
        <v>0.3</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425122</v>
      </c>
      <c r="BH14" s="679"/>
      <c r="BI14" s="679"/>
      <c r="BJ14" s="679"/>
      <c r="BK14" s="679"/>
      <c r="BL14" s="679"/>
      <c r="BM14" s="679"/>
      <c r="BN14" s="680"/>
      <c r="BO14" s="715">
        <v>0.9</v>
      </c>
      <c r="BP14" s="715"/>
      <c r="BQ14" s="715"/>
      <c r="BR14" s="715"/>
      <c r="BS14" s="684" t="s">
        <v>181</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3089451</v>
      </c>
      <c r="CS14" s="679"/>
      <c r="CT14" s="679"/>
      <c r="CU14" s="679"/>
      <c r="CV14" s="679"/>
      <c r="CW14" s="679"/>
      <c r="CX14" s="679"/>
      <c r="CY14" s="680"/>
      <c r="CZ14" s="715">
        <v>3.4</v>
      </c>
      <c r="DA14" s="715"/>
      <c r="DB14" s="715"/>
      <c r="DC14" s="715"/>
      <c r="DD14" s="684">
        <v>273683</v>
      </c>
      <c r="DE14" s="679"/>
      <c r="DF14" s="679"/>
      <c r="DG14" s="679"/>
      <c r="DH14" s="679"/>
      <c r="DI14" s="679"/>
      <c r="DJ14" s="679"/>
      <c r="DK14" s="679"/>
      <c r="DL14" s="679"/>
      <c r="DM14" s="679"/>
      <c r="DN14" s="679"/>
      <c r="DO14" s="679"/>
      <c r="DP14" s="680"/>
      <c r="DQ14" s="684">
        <v>2747027</v>
      </c>
      <c r="DR14" s="679"/>
      <c r="DS14" s="679"/>
      <c r="DT14" s="679"/>
      <c r="DU14" s="679"/>
      <c r="DV14" s="679"/>
      <c r="DW14" s="679"/>
      <c r="DX14" s="679"/>
      <c r="DY14" s="679"/>
      <c r="DZ14" s="679"/>
      <c r="EA14" s="679"/>
      <c r="EB14" s="679"/>
      <c r="EC14" s="722"/>
    </row>
    <row r="15" spans="2:143" ht="11.25" customHeight="1" x14ac:dyDescent="0.2">
      <c r="B15" s="675" t="s">
        <v>263</v>
      </c>
      <c r="C15" s="676"/>
      <c r="D15" s="676"/>
      <c r="E15" s="676"/>
      <c r="F15" s="676"/>
      <c r="G15" s="676"/>
      <c r="H15" s="676"/>
      <c r="I15" s="676"/>
      <c r="J15" s="676"/>
      <c r="K15" s="676"/>
      <c r="L15" s="676"/>
      <c r="M15" s="676"/>
      <c r="N15" s="676"/>
      <c r="O15" s="676"/>
      <c r="P15" s="676"/>
      <c r="Q15" s="677"/>
      <c r="R15" s="678" t="s">
        <v>248</v>
      </c>
      <c r="S15" s="679"/>
      <c r="T15" s="679"/>
      <c r="U15" s="679"/>
      <c r="V15" s="679"/>
      <c r="W15" s="679"/>
      <c r="X15" s="679"/>
      <c r="Y15" s="680"/>
      <c r="Z15" s="715" t="s">
        <v>247</v>
      </c>
      <c r="AA15" s="715"/>
      <c r="AB15" s="715"/>
      <c r="AC15" s="715"/>
      <c r="AD15" s="716" t="s">
        <v>129</v>
      </c>
      <c r="AE15" s="716"/>
      <c r="AF15" s="716"/>
      <c r="AG15" s="716"/>
      <c r="AH15" s="716"/>
      <c r="AI15" s="716"/>
      <c r="AJ15" s="716"/>
      <c r="AK15" s="716"/>
      <c r="AL15" s="681" t="s">
        <v>247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1834157</v>
      </c>
      <c r="BH15" s="679"/>
      <c r="BI15" s="679"/>
      <c r="BJ15" s="679"/>
      <c r="BK15" s="679"/>
      <c r="BL15" s="679"/>
      <c r="BM15" s="679"/>
      <c r="BN15" s="680"/>
      <c r="BO15" s="715">
        <v>3.8</v>
      </c>
      <c r="BP15" s="715"/>
      <c r="BQ15" s="715"/>
      <c r="BR15" s="715"/>
      <c r="BS15" s="684" t="s">
        <v>248</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10113576</v>
      </c>
      <c r="CS15" s="679"/>
      <c r="CT15" s="679"/>
      <c r="CU15" s="679"/>
      <c r="CV15" s="679"/>
      <c r="CW15" s="679"/>
      <c r="CX15" s="679"/>
      <c r="CY15" s="680"/>
      <c r="CZ15" s="715">
        <v>11.1</v>
      </c>
      <c r="DA15" s="715"/>
      <c r="DB15" s="715"/>
      <c r="DC15" s="715"/>
      <c r="DD15" s="684">
        <v>1782330</v>
      </c>
      <c r="DE15" s="679"/>
      <c r="DF15" s="679"/>
      <c r="DG15" s="679"/>
      <c r="DH15" s="679"/>
      <c r="DI15" s="679"/>
      <c r="DJ15" s="679"/>
      <c r="DK15" s="679"/>
      <c r="DL15" s="679"/>
      <c r="DM15" s="679"/>
      <c r="DN15" s="679"/>
      <c r="DO15" s="679"/>
      <c r="DP15" s="680"/>
      <c r="DQ15" s="684">
        <v>6978680</v>
      </c>
      <c r="DR15" s="679"/>
      <c r="DS15" s="679"/>
      <c r="DT15" s="679"/>
      <c r="DU15" s="679"/>
      <c r="DV15" s="679"/>
      <c r="DW15" s="679"/>
      <c r="DX15" s="679"/>
      <c r="DY15" s="679"/>
      <c r="DZ15" s="679"/>
      <c r="EA15" s="679"/>
      <c r="EB15" s="679"/>
      <c r="EC15" s="722"/>
    </row>
    <row r="16" spans="2:143" ht="11.25" customHeight="1" x14ac:dyDescent="0.2">
      <c r="B16" s="675" t="s">
        <v>266</v>
      </c>
      <c r="C16" s="676"/>
      <c r="D16" s="676"/>
      <c r="E16" s="676"/>
      <c r="F16" s="676"/>
      <c r="G16" s="676"/>
      <c r="H16" s="676"/>
      <c r="I16" s="676"/>
      <c r="J16" s="676"/>
      <c r="K16" s="676"/>
      <c r="L16" s="676"/>
      <c r="M16" s="676"/>
      <c r="N16" s="676"/>
      <c r="O16" s="676"/>
      <c r="P16" s="676"/>
      <c r="Q16" s="677"/>
      <c r="R16" s="678">
        <v>46019</v>
      </c>
      <c r="S16" s="679"/>
      <c r="T16" s="679"/>
      <c r="U16" s="679"/>
      <c r="V16" s="679"/>
      <c r="W16" s="679"/>
      <c r="X16" s="679"/>
      <c r="Y16" s="680"/>
      <c r="Z16" s="715">
        <v>0</v>
      </c>
      <c r="AA16" s="715"/>
      <c r="AB16" s="715"/>
      <c r="AC16" s="715"/>
      <c r="AD16" s="716">
        <v>46019</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181</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t="s">
        <v>181</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2">
      <c r="B17" s="675" t="s">
        <v>269</v>
      </c>
      <c r="C17" s="676"/>
      <c r="D17" s="676"/>
      <c r="E17" s="676"/>
      <c r="F17" s="676"/>
      <c r="G17" s="676"/>
      <c r="H17" s="676"/>
      <c r="I17" s="676"/>
      <c r="J17" s="676"/>
      <c r="K17" s="676"/>
      <c r="L17" s="676"/>
      <c r="M17" s="676"/>
      <c r="N17" s="676"/>
      <c r="O17" s="676"/>
      <c r="P17" s="676"/>
      <c r="Q17" s="677"/>
      <c r="R17" s="678">
        <v>427743</v>
      </c>
      <c r="S17" s="679"/>
      <c r="T17" s="679"/>
      <c r="U17" s="679"/>
      <c r="V17" s="679"/>
      <c r="W17" s="679"/>
      <c r="X17" s="679"/>
      <c r="Y17" s="680"/>
      <c r="Z17" s="715">
        <v>0.4</v>
      </c>
      <c r="AA17" s="715"/>
      <c r="AB17" s="715"/>
      <c r="AC17" s="715"/>
      <c r="AD17" s="716">
        <v>427743</v>
      </c>
      <c r="AE17" s="716"/>
      <c r="AF17" s="716"/>
      <c r="AG17" s="716"/>
      <c r="AH17" s="716"/>
      <c r="AI17" s="716"/>
      <c r="AJ17" s="716"/>
      <c r="AK17" s="716"/>
      <c r="AL17" s="681">
        <v>0.8</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247</v>
      </c>
      <c r="BH17" s="679"/>
      <c r="BI17" s="679"/>
      <c r="BJ17" s="679"/>
      <c r="BK17" s="679"/>
      <c r="BL17" s="679"/>
      <c r="BM17" s="679"/>
      <c r="BN17" s="680"/>
      <c r="BO17" s="715" t="s">
        <v>248</v>
      </c>
      <c r="BP17" s="715"/>
      <c r="BQ17" s="715"/>
      <c r="BR17" s="715"/>
      <c r="BS17" s="684" t="s">
        <v>247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6002072</v>
      </c>
      <c r="CS17" s="679"/>
      <c r="CT17" s="679"/>
      <c r="CU17" s="679"/>
      <c r="CV17" s="679"/>
      <c r="CW17" s="679"/>
      <c r="CX17" s="679"/>
      <c r="CY17" s="680"/>
      <c r="CZ17" s="715">
        <v>6.6</v>
      </c>
      <c r="DA17" s="715"/>
      <c r="DB17" s="715"/>
      <c r="DC17" s="715"/>
      <c r="DD17" s="684" t="s">
        <v>247</v>
      </c>
      <c r="DE17" s="679"/>
      <c r="DF17" s="679"/>
      <c r="DG17" s="679"/>
      <c r="DH17" s="679"/>
      <c r="DI17" s="679"/>
      <c r="DJ17" s="679"/>
      <c r="DK17" s="679"/>
      <c r="DL17" s="679"/>
      <c r="DM17" s="679"/>
      <c r="DN17" s="679"/>
      <c r="DO17" s="679"/>
      <c r="DP17" s="680"/>
      <c r="DQ17" s="684">
        <v>5709815</v>
      </c>
      <c r="DR17" s="679"/>
      <c r="DS17" s="679"/>
      <c r="DT17" s="679"/>
      <c r="DU17" s="679"/>
      <c r="DV17" s="679"/>
      <c r="DW17" s="679"/>
      <c r="DX17" s="679"/>
      <c r="DY17" s="679"/>
      <c r="DZ17" s="679"/>
      <c r="EA17" s="679"/>
      <c r="EB17" s="679"/>
      <c r="EC17" s="722"/>
    </row>
    <row r="18" spans="2:133" ht="11.25" customHeight="1" x14ac:dyDescent="0.2">
      <c r="B18" s="675" t="s">
        <v>272</v>
      </c>
      <c r="C18" s="676"/>
      <c r="D18" s="676"/>
      <c r="E18" s="676"/>
      <c r="F18" s="676"/>
      <c r="G18" s="676"/>
      <c r="H18" s="676"/>
      <c r="I18" s="676"/>
      <c r="J18" s="676"/>
      <c r="K18" s="676"/>
      <c r="L18" s="676"/>
      <c r="M18" s="676"/>
      <c r="N18" s="676"/>
      <c r="O18" s="676"/>
      <c r="P18" s="676"/>
      <c r="Q18" s="677"/>
      <c r="R18" s="678">
        <v>184829</v>
      </c>
      <c r="S18" s="679"/>
      <c r="T18" s="679"/>
      <c r="U18" s="679"/>
      <c r="V18" s="679"/>
      <c r="W18" s="679"/>
      <c r="X18" s="679"/>
      <c r="Y18" s="680"/>
      <c r="Z18" s="715">
        <v>0.2</v>
      </c>
      <c r="AA18" s="715"/>
      <c r="AB18" s="715"/>
      <c r="AC18" s="715"/>
      <c r="AD18" s="716">
        <v>184829</v>
      </c>
      <c r="AE18" s="716"/>
      <c r="AF18" s="716"/>
      <c r="AG18" s="716"/>
      <c r="AH18" s="716"/>
      <c r="AI18" s="716"/>
      <c r="AJ18" s="716"/>
      <c r="AK18" s="716"/>
      <c r="AL18" s="681">
        <v>0.4</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248</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181</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275</v>
      </c>
      <c r="C19" s="676"/>
      <c r="D19" s="676"/>
      <c r="E19" s="676"/>
      <c r="F19" s="676"/>
      <c r="G19" s="676"/>
      <c r="H19" s="676"/>
      <c r="I19" s="676"/>
      <c r="J19" s="676"/>
      <c r="K19" s="676"/>
      <c r="L19" s="676"/>
      <c r="M19" s="676"/>
      <c r="N19" s="676"/>
      <c r="O19" s="676"/>
      <c r="P19" s="676"/>
      <c r="Q19" s="677"/>
      <c r="R19" s="678">
        <v>23938</v>
      </c>
      <c r="S19" s="679"/>
      <c r="T19" s="679"/>
      <c r="U19" s="679"/>
      <c r="V19" s="679"/>
      <c r="W19" s="679"/>
      <c r="X19" s="679"/>
      <c r="Y19" s="680"/>
      <c r="Z19" s="715">
        <v>0</v>
      </c>
      <c r="AA19" s="715"/>
      <c r="AB19" s="715"/>
      <c r="AC19" s="715"/>
      <c r="AD19" s="716">
        <v>23938</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2429384</v>
      </c>
      <c r="BH19" s="679"/>
      <c r="BI19" s="679"/>
      <c r="BJ19" s="679"/>
      <c r="BK19" s="679"/>
      <c r="BL19" s="679"/>
      <c r="BM19" s="679"/>
      <c r="BN19" s="680"/>
      <c r="BO19" s="715">
        <v>5</v>
      </c>
      <c r="BP19" s="715"/>
      <c r="BQ19" s="715"/>
      <c r="BR19" s="715"/>
      <c r="BS19" s="684" t="s">
        <v>181</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248</v>
      </c>
      <c r="DA19" s="715"/>
      <c r="DB19" s="715"/>
      <c r="DC19" s="715"/>
      <c r="DD19" s="684" t="s">
        <v>181</v>
      </c>
      <c r="DE19" s="679"/>
      <c r="DF19" s="679"/>
      <c r="DG19" s="679"/>
      <c r="DH19" s="679"/>
      <c r="DI19" s="679"/>
      <c r="DJ19" s="679"/>
      <c r="DK19" s="679"/>
      <c r="DL19" s="679"/>
      <c r="DM19" s="679"/>
      <c r="DN19" s="679"/>
      <c r="DO19" s="679"/>
      <c r="DP19" s="680"/>
      <c r="DQ19" s="684" t="s">
        <v>181</v>
      </c>
      <c r="DR19" s="679"/>
      <c r="DS19" s="679"/>
      <c r="DT19" s="679"/>
      <c r="DU19" s="679"/>
      <c r="DV19" s="679"/>
      <c r="DW19" s="679"/>
      <c r="DX19" s="679"/>
      <c r="DY19" s="679"/>
      <c r="DZ19" s="679"/>
      <c r="EA19" s="679"/>
      <c r="EB19" s="679"/>
      <c r="EC19" s="722"/>
    </row>
    <row r="20" spans="2:133" ht="11.25" customHeight="1" x14ac:dyDescent="0.2">
      <c r="B20" s="675" t="s">
        <v>278</v>
      </c>
      <c r="C20" s="676"/>
      <c r="D20" s="676"/>
      <c r="E20" s="676"/>
      <c r="F20" s="676"/>
      <c r="G20" s="676"/>
      <c r="H20" s="676"/>
      <c r="I20" s="676"/>
      <c r="J20" s="676"/>
      <c r="K20" s="676"/>
      <c r="L20" s="676"/>
      <c r="M20" s="676"/>
      <c r="N20" s="676"/>
      <c r="O20" s="676"/>
      <c r="P20" s="676"/>
      <c r="Q20" s="677"/>
      <c r="R20" s="678">
        <v>5433</v>
      </c>
      <c r="S20" s="679"/>
      <c r="T20" s="679"/>
      <c r="U20" s="679"/>
      <c r="V20" s="679"/>
      <c r="W20" s="679"/>
      <c r="X20" s="679"/>
      <c r="Y20" s="680"/>
      <c r="Z20" s="715">
        <v>0</v>
      </c>
      <c r="AA20" s="715"/>
      <c r="AB20" s="715"/>
      <c r="AC20" s="715"/>
      <c r="AD20" s="716">
        <v>5433</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2429384</v>
      </c>
      <c r="BH20" s="679"/>
      <c r="BI20" s="679"/>
      <c r="BJ20" s="679"/>
      <c r="BK20" s="679"/>
      <c r="BL20" s="679"/>
      <c r="BM20" s="679"/>
      <c r="BN20" s="680"/>
      <c r="BO20" s="715">
        <v>5</v>
      </c>
      <c r="BP20" s="715"/>
      <c r="BQ20" s="715"/>
      <c r="BR20" s="715"/>
      <c r="BS20" s="684" t="s">
        <v>248</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91263146</v>
      </c>
      <c r="CS20" s="679"/>
      <c r="CT20" s="679"/>
      <c r="CU20" s="679"/>
      <c r="CV20" s="679"/>
      <c r="CW20" s="679"/>
      <c r="CX20" s="679"/>
      <c r="CY20" s="680"/>
      <c r="CZ20" s="715">
        <v>100</v>
      </c>
      <c r="DA20" s="715"/>
      <c r="DB20" s="715"/>
      <c r="DC20" s="715"/>
      <c r="DD20" s="684">
        <v>12125727</v>
      </c>
      <c r="DE20" s="679"/>
      <c r="DF20" s="679"/>
      <c r="DG20" s="679"/>
      <c r="DH20" s="679"/>
      <c r="DI20" s="679"/>
      <c r="DJ20" s="679"/>
      <c r="DK20" s="679"/>
      <c r="DL20" s="679"/>
      <c r="DM20" s="679"/>
      <c r="DN20" s="679"/>
      <c r="DO20" s="679"/>
      <c r="DP20" s="680"/>
      <c r="DQ20" s="684">
        <v>58220302</v>
      </c>
      <c r="DR20" s="679"/>
      <c r="DS20" s="679"/>
      <c r="DT20" s="679"/>
      <c r="DU20" s="679"/>
      <c r="DV20" s="679"/>
      <c r="DW20" s="679"/>
      <c r="DX20" s="679"/>
      <c r="DY20" s="679"/>
      <c r="DZ20" s="679"/>
      <c r="EA20" s="679"/>
      <c r="EB20" s="679"/>
      <c r="EC20" s="722"/>
    </row>
    <row r="21" spans="2:133" ht="11.25" customHeight="1" x14ac:dyDescent="0.2">
      <c r="B21" s="675" t="s">
        <v>281</v>
      </c>
      <c r="C21" s="676"/>
      <c r="D21" s="676"/>
      <c r="E21" s="676"/>
      <c r="F21" s="676"/>
      <c r="G21" s="676"/>
      <c r="H21" s="676"/>
      <c r="I21" s="676"/>
      <c r="J21" s="676"/>
      <c r="K21" s="676"/>
      <c r="L21" s="676"/>
      <c r="M21" s="676"/>
      <c r="N21" s="676"/>
      <c r="O21" s="676"/>
      <c r="P21" s="676"/>
      <c r="Q21" s="677"/>
      <c r="R21" s="678">
        <v>213543</v>
      </c>
      <c r="S21" s="679"/>
      <c r="T21" s="679"/>
      <c r="U21" s="679"/>
      <c r="V21" s="679"/>
      <c r="W21" s="679"/>
      <c r="X21" s="679"/>
      <c r="Y21" s="680"/>
      <c r="Z21" s="715">
        <v>0.2</v>
      </c>
      <c r="AA21" s="715"/>
      <c r="AB21" s="715"/>
      <c r="AC21" s="715"/>
      <c r="AD21" s="716">
        <v>213543</v>
      </c>
      <c r="AE21" s="716"/>
      <c r="AF21" s="716"/>
      <c r="AG21" s="716"/>
      <c r="AH21" s="716"/>
      <c r="AI21" s="716"/>
      <c r="AJ21" s="716"/>
      <c r="AK21" s="716"/>
      <c r="AL21" s="681">
        <v>0.4</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5356</v>
      </c>
      <c r="BH21" s="679"/>
      <c r="BI21" s="679"/>
      <c r="BJ21" s="679"/>
      <c r="BK21" s="679"/>
      <c r="BL21" s="679"/>
      <c r="BM21" s="679"/>
      <c r="BN21" s="680"/>
      <c r="BO21" s="715">
        <v>0</v>
      </c>
      <c r="BP21" s="715"/>
      <c r="BQ21" s="715"/>
      <c r="BR21" s="715"/>
      <c r="BS21" s="684" t="s">
        <v>181</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283</v>
      </c>
      <c r="C22" s="676"/>
      <c r="D22" s="676"/>
      <c r="E22" s="676"/>
      <c r="F22" s="676"/>
      <c r="G22" s="676"/>
      <c r="H22" s="676"/>
      <c r="I22" s="676"/>
      <c r="J22" s="676"/>
      <c r="K22" s="676"/>
      <c r="L22" s="676"/>
      <c r="M22" s="676"/>
      <c r="N22" s="676"/>
      <c r="O22" s="676"/>
      <c r="P22" s="676"/>
      <c r="Q22" s="677"/>
      <c r="R22" s="678">
        <v>102430</v>
      </c>
      <c r="S22" s="679"/>
      <c r="T22" s="679"/>
      <c r="U22" s="679"/>
      <c r="V22" s="679"/>
      <c r="W22" s="679"/>
      <c r="X22" s="679"/>
      <c r="Y22" s="680"/>
      <c r="Z22" s="715">
        <v>0.1</v>
      </c>
      <c r="AA22" s="715"/>
      <c r="AB22" s="715"/>
      <c r="AC22" s="715"/>
      <c r="AD22" s="716" t="s">
        <v>248</v>
      </c>
      <c r="AE22" s="716"/>
      <c r="AF22" s="716"/>
      <c r="AG22" s="716"/>
      <c r="AH22" s="716"/>
      <c r="AI22" s="716"/>
      <c r="AJ22" s="716"/>
      <c r="AK22" s="716"/>
      <c r="AL22" s="681" t="s">
        <v>181</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247</v>
      </c>
      <c r="BP22" s="715"/>
      <c r="BQ22" s="715"/>
      <c r="BR22" s="715"/>
      <c r="BS22" s="684" t="s">
        <v>247</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286</v>
      </c>
      <c r="C23" s="676"/>
      <c r="D23" s="676"/>
      <c r="E23" s="676"/>
      <c r="F23" s="676"/>
      <c r="G23" s="676"/>
      <c r="H23" s="676"/>
      <c r="I23" s="676"/>
      <c r="J23" s="676"/>
      <c r="K23" s="676"/>
      <c r="L23" s="676"/>
      <c r="M23" s="676"/>
      <c r="N23" s="676"/>
      <c r="O23" s="676"/>
      <c r="P23" s="676"/>
      <c r="Q23" s="677"/>
      <c r="R23" s="678" t="s">
        <v>181</v>
      </c>
      <c r="S23" s="679"/>
      <c r="T23" s="679"/>
      <c r="U23" s="679"/>
      <c r="V23" s="679"/>
      <c r="W23" s="679"/>
      <c r="X23" s="679"/>
      <c r="Y23" s="680"/>
      <c r="Z23" s="715" t="s">
        <v>181</v>
      </c>
      <c r="AA23" s="715"/>
      <c r="AB23" s="715"/>
      <c r="AC23" s="715"/>
      <c r="AD23" s="716" t="s">
        <v>247</v>
      </c>
      <c r="AE23" s="716"/>
      <c r="AF23" s="716"/>
      <c r="AG23" s="716"/>
      <c r="AH23" s="716"/>
      <c r="AI23" s="716"/>
      <c r="AJ23" s="716"/>
      <c r="AK23" s="716"/>
      <c r="AL23" s="681" t="s">
        <v>181</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v>2424028</v>
      </c>
      <c r="BH23" s="679"/>
      <c r="BI23" s="679"/>
      <c r="BJ23" s="679"/>
      <c r="BK23" s="679"/>
      <c r="BL23" s="679"/>
      <c r="BM23" s="679"/>
      <c r="BN23" s="680"/>
      <c r="BO23" s="715">
        <v>5</v>
      </c>
      <c r="BP23" s="715"/>
      <c r="BQ23" s="715"/>
      <c r="BR23" s="715"/>
      <c r="BS23" s="684" t="s">
        <v>247</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2">
      <c r="B24" s="675" t="s">
        <v>293</v>
      </c>
      <c r="C24" s="676"/>
      <c r="D24" s="676"/>
      <c r="E24" s="676"/>
      <c r="F24" s="676"/>
      <c r="G24" s="676"/>
      <c r="H24" s="676"/>
      <c r="I24" s="676"/>
      <c r="J24" s="676"/>
      <c r="K24" s="676"/>
      <c r="L24" s="676"/>
      <c r="M24" s="676"/>
      <c r="N24" s="676"/>
      <c r="O24" s="676"/>
      <c r="P24" s="676"/>
      <c r="Q24" s="677"/>
      <c r="R24" s="678">
        <v>102318</v>
      </c>
      <c r="S24" s="679"/>
      <c r="T24" s="679"/>
      <c r="U24" s="679"/>
      <c r="V24" s="679"/>
      <c r="W24" s="679"/>
      <c r="X24" s="679"/>
      <c r="Y24" s="680"/>
      <c r="Z24" s="715">
        <v>0.1</v>
      </c>
      <c r="AA24" s="715"/>
      <c r="AB24" s="715"/>
      <c r="AC24" s="715"/>
      <c r="AD24" s="716" t="s">
        <v>247</v>
      </c>
      <c r="AE24" s="716"/>
      <c r="AF24" s="716"/>
      <c r="AG24" s="716"/>
      <c r="AH24" s="716"/>
      <c r="AI24" s="716"/>
      <c r="AJ24" s="716"/>
      <c r="AK24" s="716"/>
      <c r="AL24" s="681" t="s">
        <v>247</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181</v>
      </c>
      <c r="BH24" s="679"/>
      <c r="BI24" s="679"/>
      <c r="BJ24" s="679"/>
      <c r="BK24" s="679"/>
      <c r="BL24" s="679"/>
      <c r="BM24" s="679"/>
      <c r="BN24" s="680"/>
      <c r="BO24" s="715" t="s">
        <v>181</v>
      </c>
      <c r="BP24" s="715"/>
      <c r="BQ24" s="715"/>
      <c r="BR24" s="715"/>
      <c r="BS24" s="684" t="s">
        <v>247</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44009851</v>
      </c>
      <c r="CS24" s="734"/>
      <c r="CT24" s="734"/>
      <c r="CU24" s="734"/>
      <c r="CV24" s="734"/>
      <c r="CW24" s="734"/>
      <c r="CX24" s="734"/>
      <c r="CY24" s="777"/>
      <c r="CZ24" s="778">
        <v>48.2</v>
      </c>
      <c r="DA24" s="749"/>
      <c r="DB24" s="749"/>
      <c r="DC24" s="781"/>
      <c r="DD24" s="776">
        <v>27869923</v>
      </c>
      <c r="DE24" s="734"/>
      <c r="DF24" s="734"/>
      <c r="DG24" s="734"/>
      <c r="DH24" s="734"/>
      <c r="DI24" s="734"/>
      <c r="DJ24" s="734"/>
      <c r="DK24" s="777"/>
      <c r="DL24" s="776">
        <v>27508656</v>
      </c>
      <c r="DM24" s="734"/>
      <c r="DN24" s="734"/>
      <c r="DO24" s="734"/>
      <c r="DP24" s="734"/>
      <c r="DQ24" s="734"/>
      <c r="DR24" s="734"/>
      <c r="DS24" s="734"/>
      <c r="DT24" s="734"/>
      <c r="DU24" s="734"/>
      <c r="DV24" s="777"/>
      <c r="DW24" s="778">
        <v>52.3</v>
      </c>
      <c r="DX24" s="749"/>
      <c r="DY24" s="749"/>
      <c r="DZ24" s="749"/>
      <c r="EA24" s="749"/>
      <c r="EB24" s="749"/>
      <c r="EC24" s="779"/>
    </row>
    <row r="25" spans="2:133" ht="11.25" customHeight="1" x14ac:dyDescent="0.2">
      <c r="B25" s="675" t="s">
        <v>296</v>
      </c>
      <c r="C25" s="676"/>
      <c r="D25" s="676"/>
      <c r="E25" s="676"/>
      <c r="F25" s="676"/>
      <c r="G25" s="676"/>
      <c r="H25" s="676"/>
      <c r="I25" s="676"/>
      <c r="J25" s="676"/>
      <c r="K25" s="676"/>
      <c r="L25" s="676"/>
      <c r="M25" s="676"/>
      <c r="N25" s="676"/>
      <c r="O25" s="676"/>
      <c r="P25" s="676"/>
      <c r="Q25" s="677"/>
      <c r="R25" s="678">
        <v>112</v>
      </c>
      <c r="S25" s="679"/>
      <c r="T25" s="679"/>
      <c r="U25" s="679"/>
      <c r="V25" s="679"/>
      <c r="W25" s="679"/>
      <c r="X25" s="679"/>
      <c r="Y25" s="680"/>
      <c r="Z25" s="715">
        <v>0</v>
      </c>
      <c r="AA25" s="715"/>
      <c r="AB25" s="715"/>
      <c r="AC25" s="715"/>
      <c r="AD25" s="716" t="s">
        <v>181</v>
      </c>
      <c r="AE25" s="716"/>
      <c r="AF25" s="716"/>
      <c r="AG25" s="716"/>
      <c r="AH25" s="716"/>
      <c r="AI25" s="716"/>
      <c r="AJ25" s="716"/>
      <c r="AK25" s="716"/>
      <c r="AL25" s="681" t="s">
        <v>247</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15484392</v>
      </c>
      <c r="CS25" s="697"/>
      <c r="CT25" s="697"/>
      <c r="CU25" s="697"/>
      <c r="CV25" s="697"/>
      <c r="CW25" s="697"/>
      <c r="CX25" s="697"/>
      <c r="CY25" s="698"/>
      <c r="CZ25" s="681">
        <v>17</v>
      </c>
      <c r="DA25" s="699"/>
      <c r="DB25" s="699"/>
      <c r="DC25" s="700"/>
      <c r="DD25" s="684">
        <v>13867213</v>
      </c>
      <c r="DE25" s="697"/>
      <c r="DF25" s="697"/>
      <c r="DG25" s="697"/>
      <c r="DH25" s="697"/>
      <c r="DI25" s="697"/>
      <c r="DJ25" s="697"/>
      <c r="DK25" s="698"/>
      <c r="DL25" s="684">
        <v>13542354</v>
      </c>
      <c r="DM25" s="697"/>
      <c r="DN25" s="697"/>
      <c r="DO25" s="697"/>
      <c r="DP25" s="697"/>
      <c r="DQ25" s="697"/>
      <c r="DR25" s="697"/>
      <c r="DS25" s="697"/>
      <c r="DT25" s="697"/>
      <c r="DU25" s="697"/>
      <c r="DV25" s="698"/>
      <c r="DW25" s="681">
        <v>25.8</v>
      </c>
      <c r="DX25" s="699"/>
      <c r="DY25" s="699"/>
      <c r="DZ25" s="699"/>
      <c r="EA25" s="699"/>
      <c r="EB25" s="699"/>
      <c r="EC25" s="714"/>
    </row>
    <row r="26" spans="2:133" ht="11.25" customHeight="1" x14ac:dyDescent="0.2">
      <c r="B26" s="675" t="s">
        <v>299</v>
      </c>
      <c r="C26" s="676"/>
      <c r="D26" s="676"/>
      <c r="E26" s="676"/>
      <c r="F26" s="676"/>
      <c r="G26" s="676"/>
      <c r="H26" s="676"/>
      <c r="I26" s="676"/>
      <c r="J26" s="676"/>
      <c r="K26" s="676"/>
      <c r="L26" s="676"/>
      <c r="M26" s="676"/>
      <c r="N26" s="676"/>
      <c r="O26" s="676"/>
      <c r="P26" s="676"/>
      <c r="Q26" s="677"/>
      <c r="R26" s="678">
        <v>54816809</v>
      </c>
      <c r="S26" s="679"/>
      <c r="T26" s="679"/>
      <c r="U26" s="679"/>
      <c r="V26" s="679"/>
      <c r="W26" s="679"/>
      <c r="X26" s="679"/>
      <c r="Y26" s="680"/>
      <c r="Z26" s="715">
        <v>57.3</v>
      </c>
      <c r="AA26" s="715"/>
      <c r="AB26" s="715"/>
      <c r="AC26" s="715"/>
      <c r="AD26" s="716">
        <v>52290351</v>
      </c>
      <c r="AE26" s="716"/>
      <c r="AF26" s="716"/>
      <c r="AG26" s="716"/>
      <c r="AH26" s="716"/>
      <c r="AI26" s="716"/>
      <c r="AJ26" s="716"/>
      <c r="AK26" s="716"/>
      <c r="AL26" s="681">
        <v>99.5</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248</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10481358</v>
      </c>
      <c r="CS26" s="679"/>
      <c r="CT26" s="679"/>
      <c r="CU26" s="679"/>
      <c r="CV26" s="679"/>
      <c r="CW26" s="679"/>
      <c r="CX26" s="679"/>
      <c r="CY26" s="680"/>
      <c r="CZ26" s="681">
        <v>11.5</v>
      </c>
      <c r="DA26" s="699"/>
      <c r="DB26" s="699"/>
      <c r="DC26" s="700"/>
      <c r="DD26" s="684">
        <v>9275606</v>
      </c>
      <c r="DE26" s="679"/>
      <c r="DF26" s="679"/>
      <c r="DG26" s="679"/>
      <c r="DH26" s="679"/>
      <c r="DI26" s="679"/>
      <c r="DJ26" s="679"/>
      <c r="DK26" s="680"/>
      <c r="DL26" s="684" t="s">
        <v>181</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2">
      <c r="B27" s="675" t="s">
        <v>302</v>
      </c>
      <c r="C27" s="676"/>
      <c r="D27" s="676"/>
      <c r="E27" s="676"/>
      <c r="F27" s="676"/>
      <c r="G27" s="676"/>
      <c r="H27" s="676"/>
      <c r="I27" s="676"/>
      <c r="J27" s="676"/>
      <c r="K27" s="676"/>
      <c r="L27" s="676"/>
      <c r="M27" s="676"/>
      <c r="N27" s="676"/>
      <c r="O27" s="676"/>
      <c r="P27" s="676"/>
      <c r="Q27" s="677"/>
      <c r="R27" s="678">
        <v>36516</v>
      </c>
      <c r="S27" s="679"/>
      <c r="T27" s="679"/>
      <c r="U27" s="679"/>
      <c r="V27" s="679"/>
      <c r="W27" s="679"/>
      <c r="X27" s="679"/>
      <c r="Y27" s="680"/>
      <c r="Z27" s="715">
        <v>0</v>
      </c>
      <c r="AA27" s="715"/>
      <c r="AB27" s="715"/>
      <c r="AC27" s="715"/>
      <c r="AD27" s="716">
        <v>36516</v>
      </c>
      <c r="AE27" s="716"/>
      <c r="AF27" s="716"/>
      <c r="AG27" s="716"/>
      <c r="AH27" s="716"/>
      <c r="AI27" s="716"/>
      <c r="AJ27" s="716"/>
      <c r="AK27" s="716"/>
      <c r="AL27" s="681">
        <v>0.1</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48584336</v>
      </c>
      <c r="BH27" s="679"/>
      <c r="BI27" s="679"/>
      <c r="BJ27" s="679"/>
      <c r="BK27" s="679"/>
      <c r="BL27" s="679"/>
      <c r="BM27" s="679"/>
      <c r="BN27" s="680"/>
      <c r="BO27" s="715">
        <v>100</v>
      </c>
      <c r="BP27" s="715"/>
      <c r="BQ27" s="715"/>
      <c r="BR27" s="715"/>
      <c r="BS27" s="684">
        <v>1324807</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22523387</v>
      </c>
      <c r="CS27" s="697"/>
      <c r="CT27" s="697"/>
      <c r="CU27" s="697"/>
      <c r="CV27" s="697"/>
      <c r="CW27" s="697"/>
      <c r="CX27" s="697"/>
      <c r="CY27" s="698"/>
      <c r="CZ27" s="681">
        <v>24.7</v>
      </c>
      <c r="DA27" s="699"/>
      <c r="DB27" s="699"/>
      <c r="DC27" s="700"/>
      <c r="DD27" s="684">
        <v>8292895</v>
      </c>
      <c r="DE27" s="697"/>
      <c r="DF27" s="697"/>
      <c r="DG27" s="697"/>
      <c r="DH27" s="697"/>
      <c r="DI27" s="697"/>
      <c r="DJ27" s="697"/>
      <c r="DK27" s="698"/>
      <c r="DL27" s="684">
        <v>8256487</v>
      </c>
      <c r="DM27" s="697"/>
      <c r="DN27" s="697"/>
      <c r="DO27" s="697"/>
      <c r="DP27" s="697"/>
      <c r="DQ27" s="697"/>
      <c r="DR27" s="697"/>
      <c r="DS27" s="697"/>
      <c r="DT27" s="697"/>
      <c r="DU27" s="697"/>
      <c r="DV27" s="698"/>
      <c r="DW27" s="681">
        <v>15.7</v>
      </c>
      <c r="DX27" s="699"/>
      <c r="DY27" s="699"/>
      <c r="DZ27" s="699"/>
      <c r="EA27" s="699"/>
      <c r="EB27" s="699"/>
      <c r="EC27" s="714"/>
    </row>
    <row r="28" spans="2:133" ht="11.25" customHeight="1" x14ac:dyDescent="0.2">
      <c r="B28" s="675" t="s">
        <v>305</v>
      </c>
      <c r="C28" s="676"/>
      <c r="D28" s="676"/>
      <c r="E28" s="676"/>
      <c r="F28" s="676"/>
      <c r="G28" s="676"/>
      <c r="H28" s="676"/>
      <c r="I28" s="676"/>
      <c r="J28" s="676"/>
      <c r="K28" s="676"/>
      <c r="L28" s="676"/>
      <c r="M28" s="676"/>
      <c r="N28" s="676"/>
      <c r="O28" s="676"/>
      <c r="P28" s="676"/>
      <c r="Q28" s="677"/>
      <c r="R28" s="678">
        <v>971293</v>
      </c>
      <c r="S28" s="679"/>
      <c r="T28" s="679"/>
      <c r="U28" s="679"/>
      <c r="V28" s="679"/>
      <c r="W28" s="679"/>
      <c r="X28" s="679"/>
      <c r="Y28" s="680"/>
      <c r="Z28" s="715">
        <v>1</v>
      </c>
      <c r="AA28" s="715"/>
      <c r="AB28" s="715"/>
      <c r="AC28" s="715"/>
      <c r="AD28" s="716" t="s">
        <v>129</v>
      </c>
      <c r="AE28" s="716"/>
      <c r="AF28" s="716"/>
      <c r="AG28" s="716"/>
      <c r="AH28" s="716"/>
      <c r="AI28" s="716"/>
      <c r="AJ28" s="716"/>
      <c r="AK28" s="716"/>
      <c r="AL28" s="681" t="s">
        <v>181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6002072</v>
      </c>
      <c r="CS28" s="679"/>
      <c r="CT28" s="679"/>
      <c r="CU28" s="679"/>
      <c r="CV28" s="679"/>
      <c r="CW28" s="679"/>
      <c r="CX28" s="679"/>
      <c r="CY28" s="680"/>
      <c r="CZ28" s="681">
        <v>6.6</v>
      </c>
      <c r="DA28" s="699"/>
      <c r="DB28" s="699"/>
      <c r="DC28" s="700"/>
      <c r="DD28" s="684">
        <v>5709815</v>
      </c>
      <c r="DE28" s="679"/>
      <c r="DF28" s="679"/>
      <c r="DG28" s="679"/>
      <c r="DH28" s="679"/>
      <c r="DI28" s="679"/>
      <c r="DJ28" s="679"/>
      <c r="DK28" s="680"/>
      <c r="DL28" s="684">
        <v>5709815</v>
      </c>
      <c r="DM28" s="679"/>
      <c r="DN28" s="679"/>
      <c r="DO28" s="679"/>
      <c r="DP28" s="679"/>
      <c r="DQ28" s="679"/>
      <c r="DR28" s="679"/>
      <c r="DS28" s="679"/>
      <c r="DT28" s="679"/>
      <c r="DU28" s="679"/>
      <c r="DV28" s="680"/>
      <c r="DW28" s="681">
        <v>10.9</v>
      </c>
      <c r="DX28" s="699"/>
      <c r="DY28" s="699"/>
      <c r="DZ28" s="699"/>
      <c r="EA28" s="699"/>
      <c r="EB28" s="699"/>
      <c r="EC28" s="714"/>
    </row>
    <row r="29" spans="2:133" ht="11.25" customHeight="1" x14ac:dyDescent="0.2">
      <c r="B29" s="675" t="s">
        <v>307</v>
      </c>
      <c r="C29" s="676"/>
      <c r="D29" s="676"/>
      <c r="E29" s="676"/>
      <c r="F29" s="676"/>
      <c r="G29" s="676"/>
      <c r="H29" s="676"/>
      <c r="I29" s="676"/>
      <c r="J29" s="676"/>
      <c r="K29" s="676"/>
      <c r="L29" s="676"/>
      <c r="M29" s="676"/>
      <c r="N29" s="676"/>
      <c r="O29" s="676"/>
      <c r="P29" s="676"/>
      <c r="Q29" s="677"/>
      <c r="R29" s="678">
        <v>663916</v>
      </c>
      <c r="S29" s="679"/>
      <c r="T29" s="679"/>
      <c r="U29" s="679"/>
      <c r="V29" s="679"/>
      <c r="W29" s="679"/>
      <c r="X29" s="679"/>
      <c r="Y29" s="680"/>
      <c r="Z29" s="715">
        <v>0.7</v>
      </c>
      <c r="AA29" s="715"/>
      <c r="AB29" s="715"/>
      <c r="AC29" s="715"/>
      <c r="AD29" s="716">
        <v>195928</v>
      </c>
      <c r="AE29" s="716"/>
      <c r="AF29" s="716"/>
      <c r="AG29" s="716"/>
      <c r="AH29" s="716"/>
      <c r="AI29" s="716"/>
      <c r="AJ29" s="716"/>
      <c r="AK29" s="716"/>
      <c r="AL29" s="681">
        <v>0.4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309</v>
      </c>
      <c r="CG29" s="712"/>
      <c r="CH29" s="712"/>
      <c r="CI29" s="712"/>
      <c r="CJ29" s="712"/>
      <c r="CK29" s="712"/>
      <c r="CL29" s="712"/>
      <c r="CM29" s="712"/>
      <c r="CN29" s="712"/>
      <c r="CO29" s="712"/>
      <c r="CP29" s="712"/>
      <c r="CQ29" s="713"/>
      <c r="CR29" s="678">
        <v>6002047</v>
      </c>
      <c r="CS29" s="697"/>
      <c r="CT29" s="697"/>
      <c r="CU29" s="697"/>
      <c r="CV29" s="697"/>
      <c r="CW29" s="697"/>
      <c r="CX29" s="697"/>
      <c r="CY29" s="698"/>
      <c r="CZ29" s="681">
        <v>6.6</v>
      </c>
      <c r="DA29" s="699"/>
      <c r="DB29" s="699"/>
      <c r="DC29" s="700"/>
      <c r="DD29" s="684">
        <v>5709790</v>
      </c>
      <c r="DE29" s="697"/>
      <c r="DF29" s="697"/>
      <c r="DG29" s="697"/>
      <c r="DH29" s="697"/>
      <c r="DI29" s="697"/>
      <c r="DJ29" s="697"/>
      <c r="DK29" s="698"/>
      <c r="DL29" s="684">
        <v>5709790</v>
      </c>
      <c r="DM29" s="697"/>
      <c r="DN29" s="697"/>
      <c r="DO29" s="697"/>
      <c r="DP29" s="697"/>
      <c r="DQ29" s="697"/>
      <c r="DR29" s="697"/>
      <c r="DS29" s="697"/>
      <c r="DT29" s="697"/>
      <c r="DU29" s="697"/>
      <c r="DV29" s="698"/>
      <c r="DW29" s="681">
        <v>10.9</v>
      </c>
      <c r="DX29" s="699"/>
      <c r="DY29" s="699"/>
      <c r="DZ29" s="699"/>
      <c r="EA29" s="699"/>
      <c r="EB29" s="699"/>
      <c r="EC29" s="714"/>
    </row>
    <row r="30" spans="2:133" ht="11.25" customHeight="1" x14ac:dyDescent="0.2">
      <c r="B30" s="675" t="s">
        <v>310</v>
      </c>
      <c r="C30" s="676"/>
      <c r="D30" s="676"/>
      <c r="E30" s="676"/>
      <c r="F30" s="676"/>
      <c r="G30" s="676"/>
      <c r="H30" s="676"/>
      <c r="I30" s="676"/>
      <c r="J30" s="676"/>
      <c r="K30" s="676"/>
      <c r="L30" s="676"/>
      <c r="M30" s="676"/>
      <c r="N30" s="676"/>
      <c r="O30" s="676"/>
      <c r="P30" s="676"/>
      <c r="Q30" s="677"/>
      <c r="R30" s="678">
        <v>658314</v>
      </c>
      <c r="S30" s="679"/>
      <c r="T30" s="679"/>
      <c r="U30" s="679"/>
      <c r="V30" s="679"/>
      <c r="W30" s="679"/>
      <c r="X30" s="679"/>
      <c r="Y30" s="680"/>
      <c r="Z30" s="715">
        <v>0.7</v>
      </c>
      <c r="AA30" s="715"/>
      <c r="AB30" s="715"/>
      <c r="AC30" s="715"/>
      <c r="AD30" s="716" t="s">
        <v>181</v>
      </c>
      <c r="AE30" s="716"/>
      <c r="AF30" s="716"/>
      <c r="AG30" s="716"/>
      <c r="AH30" s="716"/>
      <c r="AI30" s="716"/>
      <c r="AJ30" s="716"/>
      <c r="AK30" s="716"/>
      <c r="AL30" s="681" t="s">
        <v>247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311</v>
      </c>
      <c r="BH30" s="752"/>
      <c r="BI30" s="752"/>
      <c r="BJ30" s="752"/>
      <c r="BK30" s="752"/>
      <c r="BL30" s="752"/>
      <c r="BM30" s="752"/>
      <c r="BN30" s="752"/>
      <c r="BO30" s="752"/>
      <c r="BP30" s="752"/>
      <c r="BQ30" s="753"/>
      <c r="BR30" s="739" t="s">
        <v>312</v>
      </c>
      <c r="BS30" s="752"/>
      <c r="BT30" s="752"/>
      <c r="BU30" s="752"/>
      <c r="BV30" s="752"/>
      <c r="BW30" s="752"/>
      <c r="BX30" s="752"/>
      <c r="BY30" s="752"/>
      <c r="BZ30" s="752"/>
      <c r="CA30" s="752"/>
      <c r="CB30" s="753"/>
      <c r="CD30" s="765"/>
      <c r="CE30" s="766"/>
      <c r="CF30" s="711" t="s">
        <v>313</v>
      </c>
      <c r="CG30" s="712"/>
      <c r="CH30" s="712"/>
      <c r="CI30" s="712"/>
      <c r="CJ30" s="712"/>
      <c r="CK30" s="712"/>
      <c r="CL30" s="712"/>
      <c r="CM30" s="712"/>
      <c r="CN30" s="712"/>
      <c r="CO30" s="712"/>
      <c r="CP30" s="712"/>
      <c r="CQ30" s="713"/>
      <c r="CR30" s="678">
        <v>5692389</v>
      </c>
      <c r="CS30" s="679"/>
      <c r="CT30" s="679"/>
      <c r="CU30" s="679"/>
      <c r="CV30" s="679"/>
      <c r="CW30" s="679"/>
      <c r="CX30" s="679"/>
      <c r="CY30" s="680"/>
      <c r="CZ30" s="681">
        <v>6.2</v>
      </c>
      <c r="DA30" s="699"/>
      <c r="DB30" s="699"/>
      <c r="DC30" s="700"/>
      <c r="DD30" s="684">
        <v>5401487</v>
      </c>
      <c r="DE30" s="679"/>
      <c r="DF30" s="679"/>
      <c r="DG30" s="679"/>
      <c r="DH30" s="679"/>
      <c r="DI30" s="679"/>
      <c r="DJ30" s="679"/>
      <c r="DK30" s="680"/>
      <c r="DL30" s="684">
        <v>5401487</v>
      </c>
      <c r="DM30" s="679"/>
      <c r="DN30" s="679"/>
      <c r="DO30" s="679"/>
      <c r="DP30" s="679"/>
      <c r="DQ30" s="679"/>
      <c r="DR30" s="679"/>
      <c r="DS30" s="679"/>
      <c r="DT30" s="679"/>
      <c r="DU30" s="679"/>
      <c r="DV30" s="680"/>
      <c r="DW30" s="681">
        <v>10.3</v>
      </c>
      <c r="DX30" s="699"/>
      <c r="DY30" s="699"/>
      <c r="DZ30" s="699"/>
      <c r="EA30" s="699"/>
      <c r="EB30" s="699"/>
      <c r="EC30" s="714"/>
    </row>
    <row r="31" spans="2:133" ht="11.25" customHeight="1" x14ac:dyDescent="0.2">
      <c r="B31" s="675" t="s">
        <v>314</v>
      </c>
      <c r="C31" s="676"/>
      <c r="D31" s="676"/>
      <c r="E31" s="676"/>
      <c r="F31" s="676"/>
      <c r="G31" s="676"/>
      <c r="H31" s="676"/>
      <c r="I31" s="676"/>
      <c r="J31" s="676"/>
      <c r="K31" s="676"/>
      <c r="L31" s="676"/>
      <c r="M31" s="676"/>
      <c r="N31" s="676"/>
      <c r="O31" s="676"/>
      <c r="P31" s="676"/>
      <c r="Q31" s="677"/>
      <c r="R31" s="678">
        <v>13220873</v>
      </c>
      <c r="S31" s="679"/>
      <c r="T31" s="679"/>
      <c r="U31" s="679"/>
      <c r="V31" s="679"/>
      <c r="W31" s="679"/>
      <c r="X31" s="679"/>
      <c r="Y31" s="680"/>
      <c r="Z31" s="715">
        <v>13.8</v>
      </c>
      <c r="AA31" s="715"/>
      <c r="AB31" s="715"/>
      <c r="AC31" s="715"/>
      <c r="AD31" s="716" t="s">
        <v>247</v>
      </c>
      <c r="AE31" s="716"/>
      <c r="AF31" s="716"/>
      <c r="AG31" s="716"/>
      <c r="AH31" s="716"/>
      <c r="AI31" s="716"/>
      <c r="AJ31" s="716"/>
      <c r="AK31" s="716"/>
      <c r="AL31" s="681" t="s">
        <v>129</v>
      </c>
      <c r="AM31" s="682"/>
      <c r="AN31" s="682"/>
      <c r="AO31" s="717"/>
      <c r="AP31" s="754" t="s">
        <v>315</v>
      </c>
      <c r="AQ31" s="755"/>
      <c r="AR31" s="755"/>
      <c r="AS31" s="755"/>
      <c r="AT31" s="760" t="s">
        <v>316</v>
      </c>
      <c r="AU31" s="231"/>
      <c r="AV31" s="231"/>
      <c r="AW31" s="231"/>
      <c r="AX31" s="744" t="s">
        <v>189</v>
      </c>
      <c r="AY31" s="745"/>
      <c r="AZ31" s="745"/>
      <c r="BA31" s="745"/>
      <c r="BB31" s="745"/>
      <c r="BC31" s="745"/>
      <c r="BD31" s="745"/>
      <c r="BE31" s="745"/>
      <c r="BF31" s="746"/>
      <c r="BG31" s="747">
        <v>99.4</v>
      </c>
      <c r="BH31" s="748"/>
      <c r="BI31" s="748"/>
      <c r="BJ31" s="748"/>
      <c r="BK31" s="748"/>
      <c r="BL31" s="748"/>
      <c r="BM31" s="749">
        <v>98.8</v>
      </c>
      <c r="BN31" s="748"/>
      <c r="BO31" s="748"/>
      <c r="BP31" s="748"/>
      <c r="BQ31" s="750"/>
      <c r="BR31" s="747">
        <v>99.5</v>
      </c>
      <c r="BS31" s="748"/>
      <c r="BT31" s="748"/>
      <c r="BU31" s="748"/>
      <c r="BV31" s="748"/>
      <c r="BW31" s="748"/>
      <c r="BX31" s="749">
        <v>98.7</v>
      </c>
      <c r="BY31" s="748"/>
      <c r="BZ31" s="748"/>
      <c r="CA31" s="748"/>
      <c r="CB31" s="750"/>
      <c r="CD31" s="765"/>
      <c r="CE31" s="766"/>
      <c r="CF31" s="711" t="s">
        <v>317</v>
      </c>
      <c r="CG31" s="712"/>
      <c r="CH31" s="712"/>
      <c r="CI31" s="712"/>
      <c r="CJ31" s="712"/>
      <c r="CK31" s="712"/>
      <c r="CL31" s="712"/>
      <c r="CM31" s="712"/>
      <c r="CN31" s="712"/>
      <c r="CO31" s="712"/>
      <c r="CP31" s="712"/>
      <c r="CQ31" s="713"/>
      <c r="CR31" s="678">
        <v>309658</v>
      </c>
      <c r="CS31" s="697"/>
      <c r="CT31" s="697"/>
      <c r="CU31" s="697"/>
      <c r="CV31" s="697"/>
      <c r="CW31" s="697"/>
      <c r="CX31" s="697"/>
      <c r="CY31" s="698"/>
      <c r="CZ31" s="681">
        <v>0.3</v>
      </c>
      <c r="DA31" s="699"/>
      <c r="DB31" s="699"/>
      <c r="DC31" s="700"/>
      <c r="DD31" s="684">
        <v>308303</v>
      </c>
      <c r="DE31" s="697"/>
      <c r="DF31" s="697"/>
      <c r="DG31" s="697"/>
      <c r="DH31" s="697"/>
      <c r="DI31" s="697"/>
      <c r="DJ31" s="697"/>
      <c r="DK31" s="698"/>
      <c r="DL31" s="684">
        <v>308303</v>
      </c>
      <c r="DM31" s="697"/>
      <c r="DN31" s="697"/>
      <c r="DO31" s="697"/>
      <c r="DP31" s="697"/>
      <c r="DQ31" s="697"/>
      <c r="DR31" s="697"/>
      <c r="DS31" s="697"/>
      <c r="DT31" s="697"/>
      <c r="DU31" s="697"/>
      <c r="DV31" s="698"/>
      <c r="DW31" s="681">
        <v>0.6</v>
      </c>
      <c r="DX31" s="699"/>
      <c r="DY31" s="699"/>
      <c r="DZ31" s="699"/>
      <c r="EA31" s="699"/>
      <c r="EB31" s="699"/>
      <c r="EC31" s="714"/>
    </row>
    <row r="32" spans="2:133" ht="11.25" customHeight="1" x14ac:dyDescent="0.2">
      <c r="B32" s="769" t="s">
        <v>318</v>
      </c>
      <c r="C32" s="770"/>
      <c r="D32" s="770"/>
      <c r="E32" s="770"/>
      <c r="F32" s="770"/>
      <c r="G32" s="770"/>
      <c r="H32" s="770"/>
      <c r="I32" s="770"/>
      <c r="J32" s="770"/>
      <c r="K32" s="770"/>
      <c r="L32" s="770"/>
      <c r="M32" s="770"/>
      <c r="N32" s="770"/>
      <c r="O32" s="770"/>
      <c r="P32" s="770"/>
      <c r="Q32" s="771"/>
      <c r="R32" s="678" t="s">
        <v>181</v>
      </c>
      <c r="S32" s="679"/>
      <c r="T32" s="679"/>
      <c r="U32" s="679"/>
      <c r="V32" s="679"/>
      <c r="W32" s="679"/>
      <c r="X32" s="679"/>
      <c r="Y32" s="680"/>
      <c r="Z32" s="715" t="s">
        <v>181</v>
      </c>
      <c r="AA32" s="715"/>
      <c r="AB32" s="715"/>
      <c r="AC32" s="715"/>
      <c r="AD32" s="716" t="s">
        <v>247</v>
      </c>
      <c r="AE32" s="716"/>
      <c r="AF32" s="716"/>
      <c r="AG32" s="716"/>
      <c r="AH32" s="716"/>
      <c r="AI32" s="716"/>
      <c r="AJ32" s="716"/>
      <c r="AK32" s="716"/>
      <c r="AL32" s="681" t="s">
        <v>247</v>
      </c>
      <c r="AM32" s="682"/>
      <c r="AN32" s="682"/>
      <c r="AO32" s="717"/>
      <c r="AP32" s="756"/>
      <c r="AQ32" s="757"/>
      <c r="AR32" s="757"/>
      <c r="AS32" s="757"/>
      <c r="AT32" s="761"/>
      <c r="AU32" s="230" t="s">
        <v>319</v>
      </c>
      <c r="AV32" s="230"/>
      <c r="AW32" s="230"/>
      <c r="AX32" s="675" t="s">
        <v>320</v>
      </c>
      <c r="AY32" s="676"/>
      <c r="AZ32" s="676"/>
      <c r="BA32" s="676"/>
      <c r="BB32" s="676"/>
      <c r="BC32" s="676"/>
      <c r="BD32" s="676"/>
      <c r="BE32" s="676"/>
      <c r="BF32" s="677"/>
      <c r="BG32" s="751">
        <v>99.3</v>
      </c>
      <c r="BH32" s="697"/>
      <c r="BI32" s="697"/>
      <c r="BJ32" s="697"/>
      <c r="BK32" s="697"/>
      <c r="BL32" s="697"/>
      <c r="BM32" s="682">
        <v>98.8</v>
      </c>
      <c r="BN32" s="743"/>
      <c r="BO32" s="743"/>
      <c r="BP32" s="743"/>
      <c r="BQ32" s="721"/>
      <c r="BR32" s="751">
        <v>99.3</v>
      </c>
      <c r="BS32" s="697"/>
      <c r="BT32" s="697"/>
      <c r="BU32" s="697"/>
      <c r="BV32" s="697"/>
      <c r="BW32" s="697"/>
      <c r="BX32" s="682">
        <v>98.7</v>
      </c>
      <c r="BY32" s="743"/>
      <c r="BZ32" s="743"/>
      <c r="CA32" s="743"/>
      <c r="CB32" s="721"/>
      <c r="CD32" s="767"/>
      <c r="CE32" s="768"/>
      <c r="CF32" s="711" t="s">
        <v>321</v>
      </c>
      <c r="CG32" s="712"/>
      <c r="CH32" s="712"/>
      <c r="CI32" s="712"/>
      <c r="CJ32" s="712"/>
      <c r="CK32" s="712"/>
      <c r="CL32" s="712"/>
      <c r="CM32" s="712"/>
      <c r="CN32" s="712"/>
      <c r="CO32" s="712"/>
      <c r="CP32" s="712"/>
      <c r="CQ32" s="713"/>
      <c r="CR32" s="678">
        <v>25</v>
      </c>
      <c r="CS32" s="679"/>
      <c r="CT32" s="679"/>
      <c r="CU32" s="679"/>
      <c r="CV32" s="679"/>
      <c r="CW32" s="679"/>
      <c r="CX32" s="679"/>
      <c r="CY32" s="680"/>
      <c r="CZ32" s="681">
        <v>0</v>
      </c>
      <c r="DA32" s="699"/>
      <c r="DB32" s="699"/>
      <c r="DC32" s="700"/>
      <c r="DD32" s="684">
        <v>25</v>
      </c>
      <c r="DE32" s="679"/>
      <c r="DF32" s="679"/>
      <c r="DG32" s="679"/>
      <c r="DH32" s="679"/>
      <c r="DI32" s="679"/>
      <c r="DJ32" s="679"/>
      <c r="DK32" s="680"/>
      <c r="DL32" s="684">
        <v>25</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2">
      <c r="B33" s="675" t="s">
        <v>322</v>
      </c>
      <c r="C33" s="676"/>
      <c r="D33" s="676"/>
      <c r="E33" s="676"/>
      <c r="F33" s="676"/>
      <c r="G33" s="676"/>
      <c r="H33" s="676"/>
      <c r="I33" s="676"/>
      <c r="J33" s="676"/>
      <c r="K33" s="676"/>
      <c r="L33" s="676"/>
      <c r="M33" s="676"/>
      <c r="N33" s="676"/>
      <c r="O33" s="676"/>
      <c r="P33" s="676"/>
      <c r="Q33" s="677"/>
      <c r="R33" s="678">
        <v>5523951</v>
      </c>
      <c r="S33" s="679"/>
      <c r="T33" s="679"/>
      <c r="U33" s="679"/>
      <c r="V33" s="679"/>
      <c r="W33" s="679"/>
      <c r="X33" s="679"/>
      <c r="Y33" s="680"/>
      <c r="Z33" s="715">
        <v>5.8</v>
      </c>
      <c r="AA33" s="715"/>
      <c r="AB33" s="715"/>
      <c r="AC33" s="715"/>
      <c r="AD33" s="716" t="s">
        <v>129</v>
      </c>
      <c r="AE33" s="716"/>
      <c r="AF33" s="716"/>
      <c r="AG33" s="716"/>
      <c r="AH33" s="716"/>
      <c r="AI33" s="716"/>
      <c r="AJ33" s="716"/>
      <c r="AK33" s="716"/>
      <c r="AL33" s="681" t="s">
        <v>247</v>
      </c>
      <c r="AM33" s="682"/>
      <c r="AN33" s="682"/>
      <c r="AO33" s="717"/>
      <c r="AP33" s="758"/>
      <c r="AQ33" s="759"/>
      <c r="AR33" s="759"/>
      <c r="AS33" s="759"/>
      <c r="AT33" s="762"/>
      <c r="AU33" s="232"/>
      <c r="AV33" s="232"/>
      <c r="AW33" s="232"/>
      <c r="AX33" s="659" t="s">
        <v>323</v>
      </c>
      <c r="AY33" s="660"/>
      <c r="AZ33" s="660"/>
      <c r="BA33" s="660"/>
      <c r="BB33" s="660"/>
      <c r="BC33" s="660"/>
      <c r="BD33" s="660"/>
      <c r="BE33" s="660"/>
      <c r="BF33" s="661"/>
      <c r="BG33" s="742">
        <v>99.6</v>
      </c>
      <c r="BH33" s="663"/>
      <c r="BI33" s="663"/>
      <c r="BJ33" s="663"/>
      <c r="BK33" s="663"/>
      <c r="BL33" s="663"/>
      <c r="BM33" s="706">
        <v>98.7</v>
      </c>
      <c r="BN33" s="663"/>
      <c r="BO33" s="663"/>
      <c r="BP33" s="663"/>
      <c r="BQ33" s="727"/>
      <c r="BR33" s="742">
        <v>99.7</v>
      </c>
      <c r="BS33" s="663"/>
      <c r="BT33" s="663"/>
      <c r="BU33" s="663"/>
      <c r="BV33" s="663"/>
      <c r="BW33" s="663"/>
      <c r="BX33" s="706">
        <v>98.7</v>
      </c>
      <c r="BY33" s="663"/>
      <c r="BZ33" s="663"/>
      <c r="CA33" s="663"/>
      <c r="CB33" s="727"/>
      <c r="CD33" s="711" t="s">
        <v>324</v>
      </c>
      <c r="CE33" s="712"/>
      <c r="CF33" s="712"/>
      <c r="CG33" s="712"/>
      <c r="CH33" s="712"/>
      <c r="CI33" s="712"/>
      <c r="CJ33" s="712"/>
      <c r="CK33" s="712"/>
      <c r="CL33" s="712"/>
      <c r="CM33" s="712"/>
      <c r="CN33" s="712"/>
      <c r="CO33" s="712"/>
      <c r="CP33" s="712"/>
      <c r="CQ33" s="713"/>
      <c r="CR33" s="678">
        <v>35127568</v>
      </c>
      <c r="CS33" s="697"/>
      <c r="CT33" s="697"/>
      <c r="CU33" s="697"/>
      <c r="CV33" s="697"/>
      <c r="CW33" s="697"/>
      <c r="CX33" s="697"/>
      <c r="CY33" s="698"/>
      <c r="CZ33" s="681">
        <v>38.5</v>
      </c>
      <c r="DA33" s="699"/>
      <c r="DB33" s="699"/>
      <c r="DC33" s="700"/>
      <c r="DD33" s="684">
        <v>28579747</v>
      </c>
      <c r="DE33" s="697"/>
      <c r="DF33" s="697"/>
      <c r="DG33" s="697"/>
      <c r="DH33" s="697"/>
      <c r="DI33" s="697"/>
      <c r="DJ33" s="697"/>
      <c r="DK33" s="698"/>
      <c r="DL33" s="684">
        <v>19421490</v>
      </c>
      <c r="DM33" s="697"/>
      <c r="DN33" s="697"/>
      <c r="DO33" s="697"/>
      <c r="DP33" s="697"/>
      <c r="DQ33" s="697"/>
      <c r="DR33" s="697"/>
      <c r="DS33" s="697"/>
      <c r="DT33" s="697"/>
      <c r="DU33" s="697"/>
      <c r="DV33" s="698"/>
      <c r="DW33" s="681">
        <v>36.9</v>
      </c>
      <c r="DX33" s="699"/>
      <c r="DY33" s="699"/>
      <c r="DZ33" s="699"/>
      <c r="EA33" s="699"/>
      <c r="EB33" s="699"/>
      <c r="EC33" s="714"/>
    </row>
    <row r="34" spans="2:133" ht="11.25" customHeight="1" x14ac:dyDescent="0.2">
      <c r="B34" s="675" t="s">
        <v>325</v>
      </c>
      <c r="C34" s="676"/>
      <c r="D34" s="676"/>
      <c r="E34" s="676"/>
      <c r="F34" s="676"/>
      <c r="G34" s="676"/>
      <c r="H34" s="676"/>
      <c r="I34" s="676"/>
      <c r="J34" s="676"/>
      <c r="K34" s="676"/>
      <c r="L34" s="676"/>
      <c r="M34" s="676"/>
      <c r="N34" s="676"/>
      <c r="O34" s="676"/>
      <c r="P34" s="676"/>
      <c r="Q34" s="677"/>
      <c r="R34" s="678">
        <v>455654</v>
      </c>
      <c r="S34" s="679"/>
      <c r="T34" s="679"/>
      <c r="U34" s="679"/>
      <c r="V34" s="679"/>
      <c r="W34" s="679"/>
      <c r="X34" s="679"/>
      <c r="Y34" s="680"/>
      <c r="Z34" s="715">
        <v>0.5</v>
      </c>
      <c r="AA34" s="715"/>
      <c r="AB34" s="715"/>
      <c r="AC34" s="715"/>
      <c r="AD34" s="716">
        <v>53255</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326</v>
      </c>
      <c r="CE34" s="712"/>
      <c r="CF34" s="712"/>
      <c r="CG34" s="712"/>
      <c r="CH34" s="712"/>
      <c r="CI34" s="712"/>
      <c r="CJ34" s="712"/>
      <c r="CK34" s="712"/>
      <c r="CL34" s="712"/>
      <c r="CM34" s="712"/>
      <c r="CN34" s="712"/>
      <c r="CO34" s="712"/>
      <c r="CP34" s="712"/>
      <c r="CQ34" s="713"/>
      <c r="CR34" s="678">
        <v>14229214</v>
      </c>
      <c r="CS34" s="679"/>
      <c r="CT34" s="679"/>
      <c r="CU34" s="679"/>
      <c r="CV34" s="679"/>
      <c r="CW34" s="679"/>
      <c r="CX34" s="679"/>
      <c r="CY34" s="680"/>
      <c r="CZ34" s="681">
        <v>15.6</v>
      </c>
      <c r="DA34" s="699"/>
      <c r="DB34" s="699"/>
      <c r="DC34" s="700"/>
      <c r="DD34" s="684">
        <v>11915884</v>
      </c>
      <c r="DE34" s="679"/>
      <c r="DF34" s="679"/>
      <c r="DG34" s="679"/>
      <c r="DH34" s="679"/>
      <c r="DI34" s="679"/>
      <c r="DJ34" s="679"/>
      <c r="DK34" s="680"/>
      <c r="DL34" s="684">
        <v>10357141</v>
      </c>
      <c r="DM34" s="679"/>
      <c r="DN34" s="679"/>
      <c r="DO34" s="679"/>
      <c r="DP34" s="679"/>
      <c r="DQ34" s="679"/>
      <c r="DR34" s="679"/>
      <c r="DS34" s="679"/>
      <c r="DT34" s="679"/>
      <c r="DU34" s="679"/>
      <c r="DV34" s="680"/>
      <c r="DW34" s="681">
        <v>19.7</v>
      </c>
      <c r="DX34" s="699"/>
      <c r="DY34" s="699"/>
      <c r="DZ34" s="699"/>
      <c r="EA34" s="699"/>
      <c r="EB34" s="699"/>
      <c r="EC34" s="714"/>
    </row>
    <row r="35" spans="2:133" ht="11.25" customHeight="1" x14ac:dyDescent="0.2">
      <c r="B35" s="675" t="s">
        <v>327</v>
      </c>
      <c r="C35" s="676"/>
      <c r="D35" s="676"/>
      <c r="E35" s="676"/>
      <c r="F35" s="676"/>
      <c r="G35" s="676"/>
      <c r="H35" s="676"/>
      <c r="I35" s="676"/>
      <c r="J35" s="676"/>
      <c r="K35" s="676"/>
      <c r="L35" s="676"/>
      <c r="M35" s="676"/>
      <c r="N35" s="676"/>
      <c r="O35" s="676"/>
      <c r="P35" s="676"/>
      <c r="Q35" s="677"/>
      <c r="R35" s="678">
        <v>1149078</v>
      </c>
      <c r="S35" s="679"/>
      <c r="T35" s="679"/>
      <c r="U35" s="679"/>
      <c r="V35" s="679"/>
      <c r="W35" s="679"/>
      <c r="X35" s="679"/>
      <c r="Y35" s="680"/>
      <c r="Z35" s="715">
        <v>1.2</v>
      </c>
      <c r="AA35" s="715"/>
      <c r="AB35" s="715"/>
      <c r="AC35" s="715"/>
      <c r="AD35" s="716" t="s">
        <v>247</v>
      </c>
      <c r="AE35" s="716"/>
      <c r="AF35" s="716"/>
      <c r="AG35" s="716"/>
      <c r="AH35" s="716"/>
      <c r="AI35" s="716"/>
      <c r="AJ35" s="716"/>
      <c r="AK35" s="716"/>
      <c r="AL35" s="681" t="s">
        <v>181</v>
      </c>
      <c r="AM35" s="682"/>
      <c r="AN35" s="682"/>
      <c r="AO35" s="717"/>
      <c r="AP35" s="235"/>
      <c r="AQ35" s="739" t="s">
        <v>328</v>
      </c>
      <c r="AR35" s="740"/>
      <c r="AS35" s="740"/>
      <c r="AT35" s="740"/>
      <c r="AU35" s="740"/>
      <c r="AV35" s="740"/>
      <c r="AW35" s="740"/>
      <c r="AX35" s="740"/>
      <c r="AY35" s="740"/>
      <c r="AZ35" s="740"/>
      <c r="BA35" s="740"/>
      <c r="BB35" s="740"/>
      <c r="BC35" s="740"/>
      <c r="BD35" s="740"/>
      <c r="BE35" s="740"/>
      <c r="BF35" s="741"/>
      <c r="BG35" s="739" t="s">
        <v>329</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330</v>
      </c>
      <c r="CE35" s="712"/>
      <c r="CF35" s="712"/>
      <c r="CG35" s="712"/>
      <c r="CH35" s="712"/>
      <c r="CI35" s="712"/>
      <c r="CJ35" s="712"/>
      <c r="CK35" s="712"/>
      <c r="CL35" s="712"/>
      <c r="CM35" s="712"/>
      <c r="CN35" s="712"/>
      <c r="CO35" s="712"/>
      <c r="CP35" s="712"/>
      <c r="CQ35" s="713"/>
      <c r="CR35" s="678">
        <v>1549157</v>
      </c>
      <c r="CS35" s="697"/>
      <c r="CT35" s="697"/>
      <c r="CU35" s="697"/>
      <c r="CV35" s="697"/>
      <c r="CW35" s="697"/>
      <c r="CX35" s="697"/>
      <c r="CY35" s="698"/>
      <c r="CZ35" s="681">
        <v>1.7</v>
      </c>
      <c r="DA35" s="699"/>
      <c r="DB35" s="699"/>
      <c r="DC35" s="700"/>
      <c r="DD35" s="684">
        <v>1078275</v>
      </c>
      <c r="DE35" s="697"/>
      <c r="DF35" s="697"/>
      <c r="DG35" s="697"/>
      <c r="DH35" s="697"/>
      <c r="DI35" s="697"/>
      <c r="DJ35" s="697"/>
      <c r="DK35" s="698"/>
      <c r="DL35" s="684">
        <v>1001969</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2">
      <c r="B36" s="675" t="s">
        <v>331</v>
      </c>
      <c r="C36" s="676"/>
      <c r="D36" s="676"/>
      <c r="E36" s="676"/>
      <c r="F36" s="676"/>
      <c r="G36" s="676"/>
      <c r="H36" s="676"/>
      <c r="I36" s="676"/>
      <c r="J36" s="676"/>
      <c r="K36" s="676"/>
      <c r="L36" s="676"/>
      <c r="M36" s="676"/>
      <c r="N36" s="676"/>
      <c r="O36" s="676"/>
      <c r="P36" s="676"/>
      <c r="Q36" s="677"/>
      <c r="R36" s="678">
        <v>2670277</v>
      </c>
      <c r="S36" s="679"/>
      <c r="T36" s="679"/>
      <c r="U36" s="679"/>
      <c r="V36" s="679"/>
      <c r="W36" s="679"/>
      <c r="X36" s="679"/>
      <c r="Y36" s="680"/>
      <c r="Z36" s="715">
        <v>2.8</v>
      </c>
      <c r="AA36" s="715"/>
      <c r="AB36" s="715"/>
      <c r="AC36" s="715"/>
      <c r="AD36" s="716" t="s">
        <v>247</v>
      </c>
      <c r="AE36" s="716"/>
      <c r="AF36" s="716"/>
      <c r="AG36" s="716"/>
      <c r="AH36" s="716"/>
      <c r="AI36" s="716"/>
      <c r="AJ36" s="716"/>
      <c r="AK36" s="716"/>
      <c r="AL36" s="681" t="s">
        <v>247</v>
      </c>
      <c r="AM36" s="682"/>
      <c r="AN36" s="682"/>
      <c r="AO36" s="717"/>
      <c r="AP36" s="235"/>
      <c r="AQ36" s="730" t="s">
        <v>332</v>
      </c>
      <c r="AR36" s="731"/>
      <c r="AS36" s="731"/>
      <c r="AT36" s="731"/>
      <c r="AU36" s="731"/>
      <c r="AV36" s="731"/>
      <c r="AW36" s="731"/>
      <c r="AX36" s="731"/>
      <c r="AY36" s="732"/>
      <c r="AZ36" s="733">
        <v>10525827</v>
      </c>
      <c r="BA36" s="734"/>
      <c r="BB36" s="734"/>
      <c r="BC36" s="734"/>
      <c r="BD36" s="734"/>
      <c r="BE36" s="734"/>
      <c r="BF36" s="735"/>
      <c r="BG36" s="736" t="s">
        <v>333</v>
      </c>
      <c r="BH36" s="737"/>
      <c r="BI36" s="737"/>
      <c r="BJ36" s="737"/>
      <c r="BK36" s="737"/>
      <c r="BL36" s="737"/>
      <c r="BM36" s="737"/>
      <c r="BN36" s="737"/>
      <c r="BO36" s="737"/>
      <c r="BP36" s="737"/>
      <c r="BQ36" s="737"/>
      <c r="BR36" s="737"/>
      <c r="BS36" s="737"/>
      <c r="BT36" s="737"/>
      <c r="BU36" s="738"/>
      <c r="BV36" s="733">
        <v>154874</v>
      </c>
      <c r="BW36" s="734"/>
      <c r="BX36" s="734"/>
      <c r="BY36" s="734"/>
      <c r="BZ36" s="734"/>
      <c r="CA36" s="734"/>
      <c r="CB36" s="735"/>
      <c r="CD36" s="711" t="s">
        <v>334</v>
      </c>
      <c r="CE36" s="712"/>
      <c r="CF36" s="712"/>
      <c r="CG36" s="712"/>
      <c r="CH36" s="712"/>
      <c r="CI36" s="712"/>
      <c r="CJ36" s="712"/>
      <c r="CK36" s="712"/>
      <c r="CL36" s="712"/>
      <c r="CM36" s="712"/>
      <c r="CN36" s="712"/>
      <c r="CO36" s="712"/>
      <c r="CP36" s="712"/>
      <c r="CQ36" s="713"/>
      <c r="CR36" s="678">
        <v>4632029</v>
      </c>
      <c r="CS36" s="679"/>
      <c r="CT36" s="679"/>
      <c r="CU36" s="679"/>
      <c r="CV36" s="679"/>
      <c r="CW36" s="679"/>
      <c r="CX36" s="679"/>
      <c r="CY36" s="680"/>
      <c r="CZ36" s="681">
        <v>5.0999999999999996</v>
      </c>
      <c r="DA36" s="699"/>
      <c r="DB36" s="699"/>
      <c r="DC36" s="700"/>
      <c r="DD36" s="684">
        <v>3919879</v>
      </c>
      <c r="DE36" s="679"/>
      <c r="DF36" s="679"/>
      <c r="DG36" s="679"/>
      <c r="DH36" s="679"/>
      <c r="DI36" s="679"/>
      <c r="DJ36" s="679"/>
      <c r="DK36" s="680"/>
      <c r="DL36" s="684">
        <v>3341964</v>
      </c>
      <c r="DM36" s="679"/>
      <c r="DN36" s="679"/>
      <c r="DO36" s="679"/>
      <c r="DP36" s="679"/>
      <c r="DQ36" s="679"/>
      <c r="DR36" s="679"/>
      <c r="DS36" s="679"/>
      <c r="DT36" s="679"/>
      <c r="DU36" s="679"/>
      <c r="DV36" s="680"/>
      <c r="DW36" s="681">
        <v>6.4</v>
      </c>
      <c r="DX36" s="699"/>
      <c r="DY36" s="699"/>
      <c r="DZ36" s="699"/>
      <c r="EA36" s="699"/>
      <c r="EB36" s="699"/>
      <c r="EC36" s="714"/>
    </row>
    <row r="37" spans="2:133" ht="11.25" customHeight="1" x14ac:dyDescent="0.2">
      <c r="B37" s="675" t="s">
        <v>335</v>
      </c>
      <c r="C37" s="676"/>
      <c r="D37" s="676"/>
      <c r="E37" s="676"/>
      <c r="F37" s="676"/>
      <c r="G37" s="676"/>
      <c r="H37" s="676"/>
      <c r="I37" s="676"/>
      <c r="J37" s="676"/>
      <c r="K37" s="676"/>
      <c r="L37" s="676"/>
      <c r="M37" s="676"/>
      <c r="N37" s="676"/>
      <c r="O37" s="676"/>
      <c r="P37" s="676"/>
      <c r="Q37" s="677"/>
      <c r="R37" s="678">
        <v>3983884</v>
      </c>
      <c r="S37" s="679"/>
      <c r="T37" s="679"/>
      <c r="U37" s="679"/>
      <c r="V37" s="679"/>
      <c r="W37" s="679"/>
      <c r="X37" s="679"/>
      <c r="Y37" s="680"/>
      <c r="Z37" s="715">
        <v>4.2</v>
      </c>
      <c r="AA37" s="715"/>
      <c r="AB37" s="715"/>
      <c r="AC37" s="715"/>
      <c r="AD37" s="716" t="s">
        <v>247</v>
      </c>
      <c r="AE37" s="716"/>
      <c r="AF37" s="716"/>
      <c r="AG37" s="716"/>
      <c r="AH37" s="716"/>
      <c r="AI37" s="716"/>
      <c r="AJ37" s="716"/>
      <c r="AK37" s="716"/>
      <c r="AL37" s="681" t="s">
        <v>248</v>
      </c>
      <c r="AM37" s="682"/>
      <c r="AN37" s="682"/>
      <c r="AO37" s="717"/>
      <c r="AQ37" s="718" t="s">
        <v>336</v>
      </c>
      <c r="AR37" s="719"/>
      <c r="AS37" s="719"/>
      <c r="AT37" s="719"/>
      <c r="AU37" s="719"/>
      <c r="AV37" s="719"/>
      <c r="AW37" s="719"/>
      <c r="AX37" s="719"/>
      <c r="AY37" s="720"/>
      <c r="AZ37" s="678">
        <v>3835453</v>
      </c>
      <c r="BA37" s="679"/>
      <c r="BB37" s="679"/>
      <c r="BC37" s="679"/>
      <c r="BD37" s="697"/>
      <c r="BE37" s="697"/>
      <c r="BF37" s="721"/>
      <c r="BG37" s="711" t="s">
        <v>337</v>
      </c>
      <c r="BH37" s="712"/>
      <c r="BI37" s="712"/>
      <c r="BJ37" s="712"/>
      <c r="BK37" s="712"/>
      <c r="BL37" s="712"/>
      <c r="BM37" s="712"/>
      <c r="BN37" s="712"/>
      <c r="BO37" s="712"/>
      <c r="BP37" s="712"/>
      <c r="BQ37" s="712"/>
      <c r="BR37" s="712"/>
      <c r="BS37" s="712"/>
      <c r="BT37" s="712"/>
      <c r="BU37" s="713"/>
      <c r="BV37" s="678">
        <v>-220374</v>
      </c>
      <c r="BW37" s="679"/>
      <c r="BX37" s="679"/>
      <c r="BY37" s="679"/>
      <c r="BZ37" s="679"/>
      <c r="CA37" s="679"/>
      <c r="CB37" s="722"/>
      <c r="CD37" s="711" t="s">
        <v>338</v>
      </c>
      <c r="CE37" s="712"/>
      <c r="CF37" s="712"/>
      <c r="CG37" s="712"/>
      <c r="CH37" s="712"/>
      <c r="CI37" s="712"/>
      <c r="CJ37" s="712"/>
      <c r="CK37" s="712"/>
      <c r="CL37" s="712"/>
      <c r="CM37" s="712"/>
      <c r="CN37" s="712"/>
      <c r="CO37" s="712"/>
      <c r="CP37" s="712"/>
      <c r="CQ37" s="713"/>
      <c r="CR37" s="678">
        <v>99751</v>
      </c>
      <c r="CS37" s="697"/>
      <c r="CT37" s="697"/>
      <c r="CU37" s="697"/>
      <c r="CV37" s="697"/>
      <c r="CW37" s="697"/>
      <c r="CX37" s="697"/>
      <c r="CY37" s="698"/>
      <c r="CZ37" s="681">
        <v>0.1</v>
      </c>
      <c r="DA37" s="699"/>
      <c r="DB37" s="699"/>
      <c r="DC37" s="700"/>
      <c r="DD37" s="684">
        <v>99751</v>
      </c>
      <c r="DE37" s="697"/>
      <c r="DF37" s="697"/>
      <c r="DG37" s="697"/>
      <c r="DH37" s="697"/>
      <c r="DI37" s="697"/>
      <c r="DJ37" s="697"/>
      <c r="DK37" s="698"/>
      <c r="DL37" s="684">
        <v>99751</v>
      </c>
      <c r="DM37" s="697"/>
      <c r="DN37" s="697"/>
      <c r="DO37" s="697"/>
      <c r="DP37" s="697"/>
      <c r="DQ37" s="697"/>
      <c r="DR37" s="697"/>
      <c r="DS37" s="697"/>
      <c r="DT37" s="697"/>
      <c r="DU37" s="697"/>
      <c r="DV37" s="698"/>
      <c r="DW37" s="681">
        <v>0.2</v>
      </c>
      <c r="DX37" s="699"/>
      <c r="DY37" s="699"/>
      <c r="DZ37" s="699"/>
      <c r="EA37" s="699"/>
      <c r="EB37" s="699"/>
      <c r="EC37" s="714"/>
    </row>
    <row r="38" spans="2:133" ht="11.25" customHeight="1" x14ac:dyDescent="0.2">
      <c r="B38" s="675" t="s">
        <v>339</v>
      </c>
      <c r="C38" s="676"/>
      <c r="D38" s="676"/>
      <c r="E38" s="676"/>
      <c r="F38" s="676"/>
      <c r="G38" s="676"/>
      <c r="H38" s="676"/>
      <c r="I38" s="676"/>
      <c r="J38" s="676"/>
      <c r="K38" s="676"/>
      <c r="L38" s="676"/>
      <c r="M38" s="676"/>
      <c r="N38" s="676"/>
      <c r="O38" s="676"/>
      <c r="P38" s="676"/>
      <c r="Q38" s="677"/>
      <c r="R38" s="678">
        <v>3465245</v>
      </c>
      <c r="S38" s="679"/>
      <c r="T38" s="679"/>
      <c r="U38" s="679"/>
      <c r="V38" s="679"/>
      <c r="W38" s="679"/>
      <c r="X38" s="679"/>
      <c r="Y38" s="680"/>
      <c r="Z38" s="715">
        <v>3.6</v>
      </c>
      <c r="AA38" s="715"/>
      <c r="AB38" s="715"/>
      <c r="AC38" s="715"/>
      <c r="AD38" s="716">
        <v>190</v>
      </c>
      <c r="AE38" s="716"/>
      <c r="AF38" s="716"/>
      <c r="AG38" s="716"/>
      <c r="AH38" s="716"/>
      <c r="AI38" s="716"/>
      <c r="AJ38" s="716"/>
      <c r="AK38" s="716"/>
      <c r="AL38" s="681">
        <v>0</v>
      </c>
      <c r="AM38" s="682"/>
      <c r="AN38" s="682"/>
      <c r="AO38" s="717"/>
      <c r="AQ38" s="718" t="s">
        <v>340</v>
      </c>
      <c r="AR38" s="719"/>
      <c r="AS38" s="719"/>
      <c r="AT38" s="719"/>
      <c r="AU38" s="719"/>
      <c r="AV38" s="719"/>
      <c r="AW38" s="719"/>
      <c r="AX38" s="719"/>
      <c r="AY38" s="720"/>
      <c r="AZ38" s="678">
        <v>746312</v>
      </c>
      <c r="BA38" s="679"/>
      <c r="BB38" s="679"/>
      <c r="BC38" s="679"/>
      <c r="BD38" s="697"/>
      <c r="BE38" s="697"/>
      <c r="BF38" s="721"/>
      <c r="BG38" s="711" t="s">
        <v>341</v>
      </c>
      <c r="BH38" s="712"/>
      <c r="BI38" s="712"/>
      <c r="BJ38" s="712"/>
      <c r="BK38" s="712"/>
      <c r="BL38" s="712"/>
      <c r="BM38" s="712"/>
      <c r="BN38" s="712"/>
      <c r="BO38" s="712"/>
      <c r="BP38" s="712"/>
      <c r="BQ38" s="712"/>
      <c r="BR38" s="712"/>
      <c r="BS38" s="712"/>
      <c r="BT38" s="712"/>
      <c r="BU38" s="713"/>
      <c r="BV38" s="678">
        <v>31359</v>
      </c>
      <c r="BW38" s="679"/>
      <c r="BX38" s="679"/>
      <c r="BY38" s="679"/>
      <c r="BZ38" s="679"/>
      <c r="CA38" s="679"/>
      <c r="CB38" s="722"/>
      <c r="CD38" s="711" t="s">
        <v>342</v>
      </c>
      <c r="CE38" s="712"/>
      <c r="CF38" s="712"/>
      <c r="CG38" s="712"/>
      <c r="CH38" s="712"/>
      <c r="CI38" s="712"/>
      <c r="CJ38" s="712"/>
      <c r="CK38" s="712"/>
      <c r="CL38" s="712"/>
      <c r="CM38" s="712"/>
      <c r="CN38" s="712"/>
      <c r="CO38" s="712"/>
      <c r="CP38" s="712"/>
      <c r="CQ38" s="713"/>
      <c r="CR38" s="678">
        <v>6690374</v>
      </c>
      <c r="CS38" s="679"/>
      <c r="CT38" s="679"/>
      <c r="CU38" s="679"/>
      <c r="CV38" s="679"/>
      <c r="CW38" s="679"/>
      <c r="CX38" s="679"/>
      <c r="CY38" s="680"/>
      <c r="CZ38" s="681">
        <v>7.3</v>
      </c>
      <c r="DA38" s="699"/>
      <c r="DB38" s="699"/>
      <c r="DC38" s="700"/>
      <c r="DD38" s="684">
        <v>5602212</v>
      </c>
      <c r="DE38" s="679"/>
      <c r="DF38" s="679"/>
      <c r="DG38" s="679"/>
      <c r="DH38" s="679"/>
      <c r="DI38" s="679"/>
      <c r="DJ38" s="679"/>
      <c r="DK38" s="680"/>
      <c r="DL38" s="684">
        <v>4720416</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2">
      <c r="B39" s="675" t="s">
        <v>343</v>
      </c>
      <c r="C39" s="676"/>
      <c r="D39" s="676"/>
      <c r="E39" s="676"/>
      <c r="F39" s="676"/>
      <c r="G39" s="676"/>
      <c r="H39" s="676"/>
      <c r="I39" s="676"/>
      <c r="J39" s="676"/>
      <c r="K39" s="676"/>
      <c r="L39" s="676"/>
      <c r="M39" s="676"/>
      <c r="N39" s="676"/>
      <c r="O39" s="676"/>
      <c r="P39" s="676"/>
      <c r="Q39" s="677"/>
      <c r="R39" s="678">
        <v>8036100</v>
      </c>
      <c r="S39" s="679"/>
      <c r="T39" s="679"/>
      <c r="U39" s="679"/>
      <c r="V39" s="679"/>
      <c r="W39" s="679"/>
      <c r="X39" s="679"/>
      <c r="Y39" s="680"/>
      <c r="Z39" s="715">
        <v>8.4</v>
      </c>
      <c r="AA39" s="715"/>
      <c r="AB39" s="715"/>
      <c r="AC39" s="715"/>
      <c r="AD39" s="716" t="s">
        <v>129</v>
      </c>
      <c r="AE39" s="716"/>
      <c r="AF39" s="716"/>
      <c r="AG39" s="716"/>
      <c r="AH39" s="716"/>
      <c r="AI39" s="716"/>
      <c r="AJ39" s="716"/>
      <c r="AK39" s="716"/>
      <c r="AL39" s="681" t="s">
        <v>129</v>
      </c>
      <c r="AM39" s="682"/>
      <c r="AN39" s="682"/>
      <c r="AO39" s="717"/>
      <c r="AQ39" s="718" t="s">
        <v>344</v>
      </c>
      <c r="AR39" s="719"/>
      <c r="AS39" s="719"/>
      <c r="AT39" s="719"/>
      <c r="AU39" s="719"/>
      <c r="AV39" s="719"/>
      <c r="AW39" s="719"/>
      <c r="AX39" s="719"/>
      <c r="AY39" s="720"/>
      <c r="AZ39" s="678" t="s">
        <v>248</v>
      </c>
      <c r="BA39" s="679"/>
      <c r="BB39" s="679"/>
      <c r="BC39" s="679"/>
      <c r="BD39" s="697"/>
      <c r="BE39" s="697"/>
      <c r="BF39" s="721"/>
      <c r="BG39" s="711" t="s">
        <v>345</v>
      </c>
      <c r="BH39" s="712"/>
      <c r="BI39" s="712"/>
      <c r="BJ39" s="712"/>
      <c r="BK39" s="712"/>
      <c r="BL39" s="712"/>
      <c r="BM39" s="712"/>
      <c r="BN39" s="712"/>
      <c r="BO39" s="712"/>
      <c r="BP39" s="712"/>
      <c r="BQ39" s="712"/>
      <c r="BR39" s="712"/>
      <c r="BS39" s="712"/>
      <c r="BT39" s="712"/>
      <c r="BU39" s="713"/>
      <c r="BV39" s="678">
        <v>48803</v>
      </c>
      <c r="BW39" s="679"/>
      <c r="BX39" s="679"/>
      <c r="BY39" s="679"/>
      <c r="BZ39" s="679"/>
      <c r="CA39" s="679"/>
      <c r="CB39" s="722"/>
      <c r="CD39" s="711" t="s">
        <v>346</v>
      </c>
      <c r="CE39" s="712"/>
      <c r="CF39" s="712"/>
      <c r="CG39" s="712"/>
      <c r="CH39" s="712"/>
      <c r="CI39" s="712"/>
      <c r="CJ39" s="712"/>
      <c r="CK39" s="712"/>
      <c r="CL39" s="712"/>
      <c r="CM39" s="712"/>
      <c r="CN39" s="712"/>
      <c r="CO39" s="712"/>
      <c r="CP39" s="712"/>
      <c r="CQ39" s="713"/>
      <c r="CR39" s="678">
        <v>3326418</v>
      </c>
      <c r="CS39" s="697"/>
      <c r="CT39" s="697"/>
      <c r="CU39" s="697"/>
      <c r="CV39" s="697"/>
      <c r="CW39" s="697"/>
      <c r="CX39" s="697"/>
      <c r="CY39" s="698"/>
      <c r="CZ39" s="681">
        <v>3.6</v>
      </c>
      <c r="DA39" s="699"/>
      <c r="DB39" s="699"/>
      <c r="DC39" s="700"/>
      <c r="DD39" s="684">
        <v>3308781</v>
      </c>
      <c r="DE39" s="697"/>
      <c r="DF39" s="697"/>
      <c r="DG39" s="697"/>
      <c r="DH39" s="697"/>
      <c r="DI39" s="697"/>
      <c r="DJ39" s="697"/>
      <c r="DK39" s="698"/>
      <c r="DL39" s="684" t="s">
        <v>181</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347</v>
      </c>
      <c r="C40" s="676"/>
      <c r="D40" s="676"/>
      <c r="E40" s="676"/>
      <c r="F40" s="676"/>
      <c r="G40" s="676"/>
      <c r="H40" s="676"/>
      <c r="I40" s="676"/>
      <c r="J40" s="676"/>
      <c r="K40" s="676"/>
      <c r="L40" s="676"/>
      <c r="M40" s="676"/>
      <c r="N40" s="676"/>
      <c r="O40" s="676"/>
      <c r="P40" s="676"/>
      <c r="Q40" s="677"/>
      <c r="R40" s="678" t="s">
        <v>247</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247</v>
      </c>
      <c r="AM40" s="682"/>
      <c r="AN40" s="682"/>
      <c r="AO40" s="717"/>
      <c r="AQ40" s="718" t="s">
        <v>348</v>
      </c>
      <c r="AR40" s="719"/>
      <c r="AS40" s="719"/>
      <c r="AT40" s="719"/>
      <c r="AU40" s="719"/>
      <c r="AV40" s="719"/>
      <c r="AW40" s="719"/>
      <c r="AX40" s="719"/>
      <c r="AY40" s="720"/>
      <c r="AZ40" s="678" t="s">
        <v>247</v>
      </c>
      <c r="BA40" s="679"/>
      <c r="BB40" s="679"/>
      <c r="BC40" s="679"/>
      <c r="BD40" s="697"/>
      <c r="BE40" s="697"/>
      <c r="BF40" s="721"/>
      <c r="BG40" s="723" t="s">
        <v>349</v>
      </c>
      <c r="BH40" s="724"/>
      <c r="BI40" s="724"/>
      <c r="BJ40" s="724"/>
      <c r="BK40" s="724"/>
      <c r="BL40" s="236"/>
      <c r="BM40" s="712" t="s">
        <v>350</v>
      </c>
      <c r="BN40" s="712"/>
      <c r="BO40" s="712"/>
      <c r="BP40" s="712"/>
      <c r="BQ40" s="712"/>
      <c r="BR40" s="712"/>
      <c r="BS40" s="712"/>
      <c r="BT40" s="712"/>
      <c r="BU40" s="713"/>
      <c r="BV40" s="678">
        <v>105</v>
      </c>
      <c r="BW40" s="679"/>
      <c r="BX40" s="679"/>
      <c r="BY40" s="679"/>
      <c r="BZ40" s="679"/>
      <c r="CA40" s="679"/>
      <c r="CB40" s="722"/>
      <c r="CD40" s="711" t="s">
        <v>351</v>
      </c>
      <c r="CE40" s="712"/>
      <c r="CF40" s="712"/>
      <c r="CG40" s="712"/>
      <c r="CH40" s="712"/>
      <c r="CI40" s="712"/>
      <c r="CJ40" s="712"/>
      <c r="CK40" s="712"/>
      <c r="CL40" s="712"/>
      <c r="CM40" s="712"/>
      <c r="CN40" s="712"/>
      <c r="CO40" s="712"/>
      <c r="CP40" s="712"/>
      <c r="CQ40" s="713"/>
      <c r="CR40" s="678">
        <v>4700376</v>
      </c>
      <c r="CS40" s="679"/>
      <c r="CT40" s="679"/>
      <c r="CU40" s="679"/>
      <c r="CV40" s="679"/>
      <c r="CW40" s="679"/>
      <c r="CX40" s="679"/>
      <c r="CY40" s="680"/>
      <c r="CZ40" s="681">
        <v>5.2</v>
      </c>
      <c r="DA40" s="699"/>
      <c r="DB40" s="699"/>
      <c r="DC40" s="700"/>
      <c r="DD40" s="684">
        <v>2754716</v>
      </c>
      <c r="DE40" s="679"/>
      <c r="DF40" s="679"/>
      <c r="DG40" s="679"/>
      <c r="DH40" s="679"/>
      <c r="DI40" s="679"/>
      <c r="DJ40" s="679"/>
      <c r="DK40" s="680"/>
      <c r="DL40" s="684" t="s">
        <v>247</v>
      </c>
      <c r="DM40" s="679"/>
      <c r="DN40" s="679"/>
      <c r="DO40" s="679"/>
      <c r="DP40" s="679"/>
      <c r="DQ40" s="679"/>
      <c r="DR40" s="679"/>
      <c r="DS40" s="679"/>
      <c r="DT40" s="679"/>
      <c r="DU40" s="679"/>
      <c r="DV40" s="680"/>
      <c r="DW40" s="681" t="s">
        <v>181</v>
      </c>
      <c r="DX40" s="699"/>
      <c r="DY40" s="699"/>
      <c r="DZ40" s="699"/>
      <c r="EA40" s="699"/>
      <c r="EB40" s="699"/>
      <c r="EC40" s="714"/>
    </row>
    <row r="41" spans="2:133" ht="11.25" customHeight="1" x14ac:dyDescent="0.2">
      <c r="B41" s="675" t="s">
        <v>352</v>
      </c>
      <c r="C41" s="676"/>
      <c r="D41" s="676"/>
      <c r="E41" s="676"/>
      <c r="F41" s="676"/>
      <c r="G41" s="676"/>
      <c r="H41" s="676"/>
      <c r="I41" s="676"/>
      <c r="J41" s="676"/>
      <c r="K41" s="676"/>
      <c r="L41" s="676"/>
      <c r="M41" s="676"/>
      <c r="N41" s="676"/>
      <c r="O41" s="676"/>
      <c r="P41" s="676"/>
      <c r="Q41" s="677"/>
      <c r="R41" s="678" t="s">
        <v>247</v>
      </c>
      <c r="S41" s="679"/>
      <c r="T41" s="679"/>
      <c r="U41" s="679"/>
      <c r="V41" s="679"/>
      <c r="W41" s="679"/>
      <c r="X41" s="679"/>
      <c r="Y41" s="680"/>
      <c r="Z41" s="715" t="s">
        <v>129</v>
      </c>
      <c r="AA41" s="715"/>
      <c r="AB41" s="715"/>
      <c r="AC41" s="715"/>
      <c r="AD41" s="716" t="s">
        <v>181</v>
      </c>
      <c r="AE41" s="716"/>
      <c r="AF41" s="716"/>
      <c r="AG41" s="716"/>
      <c r="AH41" s="716"/>
      <c r="AI41" s="716"/>
      <c r="AJ41" s="716"/>
      <c r="AK41" s="716"/>
      <c r="AL41" s="681" t="s">
        <v>247</v>
      </c>
      <c r="AM41" s="682"/>
      <c r="AN41" s="682"/>
      <c r="AO41" s="717"/>
      <c r="AQ41" s="718" t="s">
        <v>353</v>
      </c>
      <c r="AR41" s="719"/>
      <c r="AS41" s="719"/>
      <c r="AT41" s="719"/>
      <c r="AU41" s="719"/>
      <c r="AV41" s="719"/>
      <c r="AW41" s="719"/>
      <c r="AX41" s="719"/>
      <c r="AY41" s="720"/>
      <c r="AZ41" s="678">
        <v>2020699</v>
      </c>
      <c r="BA41" s="679"/>
      <c r="BB41" s="679"/>
      <c r="BC41" s="679"/>
      <c r="BD41" s="697"/>
      <c r="BE41" s="697"/>
      <c r="BF41" s="721"/>
      <c r="BG41" s="723"/>
      <c r="BH41" s="724"/>
      <c r="BI41" s="724"/>
      <c r="BJ41" s="724"/>
      <c r="BK41" s="724"/>
      <c r="BL41" s="236"/>
      <c r="BM41" s="712" t="s">
        <v>354</v>
      </c>
      <c r="BN41" s="712"/>
      <c r="BO41" s="712"/>
      <c r="BP41" s="712"/>
      <c r="BQ41" s="712"/>
      <c r="BR41" s="712"/>
      <c r="BS41" s="712"/>
      <c r="BT41" s="712"/>
      <c r="BU41" s="713"/>
      <c r="BV41" s="678" t="s">
        <v>247</v>
      </c>
      <c r="BW41" s="679"/>
      <c r="BX41" s="679"/>
      <c r="BY41" s="679"/>
      <c r="BZ41" s="679"/>
      <c r="CA41" s="679"/>
      <c r="CB41" s="722"/>
      <c r="CD41" s="711" t="s">
        <v>355</v>
      </c>
      <c r="CE41" s="712"/>
      <c r="CF41" s="712"/>
      <c r="CG41" s="712"/>
      <c r="CH41" s="712"/>
      <c r="CI41" s="712"/>
      <c r="CJ41" s="712"/>
      <c r="CK41" s="712"/>
      <c r="CL41" s="712"/>
      <c r="CM41" s="712"/>
      <c r="CN41" s="712"/>
      <c r="CO41" s="712"/>
      <c r="CP41" s="712"/>
      <c r="CQ41" s="713"/>
      <c r="CR41" s="678" t="s">
        <v>181</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356</v>
      </c>
      <c r="C42" s="660"/>
      <c r="D42" s="660"/>
      <c r="E42" s="660"/>
      <c r="F42" s="660"/>
      <c r="G42" s="660"/>
      <c r="H42" s="660"/>
      <c r="I42" s="660"/>
      <c r="J42" s="660"/>
      <c r="K42" s="660"/>
      <c r="L42" s="660"/>
      <c r="M42" s="660"/>
      <c r="N42" s="660"/>
      <c r="O42" s="660"/>
      <c r="P42" s="660"/>
      <c r="Q42" s="661"/>
      <c r="R42" s="662">
        <v>95651910</v>
      </c>
      <c r="S42" s="701"/>
      <c r="T42" s="701"/>
      <c r="U42" s="701"/>
      <c r="V42" s="701"/>
      <c r="W42" s="701"/>
      <c r="X42" s="701"/>
      <c r="Y42" s="703"/>
      <c r="Z42" s="704">
        <v>100</v>
      </c>
      <c r="AA42" s="704"/>
      <c r="AB42" s="704"/>
      <c r="AC42" s="704"/>
      <c r="AD42" s="705">
        <v>52576240</v>
      </c>
      <c r="AE42" s="705"/>
      <c r="AF42" s="705"/>
      <c r="AG42" s="705"/>
      <c r="AH42" s="705"/>
      <c r="AI42" s="705"/>
      <c r="AJ42" s="705"/>
      <c r="AK42" s="705"/>
      <c r="AL42" s="665">
        <v>100</v>
      </c>
      <c r="AM42" s="706"/>
      <c r="AN42" s="706"/>
      <c r="AO42" s="707"/>
      <c r="AQ42" s="708" t="s">
        <v>357</v>
      </c>
      <c r="AR42" s="709"/>
      <c r="AS42" s="709"/>
      <c r="AT42" s="709"/>
      <c r="AU42" s="709"/>
      <c r="AV42" s="709"/>
      <c r="AW42" s="709"/>
      <c r="AX42" s="709"/>
      <c r="AY42" s="710"/>
      <c r="AZ42" s="662">
        <v>3923363</v>
      </c>
      <c r="BA42" s="701"/>
      <c r="BB42" s="701"/>
      <c r="BC42" s="701"/>
      <c r="BD42" s="663"/>
      <c r="BE42" s="663"/>
      <c r="BF42" s="727"/>
      <c r="BG42" s="725"/>
      <c r="BH42" s="726"/>
      <c r="BI42" s="726"/>
      <c r="BJ42" s="726"/>
      <c r="BK42" s="726"/>
      <c r="BL42" s="237"/>
      <c r="BM42" s="728" t="s">
        <v>358</v>
      </c>
      <c r="BN42" s="728"/>
      <c r="BO42" s="728"/>
      <c r="BP42" s="728"/>
      <c r="BQ42" s="728"/>
      <c r="BR42" s="728"/>
      <c r="BS42" s="728"/>
      <c r="BT42" s="728"/>
      <c r="BU42" s="729"/>
      <c r="BV42" s="662">
        <v>306</v>
      </c>
      <c r="BW42" s="701"/>
      <c r="BX42" s="701"/>
      <c r="BY42" s="701"/>
      <c r="BZ42" s="701"/>
      <c r="CA42" s="701"/>
      <c r="CB42" s="702"/>
      <c r="CD42" s="675" t="s">
        <v>359</v>
      </c>
      <c r="CE42" s="676"/>
      <c r="CF42" s="676"/>
      <c r="CG42" s="676"/>
      <c r="CH42" s="676"/>
      <c r="CI42" s="676"/>
      <c r="CJ42" s="676"/>
      <c r="CK42" s="676"/>
      <c r="CL42" s="676"/>
      <c r="CM42" s="676"/>
      <c r="CN42" s="676"/>
      <c r="CO42" s="676"/>
      <c r="CP42" s="676"/>
      <c r="CQ42" s="677"/>
      <c r="CR42" s="678">
        <v>12125727</v>
      </c>
      <c r="CS42" s="679"/>
      <c r="CT42" s="679"/>
      <c r="CU42" s="679"/>
      <c r="CV42" s="679"/>
      <c r="CW42" s="679"/>
      <c r="CX42" s="679"/>
      <c r="CY42" s="680"/>
      <c r="CZ42" s="681">
        <v>13.3</v>
      </c>
      <c r="DA42" s="682"/>
      <c r="DB42" s="682"/>
      <c r="DC42" s="683"/>
      <c r="DD42" s="684">
        <v>1770632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360</v>
      </c>
      <c r="CE43" s="676"/>
      <c r="CF43" s="676"/>
      <c r="CG43" s="676"/>
      <c r="CH43" s="676"/>
      <c r="CI43" s="676"/>
      <c r="CJ43" s="676"/>
      <c r="CK43" s="676"/>
      <c r="CL43" s="676"/>
      <c r="CM43" s="676"/>
      <c r="CN43" s="676"/>
      <c r="CO43" s="676"/>
      <c r="CP43" s="676"/>
      <c r="CQ43" s="677"/>
      <c r="CR43" s="678">
        <v>293087</v>
      </c>
      <c r="CS43" s="697"/>
      <c r="CT43" s="697"/>
      <c r="CU43" s="697"/>
      <c r="CV43" s="697"/>
      <c r="CW43" s="697"/>
      <c r="CX43" s="697"/>
      <c r="CY43" s="698"/>
      <c r="CZ43" s="681">
        <v>0.3</v>
      </c>
      <c r="DA43" s="699"/>
      <c r="DB43" s="699"/>
      <c r="DC43" s="700"/>
      <c r="DD43" s="684">
        <v>293087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308</v>
      </c>
      <c r="CE44" s="692"/>
      <c r="CF44" s="675" t="s">
        <v>361</v>
      </c>
      <c r="CG44" s="676"/>
      <c r="CH44" s="676"/>
      <c r="CI44" s="676"/>
      <c r="CJ44" s="676"/>
      <c r="CK44" s="676"/>
      <c r="CL44" s="676"/>
      <c r="CM44" s="676"/>
      <c r="CN44" s="676"/>
      <c r="CO44" s="676"/>
      <c r="CP44" s="676"/>
      <c r="CQ44" s="677"/>
      <c r="CR44" s="678">
        <v>12125727</v>
      </c>
      <c r="CS44" s="679"/>
      <c r="CT44" s="679"/>
      <c r="CU44" s="679"/>
      <c r="CV44" s="679"/>
      <c r="CW44" s="679"/>
      <c r="CX44" s="679"/>
      <c r="CY44" s="680"/>
      <c r="CZ44" s="681">
        <v>13.3</v>
      </c>
      <c r="DA44" s="682"/>
      <c r="DB44" s="682"/>
      <c r="DC44" s="683"/>
      <c r="DD44" s="684">
        <v>1770632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362</v>
      </c>
      <c r="CG45" s="676"/>
      <c r="CH45" s="676"/>
      <c r="CI45" s="676"/>
      <c r="CJ45" s="676"/>
      <c r="CK45" s="676"/>
      <c r="CL45" s="676"/>
      <c r="CM45" s="676"/>
      <c r="CN45" s="676"/>
      <c r="CO45" s="676"/>
      <c r="CP45" s="676"/>
      <c r="CQ45" s="677"/>
      <c r="CR45" s="678">
        <v>2704602</v>
      </c>
      <c r="CS45" s="697"/>
      <c r="CT45" s="697"/>
      <c r="CU45" s="697"/>
      <c r="CV45" s="697"/>
      <c r="CW45" s="697"/>
      <c r="CX45" s="697"/>
      <c r="CY45" s="698"/>
      <c r="CZ45" s="681">
        <v>3</v>
      </c>
      <c r="DA45" s="699"/>
      <c r="DB45" s="699"/>
      <c r="DC45" s="700"/>
      <c r="DD45" s="684">
        <v>122320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363</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364</v>
      </c>
      <c r="CG46" s="676"/>
      <c r="CH46" s="676"/>
      <c r="CI46" s="676"/>
      <c r="CJ46" s="676"/>
      <c r="CK46" s="676"/>
      <c r="CL46" s="676"/>
      <c r="CM46" s="676"/>
      <c r="CN46" s="676"/>
      <c r="CO46" s="676"/>
      <c r="CP46" s="676"/>
      <c r="CQ46" s="677"/>
      <c r="CR46" s="678">
        <v>9368154</v>
      </c>
      <c r="CS46" s="679"/>
      <c r="CT46" s="679"/>
      <c r="CU46" s="679"/>
      <c r="CV46" s="679"/>
      <c r="CW46" s="679"/>
      <c r="CX46" s="679"/>
      <c r="CY46" s="680"/>
      <c r="CZ46" s="681">
        <v>10.3</v>
      </c>
      <c r="DA46" s="682"/>
      <c r="DB46" s="682"/>
      <c r="DC46" s="683"/>
      <c r="DD46" s="684">
        <v>1625141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365</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366</v>
      </c>
      <c r="CG47" s="676"/>
      <c r="CH47" s="676"/>
      <c r="CI47" s="676"/>
      <c r="CJ47" s="676"/>
      <c r="CK47" s="676"/>
      <c r="CL47" s="676"/>
      <c r="CM47" s="676"/>
      <c r="CN47" s="676"/>
      <c r="CO47" s="676"/>
      <c r="CP47" s="676"/>
      <c r="CQ47" s="677"/>
      <c r="CR47" s="678" t="s">
        <v>247</v>
      </c>
      <c r="CS47" s="697"/>
      <c r="CT47" s="697"/>
      <c r="CU47" s="697"/>
      <c r="CV47" s="697"/>
      <c r="CW47" s="697"/>
      <c r="CX47" s="697"/>
      <c r="CY47" s="698"/>
      <c r="CZ47" s="681" t="s">
        <v>248</v>
      </c>
      <c r="DA47" s="699"/>
      <c r="DB47" s="699"/>
      <c r="DC47" s="700"/>
      <c r="DD47" s="684" t="s">
        <v>181</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41" t="s">
        <v>367</v>
      </c>
      <c r="CD48" s="695"/>
      <c r="CE48" s="696"/>
      <c r="CF48" s="675" t="s">
        <v>368</v>
      </c>
      <c r="CG48" s="676"/>
      <c r="CH48" s="676"/>
      <c r="CI48" s="676"/>
      <c r="CJ48" s="676"/>
      <c r="CK48" s="676"/>
      <c r="CL48" s="676"/>
      <c r="CM48" s="676"/>
      <c r="CN48" s="676"/>
      <c r="CO48" s="676"/>
      <c r="CP48" s="676"/>
      <c r="CQ48" s="677"/>
      <c r="CR48" s="678" t="s">
        <v>247</v>
      </c>
      <c r="CS48" s="679"/>
      <c r="CT48" s="679"/>
      <c r="CU48" s="679"/>
      <c r="CV48" s="679"/>
      <c r="CW48" s="679"/>
      <c r="CX48" s="679"/>
      <c r="CY48" s="680"/>
      <c r="CZ48" s="681" t="s">
        <v>247</v>
      </c>
      <c r="DA48" s="682"/>
      <c r="DB48" s="682"/>
      <c r="DC48" s="683"/>
      <c r="DD48" s="684" t="s">
        <v>181</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369</v>
      </c>
      <c r="CE49" s="660"/>
      <c r="CF49" s="660"/>
      <c r="CG49" s="660"/>
      <c r="CH49" s="660"/>
      <c r="CI49" s="660"/>
      <c r="CJ49" s="660"/>
      <c r="CK49" s="660"/>
      <c r="CL49" s="660"/>
      <c r="CM49" s="660"/>
      <c r="CN49" s="660"/>
      <c r="CO49" s="660"/>
      <c r="CP49" s="660"/>
      <c r="CQ49" s="661"/>
      <c r="CR49" s="662">
        <v>91263146</v>
      </c>
      <c r="CS49" s="663"/>
      <c r="CT49" s="663"/>
      <c r="CU49" s="663"/>
      <c r="CV49" s="663"/>
      <c r="CW49" s="663"/>
      <c r="CX49" s="663"/>
      <c r="CY49" s="664"/>
      <c r="CZ49" s="665">
        <v>100</v>
      </c>
      <c r="DA49" s="666"/>
      <c r="DB49" s="666"/>
      <c r="DC49" s="667"/>
      <c r="DD49" s="668">
        <v>58220302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jg7PFSKtMQiyT/6AZ75mLRDufT2cP0TEv3yagsALrwM/kQDclOb1FzY2H2lEQP7VjAwQIxm7B/hA+oHkU31DzQ==" saltValue="nd+lH9LdOhcQAbBD/wdPx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 zeroHeight="1" x14ac:dyDescent="0.2"/>
  <cols>
    <col min="1" max="130" width="2.90625" style="290" customWidth="1"/>
    <col min="131" max="131" width="1.63281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370</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371</v>
      </c>
      <c r="DK2" s="1204"/>
      <c r="DL2" s="1204"/>
      <c r="DM2" s="1204"/>
      <c r="DN2" s="1204"/>
      <c r="DO2" s="1205"/>
      <c r="DP2" s="250"/>
      <c r="DQ2" s="1203" t="s">
        <v>372</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373</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374</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375</v>
      </c>
      <c r="B5" s="1089"/>
      <c r="C5" s="1089"/>
      <c r="D5" s="1089"/>
      <c r="E5" s="1089"/>
      <c r="F5" s="1089"/>
      <c r="G5" s="1089"/>
      <c r="H5" s="1089"/>
      <c r="I5" s="1089"/>
      <c r="J5" s="1089"/>
      <c r="K5" s="1089"/>
      <c r="L5" s="1089"/>
      <c r="M5" s="1089"/>
      <c r="N5" s="1089"/>
      <c r="O5" s="1089"/>
      <c r="P5" s="1090"/>
      <c r="Q5" s="1094" t="s">
        <v>376</v>
      </c>
      <c r="R5" s="1095"/>
      <c r="S5" s="1095"/>
      <c r="T5" s="1095"/>
      <c r="U5" s="1096"/>
      <c r="V5" s="1094" t="s">
        <v>377</v>
      </c>
      <c r="W5" s="1095"/>
      <c r="X5" s="1095"/>
      <c r="Y5" s="1095"/>
      <c r="Z5" s="1096"/>
      <c r="AA5" s="1094" t="s">
        <v>378</v>
      </c>
      <c r="AB5" s="1095"/>
      <c r="AC5" s="1095"/>
      <c r="AD5" s="1095"/>
      <c r="AE5" s="1095"/>
      <c r="AF5" s="1206" t="s">
        <v>379</v>
      </c>
      <c r="AG5" s="1095"/>
      <c r="AH5" s="1095"/>
      <c r="AI5" s="1095"/>
      <c r="AJ5" s="1110"/>
      <c r="AK5" s="1095" t="s">
        <v>380</v>
      </c>
      <c r="AL5" s="1095"/>
      <c r="AM5" s="1095"/>
      <c r="AN5" s="1095"/>
      <c r="AO5" s="1096"/>
      <c r="AP5" s="1094" t="s">
        <v>381</v>
      </c>
      <c r="AQ5" s="1095"/>
      <c r="AR5" s="1095"/>
      <c r="AS5" s="1095"/>
      <c r="AT5" s="1096"/>
      <c r="AU5" s="1094" t="s">
        <v>382</v>
      </c>
      <c r="AV5" s="1095"/>
      <c r="AW5" s="1095"/>
      <c r="AX5" s="1095"/>
      <c r="AY5" s="1110"/>
      <c r="AZ5" s="257"/>
      <c r="BA5" s="257"/>
      <c r="BB5" s="257"/>
      <c r="BC5" s="257"/>
      <c r="BD5" s="257"/>
      <c r="BE5" s="258"/>
      <c r="BF5" s="258"/>
      <c r="BG5" s="258"/>
      <c r="BH5" s="258"/>
      <c r="BI5" s="258"/>
      <c r="BJ5" s="258"/>
      <c r="BK5" s="258"/>
      <c r="BL5" s="258"/>
      <c r="BM5" s="258"/>
      <c r="BN5" s="258"/>
      <c r="BO5" s="258"/>
      <c r="BP5" s="258"/>
      <c r="BQ5" s="1088" t="s">
        <v>383</v>
      </c>
      <c r="BR5" s="1089"/>
      <c r="BS5" s="1089"/>
      <c r="BT5" s="1089"/>
      <c r="BU5" s="1089"/>
      <c r="BV5" s="1089"/>
      <c r="BW5" s="1089"/>
      <c r="BX5" s="1089"/>
      <c r="BY5" s="1089"/>
      <c r="BZ5" s="1089"/>
      <c r="CA5" s="1089"/>
      <c r="CB5" s="1089"/>
      <c r="CC5" s="1089"/>
      <c r="CD5" s="1089"/>
      <c r="CE5" s="1089"/>
      <c r="CF5" s="1089"/>
      <c r="CG5" s="1090"/>
      <c r="CH5" s="1094" t="s">
        <v>384</v>
      </c>
      <c r="CI5" s="1095"/>
      <c r="CJ5" s="1095"/>
      <c r="CK5" s="1095"/>
      <c r="CL5" s="1096"/>
      <c r="CM5" s="1094" t="s">
        <v>385</v>
      </c>
      <c r="CN5" s="1095"/>
      <c r="CO5" s="1095"/>
      <c r="CP5" s="1095"/>
      <c r="CQ5" s="1096"/>
      <c r="CR5" s="1094" t="s">
        <v>386</v>
      </c>
      <c r="CS5" s="1095"/>
      <c r="CT5" s="1095"/>
      <c r="CU5" s="1095"/>
      <c r="CV5" s="1096"/>
      <c r="CW5" s="1094" t="s">
        <v>387</v>
      </c>
      <c r="CX5" s="1095"/>
      <c r="CY5" s="1095"/>
      <c r="CZ5" s="1095"/>
      <c r="DA5" s="1096"/>
      <c r="DB5" s="1094" t="s">
        <v>388</v>
      </c>
      <c r="DC5" s="1095"/>
      <c r="DD5" s="1095"/>
      <c r="DE5" s="1095"/>
      <c r="DF5" s="1096"/>
      <c r="DG5" s="1191" t="s">
        <v>389</v>
      </c>
      <c r="DH5" s="1192"/>
      <c r="DI5" s="1192"/>
      <c r="DJ5" s="1192"/>
      <c r="DK5" s="1193"/>
      <c r="DL5" s="1191" t="s">
        <v>390</v>
      </c>
      <c r="DM5" s="1192"/>
      <c r="DN5" s="1192"/>
      <c r="DO5" s="1192"/>
      <c r="DP5" s="1193"/>
      <c r="DQ5" s="1094" t="s">
        <v>391</v>
      </c>
      <c r="DR5" s="1095"/>
      <c r="DS5" s="1095"/>
      <c r="DT5" s="1095"/>
      <c r="DU5" s="1096"/>
      <c r="DV5" s="1094" t="s">
        <v>382</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1</v>
      </c>
      <c r="B7" s="1143" t="s">
        <v>392</v>
      </c>
      <c r="C7" s="1144"/>
      <c r="D7" s="1144"/>
      <c r="E7" s="1144"/>
      <c r="F7" s="1144"/>
      <c r="G7" s="1144"/>
      <c r="H7" s="1144"/>
      <c r="I7" s="1144"/>
      <c r="J7" s="1144"/>
      <c r="K7" s="1144"/>
      <c r="L7" s="1144"/>
      <c r="M7" s="1144"/>
      <c r="N7" s="1144"/>
      <c r="O7" s="1144"/>
      <c r="P7" s="1145"/>
      <c r="Q7" s="1197">
        <v>94401</v>
      </c>
      <c r="R7" s="1198"/>
      <c r="S7" s="1198"/>
      <c r="T7" s="1198"/>
      <c r="U7" s="1198"/>
      <c r="V7" s="1198">
        <v>90013</v>
      </c>
      <c r="W7" s="1198"/>
      <c r="X7" s="1198"/>
      <c r="Y7" s="1198"/>
      <c r="Z7" s="1198"/>
      <c r="AA7" s="1198">
        <v>4389</v>
      </c>
      <c r="AB7" s="1198"/>
      <c r="AC7" s="1198"/>
      <c r="AD7" s="1198"/>
      <c r="AE7" s="1199"/>
      <c r="AF7" s="1200">
        <v>3728</v>
      </c>
      <c r="AG7" s="1201"/>
      <c r="AH7" s="1201"/>
      <c r="AI7" s="1201"/>
      <c r="AJ7" s="1202"/>
      <c r="AK7" s="1184">
        <f>2715-5</f>
        <v>2710</v>
      </c>
      <c r="AL7" s="1185"/>
      <c r="AM7" s="1185"/>
      <c r="AN7" s="1185"/>
      <c r="AO7" s="1185"/>
      <c r="AP7" s="1185">
        <v>52577</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591</v>
      </c>
      <c r="BT7" s="1189"/>
      <c r="BU7" s="1189"/>
      <c r="BV7" s="1189"/>
      <c r="BW7" s="1189"/>
      <c r="BX7" s="1189"/>
      <c r="BY7" s="1189"/>
      <c r="BZ7" s="1189"/>
      <c r="CA7" s="1189"/>
      <c r="CB7" s="1189"/>
      <c r="CC7" s="1189"/>
      <c r="CD7" s="1189"/>
      <c r="CE7" s="1189"/>
      <c r="CF7" s="1189"/>
      <c r="CG7" s="1190"/>
      <c r="CH7" s="1181">
        <v>176</v>
      </c>
      <c r="CI7" s="1182"/>
      <c r="CJ7" s="1182"/>
      <c r="CK7" s="1182"/>
      <c r="CL7" s="1183"/>
      <c r="CM7" s="1181">
        <v>1460</v>
      </c>
      <c r="CN7" s="1182"/>
      <c r="CO7" s="1182"/>
      <c r="CP7" s="1182"/>
      <c r="CQ7" s="1183"/>
      <c r="CR7" s="1181">
        <v>30</v>
      </c>
      <c r="CS7" s="1182"/>
      <c r="CT7" s="1182"/>
      <c r="CU7" s="1182"/>
      <c r="CV7" s="1183"/>
      <c r="CW7" s="1181" t="s">
        <v>597</v>
      </c>
      <c r="CX7" s="1182"/>
      <c r="CY7" s="1182"/>
      <c r="CZ7" s="1182"/>
      <c r="DA7" s="1183"/>
      <c r="DB7" s="1181" t="s">
        <v>525</v>
      </c>
      <c r="DC7" s="1182"/>
      <c r="DD7" s="1182"/>
      <c r="DE7" s="1182"/>
      <c r="DF7" s="1183"/>
      <c r="DG7" s="1181" t="s">
        <v>525</v>
      </c>
      <c r="DH7" s="1182"/>
      <c r="DI7" s="1182"/>
      <c r="DJ7" s="1182"/>
      <c r="DK7" s="1183"/>
      <c r="DL7" s="1181" t="s">
        <v>525</v>
      </c>
      <c r="DM7" s="1182"/>
      <c r="DN7" s="1182"/>
      <c r="DO7" s="1182"/>
      <c r="DP7" s="1183"/>
      <c r="DQ7" s="1181" t="s">
        <v>597</v>
      </c>
      <c r="DR7" s="1182"/>
      <c r="DS7" s="1182"/>
      <c r="DT7" s="1182"/>
      <c r="DU7" s="1183"/>
      <c r="DV7" s="1208"/>
      <c r="DW7" s="1209"/>
      <c r="DX7" s="1209"/>
      <c r="DY7" s="1209"/>
      <c r="DZ7" s="1210"/>
      <c r="EA7" s="255"/>
    </row>
    <row r="8" spans="1:131" s="256" customFormat="1" ht="26.25" customHeight="1" x14ac:dyDescent="0.2">
      <c r="A8" s="262">
        <v>2</v>
      </c>
      <c r="B8" s="1130" t="s">
        <v>393</v>
      </c>
      <c r="C8" s="1131"/>
      <c r="D8" s="1131"/>
      <c r="E8" s="1131"/>
      <c r="F8" s="1131"/>
      <c r="G8" s="1131"/>
      <c r="H8" s="1131"/>
      <c r="I8" s="1131"/>
      <c r="J8" s="1131"/>
      <c r="K8" s="1131"/>
      <c r="L8" s="1131"/>
      <c r="M8" s="1131"/>
      <c r="N8" s="1131"/>
      <c r="O8" s="1131"/>
      <c r="P8" s="1132"/>
      <c r="Q8" s="1136">
        <v>1496</v>
      </c>
      <c r="R8" s="1137"/>
      <c r="S8" s="1137"/>
      <c r="T8" s="1137"/>
      <c r="U8" s="1137"/>
      <c r="V8" s="1137">
        <v>1496</v>
      </c>
      <c r="W8" s="1137"/>
      <c r="X8" s="1137"/>
      <c r="Y8" s="1137"/>
      <c r="Z8" s="1137"/>
      <c r="AA8" s="1137">
        <v>0</v>
      </c>
      <c r="AB8" s="1137"/>
      <c r="AC8" s="1137"/>
      <c r="AD8" s="1137"/>
      <c r="AE8" s="1138"/>
      <c r="AF8" s="1112" t="s">
        <v>129</v>
      </c>
      <c r="AG8" s="1113"/>
      <c r="AH8" s="1113"/>
      <c r="AI8" s="1113"/>
      <c r="AJ8" s="1114"/>
      <c r="AK8" s="1179">
        <f>141-141</f>
        <v>0</v>
      </c>
      <c r="AL8" s="1180"/>
      <c r="AM8" s="1180"/>
      <c r="AN8" s="1180"/>
      <c r="AO8" s="1180"/>
      <c r="AP8" s="1180">
        <v>2491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592</v>
      </c>
      <c r="BT8" s="1108"/>
      <c r="BU8" s="1108"/>
      <c r="BV8" s="1108"/>
      <c r="BW8" s="1108"/>
      <c r="BX8" s="1108"/>
      <c r="BY8" s="1108"/>
      <c r="BZ8" s="1108"/>
      <c r="CA8" s="1108"/>
      <c r="CB8" s="1108"/>
      <c r="CC8" s="1108"/>
      <c r="CD8" s="1108"/>
      <c r="CE8" s="1108"/>
      <c r="CF8" s="1108"/>
      <c r="CG8" s="1109"/>
      <c r="CH8" s="1082">
        <v>2</v>
      </c>
      <c r="CI8" s="1083"/>
      <c r="CJ8" s="1083"/>
      <c r="CK8" s="1083"/>
      <c r="CL8" s="1084"/>
      <c r="CM8" s="1082">
        <v>373</v>
      </c>
      <c r="CN8" s="1083"/>
      <c r="CO8" s="1083"/>
      <c r="CP8" s="1083"/>
      <c r="CQ8" s="1084"/>
      <c r="CR8" s="1082">
        <v>300</v>
      </c>
      <c r="CS8" s="1083"/>
      <c r="CT8" s="1083"/>
      <c r="CU8" s="1083"/>
      <c r="CV8" s="1084"/>
      <c r="CW8" s="1082">
        <v>38</v>
      </c>
      <c r="CX8" s="1083"/>
      <c r="CY8" s="1083"/>
      <c r="CZ8" s="1083"/>
      <c r="DA8" s="1084"/>
      <c r="DB8" s="1082" t="s">
        <v>525</v>
      </c>
      <c r="DC8" s="1083"/>
      <c r="DD8" s="1083"/>
      <c r="DE8" s="1083"/>
      <c r="DF8" s="1084"/>
      <c r="DG8" s="1082" t="s">
        <v>525</v>
      </c>
      <c r="DH8" s="1083"/>
      <c r="DI8" s="1083"/>
      <c r="DJ8" s="1083"/>
      <c r="DK8" s="1084"/>
      <c r="DL8" s="1082" t="s">
        <v>525</v>
      </c>
      <c r="DM8" s="1083"/>
      <c r="DN8" s="1083"/>
      <c r="DO8" s="1083"/>
      <c r="DP8" s="1084"/>
      <c r="DQ8" s="1082" t="s">
        <v>597</v>
      </c>
      <c r="DR8" s="1083"/>
      <c r="DS8" s="1083"/>
      <c r="DT8" s="1083"/>
      <c r="DU8" s="1084"/>
      <c r="DV8" s="1085"/>
      <c r="DW8" s="1086"/>
      <c r="DX8" s="1086"/>
      <c r="DY8" s="1086"/>
      <c r="DZ8" s="1087"/>
      <c r="EA8" s="255"/>
    </row>
    <row r="9" spans="1:131" s="256" customFormat="1" ht="26.25" customHeight="1" x14ac:dyDescent="0.2">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593</v>
      </c>
      <c r="BT9" s="1108"/>
      <c r="BU9" s="1108"/>
      <c r="BV9" s="1108"/>
      <c r="BW9" s="1108"/>
      <c r="BX9" s="1108"/>
      <c r="BY9" s="1108"/>
      <c r="BZ9" s="1108"/>
      <c r="CA9" s="1108"/>
      <c r="CB9" s="1108"/>
      <c r="CC9" s="1108"/>
      <c r="CD9" s="1108"/>
      <c r="CE9" s="1108"/>
      <c r="CF9" s="1108"/>
      <c r="CG9" s="1109"/>
      <c r="CH9" s="1082">
        <v>32</v>
      </c>
      <c r="CI9" s="1083"/>
      <c r="CJ9" s="1083"/>
      <c r="CK9" s="1083"/>
      <c r="CL9" s="1084"/>
      <c r="CM9" s="1082">
        <v>911</v>
      </c>
      <c r="CN9" s="1083"/>
      <c r="CO9" s="1083"/>
      <c r="CP9" s="1083"/>
      <c r="CQ9" s="1084"/>
      <c r="CR9" s="1082">
        <v>25</v>
      </c>
      <c r="CS9" s="1083"/>
      <c r="CT9" s="1083"/>
      <c r="CU9" s="1083"/>
      <c r="CV9" s="1084"/>
      <c r="CW9" s="1082" t="s">
        <v>597</v>
      </c>
      <c r="CX9" s="1083"/>
      <c r="CY9" s="1083"/>
      <c r="CZ9" s="1083"/>
      <c r="DA9" s="1084"/>
      <c r="DB9" s="1082" t="s">
        <v>525</v>
      </c>
      <c r="DC9" s="1083"/>
      <c r="DD9" s="1083"/>
      <c r="DE9" s="1083"/>
      <c r="DF9" s="1084"/>
      <c r="DG9" s="1082" t="s">
        <v>525</v>
      </c>
      <c r="DH9" s="1083"/>
      <c r="DI9" s="1083"/>
      <c r="DJ9" s="1083"/>
      <c r="DK9" s="1084"/>
      <c r="DL9" s="1082" t="s">
        <v>525</v>
      </c>
      <c r="DM9" s="1083"/>
      <c r="DN9" s="1083"/>
      <c r="DO9" s="1083"/>
      <c r="DP9" s="1084"/>
      <c r="DQ9" s="1082" t="s">
        <v>597</v>
      </c>
      <c r="DR9" s="1083"/>
      <c r="DS9" s="1083"/>
      <c r="DT9" s="1083"/>
      <c r="DU9" s="1084"/>
      <c r="DV9" s="1085"/>
      <c r="DW9" s="1086"/>
      <c r="DX9" s="1086"/>
      <c r="DY9" s="1086"/>
      <c r="DZ9" s="1087"/>
      <c r="EA9" s="255"/>
    </row>
    <row r="10" spans="1:131" s="256" customFormat="1" ht="26.25" customHeight="1" x14ac:dyDescent="0.2">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594</v>
      </c>
      <c r="BT10" s="1108"/>
      <c r="BU10" s="1108"/>
      <c r="BV10" s="1108"/>
      <c r="BW10" s="1108"/>
      <c r="BX10" s="1108"/>
      <c r="BY10" s="1108"/>
      <c r="BZ10" s="1108"/>
      <c r="CA10" s="1108"/>
      <c r="CB10" s="1108"/>
      <c r="CC10" s="1108"/>
      <c r="CD10" s="1108"/>
      <c r="CE10" s="1108"/>
      <c r="CF10" s="1108"/>
      <c r="CG10" s="1109"/>
      <c r="CH10" s="1082">
        <v>2</v>
      </c>
      <c r="CI10" s="1083"/>
      <c r="CJ10" s="1083"/>
      <c r="CK10" s="1083"/>
      <c r="CL10" s="1084"/>
      <c r="CM10" s="1082">
        <v>209</v>
      </c>
      <c r="CN10" s="1083"/>
      <c r="CO10" s="1083"/>
      <c r="CP10" s="1083"/>
      <c r="CQ10" s="1084"/>
      <c r="CR10" s="1082">
        <v>200</v>
      </c>
      <c r="CS10" s="1083"/>
      <c r="CT10" s="1083"/>
      <c r="CU10" s="1083"/>
      <c r="CV10" s="1084"/>
      <c r="CW10" s="1082">
        <v>76</v>
      </c>
      <c r="CX10" s="1083"/>
      <c r="CY10" s="1083"/>
      <c r="CZ10" s="1083"/>
      <c r="DA10" s="1084"/>
      <c r="DB10" s="1082" t="s">
        <v>525</v>
      </c>
      <c r="DC10" s="1083"/>
      <c r="DD10" s="1083"/>
      <c r="DE10" s="1083"/>
      <c r="DF10" s="1084"/>
      <c r="DG10" s="1082" t="s">
        <v>525</v>
      </c>
      <c r="DH10" s="1083"/>
      <c r="DI10" s="1083"/>
      <c r="DJ10" s="1083"/>
      <c r="DK10" s="1084"/>
      <c r="DL10" s="1082" t="s">
        <v>525</v>
      </c>
      <c r="DM10" s="1083"/>
      <c r="DN10" s="1083"/>
      <c r="DO10" s="1083"/>
      <c r="DP10" s="1084"/>
      <c r="DQ10" s="1082" t="s">
        <v>597</v>
      </c>
      <c r="DR10" s="1083"/>
      <c r="DS10" s="1083"/>
      <c r="DT10" s="1083"/>
      <c r="DU10" s="1084"/>
      <c r="DV10" s="1085"/>
      <c r="DW10" s="1086"/>
      <c r="DX10" s="1086"/>
      <c r="DY10" s="1086"/>
      <c r="DZ10" s="1087"/>
      <c r="EA10" s="255"/>
    </row>
    <row r="11" spans="1:131" s="256" customFormat="1" ht="26.25" customHeight="1" x14ac:dyDescent="0.2">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595</v>
      </c>
      <c r="BT11" s="1108"/>
      <c r="BU11" s="1108"/>
      <c r="BV11" s="1108"/>
      <c r="BW11" s="1108"/>
      <c r="BX11" s="1108"/>
      <c r="BY11" s="1108"/>
      <c r="BZ11" s="1108"/>
      <c r="CA11" s="1108"/>
      <c r="CB11" s="1108"/>
      <c r="CC11" s="1108"/>
      <c r="CD11" s="1108"/>
      <c r="CE11" s="1108"/>
      <c r="CF11" s="1108"/>
      <c r="CG11" s="1109"/>
      <c r="CH11" s="1082">
        <v>-2</v>
      </c>
      <c r="CI11" s="1083"/>
      <c r="CJ11" s="1083"/>
      <c r="CK11" s="1083"/>
      <c r="CL11" s="1084"/>
      <c r="CM11" s="1082">
        <v>344</v>
      </c>
      <c r="CN11" s="1083"/>
      <c r="CO11" s="1083"/>
      <c r="CP11" s="1083"/>
      <c r="CQ11" s="1084"/>
      <c r="CR11" s="1082">
        <v>300</v>
      </c>
      <c r="CS11" s="1083"/>
      <c r="CT11" s="1083"/>
      <c r="CU11" s="1083"/>
      <c r="CV11" s="1084"/>
      <c r="CW11" s="1082">
        <v>89</v>
      </c>
      <c r="CX11" s="1083"/>
      <c r="CY11" s="1083"/>
      <c r="CZ11" s="1083"/>
      <c r="DA11" s="1084"/>
      <c r="DB11" s="1082" t="s">
        <v>525</v>
      </c>
      <c r="DC11" s="1083"/>
      <c r="DD11" s="1083"/>
      <c r="DE11" s="1083"/>
      <c r="DF11" s="1084"/>
      <c r="DG11" s="1082" t="s">
        <v>525</v>
      </c>
      <c r="DH11" s="1083"/>
      <c r="DI11" s="1083"/>
      <c r="DJ11" s="1083"/>
      <c r="DK11" s="1084"/>
      <c r="DL11" s="1082" t="s">
        <v>525</v>
      </c>
      <c r="DM11" s="1083"/>
      <c r="DN11" s="1083"/>
      <c r="DO11" s="1083"/>
      <c r="DP11" s="1084"/>
      <c r="DQ11" s="1082" t="s">
        <v>597</v>
      </c>
      <c r="DR11" s="1083"/>
      <c r="DS11" s="1083"/>
      <c r="DT11" s="1083"/>
      <c r="DU11" s="1084"/>
      <c r="DV11" s="1085"/>
      <c r="DW11" s="1086"/>
      <c r="DX11" s="1086"/>
      <c r="DY11" s="1086"/>
      <c r="DZ11" s="1087"/>
      <c r="EA11" s="255"/>
    </row>
    <row r="12" spans="1:131" s="256" customFormat="1" ht="26.25" customHeight="1" x14ac:dyDescent="0.2">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2">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2">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395</v>
      </c>
      <c r="B23" s="1037" t="s">
        <v>396</v>
      </c>
      <c r="C23" s="1038"/>
      <c r="D23" s="1038"/>
      <c r="E23" s="1038"/>
      <c r="F23" s="1038"/>
      <c r="G23" s="1038"/>
      <c r="H23" s="1038"/>
      <c r="I23" s="1038"/>
      <c r="J23" s="1038"/>
      <c r="K23" s="1038"/>
      <c r="L23" s="1038"/>
      <c r="M23" s="1038"/>
      <c r="N23" s="1038"/>
      <c r="O23" s="1038"/>
      <c r="P23" s="1039"/>
      <c r="Q23" s="1161">
        <v>95751</v>
      </c>
      <c r="R23" s="1162"/>
      <c r="S23" s="1162"/>
      <c r="T23" s="1162"/>
      <c r="U23" s="1162"/>
      <c r="V23" s="1162">
        <v>91362</v>
      </c>
      <c r="W23" s="1162"/>
      <c r="X23" s="1162"/>
      <c r="Y23" s="1162"/>
      <c r="Z23" s="1162"/>
      <c r="AA23" s="1162">
        <v>4389</v>
      </c>
      <c r="AB23" s="1162"/>
      <c r="AC23" s="1162"/>
      <c r="AD23" s="1162"/>
      <c r="AE23" s="1163"/>
      <c r="AF23" s="1164">
        <v>3728</v>
      </c>
      <c r="AG23" s="1162"/>
      <c r="AH23" s="1162"/>
      <c r="AI23" s="1162"/>
      <c r="AJ23" s="1165"/>
      <c r="AK23" s="1166"/>
      <c r="AL23" s="1167"/>
      <c r="AM23" s="1167"/>
      <c r="AN23" s="1167"/>
      <c r="AO23" s="1167"/>
      <c r="AP23" s="1162">
        <v>55067</v>
      </c>
      <c r="AQ23" s="1162"/>
      <c r="AR23" s="1162"/>
      <c r="AS23" s="1162"/>
      <c r="AT23" s="1162"/>
      <c r="AU23" s="1168"/>
      <c r="AV23" s="1168"/>
      <c r="AW23" s="1168"/>
      <c r="AX23" s="1168"/>
      <c r="AY23" s="1169"/>
      <c r="AZ23" s="1158" t="s">
        <v>129</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397</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398</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375</v>
      </c>
      <c r="B26" s="1089"/>
      <c r="C26" s="1089"/>
      <c r="D26" s="1089"/>
      <c r="E26" s="1089"/>
      <c r="F26" s="1089"/>
      <c r="G26" s="1089"/>
      <c r="H26" s="1089"/>
      <c r="I26" s="1089"/>
      <c r="J26" s="1089"/>
      <c r="K26" s="1089"/>
      <c r="L26" s="1089"/>
      <c r="M26" s="1089"/>
      <c r="N26" s="1089"/>
      <c r="O26" s="1089"/>
      <c r="P26" s="1090"/>
      <c r="Q26" s="1094" t="s">
        <v>399</v>
      </c>
      <c r="R26" s="1095"/>
      <c r="S26" s="1095"/>
      <c r="T26" s="1095"/>
      <c r="U26" s="1096"/>
      <c r="V26" s="1094" t="s">
        <v>400</v>
      </c>
      <c r="W26" s="1095"/>
      <c r="X26" s="1095"/>
      <c r="Y26" s="1095"/>
      <c r="Z26" s="1096"/>
      <c r="AA26" s="1094" t="s">
        <v>401</v>
      </c>
      <c r="AB26" s="1095"/>
      <c r="AC26" s="1095"/>
      <c r="AD26" s="1095"/>
      <c r="AE26" s="1095"/>
      <c r="AF26" s="1152" t="s">
        <v>402</v>
      </c>
      <c r="AG26" s="1101"/>
      <c r="AH26" s="1101"/>
      <c r="AI26" s="1101"/>
      <c r="AJ26" s="1153"/>
      <c r="AK26" s="1095" t="s">
        <v>403</v>
      </c>
      <c r="AL26" s="1095"/>
      <c r="AM26" s="1095"/>
      <c r="AN26" s="1095"/>
      <c r="AO26" s="1096"/>
      <c r="AP26" s="1094" t="s">
        <v>404</v>
      </c>
      <c r="AQ26" s="1095"/>
      <c r="AR26" s="1095"/>
      <c r="AS26" s="1095"/>
      <c r="AT26" s="1096"/>
      <c r="AU26" s="1094" t="s">
        <v>405</v>
      </c>
      <c r="AV26" s="1095"/>
      <c r="AW26" s="1095"/>
      <c r="AX26" s="1095"/>
      <c r="AY26" s="1096"/>
      <c r="AZ26" s="1094" t="s">
        <v>406</v>
      </c>
      <c r="BA26" s="1095"/>
      <c r="BB26" s="1095"/>
      <c r="BC26" s="1095"/>
      <c r="BD26" s="1096"/>
      <c r="BE26" s="1094" t="s">
        <v>382</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1</v>
      </c>
      <c r="B28" s="1143" t="s">
        <v>407</v>
      </c>
      <c r="C28" s="1144"/>
      <c r="D28" s="1144"/>
      <c r="E28" s="1144"/>
      <c r="F28" s="1144"/>
      <c r="G28" s="1144"/>
      <c r="H28" s="1144"/>
      <c r="I28" s="1144"/>
      <c r="J28" s="1144"/>
      <c r="K28" s="1144"/>
      <c r="L28" s="1144"/>
      <c r="M28" s="1144"/>
      <c r="N28" s="1144"/>
      <c r="O28" s="1144"/>
      <c r="P28" s="1145"/>
      <c r="Q28" s="1146">
        <v>22589</v>
      </c>
      <c r="R28" s="1147"/>
      <c r="S28" s="1147"/>
      <c r="T28" s="1147"/>
      <c r="U28" s="1147"/>
      <c r="V28" s="1147">
        <v>22434</v>
      </c>
      <c r="W28" s="1147"/>
      <c r="X28" s="1147"/>
      <c r="Y28" s="1147"/>
      <c r="Z28" s="1147"/>
      <c r="AA28" s="1147">
        <v>155</v>
      </c>
      <c r="AB28" s="1147"/>
      <c r="AC28" s="1147"/>
      <c r="AD28" s="1147"/>
      <c r="AE28" s="1148"/>
      <c r="AF28" s="1149">
        <v>155</v>
      </c>
      <c r="AG28" s="1147"/>
      <c r="AH28" s="1147"/>
      <c r="AI28" s="1147"/>
      <c r="AJ28" s="1150"/>
      <c r="AK28" s="1151">
        <v>2021</v>
      </c>
      <c r="AL28" s="1139"/>
      <c r="AM28" s="1139"/>
      <c r="AN28" s="1139"/>
      <c r="AO28" s="1139"/>
      <c r="AP28" s="1139" t="s">
        <v>597</v>
      </c>
      <c r="AQ28" s="1139"/>
      <c r="AR28" s="1139"/>
      <c r="AS28" s="1139"/>
      <c r="AT28" s="1139"/>
      <c r="AU28" s="1139" t="s">
        <v>597</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2</v>
      </c>
      <c r="B29" s="1130" t="s">
        <v>408</v>
      </c>
      <c r="C29" s="1131"/>
      <c r="D29" s="1131"/>
      <c r="E29" s="1131"/>
      <c r="F29" s="1131"/>
      <c r="G29" s="1131"/>
      <c r="H29" s="1131"/>
      <c r="I29" s="1131"/>
      <c r="J29" s="1131"/>
      <c r="K29" s="1131"/>
      <c r="L29" s="1131"/>
      <c r="M29" s="1131"/>
      <c r="N29" s="1131"/>
      <c r="O29" s="1131"/>
      <c r="P29" s="1132"/>
      <c r="Q29" s="1136">
        <v>14453</v>
      </c>
      <c r="R29" s="1137"/>
      <c r="S29" s="1137"/>
      <c r="T29" s="1137"/>
      <c r="U29" s="1137"/>
      <c r="V29" s="1137">
        <v>13968</v>
      </c>
      <c r="W29" s="1137"/>
      <c r="X29" s="1137"/>
      <c r="Y29" s="1137"/>
      <c r="Z29" s="1137"/>
      <c r="AA29" s="1137">
        <v>485</v>
      </c>
      <c r="AB29" s="1137"/>
      <c r="AC29" s="1137"/>
      <c r="AD29" s="1137"/>
      <c r="AE29" s="1138"/>
      <c r="AF29" s="1112">
        <v>485</v>
      </c>
      <c r="AG29" s="1113"/>
      <c r="AH29" s="1113"/>
      <c r="AI29" s="1113"/>
      <c r="AJ29" s="1114"/>
      <c r="AK29" s="1073">
        <v>2055</v>
      </c>
      <c r="AL29" s="1064"/>
      <c r="AM29" s="1064"/>
      <c r="AN29" s="1064"/>
      <c r="AO29" s="1064"/>
      <c r="AP29" s="1064" t="s">
        <v>597</v>
      </c>
      <c r="AQ29" s="1064"/>
      <c r="AR29" s="1064"/>
      <c r="AS29" s="1064"/>
      <c r="AT29" s="1064"/>
      <c r="AU29" s="1064" t="s">
        <v>597</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3</v>
      </c>
      <c r="B30" s="1130" t="s">
        <v>409</v>
      </c>
      <c r="C30" s="1131"/>
      <c r="D30" s="1131"/>
      <c r="E30" s="1131"/>
      <c r="F30" s="1131"/>
      <c r="G30" s="1131"/>
      <c r="H30" s="1131"/>
      <c r="I30" s="1131"/>
      <c r="J30" s="1131"/>
      <c r="K30" s="1131"/>
      <c r="L30" s="1131"/>
      <c r="M30" s="1131"/>
      <c r="N30" s="1131"/>
      <c r="O30" s="1131"/>
      <c r="P30" s="1132"/>
      <c r="Q30" s="1136">
        <v>2840</v>
      </c>
      <c r="R30" s="1137"/>
      <c r="S30" s="1137"/>
      <c r="T30" s="1137"/>
      <c r="U30" s="1137"/>
      <c r="V30" s="1137">
        <v>2803</v>
      </c>
      <c r="W30" s="1137"/>
      <c r="X30" s="1137"/>
      <c r="Y30" s="1137"/>
      <c r="Z30" s="1137"/>
      <c r="AA30" s="1137">
        <v>37</v>
      </c>
      <c r="AB30" s="1137"/>
      <c r="AC30" s="1137"/>
      <c r="AD30" s="1137"/>
      <c r="AE30" s="1138"/>
      <c r="AF30" s="1112">
        <v>37</v>
      </c>
      <c r="AG30" s="1113"/>
      <c r="AH30" s="1113"/>
      <c r="AI30" s="1113"/>
      <c r="AJ30" s="1114"/>
      <c r="AK30" s="1073">
        <v>485</v>
      </c>
      <c r="AL30" s="1064"/>
      <c r="AM30" s="1064"/>
      <c r="AN30" s="1064"/>
      <c r="AO30" s="1064"/>
      <c r="AP30" s="1064" t="s">
        <v>597</v>
      </c>
      <c r="AQ30" s="1064"/>
      <c r="AR30" s="1064"/>
      <c r="AS30" s="1064"/>
      <c r="AT30" s="1064"/>
      <c r="AU30" s="1064" t="s">
        <v>597</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4</v>
      </c>
      <c r="B31" s="1130" t="s">
        <v>410</v>
      </c>
      <c r="C31" s="1131"/>
      <c r="D31" s="1131"/>
      <c r="E31" s="1131"/>
      <c r="F31" s="1131"/>
      <c r="G31" s="1131"/>
      <c r="H31" s="1131"/>
      <c r="I31" s="1131"/>
      <c r="J31" s="1131"/>
      <c r="K31" s="1131"/>
      <c r="L31" s="1131"/>
      <c r="M31" s="1131"/>
      <c r="N31" s="1131"/>
      <c r="O31" s="1131"/>
      <c r="P31" s="1132"/>
      <c r="Q31" s="1136">
        <v>9975</v>
      </c>
      <c r="R31" s="1137"/>
      <c r="S31" s="1137"/>
      <c r="T31" s="1137"/>
      <c r="U31" s="1137"/>
      <c r="V31" s="1137">
        <v>11293</v>
      </c>
      <c r="W31" s="1137"/>
      <c r="X31" s="1137"/>
      <c r="Y31" s="1137"/>
      <c r="Z31" s="1137"/>
      <c r="AA31" s="1137">
        <v>-1318</v>
      </c>
      <c r="AB31" s="1137"/>
      <c r="AC31" s="1137"/>
      <c r="AD31" s="1137"/>
      <c r="AE31" s="1138"/>
      <c r="AF31" s="1112">
        <v>1061</v>
      </c>
      <c r="AG31" s="1113"/>
      <c r="AH31" s="1113"/>
      <c r="AI31" s="1113"/>
      <c r="AJ31" s="1114"/>
      <c r="AK31" s="1073">
        <v>3835</v>
      </c>
      <c r="AL31" s="1064"/>
      <c r="AM31" s="1064"/>
      <c r="AN31" s="1064"/>
      <c r="AO31" s="1064"/>
      <c r="AP31" s="1064">
        <v>16083</v>
      </c>
      <c r="AQ31" s="1064"/>
      <c r="AR31" s="1064"/>
      <c r="AS31" s="1064"/>
      <c r="AT31" s="1064"/>
      <c r="AU31" s="1064">
        <v>8122</v>
      </c>
      <c r="AV31" s="1064"/>
      <c r="AW31" s="1064"/>
      <c r="AX31" s="1064"/>
      <c r="AY31" s="1064"/>
      <c r="AZ31" s="1135" t="s">
        <v>596</v>
      </c>
      <c r="BA31" s="1135"/>
      <c r="BB31" s="1135"/>
      <c r="BC31" s="1135"/>
      <c r="BD31" s="1135"/>
      <c r="BE31" s="1125" t="s">
        <v>411</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5</v>
      </c>
      <c r="B32" s="1130" t="s">
        <v>412</v>
      </c>
      <c r="C32" s="1131"/>
      <c r="D32" s="1131"/>
      <c r="E32" s="1131"/>
      <c r="F32" s="1131"/>
      <c r="G32" s="1131"/>
      <c r="H32" s="1131"/>
      <c r="I32" s="1131"/>
      <c r="J32" s="1131"/>
      <c r="K32" s="1131"/>
      <c r="L32" s="1131"/>
      <c r="M32" s="1131"/>
      <c r="N32" s="1131"/>
      <c r="O32" s="1131"/>
      <c r="P32" s="1132"/>
      <c r="Q32" s="1136">
        <v>5518</v>
      </c>
      <c r="R32" s="1137"/>
      <c r="S32" s="1137"/>
      <c r="T32" s="1137"/>
      <c r="U32" s="1137"/>
      <c r="V32" s="1137">
        <v>5074</v>
      </c>
      <c r="W32" s="1137"/>
      <c r="X32" s="1137"/>
      <c r="Y32" s="1137"/>
      <c r="Z32" s="1137"/>
      <c r="AA32" s="1137">
        <v>444</v>
      </c>
      <c r="AB32" s="1137"/>
      <c r="AC32" s="1137"/>
      <c r="AD32" s="1137"/>
      <c r="AE32" s="1138"/>
      <c r="AF32" s="1112">
        <v>444</v>
      </c>
      <c r="AG32" s="1113"/>
      <c r="AH32" s="1113"/>
      <c r="AI32" s="1113"/>
      <c r="AJ32" s="1114"/>
      <c r="AK32" s="1073">
        <v>746</v>
      </c>
      <c r="AL32" s="1064"/>
      <c r="AM32" s="1064"/>
      <c r="AN32" s="1064"/>
      <c r="AO32" s="1064"/>
      <c r="AP32" s="1064">
        <v>20415</v>
      </c>
      <c r="AQ32" s="1064"/>
      <c r="AR32" s="1064"/>
      <c r="AS32" s="1064"/>
      <c r="AT32" s="1064"/>
      <c r="AU32" s="1064">
        <v>4512</v>
      </c>
      <c r="AV32" s="1064"/>
      <c r="AW32" s="1064"/>
      <c r="AX32" s="1064"/>
      <c r="AY32" s="1064"/>
      <c r="AZ32" s="1135" t="s">
        <v>597</v>
      </c>
      <c r="BA32" s="1135"/>
      <c r="BB32" s="1135"/>
      <c r="BC32" s="1135"/>
      <c r="BD32" s="1135"/>
      <c r="BE32" s="1125" t="s">
        <v>413</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395</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2182</v>
      </c>
      <c r="AG63" s="1052"/>
      <c r="AH63" s="1052"/>
      <c r="AI63" s="1052"/>
      <c r="AJ63" s="1123"/>
      <c r="AK63" s="1124"/>
      <c r="AL63" s="1056"/>
      <c r="AM63" s="1056"/>
      <c r="AN63" s="1056"/>
      <c r="AO63" s="1056"/>
      <c r="AP63" s="1052">
        <v>36498</v>
      </c>
      <c r="AQ63" s="1052"/>
      <c r="AR63" s="1052"/>
      <c r="AS63" s="1052"/>
      <c r="AT63" s="1052"/>
      <c r="AU63" s="1052">
        <v>12633</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382</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1</v>
      </c>
      <c r="B68" s="1078" t="s">
        <v>588</v>
      </c>
      <c r="C68" s="1079"/>
      <c r="D68" s="1079"/>
      <c r="E68" s="1079"/>
      <c r="F68" s="1079"/>
      <c r="G68" s="1079"/>
      <c r="H68" s="1079"/>
      <c r="I68" s="1079"/>
      <c r="J68" s="1079"/>
      <c r="K68" s="1079"/>
      <c r="L68" s="1079"/>
      <c r="M68" s="1079"/>
      <c r="N68" s="1079"/>
      <c r="O68" s="1079"/>
      <c r="P68" s="1080"/>
      <c r="Q68" s="1081">
        <v>152</v>
      </c>
      <c r="R68" s="1075"/>
      <c r="S68" s="1075"/>
      <c r="T68" s="1075"/>
      <c r="U68" s="1075"/>
      <c r="V68" s="1075">
        <v>147</v>
      </c>
      <c r="W68" s="1075"/>
      <c r="X68" s="1075"/>
      <c r="Y68" s="1075"/>
      <c r="Z68" s="1075"/>
      <c r="AA68" s="1075">
        <v>5</v>
      </c>
      <c r="AB68" s="1075"/>
      <c r="AC68" s="1075"/>
      <c r="AD68" s="1075"/>
      <c r="AE68" s="1075"/>
      <c r="AF68" s="1075">
        <v>5</v>
      </c>
      <c r="AG68" s="1075"/>
      <c r="AH68" s="1075"/>
      <c r="AI68" s="1075"/>
      <c r="AJ68" s="1075"/>
      <c r="AK68" s="1075" t="s">
        <v>597</v>
      </c>
      <c r="AL68" s="1075"/>
      <c r="AM68" s="1075"/>
      <c r="AN68" s="1075"/>
      <c r="AO68" s="1075"/>
      <c r="AP68" s="1075" t="s">
        <v>597</v>
      </c>
      <c r="AQ68" s="1075"/>
      <c r="AR68" s="1075"/>
      <c r="AS68" s="1075"/>
      <c r="AT68" s="1075"/>
      <c r="AU68" s="1075" t="s">
        <v>597</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2</v>
      </c>
      <c r="B69" s="1067" t="s">
        <v>589</v>
      </c>
      <c r="C69" s="1068"/>
      <c r="D69" s="1068"/>
      <c r="E69" s="1068"/>
      <c r="F69" s="1068"/>
      <c r="G69" s="1068"/>
      <c r="H69" s="1068"/>
      <c r="I69" s="1068"/>
      <c r="J69" s="1068"/>
      <c r="K69" s="1068"/>
      <c r="L69" s="1068"/>
      <c r="M69" s="1068"/>
      <c r="N69" s="1068"/>
      <c r="O69" s="1068"/>
      <c r="P69" s="1069"/>
      <c r="Q69" s="1070">
        <v>4886</v>
      </c>
      <c r="R69" s="1064"/>
      <c r="S69" s="1064"/>
      <c r="T69" s="1064"/>
      <c r="U69" s="1064"/>
      <c r="V69" s="1064">
        <v>3849</v>
      </c>
      <c r="W69" s="1064"/>
      <c r="X69" s="1064"/>
      <c r="Y69" s="1064"/>
      <c r="Z69" s="1064"/>
      <c r="AA69" s="1064">
        <v>1038</v>
      </c>
      <c r="AB69" s="1064"/>
      <c r="AC69" s="1064"/>
      <c r="AD69" s="1064"/>
      <c r="AE69" s="1064"/>
      <c r="AF69" s="1064">
        <v>1038</v>
      </c>
      <c r="AG69" s="1064"/>
      <c r="AH69" s="1064"/>
      <c r="AI69" s="1064"/>
      <c r="AJ69" s="1064"/>
      <c r="AK69" s="1064" t="s">
        <v>597</v>
      </c>
      <c r="AL69" s="1064"/>
      <c r="AM69" s="1064"/>
      <c r="AN69" s="1064"/>
      <c r="AO69" s="1064"/>
      <c r="AP69" s="1064" t="s">
        <v>597</v>
      </c>
      <c r="AQ69" s="1064"/>
      <c r="AR69" s="1064"/>
      <c r="AS69" s="1064"/>
      <c r="AT69" s="1064"/>
      <c r="AU69" s="1064" t="s">
        <v>597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3</v>
      </c>
      <c r="B70" s="1067" t="s">
        <v>590</v>
      </c>
      <c r="C70" s="1068"/>
      <c r="D70" s="1068"/>
      <c r="E70" s="1068"/>
      <c r="F70" s="1068"/>
      <c r="G70" s="1068"/>
      <c r="H70" s="1068"/>
      <c r="I70" s="1068"/>
      <c r="J70" s="1068"/>
      <c r="K70" s="1068"/>
      <c r="L70" s="1068"/>
      <c r="M70" s="1068"/>
      <c r="N70" s="1068"/>
      <c r="O70" s="1068"/>
      <c r="P70" s="1069"/>
      <c r="Q70" s="1070">
        <v>943518</v>
      </c>
      <c r="R70" s="1064"/>
      <c r="S70" s="1064"/>
      <c r="T70" s="1064"/>
      <c r="U70" s="1064"/>
      <c r="V70" s="1064">
        <v>933423</v>
      </c>
      <c r="W70" s="1064"/>
      <c r="X70" s="1064"/>
      <c r="Y70" s="1064"/>
      <c r="Z70" s="1064"/>
      <c r="AA70" s="1064">
        <v>10095</v>
      </c>
      <c r="AB70" s="1064"/>
      <c r="AC70" s="1064"/>
      <c r="AD70" s="1064"/>
      <c r="AE70" s="1064"/>
      <c r="AF70" s="1064">
        <v>10095</v>
      </c>
      <c r="AG70" s="1064"/>
      <c r="AH70" s="1064"/>
      <c r="AI70" s="1064"/>
      <c r="AJ70" s="1064"/>
      <c r="AK70" s="1064">
        <v>4560</v>
      </c>
      <c r="AL70" s="1064"/>
      <c r="AM70" s="1064"/>
      <c r="AN70" s="1064"/>
      <c r="AO70" s="1064"/>
      <c r="AP70" s="1074" t="s">
        <v>597</v>
      </c>
      <c r="AQ70" s="1072"/>
      <c r="AR70" s="1072"/>
      <c r="AS70" s="1072"/>
      <c r="AT70" s="1073"/>
      <c r="AU70" s="1064" t="s">
        <v>597</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395</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11138</v>
      </c>
      <c r="AG88" s="1052"/>
      <c r="AH88" s="1052"/>
      <c r="AI88" s="1052"/>
      <c r="AJ88" s="1052"/>
      <c r="AK88" s="1056"/>
      <c r="AL88" s="1056"/>
      <c r="AM88" s="1056"/>
      <c r="AN88" s="1056"/>
      <c r="AO88" s="1056"/>
      <c r="AP88" s="1052">
        <v>0</v>
      </c>
      <c r="AQ88" s="1052"/>
      <c r="AR88" s="1052"/>
      <c r="AS88" s="1052"/>
      <c r="AT88" s="1052"/>
      <c r="AU88" s="1052">
        <v>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855</v>
      </c>
      <c r="CS102" s="1044"/>
      <c r="CT102" s="1044"/>
      <c r="CU102" s="1044"/>
      <c r="CV102" s="1045"/>
      <c r="CW102" s="1043">
        <f t="shared" ref="CW102" si="0">SUM(CW7:DA88)</f>
        <v>203</v>
      </c>
      <c r="CX102" s="1044"/>
      <c r="CY102" s="1044"/>
      <c r="CZ102" s="1044"/>
      <c r="DA102" s="1045"/>
      <c r="DB102" s="1043">
        <f t="shared" ref="DB102" si="1">SUM(DB7:DF88)</f>
        <v>0</v>
      </c>
      <c r="DC102" s="1044"/>
      <c r="DD102" s="1044"/>
      <c r="DE102" s="1044"/>
      <c r="DF102" s="1045"/>
      <c r="DG102" s="1043">
        <f t="shared" ref="DG102" si="2">SUM(DG7:DK88)</f>
        <v>0</v>
      </c>
      <c r="DH102" s="1044"/>
      <c r="DI102" s="1044"/>
      <c r="DJ102" s="1044"/>
      <c r="DK102" s="1045"/>
      <c r="DL102" s="1043">
        <f t="shared" ref="DL102" si="3">SUM(DL7:DP88)</f>
        <v>0</v>
      </c>
      <c r="DM102" s="1044"/>
      <c r="DN102" s="1044"/>
      <c r="DO102" s="1044"/>
      <c r="DP102" s="1045"/>
      <c r="DQ102" s="1043">
        <f t="shared" ref="DQ102" si="4">SUM(DQ7:DU88)</f>
        <v>0</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312</v>
      </c>
      <c r="AG109" s="987"/>
      <c r="AH109" s="987"/>
      <c r="AI109" s="987"/>
      <c r="AJ109" s="988"/>
      <c r="AK109" s="989" t="s">
        <v>311</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312</v>
      </c>
      <c r="BW109" s="987"/>
      <c r="BX109" s="987"/>
      <c r="BY109" s="987"/>
      <c r="BZ109" s="988"/>
      <c r="CA109" s="989" t="s">
        <v>311</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312</v>
      </c>
      <c r="DM109" s="987"/>
      <c r="DN109" s="987"/>
      <c r="DO109" s="987"/>
      <c r="DP109" s="988"/>
      <c r="DQ109" s="989" t="s">
        <v>311</v>
      </c>
      <c r="DR109" s="987"/>
      <c r="DS109" s="987"/>
      <c r="DT109" s="987"/>
      <c r="DU109" s="988"/>
      <c r="DV109" s="989" t="s">
        <v>436</v>
      </c>
      <c r="DW109" s="987"/>
      <c r="DX109" s="987"/>
      <c r="DY109" s="987"/>
      <c r="DZ109" s="1018"/>
    </row>
    <row r="110" spans="1:131" s="247" customFormat="1" ht="26.25" customHeight="1" x14ac:dyDescent="0.2">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6058758</v>
      </c>
      <c r="AB110" s="980"/>
      <c r="AC110" s="980"/>
      <c r="AD110" s="980"/>
      <c r="AE110" s="981"/>
      <c r="AF110" s="982">
        <v>5887031</v>
      </c>
      <c r="AG110" s="980"/>
      <c r="AH110" s="980"/>
      <c r="AI110" s="980"/>
      <c r="AJ110" s="981"/>
      <c r="AK110" s="982">
        <v>6000922</v>
      </c>
      <c r="AL110" s="980"/>
      <c r="AM110" s="980"/>
      <c r="AN110" s="980"/>
      <c r="AO110" s="981"/>
      <c r="AP110" s="983">
        <v>12.7</v>
      </c>
      <c r="AQ110" s="984"/>
      <c r="AR110" s="984"/>
      <c r="AS110" s="984"/>
      <c r="AT110" s="985"/>
      <c r="AU110" s="1019" t="s">
        <v>73</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48232737</v>
      </c>
      <c r="BR110" s="927"/>
      <c r="BS110" s="927"/>
      <c r="BT110" s="927"/>
      <c r="BU110" s="927"/>
      <c r="BV110" s="927">
        <v>52723593</v>
      </c>
      <c r="BW110" s="927"/>
      <c r="BX110" s="927"/>
      <c r="BY110" s="927"/>
      <c r="BZ110" s="927"/>
      <c r="CA110" s="927">
        <v>55067304</v>
      </c>
      <c r="CB110" s="927"/>
      <c r="CC110" s="927"/>
      <c r="CD110" s="927"/>
      <c r="CE110" s="927"/>
      <c r="CF110" s="951">
        <v>116.5</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416</v>
      </c>
      <c r="DH110" s="927"/>
      <c r="DI110" s="927"/>
      <c r="DJ110" s="927"/>
      <c r="DK110" s="927"/>
      <c r="DL110" s="927" t="s">
        <v>416</v>
      </c>
      <c r="DM110" s="927"/>
      <c r="DN110" s="927"/>
      <c r="DO110" s="927"/>
      <c r="DP110" s="927"/>
      <c r="DQ110" s="927" t="s">
        <v>416</v>
      </c>
      <c r="DR110" s="927"/>
      <c r="DS110" s="927"/>
      <c r="DT110" s="927"/>
      <c r="DU110" s="927"/>
      <c r="DV110" s="928" t="s">
        <v>416</v>
      </c>
      <c r="DW110" s="928"/>
      <c r="DX110" s="928"/>
      <c r="DY110" s="928"/>
      <c r="DZ110" s="929"/>
    </row>
    <row r="111" spans="1:131" s="247" customFormat="1" ht="26.25" customHeight="1" x14ac:dyDescent="0.2">
      <c r="A111" s="856" t="s">
        <v>442</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443</v>
      </c>
      <c r="AB111" s="1008"/>
      <c r="AC111" s="1008"/>
      <c r="AD111" s="1008"/>
      <c r="AE111" s="1009"/>
      <c r="AF111" s="1010" t="s">
        <v>444</v>
      </c>
      <c r="AG111" s="1008"/>
      <c r="AH111" s="1008"/>
      <c r="AI111" s="1008"/>
      <c r="AJ111" s="1009"/>
      <c r="AK111" s="1010" t="s">
        <v>443</v>
      </c>
      <c r="AL111" s="1008"/>
      <c r="AM111" s="1008"/>
      <c r="AN111" s="1008"/>
      <c r="AO111" s="1009"/>
      <c r="AP111" s="1011" t="s">
        <v>444</v>
      </c>
      <c r="AQ111" s="1012"/>
      <c r="AR111" s="1012"/>
      <c r="AS111" s="1012"/>
      <c r="AT111" s="1013"/>
      <c r="AU111" s="1021"/>
      <c r="AV111" s="1022"/>
      <c r="AW111" s="1022"/>
      <c r="AX111" s="1022"/>
      <c r="AY111" s="1022"/>
      <c r="AZ111" s="897" t="s">
        <v>445</v>
      </c>
      <c r="BA111" s="832"/>
      <c r="BB111" s="832"/>
      <c r="BC111" s="832"/>
      <c r="BD111" s="832"/>
      <c r="BE111" s="832"/>
      <c r="BF111" s="832"/>
      <c r="BG111" s="832"/>
      <c r="BH111" s="832"/>
      <c r="BI111" s="832"/>
      <c r="BJ111" s="832"/>
      <c r="BK111" s="832"/>
      <c r="BL111" s="832"/>
      <c r="BM111" s="832"/>
      <c r="BN111" s="832"/>
      <c r="BO111" s="832"/>
      <c r="BP111" s="833"/>
      <c r="BQ111" s="898" t="s">
        <v>444</v>
      </c>
      <c r="BR111" s="899"/>
      <c r="BS111" s="899"/>
      <c r="BT111" s="899"/>
      <c r="BU111" s="899"/>
      <c r="BV111" s="899" t="s">
        <v>444</v>
      </c>
      <c r="BW111" s="899"/>
      <c r="BX111" s="899"/>
      <c r="BY111" s="899"/>
      <c r="BZ111" s="899"/>
      <c r="CA111" s="899" t="s">
        <v>443</v>
      </c>
      <c r="CB111" s="899"/>
      <c r="CC111" s="899"/>
      <c r="CD111" s="899"/>
      <c r="CE111" s="899"/>
      <c r="CF111" s="960" t="s">
        <v>443</v>
      </c>
      <c r="CG111" s="961"/>
      <c r="CH111" s="961"/>
      <c r="CI111" s="961"/>
      <c r="CJ111" s="961"/>
      <c r="CK111" s="1016"/>
      <c r="CL111" s="903"/>
      <c r="CM111" s="906" t="s">
        <v>446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444</v>
      </c>
      <c r="DR111" s="899"/>
      <c r="DS111" s="899"/>
      <c r="DT111" s="899"/>
      <c r="DU111" s="899"/>
      <c r="DV111" s="876" t="s">
        <v>443</v>
      </c>
      <c r="DW111" s="876"/>
      <c r="DX111" s="876"/>
      <c r="DY111" s="876"/>
      <c r="DZ111" s="877"/>
    </row>
    <row r="112" spans="1:131" s="247" customFormat="1" ht="26.25" customHeight="1" x14ac:dyDescent="0.2">
      <c r="A112" s="1001" t="s">
        <v>447</v>
      </c>
      <c r="B112" s="1002"/>
      <c r="C112" s="832" t="s">
        <v>448</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41667</v>
      </c>
      <c r="AB112" s="862"/>
      <c r="AC112" s="862"/>
      <c r="AD112" s="862"/>
      <c r="AE112" s="863"/>
      <c r="AF112" s="864">
        <v>41667</v>
      </c>
      <c r="AG112" s="862"/>
      <c r="AH112" s="862"/>
      <c r="AI112" s="862"/>
      <c r="AJ112" s="863"/>
      <c r="AK112" s="864">
        <v>41667</v>
      </c>
      <c r="AL112" s="862"/>
      <c r="AM112" s="862"/>
      <c r="AN112" s="862"/>
      <c r="AO112" s="863"/>
      <c r="AP112" s="909">
        <v>0.1</v>
      </c>
      <c r="AQ112" s="910"/>
      <c r="AR112" s="910"/>
      <c r="AS112" s="910"/>
      <c r="AT112" s="911"/>
      <c r="AU112" s="1021"/>
      <c r="AV112" s="1022"/>
      <c r="AW112" s="1022"/>
      <c r="AX112" s="1022"/>
      <c r="AY112" s="1022"/>
      <c r="AZ112" s="897" t="s">
        <v>449</v>
      </c>
      <c r="BA112" s="832"/>
      <c r="BB112" s="832"/>
      <c r="BC112" s="832"/>
      <c r="BD112" s="832"/>
      <c r="BE112" s="832"/>
      <c r="BF112" s="832"/>
      <c r="BG112" s="832"/>
      <c r="BH112" s="832"/>
      <c r="BI112" s="832"/>
      <c r="BJ112" s="832"/>
      <c r="BK112" s="832"/>
      <c r="BL112" s="832"/>
      <c r="BM112" s="832"/>
      <c r="BN112" s="832"/>
      <c r="BO112" s="832"/>
      <c r="BP112" s="833"/>
      <c r="BQ112" s="898">
        <v>15376253</v>
      </c>
      <c r="BR112" s="899"/>
      <c r="BS112" s="899"/>
      <c r="BT112" s="899"/>
      <c r="BU112" s="899"/>
      <c r="BV112" s="899">
        <v>13704477</v>
      </c>
      <c r="BW112" s="899"/>
      <c r="BX112" s="899"/>
      <c r="BY112" s="899"/>
      <c r="BZ112" s="899"/>
      <c r="CA112" s="899">
        <v>12633485</v>
      </c>
      <c r="CB112" s="899"/>
      <c r="CC112" s="899"/>
      <c r="CD112" s="899"/>
      <c r="CE112" s="899"/>
      <c r="CF112" s="960">
        <v>26.7</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451</v>
      </c>
      <c r="DH112" s="899"/>
      <c r="DI112" s="899"/>
      <c r="DJ112" s="899"/>
      <c r="DK112" s="899"/>
      <c r="DL112" s="899" t="s">
        <v>452</v>
      </c>
      <c r="DM112" s="899"/>
      <c r="DN112" s="899"/>
      <c r="DO112" s="899"/>
      <c r="DP112" s="899"/>
      <c r="DQ112" s="899" t="s">
        <v>248</v>
      </c>
      <c r="DR112" s="899"/>
      <c r="DS112" s="899"/>
      <c r="DT112" s="899"/>
      <c r="DU112" s="899"/>
      <c r="DV112" s="876" t="s">
        <v>129</v>
      </c>
      <c r="DW112" s="876"/>
      <c r="DX112" s="876"/>
      <c r="DY112" s="876"/>
      <c r="DZ112" s="877"/>
    </row>
    <row r="113" spans="1:130" s="247" customFormat="1" ht="26.25" customHeight="1" x14ac:dyDescent="0.2">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1209882</v>
      </c>
      <c r="AB113" s="1008"/>
      <c r="AC113" s="1008"/>
      <c r="AD113" s="1008"/>
      <c r="AE113" s="1009"/>
      <c r="AF113" s="1010">
        <v>1153334</v>
      </c>
      <c r="AG113" s="1008"/>
      <c r="AH113" s="1008"/>
      <c r="AI113" s="1008"/>
      <c r="AJ113" s="1009"/>
      <c r="AK113" s="1010">
        <v>1158435</v>
      </c>
      <c r="AL113" s="1008"/>
      <c r="AM113" s="1008"/>
      <c r="AN113" s="1008"/>
      <c r="AO113" s="1009"/>
      <c r="AP113" s="1011">
        <v>2.5</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t="s">
        <v>451</v>
      </c>
      <c r="BR113" s="899"/>
      <c r="BS113" s="899"/>
      <c r="BT113" s="899"/>
      <c r="BU113" s="899"/>
      <c r="BV113" s="899" t="s">
        <v>452</v>
      </c>
      <c r="BW113" s="899"/>
      <c r="BX113" s="899"/>
      <c r="BY113" s="899"/>
      <c r="BZ113" s="899"/>
      <c r="CA113" s="899" t="s">
        <v>452</v>
      </c>
      <c r="CB113" s="899"/>
      <c r="CC113" s="899"/>
      <c r="CD113" s="899"/>
      <c r="CE113" s="899"/>
      <c r="CF113" s="960" t="s">
        <v>451</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248</v>
      </c>
      <c r="DH113" s="862"/>
      <c r="DI113" s="862"/>
      <c r="DJ113" s="862"/>
      <c r="DK113" s="863"/>
      <c r="DL113" s="864" t="s">
        <v>248</v>
      </c>
      <c r="DM113" s="862"/>
      <c r="DN113" s="862"/>
      <c r="DO113" s="862"/>
      <c r="DP113" s="863"/>
      <c r="DQ113" s="864" t="s">
        <v>248</v>
      </c>
      <c r="DR113" s="862"/>
      <c r="DS113" s="862"/>
      <c r="DT113" s="862"/>
      <c r="DU113" s="863"/>
      <c r="DV113" s="909" t="s">
        <v>452</v>
      </c>
      <c r="DW113" s="910"/>
      <c r="DX113" s="910"/>
      <c r="DY113" s="910"/>
      <c r="DZ113" s="911"/>
    </row>
    <row r="114" spans="1:130" s="247" customFormat="1" ht="26.25" customHeight="1" x14ac:dyDescent="0.2">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452</v>
      </c>
      <c r="AB114" s="862"/>
      <c r="AC114" s="862"/>
      <c r="AD114" s="862"/>
      <c r="AE114" s="863"/>
      <c r="AF114" s="864" t="s">
        <v>452</v>
      </c>
      <c r="AG114" s="862"/>
      <c r="AH114" s="862"/>
      <c r="AI114" s="862"/>
      <c r="AJ114" s="863"/>
      <c r="AK114" s="864" t="s">
        <v>452</v>
      </c>
      <c r="AL114" s="862"/>
      <c r="AM114" s="862"/>
      <c r="AN114" s="862"/>
      <c r="AO114" s="863"/>
      <c r="AP114" s="909" t="s">
        <v>452</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12468066</v>
      </c>
      <c r="BR114" s="899"/>
      <c r="BS114" s="899"/>
      <c r="BT114" s="899"/>
      <c r="BU114" s="899"/>
      <c r="BV114" s="899">
        <v>12126478</v>
      </c>
      <c r="BW114" s="899"/>
      <c r="BX114" s="899"/>
      <c r="BY114" s="899"/>
      <c r="BZ114" s="899"/>
      <c r="CA114" s="899">
        <v>11498083</v>
      </c>
      <c r="CB114" s="899"/>
      <c r="CC114" s="899"/>
      <c r="CD114" s="899"/>
      <c r="CE114" s="899"/>
      <c r="CF114" s="960">
        <v>24.3</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459</v>
      </c>
      <c r="DH114" s="862"/>
      <c r="DI114" s="862"/>
      <c r="DJ114" s="862"/>
      <c r="DK114" s="863"/>
      <c r="DL114" s="864" t="s">
        <v>451</v>
      </c>
      <c r="DM114" s="862"/>
      <c r="DN114" s="862"/>
      <c r="DO114" s="862"/>
      <c r="DP114" s="863"/>
      <c r="DQ114" s="864" t="s">
        <v>452</v>
      </c>
      <c r="DR114" s="862"/>
      <c r="DS114" s="862"/>
      <c r="DT114" s="862"/>
      <c r="DU114" s="863"/>
      <c r="DV114" s="909" t="s">
        <v>248</v>
      </c>
      <c r="DW114" s="910"/>
      <c r="DX114" s="910"/>
      <c r="DY114" s="910"/>
      <c r="DZ114" s="911"/>
    </row>
    <row r="115" spans="1:130" s="247" customFormat="1" ht="26.25" customHeight="1" x14ac:dyDescent="0.2">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451</v>
      </c>
      <c r="AB115" s="1008"/>
      <c r="AC115" s="1008"/>
      <c r="AD115" s="1008"/>
      <c r="AE115" s="1009"/>
      <c r="AF115" s="1010" t="s">
        <v>452</v>
      </c>
      <c r="AG115" s="1008"/>
      <c r="AH115" s="1008"/>
      <c r="AI115" s="1008"/>
      <c r="AJ115" s="1009"/>
      <c r="AK115" s="1010" t="s">
        <v>451</v>
      </c>
      <c r="AL115" s="1008"/>
      <c r="AM115" s="1008"/>
      <c r="AN115" s="1008"/>
      <c r="AO115" s="1009"/>
      <c r="AP115" s="1011" t="s">
        <v>451</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t="s">
        <v>451</v>
      </c>
      <c r="BR115" s="899"/>
      <c r="BS115" s="899"/>
      <c r="BT115" s="899"/>
      <c r="BU115" s="899"/>
      <c r="BV115" s="899" t="s">
        <v>452</v>
      </c>
      <c r="BW115" s="899"/>
      <c r="BX115" s="899"/>
      <c r="BY115" s="899"/>
      <c r="BZ115" s="899"/>
      <c r="CA115" s="899" t="s">
        <v>248</v>
      </c>
      <c r="CB115" s="899"/>
      <c r="CC115" s="899"/>
      <c r="CD115" s="899"/>
      <c r="CE115" s="899"/>
      <c r="CF115" s="960" t="s">
        <v>248</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451</v>
      </c>
      <c r="DH115" s="862"/>
      <c r="DI115" s="862"/>
      <c r="DJ115" s="862"/>
      <c r="DK115" s="863"/>
      <c r="DL115" s="864" t="s">
        <v>452</v>
      </c>
      <c r="DM115" s="862"/>
      <c r="DN115" s="862"/>
      <c r="DO115" s="862"/>
      <c r="DP115" s="863"/>
      <c r="DQ115" s="864" t="s">
        <v>248</v>
      </c>
      <c r="DR115" s="862"/>
      <c r="DS115" s="862"/>
      <c r="DT115" s="862"/>
      <c r="DU115" s="863"/>
      <c r="DV115" s="909" t="s">
        <v>451</v>
      </c>
      <c r="DW115" s="910"/>
      <c r="DX115" s="910"/>
      <c r="DY115" s="910"/>
      <c r="DZ115" s="911"/>
    </row>
    <row r="116" spans="1:130" s="247" customFormat="1" ht="26.25" customHeight="1" x14ac:dyDescent="0.2">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917</v>
      </c>
      <c r="AB116" s="862"/>
      <c r="AC116" s="862"/>
      <c r="AD116" s="862"/>
      <c r="AE116" s="863"/>
      <c r="AF116" s="864" t="s">
        <v>452</v>
      </c>
      <c r="AG116" s="862"/>
      <c r="AH116" s="862"/>
      <c r="AI116" s="862"/>
      <c r="AJ116" s="863"/>
      <c r="AK116" s="864" t="s">
        <v>451</v>
      </c>
      <c r="AL116" s="862"/>
      <c r="AM116" s="862"/>
      <c r="AN116" s="862"/>
      <c r="AO116" s="863"/>
      <c r="AP116" s="909" t="s">
        <v>248</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459</v>
      </c>
      <c r="BR116" s="899"/>
      <c r="BS116" s="899"/>
      <c r="BT116" s="899"/>
      <c r="BU116" s="899"/>
      <c r="BV116" s="899" t="s">
        <v>248</v>
      </c>
      <c r="BW116" s="899"/>
      <c r="BX116" s="899"/>
      <c r="BY116" s="899"/>
      <c r="BZ116" s="899"/>
      <c r="CA116" s="899" t="s">
        <v>451</v>
      </c>
      <c r="CB116" s="899"/>
      <c r="CC116" s="899"/>
      <c r="CD116" s="899"/>
      <c r="CE116" s="899"/>
      <c r="CF116" s="960" t="s">
        <v>451</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248</v>
      </c>
      <c r="DH116" s="862"/>
      <c r="DI116" s="862"/>
      <c r="DJ116" s="862"/>
      <c r="DK116" s="863"/>
      <c r="DL116" s="864" t="s">
        <v>459</v>
      </c>
      <c r="DM116" s="862"/>
      <c r="DN116" s="862"/>
      <c r="DO116" s="862"/>
      <c r="DP116" s="863"/>
      <c r="DQ116" s="864" t="s">
        <v>451</v>
      </c>
      <c r="DR116" s="862"/>
      <c r="DS116" s="862"/>
      <c r="DT116" s="862"/>
      <c r="DU116" s="863"/>
      <c r="DV116" s="909" t="s">
        <v>248</v>
      </c>
      <c r="DW116" s="910"/>
      <c r="DX116" s="910"/>
      <c r="DY116" s="910"/>
      <c r="DZ116" s="911"/>
    </row>
    <row r="117" spans="1:130" s="247" customFormat="1" ht="26.25" customHeight="1" x14ac:dyDescent="0.2">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7311224</v>
      </c>
      <c r="AB117" s="994"/>
      <c r="AC117" s="994"/>
      <c r="AD117" s="994"/>
      <c r="AE117" s="995"/>
      <c r="AF117" s="996">
        <v>7082032</v>
      </c>
      <c r="AG117" s="994"/>
      <c r="AH117" s="994"/>
      <c r="AI117" s="994"/>
      <c r="AJ117" s="995"/>
      <c r="AK117" s="996">
        <v>7201024</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248</v>
      </c>
      <c r="BR117" s="899"/>
      <c r="BS117" s="899"/>
      <c r="BT117" s="899"/>
      <c r="BU117" s="899"/>
      <c r="BV117" s="899" t="s">
        <v>459</v>
      </c>
      <c r="BW117" s="899"/>
      <c r="BX117" s="899"/>
      <c r="BY117" s="899"/>
      <c r="BZ117" s="899"/>
      <c r="CA117" s="899" t="s">
        <v>459</v>
      </c>
      <c r="CB117" s="899"/>
      <c r="CC117" s="899"/>
      <c r="CD117" s="899"/>
      <c r="CE117" s="899"/>
      <c r="CF117" s="960" t="s">
        <v>451</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248</v>
      </c>
      <c r="DH117" s="862"/>
      <c r="DI117" s="862"/>
      <c r="DJ117" s="862"/>
      <c r="DK117" s="863"/>
      <c r="DL117" s="864" t="s">
        <v>459</v>
      </c>
      <c r="DM117" s="862"/>
      <c r="DN117" s="862"/>
      <c r="DO117" s="862"/>
      <c r="DP117" s="863"/>
      <c r="DQ117" s="864" t="s">
        <v>451</v>
      </c>
      <c r="DR117" s="862"/>
      <c r="DS117" s="862"/>
      <c r="DT117" s="862"/>
      <c r="DU117" s="863"/>
      <c r="DV117" s="909" t="s">
        <v>459</v>
      </c>
      <c r="DW117" s="910"/>
      <c r="DX117" s="910"/>
      <c r="DY117" s="910"/>
      <c r="DZ117" s="911"/>
    </row>
    <row r="118" spans="1:130" s="247" customFormat="1" ht="26.25" customHeight="1" x14ac:dyDescent="0.2">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312</v>
      </c>
      <c r="AG118" s="987"/>
      <c r="AH118" s="987"/>
      <c r="AI118" s="987"/>
      <c r="AJ118" s="988"/>
      <c r="AK118" s="989" t="s">
        <v>311</v>
      </c>
      <c r="AL118" s="987"/>
      <c r="AM118" s="987"/>
      <c r="AN118" s="987"/>
      <c r="AO118" s="988"/>
      <c r="AP118" s="990" t="s">
        <v>436</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459</v>
      </c>
      <c r="BR118" s="930"/>
      <c r="BS118" s="930"/>
      <c r="BT118" s="930"/>
      <c r="BU118" s="930"/>
      <c r="BV118" s="930" t="s">
        <v>129</v>
      </c>
      <c r="BW118" s="930"/>
      <c r="BX118" s="930"/>
      <c r="BY118" s="930"/>
      <c r="BZ118" s="930"/>
      <c r="CA118" s="930" t="s">
        <v>451</v>
      </c>
      <c r="CB118" s="930"/>
      <c r="CC118" s="930"/>
      <c r="CD118" s="930"/>
      <c r="CE118" s="930"/>
      <c r="CF118" s="960" t="s">
        <v>470</v>
      </c>
      <c r="CG118" s="961"/>
      <c r="CH118" s="961"/>
      <c r="CI118" s="961"/>
      <c r="CJ118" s="961"/>
      <c r="CK118" s="1016"/>
      <c r="CL118" s="903"/>
      <c r="CM118" s="906" t="s">
        <v>471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459</v>
      </c>
      <c r="DH118" s="862"/>
      <c r="DI118" s="862"/>
      <c r="DJ118" s="862"/>
      <c r="DK118" s="863"/>
      <c r="DL118" s="864" t="s">
        <v>459</v>
      </c>
      <c r="DM118" s="862"/>
      <c r="DN118" s="862"/>
      <c r="DO118" s="862"/>
      <c r="DP118" s="863"/>
      <c r="DQ118" s="864" t="s">
        <v>129</v>
      </c>
      <c r="DR118" s="862"/>
      <c r="DS118" s="862"/>
      <c r="DT118" s="862"/>
      <c r="DU118" s="863"/>
      <c r="DV118" s="909" t="s">
        <v>129</v>
      </c>
      <c r="DW118" s="910"/>
      <c r="DX118" s="910"/>
      <c r="DY118" s="910"/>
      <c r="DZ118" s="911"/>
    </row>
    <row r="119" spans="1:130" s="247" customFormat="1" ht="26.25" customHeight="1" x14ac:dyDescent="0.2">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451</v>
      </c>
      <c r="AB119" s="980"/>
      <c r="AC119" s="980"/>
      <c r="AD119" s="980"/>
      <c r="AE119" s="981"/>
      <c r="AF119" s="982" t="s">
        <v>459</v>
      </c>
      <c r="AG119" s="980"/>
      <c r="AH119" s="980"/>
      <c r="AI119" s="980"/>
      <c r="AJ119" s="981"/>
      <c r="AK119" s="982" t="s">
        <v>451</v>
      </c>
      <c r="AL119" s="980"/>
      <c r="AM119" s="980"/>
      <c r="AN119" s="980"/>
      <c r="AO119" s="981"/>
      <c r="AP119" s="983" t="s">
        <v>451</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472</v>
      </c>
      <c r="BP119" s="963"/>
      <c r="BQ119" s="967">
        <v>76077056</v>
      </c>
      <c r="BR119" s="930"/>
      <c r="BS119" s="930"/>
      <c r="BT119" s="930"/>
      <c r="BU119" s="930"/>
      <c r="BV119" s="930">
        <v>78554548</v>
      </c>
      <c r="BW119" s="930"/>
      <c r="BX119" s="930"/>
      <c r="BY119" s="930"/>
      <c r="BZ119" s="930"/>
      <c r="CA119" s="930">
        <v>79198872</v>
      </c>
      <c r="CB119" s="930"/>
      <c r="CC119" s="930"/>
      <c r="CD119" s="930"/>
      <c r="CE119" s="930"/>
      <c r="CF119" s="828"/>
      <c r="CG119" s="829"/>
      <c r="CH119" s="829"/>
      <c r="CI119" s="829"/>
      <c r="CJ119" s="919"/>
      <c r="CK119" s="1017"/>
      <c r="CL119" s="905"/>
      <c r="CM119" s="923" t="s">
        <v>473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248</v>
      </c>
      <c r="DH119" s="845"/>
      <c r="DI119" s="845"/>
      <c r="DJ119" s="845"/>
      <c r="DK119" s="846"/>
      <c r="DL119" s="847" t="s">
        <v>129</v>
      </c>
      <c r="DM119" s="845"/>
      <c r="DN119" s="845"/>
      <c r="DO119" s="845"/>
      <c r="DP119" s="846"/>
      <c r="DQ119" s="847" t="s">
        <v>248</v>
      </c>
      <c r="DR119" s="845"/>
      <c r="DS119" s="845"/>
      <c r="DT119" s="845"/>
      <c r="DU119" s="846"/>
      <c r="DV119" s="933" t="s">
        <v>129</v>
      </c>
      <c r="DW119" s="934"/>
      <c r="DX119" s="934"/>
      <c r="DY119" s="934"/>
      <c r="DZ119" s="935"/>
    </row>
    <row r="120" spans="1:130" s="247" customFormat="1" ht="26.25" customHeight="1" x14ac:dyDescent="0.2">
      <c r="A120" s="902"/>
      <c r="B120" s="903"/>
      <c r="C120" s="906" t="s">
        <v>446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451</v>
      </c>
      <c r="AB120" s="862"/>
      <c r="AC120" s="862"/>
      <c r="AD120" s="862"/>
      <c r="AE120" s="863"/>
      <c r="AF120" s="864" t="s">
        <v>451</v>
      </c>
      <c r="AG120" s="862"/>
      <c r="AH120" s="862"/>
      <c r="AI120" s="862"/>
      <c r="AJ120" s="863"/>
      <c r="AK120" s="864" t="s">
        <v>248</v>
      </c>
      <c r="AL120" s="862"/>
      <c r="AM120" s="862"/>
      <c r="AN120" s="862"/>
      <c r="AO120" s="863"/>
      <c r="AP120" s="909" t="s">
        <v>129</v>
      </c>
      <c r="AQ120" s="910"/>
      <c r="AR120" s="910"/>
      <c r="AS120" s="910"/>
      <c r="AT120" s="911"/>
      <c r="AU120" s="968" t="s">
        <v>474</v>
      </c>
      <c r="AV120" s="969"/>
      <c r="AW120" s="969"/>
      <c r="AX120" s="969"/>
      <c r="AY120" s="970"/>
      <c r="AZ120" s="945" t="s">
        <v>475</v>
      </c>
      <c r="BA120" s="890"/>
      <c r="BB120" s="890"/>
      <c r="BC120" s="890"/>
      <c r="BD120" s="890"/>
      <c r="BE120" s="890"/>
      <c r="BF120" s="890"/>
      <c r="BG120" s="890"/>
      <c r="BH120" s="890"/>
      <c r="BI120" s="890"/>
      <c r="BJ120" s="890"/>
      <c r="BK120" s="890"/>
      <c r="BL120" s="890"/>
      <c r="BM120" s="890"/>
      <c r="BN120" s="890"/>
      <c r="BO120" s="890"/>
      <c r="BP120" s="891"/>
      <c r="BQ120" s="946">
        <v>15760091</v>
      </c>
      <c r="BR120" s="927"/>
      <c r="BS120" s="927"/>
      <c r="BT120" s="927"/>
      <c r="BU120" s="927"/>
      <c r="BV120" s="927">
        <v>21460838</v>
      </c>
      <c r="BW120" s="927"/>
      <c r="BX120" s="927"/>
      <c r="BY120" s="927"/>
      <c r="BZ120" s="927"/>
      <c r="CA120" s="927">
        <v>22598103</v>
      </c>
      <c r="CB120" s="927"/>
      <c r="CC120" s="927"/>
      <c r="CD120" s="927"/>
      <c r="CE120" s="927"/>
      <c r="CF120" s="951">
        <v>47.8</v>
      </c>
      <c r="CG120" s="952"/>
      <c r="CH120" s="952"/>
      <c r="CI120" s="952"/>
      <c r="CJ120" s="952"/>
      <c r="CK120" s="953" t="s">
        <v>476</v>
      </c>
      <c r="CL120" s="937"/>
      <c r="CM120" s="937"/>
      <c r="CN120" s="937"/>
      <c r="CO120" s="938"/>
      <c r="CP120" s="957" t="s">
        <v>477</v>
      </c>
      <c r="CQ120" s="958"/>
      <c r="CR120" s="958"/>
      <c r="CS120" s="958"/>
      <c r="CT120" s="958"/>
      <c r="CU120" s="958"/>
      <c r="CV120" s="958"/>
      <c r="CW120" s="958"/>
      <c r="CX120" s="958"/>
      <c r="CY120" s="958"/>
      <c r="CZ120" s="958"/>
      <c r="DA120" s="958"/>
      <c r="DB120" s="958"/>
      <c r="DC120" s="958"/>
      <c r="DD120" s="958"/>
      <c r="DE120" s="958"/>
      <c r="DF120" s="959"/>
      <c r="DG120" s="946">
        <v>8854104</v>
      </c>
      <c r="DH120" s="927"/>
      <c r="DI120" s="927"/>
      <c r="DJ120" s="927"/>
      <c r="DK120" s="927"/>
      <c r="DL120" s="927">
        <v>8573610</v>
      </c>
      <c r="DM120" s="927"/>
      <c r="DN120" s="927"/>
      <c r="DO120" s="927"/>
      <c r="DP120" s="927"/>
      <c r="DQ120" s="927">
        <v>8121759</v>
      </c>
      <c r="DR120" s="927"/>
      <c r="DS120" s="927"/>
      <c r="DT120" s="927"/>
      <c r="DU120" s="927"/>
      <c r="DV120" s="928">
        <v>17.2</v>
      </c>
      <c r="DW120" s="928"/>
      <c r="DX120" s="928"/>
      <c r="DY120" s="928"/>
      <c r="DZ120" s="929"/>
    </row>
    <row r="121" spans="1:130" s="247" customFormat="1" ht="26.25" customHeight="1" x14ac:dyDescent="0.2">
      <c r="A121" s="902"/>
      <c r="B121" s="903"/>
      <c r="C121" s="948" t="s">
        <v>478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451</v>
      </c>
      <c r="AB121" s="862"/>
      <c r="AC121" s="862"/>
      <c r="AD121" s="862"/>
      <c r="AE121" s="863"/>
      <c r="AF121" s="864" t="s">
        <v>248</v>
      </c>
      <c r="AG121" s="862"/>
      <c r="AH121" s="862"/>
      <c r="AI121" s="862"/>
      <c r="AJ121" s="863"/>
      <c r="AK121" s="864" t="s">
        <v>129</v>
      </c>
      <c r="AL121" s="862"/>
      <c r="AM121" s="862"/>
      <c r="AN121" s="862"/>
      <c r="AO121" s="863"/>
      <c r="AP121" s="909" t="s">
        <v>248</v>
      </c>
      <c r="AQ121" s="910"/>
      <c r="AR121" s="910"/>
      <c r="AS121" s="910"/>
      <c r="AT121" s="911"/>
      <c r="AU121" s="971"/>
      <c r="AV121" s="972"/>
      <c r="AW121" s="972"/>
      <c r="AX121" s="972"/>
      <c r="AY121" s="973"/>
      <c r="AZ121" s="897" t="s">
        <v>479</v>
      </c>
      <c r="BA121" s="832"/>
      <c r="BB121" s="832"/>
      <c r="BC121" s="832"/>
      <c r="BD121" s="832"/>
      <c r="BE121" s="832"/>
      <c r="BF121" s="832"/>
      <c r="BG121" s="832"/>
      <c r="BH121" s="832"/>
      <c r="BI121" s="832"/>
      <c r="BJ121" s="832"/>
      <c r="BK121" s="832"/>
      <c r="BL121" s="832"/>
      <c r="BM121" s="832"/>
      <c r="BN121" s="832"/>
      <c r="BO121" s="832"/>
      <c r="BP121" s="833"/>
      <c r="BQ121" s="898">
        <v>7820122</v>
      </c>
      <c r="BR121" s="899"/>
      <c r="BS121" s="899"/>
      <c r="BT121" s="899"/>
      <c r="BU121" s="899"/>
      <c r="BV121" s="899">
        <v>9017326</v>
      </c>
      <c r="BW121" s="899"/>
      <c r="BX121" s="899"/>
      <c r="BY121" s="899"/>
      <c r="BZ121" s="899"/>
      <c r="CA121" s="899">
        <v>10309697</v>
      </c>
      <c r="CB121" s="899"/>
      <c r="CC121" s="899"/>
      <c r="CD121" s="899"/>
      <c r="CE121" s="899"/>
      <c r="CF121" s="960">
        <v>21.8</v>
      </c>
      <c r="CG121" s="961"/>
      <c r="CH121" s="961"/>
      <c r="CI121" s="961"/>
      <c r="CJ121" s="961"/>
      <c r="CK121" s="954"/>
      <c r="CL121" s="940"/>
      <c r="CM121" s="940"/>
      <c r="CN121" s="940"/>
      <c r="CO121" s="941"/>
      <c r="CP121" s="920" t="s">
        <v>480</v>
      </c>
      <c r="CQ121" s="921"/>
      <c r="CR121" s="921"/>
      <c r="CS121" s="921"/>
      <c r="CT121" s="921"/>
      <c r="CU121" s="921"/>
      <c r="CV121" s="921"/>
      <c r="CW121" s="921"/>
      <c r="CX121" s="921"/>
      <c r="CY121" s="921"/>
      <c r="CZ121" s="921"/>
      <c r="DA121" s="921"/>
      <c r="DB121" s="921"/>
      <c r="DC121" s="921"/>
      <c r="DD121" s="921"/>
      <c r="DE121" s="921"/>
      <c r="DF121" s="922"/>
      <c r="DG121" s="898">
        <v>6522149</v>
      </c>
      <c r="DH121" s="899"/>
      <c r="DI121" s="899"/>
      <c r="DJ121" s="899"/>
      <c r="DK121" s="899"/>
      <c r="DL121" s="899">
        <v>5130867</v>
      </c>
      <c r="DM121" s="899"/>
      <c r="DN121" s="899"/>
      <c r="DO121" s="899"/>
      <c r="DP121" s="899"/>
      <c r="DQ121" s="899">
        <v>4511726</v>
      </c>
      <c r="DR121" s="899"/>
      <c r="DS121" s="899"/>
      <c r="DT121" s="899"/>
      <c r="DU121" s="899"/>
      <c r="DV121" s="876">
        <v>9.5</v>
      </c>
      <c r="DW121" s="876"/>
      <c r="DX121" s="876"/>
      <c r="DY121" s="876"/>
      <c r="DZ121" s="877"/>
    </row>
    <row r="122" spans="1:130" s="247" customFormat="1" ht="26.25" customHeight="1" x14ac:dyDescent="0.2">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470</v>
      </c>
      <c r="AB122" s="862"/>
      <c r="AC122" s="862"/>
      <c r="AD122" s="862"/>
      <c r="AE122" s="863"/>
      <c r="AF122" s="864" t="s">
        <v>451</v>
      </c>
      <c r="AG122" s="862"/>
      <c r="AH122" s="862"/>
      <c r="AI122" s="862"/>
      <c r="AJ122" s="863"/>
      <c r="AK122" s="864" t="s">
        <v>451</v>
      </c>
      <c r="AL122" s="862"/>
      <c r="AM122" s="862"/>
      <c r="AN122" s="862"/>
      <c r="AO122" s="863"/>
      <c r="AP122" s="909" t="s">
        <v>248</v>
      </c>
      <c r="AQ122" s="910"/>
      <c r="AR122" s="910"/>
      <c r="AS122" s="910"/>
      <c r="AT122" s="911"/>
      <c r="AU122" s="971"/>
      <c r="AV122" s="972"/>
      <c r="AW122" s="972"/>
      <c r="AX122" s="972"/>
      <c r="AY122" s="973"/>
      <c r="AZ122" s="964" t="s">
        <v>481</v>
      </c>
      <c r="BA122" s="965"/>
      <c r="BB122" s="965"/>
      <c r="BC122" s="965"/>
      <c r="BD122" s="965"/>
      <c r="BE122" s="965"/>
      <c r="BF122" s="965"/>
      <c r="BG122" s="965"/>
      <c r="BH122" s="965"/>
      <c r="BI122" s="965"/>
      <c r="BJ122" s="965"/>
      <c r="BK122" s="965"/>
      <c r="BL122" s="965"/>
      <c r="BM122" s="965"/>
      <c r="BN122" s="965"/>
      <c r="BO122" s="965"/>
      <c r="BP122" s="966"/>
      <c r="BQ122" s="967">
        <v>32287039</v>
      </c>
      <c r="BR122" s="930"/>
      <c r="BS122" s="930"/>
      <c r="BT122" s="930"/>
      <c r="BU122" s="930"/>
      <c r="BV122" s="930">
        <v>30099449</v>
      </c>
      <c r="BW122" s="930"/>
      <c r="BX122" s="930"/>
      <c r="BY122" s="930"/>
      <c r="BZ122" s="930"/>
      <c r="CA122" s="930">
        <v>27888151</v>
      </c>
      <c r="CB122" s="930"/>
      <c r="CC122" s="930"/>
      <c r="CD122" s="930"/>
      <c r="CE122" s="930"/>
      <c r="CF122" s="931">
        <v>59</v>
      </c>
      <c r="CG122" s="932"/>
      <c r="CH122" s="932"/>
      <c r="CI122" s="932"/>
      <c r="CJ122" s="932"/>
      <c r="CK122" s="954"/>
      <c r="CL122" s="940"/>
      <c r="CM122" s="940"/>
      <c r="CN122" s="940"/>
      <c r="CO122" s="941"/>
      <c r="CP122" s="920" t="s">
        <v>482</v>
      </c>
      <c r="CQ122" s="921"/>
      <c r="CR122" s="921"/>
      <c r="CS122" s="921"/>
      <c r="CT122" s="921"/>
      <c r="CU122" s="921"/>
      <c r="CV122" s="921"/>
      <c r="CW122" s="921"/>
      <c r="CX122" s="921"/>
      <c r="CY122" s="921"/>
      <c r="CZ122" s="921"/>
      <c r="DA122" s="921"/>
      <c r="DB122" s="921"/>
      <c r="DC122" s="921"/>
      <c r="DD122" s="921"/>
      <c r="DE122" s="921"/>
      <c r="DF122" s="922"/>
      <c r="DG122" s="898" t="s">
        <v>483</v>
      </c>
      <c r="DH122" s="899"/>
      <c r="DI122" s="899"/>
      <c r="DJ122" s="899"/>
      <c r="DK122" s="899"/>
      <c r="DL122" s="899" t="s">
        <v>483</v>
      </c>
      <c r="DM122" s="899"/>
      <c r="DN122" s="899"/>
      <c r="DO122" s="899"/>
      <c r="DP122" s="899"/>
      <c r="DQ122" s="899" t="s">
        <v>483</v>
      </c>
      <c r="DR122" s="899"/>
      <c r="DS122" s="899"/>
      <c r="DT122" s="899"/>
      <c r="DU122" s="899"/>
      <c r="DV122" s="876" t="s">
        <v>483</v>
      </c>
      <c r="DW122" s="876"/>
      <c r="DX122" s="876"/>
      <c r="DY122" s="876"/>
      <c r="DZ122" s="877"/>
    </row>
    <row r="123" spans="1:130" s="247" customFormat="1" ht="26.25" customHeight="1" x14ac:dyDescent="0.2">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451</v>
      </c>
      <c r="AB123" s="862"/>
      <c r="AC123" s="862"/>
      <c r="AD123" s="862"/>
      <c r="AE123" s="863"/>
      <c r="AF123" s="864" t="s">
        <v>483</v>
      </c>
      <c r="AG123" s="862"/>
      <c r="AH123" s="862"/>
      <c r="AI123" s="862"/>
      <c r="AJ123" s="863"/>
      <c r="AK123" s="864" t="s">
        <v>451</v>
      </c>
      <c r="AL123" s="862"/>
      <c r="AM123" s="862"/>
      <c r="AN123" s="862"/>
      <c r="AO123" s="863"/>
      <c r="AP123" s="909" t="s">
        <v>483</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484</v>
      </c>
      <c r="BP123" s="963"/>
      <c r="BQ123" s="917">
        <v>55867252</v>
      </c>
      <c r="BR123" s="918"/>
      <c r="BS123" s="918"/>
      <c r="BT123" s="918"/>
      <c r="BU123" s="918"/>
      <c r="BV123" s="918">
        <v>60577613</v>
      </c>
      <c r="BW123" s="918"/>
      <c r="BX123" s="918"/>
      <c r="BY123" s="918"/>
      <c r="BZ123" s="918"/>
      <c r="CA123" s="918">
        <v>60795951</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t="s">
        <v>470</v>
      </c>
      <c r="DH123" s="862"/>
      <c r="DI123" s="862"/>
      <c r="DJ123" s="862"/>
      <c r="DK123" s="863"/>
      <c r="DL123" s="864" t="s">
        <v>483</v>
      </c>
      <c r="DM123" s="862"/>
      <c r="DN123" s="862"/>
      <c r="DO123" s="862"/>
      <c r="DP123" s="863"/>
      <c r="DQ123" s="864" t="s">
        <v>451</v>
      </c>
      <c r="DR123" s="862"/>
      <c r="DS123" s="862"/>
      <c r="DT123" s="862"/>
      <c r="DU123" s="863"/>
      <c r="DV123" s="909" t="s">
        <v>451</v>
      </c>
      <c r="DW123" s="910"/>
      <c r="DX123" s="910"/>
      <c r="DY123" s="910"/>
      <c r="DZ123" s="911"/>
    </row>
    <row r="124" spans="1:130" s="247" customFormat="1" ht="26.25" customHeight="1" thickBot="1" x14ac:dyDescent="0.25">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470</v>
      </c>
      <c r="AB124" s="862"/>
      <c r="AC124" s="862"/>
      <c r="AD124" s="862"/>
      <c r="AE124" s="863"/>
      <c r="AF124" s="864" t="s">
        <v>483</v>
      </c>
      <c r="AG124" s="862"/>
      <c r="AH124" s="862"/>
      <c r="AI124" s="862"/>
      <c r="AJ124" s="863"/>
      <c r="AK124" s="864" t="s">
        <v>483</v>
      </c>
      <c r="AL124" s="862"/>
      <c r="AM124" s="862"/>
      <c r="AN124" s="862"/>
      <c r="AO124" s="863"/>
      <c r="AP124" s="909" t="s">
        <v>470</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48.8</v>
      </c>
      <c r="BR124" s="916"/>
      <c r="BS124" s="916"/>
      <c r="BT124" s="916"/>
      <c r="BU124" s="916"/>
      <c r="BV124" s="916">
        <v>35.799999999999997</v>
      </c>
      <c r="BW124" s="916"/>
      <c r="BX124" s="916"/>
      <c r="BY124" s="916"/>
      <c r="BZ124" s="916"/>
      <c r="CA124" s="916">
        <v>38.9</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483</v>
      </c>
      <c r="DH124" s="845"/>
      <c r="DI124" s="845"/>
      <c r="DJ124" s="845"/>
      <c r="DK124" s="846"/>
      <c r="DL124" s="847" t="s">
        <v>483</v>
      </c>
      <c r="DM124" s="845"/>
      <c r="DN124" s="845"/>
      <c r="DO124" s="845"/>
      <c r="DP124" s="846"/>
      <c r="DQ124" s="847" t="s">
        <v>451</v>
      </c>
      <c r="DR124" s="845"/>
      <c r="DS124" s="845"/>
      <c r="DT124" s="845"/>
      <c r="DU124" s="846"/>
      <c r="DV124" s="933" t="s">
        <v>451</v>
      </c>
      <c r="DW124" s="934"/>
      <c r="DX124" s="934"/>
      <c r="DY124" s="934"/>
      <c r="DZ124" s="935"/>
    </row>
    <row r="125" spans="1:130" s="247" customFormat="1" ht="26.25" customHeight="1" x14ac:dyDescent="0.2">
      <c r="A125" s="902"/>
      <c r="B125" s="903"/>
      <c r="C125" s="906" t="s">
        <v>471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451</v>
      </c>
      <c r="AB125" s="862"/>
      <c r="AC125" s="862"/>
      <c r="AD125" s="862"/>
      <c r="AE125" s="863"/>
      <c r="AF125" s="864" t="s">
        <v>451</v>
      </c>
      <c r="AG125" s="862"/>
      <c r="AH125" s="862"/>
      <c r="AI125" s="862"/>
      <c r="AJ125" s="863"/>
      <c r="AK125" s="864" t="s">
        <v>483</v>
      </c>
      <c r="AL125" s="862"/>
      <c r="AM125" s="862"/>
      <c r="AN125" s="862"/>
      <c r="AO125" s="863"/>
      <c r="AP125" s="909" t="s">
        <v>451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483</v>
      </c>
      <c r="DH125" s="927"/>
      <c r="DI125" s="927"/>
      <c r="DJ125" s="927"/>
      <c r="DK125" s="927"/>
      <c r="DL125" s="927" t="s">
        <v>451</v>
      </c>
      <c r="DM125" s="927"/>
      <c r="DN125" s="927"/>
      <c r="DO125" s="927"/>
      <c r="DP125" s="927"/>
      <c r="DQ125" s="927" t="s">
        <v>483</v>
      </c>
      <c r="DR125" s="927"/>
      <c r="DS125" s="927"/>
      <c r="DT125" s="927"/>
      <c r="DU125" s="927"/>
      <c r="DV125" s="928" t="s">
        <v>483</v>
      </c>
      <c r="DW125" s="928"/>
      <c r="DX125" s="928"/>
      <c r="DY125" s="928"/>
      <c r="DZ125" s="929"/>
    </row>
    <row r="126" spans="1:130" s="247" customFormat="1" ht="26.25" customHeight="1" thickBot="1" x14ac:dyDescent="0.25">
      <c r="A126" s="902"/>
      <c r="B126" s="903"/>
      <c r="C126" s="906" t="s">
        <v>473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483</v>
      </c>
      <c r="AB126" s="862"/>
      <c r="AC126" s="862"/>
      <c r="AD126" s="862"/>
      <c r="AE126" s="863"/>
      <c r="AF126" s="864" t="s">
        <v>451</v>
      </c>
      <c r="AG126" s="862"/>
      <c r="AH126" s="862"/>
      <c r="AI126" s="862"/>
      <c r="AJ126" s="863"/>
      <c r="AK126" s="864" t="s">
        <v>451</v>
      </c>
      <c r="AL126" s="862"/>
      <c r="AM126" s="862"/>
      <c r="AN126" s="862"/>
      <c r="AO126" s="863"/>
      <c r="AP126" s="909" t="s">
        <v>451</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451</v>
      </c>
      <c r="DH126" s="899"/>
      <c r="DI126" s="899"/>
      <c r="DJ126" s="899"/>
      <c r="DK126" s="899"/>
      <c r="DL126" s="899" t="s">
        <v>483</v>
      </c>
      <c r="DM126" s="899"/>
      <c r="DN126" s="899"/>
      <c r="DO126" s="899"/>
      <c r="DP126" s="899"/>
      <c r="DQ126" s="899" t="s">
        <v>451</v>
      </c>
      <c r="DR126" s="899"/>
      <c r="DS126" s="899"/>
      <c r="DT126" s="899"/>
      <c r="DU126" s="899"/>
      <c r="DV126" s="876" t="s">
        <v>451</v>
      </c>
      <c r="DW126" s="876"/>
      <c r="DX126" s="876"/>
      <c r="DY126" s="876"/>
      <c r="DZ126" s="877"/>
    </row>
    <row r="127" spans="1:130" s="247" customFormat="1" ht="26.25" customHeight="1" x14ac:dyDescent="0.2">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483</v>
      </c>
      <c r="AB127" s="862"/>
      <c r="AC127" s="862"/>
      <c r="AD127" s="862"/>
      <c r="AE127" s="863"/>
      <c r="AF127" s="864" t="s">
        <v>483</v>
      </c>
      <c r="AG127" s="862"/>
      <c r="AH127" s="862"/>
      <c r="AI127" s="862"/>
      <c r="AJ127" s="863"/>
      <c r="AK127" s="864" t="s">
        <v>483</v>
      </c>
      <c r="AL127" s="862"/>
      <c r="AM127" s="862"/>
      <c r="AN127" s="862"/>
      <c r="AO127" s="863"/>
      <c r="AP127" s="909" t="s">
        <v>451</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451</v>
      </c>
      <c r="DH127" s="899"/>
      <c r="DI127" s="899"/>
      <c r="DJ127" s="899"/>
      <c r="DK127" s="899"/>
      <c r="DL127" s="899" t="s">
        <v>451</v>
      </c>
      <c r="DM127" s="899"/>
      <c r="DN127" s="899"/>
      <c r="DO127" s="899"/>
      <c r="DP127" s="899"/>
      <c r="DQ127" s="899" t="s">
        <v>483</v>
      </c>
      <c r="DR127" s="899"/>
      <c r="DS127" s="899"/>
      <c r="DT127" s="899"/>
      <c r="DU127" s="899"/>
      <c r="DV127" s="876" t="s">
        <v>451</v>
      </c>
      <c r="DW127" s="876"/>
      <c r="DX127" s="876"/>
      <c r="DY127" s="876"/>
      <c r="DZ127" s="877"/>
    </row>
    <row r="128" spans="1:130" s="247" customFormat="1" ht="26.25" customHeight="1" thickBot="1" x14ac:dyDescent="0.25">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2335694</v>
      </c>
      <c r="AB128" s="883"/>
      <c r="AC128" s="883"/>
      <c r="AD128" s="883"/>
      <c r="AE128" s="884"/>
      <c r="AF128" s="885">
        <v>2284600</v>
      </c>
      <c r="AG128" s="883"/>
      <c r="AH128" s="883"/>
      <c r="AI128" s="883"/>
      <c r="AJ128" s="884"/>
      <c r="AK128" s="885">
        <v>2442698</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500</v>
      </c>
      <c r="BG128" s="869"/>
      <c r="BH128" s="869"/>
      <c r="BI128" s="869"/>
      <c r="BJ128" s="869"/>
      <c r="BK128" s="869"/>
      <c r="BL128" s="892"/>
      <c r="BM128" s="868">
        <v>11.25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501</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500</v>
      </c>
      <c r="DR128" s="873"/>
      <c r="DS128" s="873"/>
      <c r="DT128" s="873"/>
      <c r="DU128" s="873"/>
      <c r="DV128" s="874" t="s">
        <v>500</v>
      </c>
      <c r="DW128" s="874"/>
      <c r="DX128" s="874"/>
      <c r="DY128" s="874"/>
      <c r="DZ128" s="875"/>
    </row>
    <row r="129" spans="1:131" s="247" customFormat="1" ht="26.25" customHeight="1" x14ac:dyDescent="0.2">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45269402</v>
      </c>
      <c r="AB129" s="862"/>
      <c r="AC129" s="862"/>
      <c r="AD129" s="862"/>
      <c r="AE129" s="863"/>
      <c r="AF129" s="864">
        <v>53857996</v>
      </c>
      <c r="AG129" s="862"/>
      <c r="AH129" s="862"/>
      <c r="AI129" s="862"/>
      <c r="AJ129" s="863"/>
      <c r="AK129" s="864">
        <v>50573126</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129</v>
      </c>
      <c r="BG129" s="852"/>
      <c r="BH129" s="852"/>
      <c r="BI129" s="852"/>
      <c r="BJ129" s="852"/>
      <c r="BK129" s="852"/>
      <c r="BL129" s="853"/>
      <c r="BM129" s="851">
        <v>16.25</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3890123</v>
      </c>
      <c r="AB130" s="862"/>
      <c r="AC130" s="862"/>
      <c r="AD130" s="862"/>
      <c r="AE130" s="863"/>
      <c r="AF130" s="864">
        <v>3713228</v>
      </c>
      <c r="AG130" s="862"/>
      <c r="AH130" s="862"/>
      <c r="AI130" s="862"/>
      <c r="AJ130" s="863"/>
      <c r="AK130" s="864">
        <v>3305884</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2.6</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41379279</v>
      </c>
      <c r="AB131" s="845"/>
      <c r="AC131" s="845"/>
      <c r="AD131" s="845"/>
      <c r="AE131" s="846"/>
      <c r="AF131" s="847">
        <v>50144768</v>
      </c>
      <c r="AG131" s="845"/>
      <c r="AH131" s="845"/>
      <c r="AI131" s="845"/>
      <c r="AJ131" s="846"/>
      <c r="AK131" s="847">
        <v>47267242</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v>38.9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2.6230689040000001</v>
      </c>
      <c r="AB132" s="825"/>
      <c r="AC132" s="825"/>
      <c r="AD132" s="825"/>
      <c r="AE132" s="826"/>
      <c r="AF132" s="827">
        <v>2.162147804</v>
      </c>
      <c r="AG132" s="825"/>
      <c r="AH132" s="825"/>
      <c r="AI132" s="825"/>
      <c r="AJ132" s="826"/>
      <c r="AK132" s="827">
        <v>3.0728300160000002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2.6</v>
      </c>
      <c r="AB133" s="804"/>
      <c r="AC133" s="804"/>
      <c r="AD133" s="804"/>
      <c r="AE133" s="805"/>
      <c r="AF133" s="803">
        <v>2.4</v>
      </c>
      <c r="AG133" s="804"/>
      <c r="AH133" s="804"/>
      <c r="AI133" s="804"/>
      <c r="AJ133" s="805"/>
      <c r="AK133" s="803">
        <v>2.6</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5i0zjoNlYl/EMLBhygG/Otw+KXi5tCyReQWe7jrzdCdR9hEdzMMLW4nAiyrwmdPqLMOdvSMcWTsfWuwD24xzYQ==" saltValue="a/Xp1afB1eZrQ8jBDCwkx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90625" style="292" customWidth="1"/>
    <col min="121" max="121" width="0" style="291" hidden="1" customWidth="1"/>
    <col min="122" max="16384" width="9" style="291" hidden="1"/>
  </cols>
  <sheetData>
    <row r="1" spans="1:120" ht="13"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1"/>
    </row>
    <row r="17" spans="119:120" ht="13" x14ac:dyDescent="0.2">
      <c r="DP17" s="291"/>
    </row>
    <row r="18" spans="119:120" ht="13" x14ac:dyDescent="0.2"/>
    <row r="19" spans="119:120" ht="13" x14ac:dyDescent="0.2"/>
    <row r="20" spans="119:120" ht="13" x14ac:dyDescent="0.2">
      <c r="DO20" s="291"/>
      <c r="DP20" s="291"/>
    </row>
    <row r="21" spans="119:120" ht="13" x14ac:dyDescent="0.2">
      <c r="DP21" s="291"/>
    </row>
    <row r="22" spans="119:120" ht="13" x14ac:dyDescent="0.2"/>
    <row r="23" spans="119:120" ht="13" x14ac:dyDescent="0.2">
      <c r="DO23" s="291"/>
      <c r="DP23" s="291"/>
    </row>
    <row r="24" spans="119:120" ht="13" x14ac:dyDescent="0.2">
      <c r="DP24" s="291"/>
    </row>
    <row r="25" spans="119:120" ht="13" x14ac:dyDescent="0.2">
      <c r="DP25" s="291"/>
    </row>
    <row r="26" spans="119:120" ht="13" x14ac:dyDescent="0.2">
      <c r="DO26" s="291"/>
      <c r="DP26" s="291"/>
    </row>
    <row r="27" spans="119:120" ht="13" x14ac:dyDescent="0.2"/>
    <row r="28" spans="119:120" ht="13" x14ac:dyDescent="0.2">
      <c r="DO28" s="291"/>
      <c r="DP28" s="291"/>
    </row>
    <row r="29" spans="119:120" ht="13" x14ac:dyDescent="0.2">
      <c r="DP29" s="291"/>
    </row>
    <row r="30" spans="119:120" ht="13" x14ac:dyDescent="0.2"/>
    <row r="31" spans="119:120" ht="13" x14ac:dyDescent="0.2">
      <c r="DO31" s="291"/>
      <c r="DP31" s="291"/>
    </row>
    <row r="32" spans="119:120" ht="13" x14ac:dyDescent="0.2"/>
    <row r="33" spans="98:120" ht="13" x14ac:dyDescent="0.2">
      <c r="DO33" s="291"/>
      <c r="DP33" s="291"/>
    </row>
    <row r="34" spans="98:120" ht="13" x14ac:dyDescent="0.2">
      <c r="DM34" s="291"/>
    </row>
    <row r="35" spans="98:120" ht="13" x14ac:dyDescent="0.2">
      <c r="CT35" s="291"/>
      <c r="CU35" s="291"/>
      <c r="CV35" s="291"/>
      <c r="CY35" s="291"/>
      <c r="CZ35" s="291"/>
      <c r="DA35" s="291"/>
      <c r="DD35" s="291"/>
      <c r="DE35" s="291"/>
      <c r="DF35" s="291"/>
      <c r="DI35" s="291"/>
      <c r="DJ35" s="291"/>
      <c r="DK35" s="291"/>
      <c r="DM35" s="291"/>
      <c r="DN35" s="291"/>
      <c r="DO35" s="291"/>
      <c r="DP35" s="291"/>
    </row>
    <row r="36" spans="98:120" ht="13" x14ac:dyDescent="0.2"/>
    <row r="37" spans="98:120" ht="13" x14ac:dyDescent="0.2">
      <c r="CW37" s="291"/>
      <c r="DB37" s="291"/>
      <c r="DG37" s="291"/>
      <c r="DL37" s="291"/>
      <c r="DP37" s="291"/>
    </row>
    <row r="38" spans="98:120" ht="13"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1"/>
      <c r="DO49" s="291"/>
      <c r="DP49" s="29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1"/>
      <c r="CS63" s="291"/>
      <c r="CX63" s="291"/>
      <c r="DC63" s="291"/>
      <c r="DH63" s="291"/>
    </row>
    <row r="64" spans="22:120" ht="13" x14ac:dyDescent="0.2">
      <c r="V64" s="291"/>
    </row>
    <row r="65" spans="15:120" ht="13"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 x14ac:dyDescent="0.2">
      <c r="Q66" s="291"/>
      <c r="S66" s="291"/>
      <c r="U66" s="291"/>
      <c r="DM66" s="291"/>
    </row>
    <row r="67" spans="15:120" ht="13"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 x14ac:dyDescent="0.2"/>
    <row r="69" spans="15:120" ht="13" x14ac:dyDescent="0.2"/>
    <row r="70" spans="15:120" ht="13" x14ac:dyDescent="0.2"/>
    <row r="71" spans="15:120" ht="13" x14ac:dyDescent="0.2"/>
    <row r="72" spans="15:120" ht="13" x14ac:dyDescent="0.2">
      <c r="DP72" s="291"/>
    </row>
    <row r="73" spans="15:120" ht="13" x14ac:dyDescent="0.2">
      <c r="DP73" s="29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1"/>
      <c r="CX96" s="291"/>
      <c r="DC96" s="291"/>
      <c r="DH96" s="291"/>
    </row>
    <row r="97" spans="24:120" ht="13" x14ac:dyDescent="0.2">
      <c r="CS97" s="291"/>
      <c r="CX97" s="291"/>
      <c r="DC97" s="291"/>
      <c r="DH97" s="291"/>
      <c r="DP97" s="292" t="s">
        <v>512</v>
      </c>
    </row>
    <row r="98" spans="24:120" ht="13" hidden="1" x14ac:dyDescent="0.2">
      <c r="CS98" s="291"/>
      <c r="CX98" s="291"/>
      <c r="DC98" s="291"/>
      <c r="DH98" s="291"/>
    </row>
    <row r="99" spans="24:120" ht="13"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 hidden="1" x14ac:dyDescent="0.2">
      <c r="CT103" s="291"/>
      <c r="CV103" s="291"/>
      <c r="CW103" s="291"/>
      <c r="CY103" s="291"/>
      <c r="DA103" s="291"/>
      <c r="DB103" s="291"/>
      <c r="DD103" s="291"/>
      <c r="DF103" s="291"/>
      <c r="DG103" s="291"/>
      <c r="DI103" s="291"/>
      <c r="DK103" s="291"/>
      <c r="DL103" s="291"/>
      <c r="DM103" s="291"/>
      <c r="DN103" s="291"/>
      <c r="DO103" s="291"/>
      <c r="DP103" s="291"/>
    </row>
    <row r="104" spans="24:120" ht="13"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4c+LUV4HEFcsKGVACjxcBG/f5yWv/20QaCD8KM6zDfYexLVS3P2KowgBEKwYDv/RRhLxFfcnq/YxycWB1bPnzw==" saltValue="8OIxO4DFznJnZBaNLHjtLg==" spinCount="100000" sheet="1" objects="1" scenarios="1"/>
  <dataConsolidate/>
  <phoneticPr fontId="2"/>
  <printOptions horizontalCentered="1" verticalCentered="1"/>
  <pageMargins left="0" right="0" top="0" bottom="0" header="0" footer="0"/>
  <pageSetup paperSize="9" scale="4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2" customWidth="1"/>
    <col min="117" max="16384" width="9" style="291" hidden="1"/>
  </cols>
  <sheetData>
    <row r="1" spans="2:116" ht="13"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 x14ac:dyDescent="0.2"/>
    <row r="3" spans="2:116" ht="13" x14ac:dyDescent="0.2"/>
    <row r="4" spans="2:116" ht="13"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 x14ac:dyDescent="0.2"/>
    <row r="20" spans="9:116" ht="13" x14ac:dyDescent="0.2"/>
    <row r="21" spans="9:116" ht="13" x14ac:dyDescent="0.2">
      <c r="DL21" s="291"/>
    </row>
    <row r="22" spans="9:116" ht="13" x14ac:dyDescent="0.2">
      <c r="DI22" s="291"/>
      <c r="DJ22" s="291"/>
      <c r="DK22" s="291"/>
      <c r="DL22" s="291"/>
    </row>
    <row r="23" spans="9:116" ht="13" x14ac:dyDescent="0.2">
      <c r="CY23" s="291"/>
      <c r="CZ23" s="291"/>
      <c r="DA23" s="291"/>
      <c r="DB23" s="291"/>
      <c r="DC23" s="291"/>
      <c r="DD23" s="291"/>
      <c r="DE23" s="291"/>
      <c r="DF23" s="291"/>
      <c r="DG23" s="291"/>
      <c r="DH23" s="291"/>
      <c r="DI23" s="291"/>
      <c r="DJ23" s="291"/>
      <c r="DK23" s="291"/>
      <c r="DL23" s="29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1"/>
      <c r="DA35" s="291"/>
      <c r="DB35" s="291"/>
      <c r="DC35" s="291"/>
      <c r="DD35" s="291"/>
      <c r="DE35" s="291"/>
      <c r="DF35" s="291"/>
      <c r="DG35" s="291"/>
      <c r="DH35" s="291"/>
      <c r="DI35" s="291"/>
      <c r="DJ35" s="291"/>
      <c r="DK35" s="291"/>
      <c r="DL35" s="291"/>
    </row>
    <row r="36" spans="15:116" ht="13" x14ac:dyDescent="0.2"/>
    <row r="37" spans="15:116" ht="13" x14ac:dyDescent="0.2">
      <c r="DL37" s="291"/>
    </row>
    <row r="38" spans="15:116" ht="13" x14ac:dyDescent="0.2">
      <c r="DI38" s="291"/>
      <c r="DJ38" s="291"/>
      <c r="DK38" s="291"/>
      <c r="DL38" s="291"/>
    </row>
    <row r="39" spans="15:116" ht="13" x14ac:dyDescent="0.2"/>
    <row r="40" spans="15:116" ht="13" x14ac:dyDescent="0.2"/>
    <row r="41" spans="15:116" ht="13" x14ac:dyDescent="0.2"/>
    <row r="42" spans="15:116" ht="13" x14ac:dyDescent="0.2"/>
    <row r="43" spans="15:116" ht="13"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 x14ac:dyDescent="0.2">
      <c r="DL44" s="291"/>
    </row>
    <row r="45" spans="15:116" ht="13" x14ac:dyDescent="0.2"/>
    <row r="46" spans="15:116" ht="13" x14ac:dyDescent="0.2">
      <c r="DA46" s="291"/>
      <c r="DB46" s="291"/>
      <c r="DC46" s="291"/>
      <c r="DD46" s="291"/>
      <c r="DE46" s="291"/>
      <c r="DF46" s="291"/>
      <c r="DG46" s="291"/>
      <c r="DH46" s="291"/>
      <c r="DI46" s="291"/>
      <c r="DJ46" s="291"/>
      <c r="DK46" s="291"/>
      <c r="DL46" s="291"/>
    </row>
    <row r="47" spans="15:116" ht="13" x14ac:dyDescent="0.2"/>
    <row r="48" spans="15:116" ht="13" x14ac:dyDescent="0.2"/>
    <row r="49" spans="104:116" ht="13" x14ac:dyDescent="0.2"/>
    <row r="50" spans="104:116" ht="13" x14ac:dyDescent="0.2">
      <c r="CZ50" s="291"/>
      <c r="DA50" s="291"/>
      <c r="DB50" s="291"/>
      <c r="DC50" s="291"/>
      <c r="DD50" s="291"/>
      <c r="DE50" s="291"/>
      <c r="DF50" s="291"/>
      <c r="DG50" s="291"/>
      <c r="DH50" s="291"/>
      <c r="DI50" s="291"/>
      <c r="DJ50" s="291"/>
      <c r="DK50" s="291"/>
      <c r="DL50" s="291"/>
    </row>
    <row r="51" spans="104:116" ht="13" x14ac:dyDescent="0.2"/>
    <row r="52" spans="104:116" ht="13" x14ac:dyDescent="0.2"/>
    <row r="53" spans="104:116" ht="13" x14ac:dyDescent="0.2">
      <c r="DL53" s="29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1"/>
      <c r="DD67" s="291"/>
      <c r="DE67" s="291"/>
      <c r="DF67" s="291"/>
      <c r="DG67" s="291"/>
      <c r="DH67" s="291"/>
      <c r="DI67" s="291"/>
      <c r="DJ67" s="291"/>
      <c r="DK67" s="291"/>
      <c r="DL67" s="29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p3ZdZFos//bSb43nfDKwTQ8vVZCOuq4GdCGGle380UY86g5/kUl8HatN7u9dci2gbi0JzgIR1ktiNhIwBeihhw==" saltValue="8TVj/bgTwbM7cpw7YTtV/g=="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53125" style="293" customWidth="1"/>
    <col min="37" max="44" width="17" style="293" customWidth="1"/>
    <col min="45" max="45" width="6.08984375" style="300" customWidth="1"/>
    <col min="46" max="46" width="3" style="298" customWidth="1"/>
    <col min="47" max="47" width="19.08984375" style="293" hidden="1" customWidth="1"/>
    <col min="48" max="52" width="12.6328125" style="293" hidden="1" customWidth="1"/>
    <col min="53" max="16384" width="8.6328125" style="293" hidden="1"/>
  </cols>
  <sheetData>
    <row r="1" spans="1:46" ht="13" x14ac:dyDescent="0.2">
      <c r="AS1" s="294"/>
      <c r="AT1" s="294"/>
    </row>
    <row r="2" spans="1:46" ht="13" x14ac:dyDescent="0.2">
      <c r="AS2" s="294"/>
      <c r="AT2" s="294"/>
    </row>
    <row r="3" spans="1:46" ht="13" x14ac:dyDescent="0.2">
      <c r="AS3" s="294"/>
      <c r="AT3" s="294"/>
    </row>
    <row r="4" spans="1:46" ht="13" x14ac:dyDescent="0.2">
      <c r="AS4" s="294"/>
      <c r="AT4" s="294"/>
    </row>
    <row r="5" spans="1:46" ht="16.5" x14ac:dyDescent="0.2">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ht="13"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ht="13"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ht="13"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15484392</v>
      </c>
      <c r="AP9" s="313">
        <v>69010</v>
      </c>
      <c r="AQ9" s="314">
        <v>56972</v>
      </c>
      <c r="AR9" s="315">
        <v>21.1</v>
      </c>
    </row>
    <row r="10" spans="1:46" ht="13"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843672</v>
      </c>
      <c r="AP10" s="316">
        <v>3760</v>
      </c>
      <c r="AQ10" s="317">
        <v>4161</v>
      </c>
      <c r="AR10" s="318">
        <v>-9.6</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2668</v>
      </c>
      <c r="AP11" s="316">
        <v>12</v>
      </c>
      <c r="AQ11" s="317">
        <v>2113</v>
      </c>
      <c r="AR11" s="318">
        <v>-99.4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713411</v>
      </c>
      <c r="AP12" s="316">
        <v>3180</v>
      </c>
      <c r="AQ12" s="317">
        <v>1531</v>
      </c>
      <c r="AR12" s="318">
        <v>107.7</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t="s">
        <v>525</v>
      </c>
      <c r="AP13" s="316" t="s">
        <v>525</v>
      </c>
      <c r="AQ13" s="317">
        <v>63</v>
      </c>
      <c r="AR13" s="318" t="s">
        <v>525</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526</v>
      </c>
      <c r="AL14" s="1231"/>
      <c r="AM14" s="1231"/>
      <c r="AN14" s="1232"/>
      <c r="AO14" s="316">
        <v>375456</v>
      </c>
      <c r="AP14" s="316">
        <v>1673</v>
      </c>
      <c r="AQ14" s="317">
        <v>1595</v>
      </c>
      <c r="AR14" s="318">
        <v>4.9000000000000004</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527</v>
      </c>
      <c r="AL15" s="1231"/>
      <c r="AM15" s="1231"/>
      <c r="AN15" s="1232"/>
      <c r="AO15" s="316">
        <v>293087</v>
      </c>
      <c r="AP15" s="316">
        <v>1306</v>
      </c>
      <c r="AQ15" s="317">
        <v>1299</v>
      </c>
      <c r="AR15" s="318">
        <v>0.5</v>
      </c>
    </row>
    <row r="16" spans="1:46" ht="13"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528</v>
      </c>
      <c r="AL16" s="1234"/>
      <c r="AM16" s="1234"/>
      <c r="AN16" s="1235"/>
      <c r="AO16" s="316">
        <v>-1582104</v>
      </c>
      <c r="AP16" s="316">
        <v>-7051</v>
      </c>
      <c r="AQ16" s="317">
        <v>-3680</v>
      </c>
      <c r="AR16" s="318">
        <v>91.6</v>
      </c>
    </row>
    <row r="17" spans="1:46" ht="13"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189</v>
      </c>
      <c r="AL17" s="1234"/>
      <c r="AM17" s="1234"/>
      <c r="AN17" s="1235"/>
      <c r="AO17" s="316">
        <v>16130582</v>
      </c>
      <c r="AP17" s="316">
        <v>71890</v>
      </c>
      <c r="AQ17" s="317">
        <v>64053</v>
      </c>
      <c r="AR17" s="318">
        <v>12.2</v>
      </c>
    </row>
    <row r="18" spans="1:46" ht="13"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ht="13"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ht="13"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533</v>
      </c>
      <c r="AL21" s="1228"/>
      <c r="AM21" s="1228"/>
      <c r="AN21" s="1229"/>
      <c r="AO21" s="328">
        <v>6.47</v>
      </c>
      <c r="AP21" s="329">
        <v>6.41</v>
      </c>
      <c r="AQ21" s="330">
        <v>0.06</v>
      </c>
      <c r="AR21" s="299"/>
      <c r="AS21" s="331"/>
      <c r="AT21" s="327"/>
    </row>
    <row r="22" spans="1:46" s="332" customFormat="1" ht="13"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534</v>
      </c>
      <c r="AL22" s="1228"/>
      <c r="AM22" s="1228"/>
      <c r="AN22" s="1229"/>
      <c r="AO22" s="333">
        <v>100.5</v>
      </c>
      <c r="AP22" s="334">
        <v>99.9</v>
      </c>
      <c r="AQ22" s="335">
        <v>0.6</v>
      </c>
      <c r="AR22" s="319"/>
      <c r="AS22" s="331"/>
      <c r="AT22" s="327"/>
    </row>
    <row r="23" spans="1:46" s="332" customFormat="1" ht="13"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 x14ac:dyDescent="0.2">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 x14ac:dyDescent="0.2">
      <c r="A27" s="340"/>
      <c r="AO27" s="294"/>
      <c r="AP27" s="294"/>
      <c r="AQ27" s="294"/>
      <c r="AR27" s="294"/>
      <c r="AS27" s="294"/>
      <c r="AT27" s="294"/>
    </row>
    <row r="28" spans="1:46" ht="16.5" x14ac:dyDescent="0.2">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ht="13"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ht="13"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538</v>
      </c>
      <c r="AL32" s="1219"/>
      <c r="AM32" s="1219"/>
      <c r="AN32" s="1220"/>
      <c r="AO32" s="343">
        <v>6000922</v>
      </c>
      <c r="AP32" s="343">
        <v>26745</v>
      </c>
      <c r="AQ32" s="344">
        <v>28685</v>
      </c>
      <c r="AR32" s="345">
        <v>-6.8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539</v>
      </c>
      <c r="AL33" s="1219"/>
      <c r="AM33" s="1219"/>
      <c r="AN33" s="1220"/>
      <c r="AO33" s="343" t="s">
        <v>525</v>
      </c>
      <c r="AP33" s="343" t="s">
        <v>525</v>
      </c>
      <c r="AQ33" s="344">
        <v>2</v>
      </c>
      <c r="AR33" s="345" t="s">
        <v>525</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v>41667</v>
      </c>
      <c r="AP34" s="343">
        <v>186</v>
      </c>
      <c r="AQ34" s="344">
        <v>37</v>
      </c>
      <c r="AR34" s="345">
        <v>402.7</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1158435</v>
      </c>
      <c r="AP35" s="343">
        <v>5163</v>
      </c>
      <c r="AQ35" s="344">
        <v>9040</v>
      </c>
      <c r="AR35" s="345">
        <v>-42.9</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t="s">
        <v>525</v>
      </c>
      <c r="AP36" s="343" t="s">
        <v>525</v>
      </c>
      <c r="AQ36" s="344">
        <v>445</v>
      </c>
      <c r="AR36" s="345" t="s">
        <v>525</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t="s">
        <v>525</v>
      </c>
      <c r="AP37" s="343" t="s">
        <v>525</v>
      </c>
      <c r="AQ37" s="344">
        <v>676</v>
      </c>
      <c r="AR37" s="345" t="s">
        <v>525</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525</v>
      </c>
      <c r="AP38" s="346" t="s">
        <v>525</v>
      </c>
      <c r="AQ38" s="347">
        <v>0</v>
      </c>
      <c r="AR38" s="335" t="s">
        <v>525</v>
      </c>
      <c r="AS38" s="342"/>
    </row>
    <row r="39" spans="1:46" ht="13"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-2442698</v>
      </c>
      <c r="AP39" s="343">
        <v>-10887</v>
      </c>
      <c r="AQ39" s="344">
        <v>-7187</v>
      </c>
      <c r="AR39" s="345">
        <v>51.5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-3305884</v>
      </c>
      <c r="AP40" s="343">
        <v>-14734</v>
      </c>
      <c r="AQ40" s="344">
        <v>-25299</v>
      </c>
      <c r="AR40" s="345">
        <v>-41.8</v>
      </c>
      <c r="AS40" s="342"/>
    </row>
    <row r="41" spans="1:46" ht="13"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303</v>
      </c>
      <c r="AL41" s="1225"/>
      <c r="AM41" s="1225"/>
      <c r="AN41" s="1226"/>
      <c r="AO41" s="343">
        <v>1452442</v>
      </c>
      <c r="AP41" s="343">
        <v>6473</v>
      </c>
      <c r="AQ41" s="344">
        <v>6399</v>
      </c>
      <c r="AR41" s="345">
        <v>1.2</v>
      </c>
      <c r="AS41" s="342"/>
    </row>
    <row r="42" spans="1:46" ht="13"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ht="13"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ht="13"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ht="13"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7225083</v>
      </c>
      <c r="AN51" s="365">
        <v>32040</v>
      </c>
      <c r="AO51" s="366">
        <v>10.4</v>
      </c>
      <c r="AP51" s="367">
        <v>43554</v>
      </c>
      <c r="AQ51" s="368">
        <v>4</v>
      </c>
      <c r="AR51" s="369">
        <v>6.4</v>
      </c>
    </row>
    <row r="52" spans="1:44" ht="13"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5764515</v>
      </c>
      <c r="AN52" s="373">
        <v>25563</v>
      </c>
      <c r="AO52" s="374">
        <v>16.399999999999999</v>
      </c>
      <c r="AP52" s="375">
        <v>24811</v>
      </c>
      <c r="AQ52" s="376">
        <v>4.5999999999999996</v>
      </c>
      <c r="AR52" s="377">
        <v>11.8</v>
      </c>
    </row>
    <row r="53" spans="1:44" ht="13"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7397038</v>
      </c>
      <c r="AN53" s="365">
        <v>32822</v>
      </c>
      <c r="AO53" s="366">
        <v>2.4</v>
      </c>
      <c r="AP53" s="367">
        <v>42581</v>
      </c>
      <c r="AQ53" s="368">
        <v>-2.2000000000000002</v>
      </c>
      <c r="AR53" s="369">
        <v>4.5999999999999996</v>
      </c>
    </row>
    <row r="54" spans="1:44" ht="13"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5750735</v>
      </c>
      <c r="AN54" s="373">
        <v>25517</v>
      </c>
      <c r="AO54" s="374">
        <v>-0.2</v>
      </c>
      <c r="AP54" s="375">
        <v>24354</v>
      </c>
      <c r="AQ54" s="376">
        <v>-1.8</v>
      </c>
      <c r="AR54" s="377">
        <v>1.6</v>
      </c>
    </row>
    <row r="55" spans="1:44" ht="13"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8395638</v>
      </c>
      <c r="AN55" s="365">
        <v>37206</v>
      </c>
      <c r="AO55" s="366">
        <v>13.4</v>
      </c>
      <c r="AP55" s="367">
        <v>45426</v>
      </c>
      <c r="AQ55" s="368">
        <v>6.7</v>
      </c>
      <c r="AR55" s="369">
        <v>6.7</v>
      </c>
    </row>
    <row r="56" spans="1:44" ht="13"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5650442</v>
      </c>
      <c r="AN56" s="373">
        <v>25040</v>
      </c>
      <c r="AO56" s="374">
        <v>-1.9</v>
      </c>
      <c r="AP56" s="375">
        <v>24508</v>
      </c>
      <c r="AQ56" s="376">
        <v>0.6</v>
      </c>
      <c r="AR56" s="377">
        <v>-2.5</v>
      </c>
    </row>
    <row r="57" spans="1:44" ht="13"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14282262</v>
      </c>
      <c r="AN57" s="365">
        <v>63452</v>
      </c>
      <c r="AO57" s="366">
        <v>70.5</v>
      </c>
      <c r="AP57" s="367">
        <v>45022</v>
      </c>
      <c r="AQ57" s="368">
        <v>-0.9</v>
      </c>
      <c r="AR57" s="369">
        <v>71.400000000000006</v>
      </c>
    </row>
    <row r="58" spans="1:44" ht="13"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10750578</v>
      </c>
      <c r="AN58" s="373">
        <v>47761</v>
      </c>
      <c r="AO58" s="374">
        <v>90.7</v>
      </c>
      <c r="AP58" s="375">
        <v>25247</v>
      </c>
      <c r="AQ58" s="376">
        <v>3</v>
      </c>
      <c r="AR58" s="377">
        <v>87.7</v>
      </c>
    </row>
    <row r="59" spans="1:44" ht="13"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12125727</v>
      </c>
      <c r="AN59" s="365">
        <v>54042</v>
      </c>
      <c r="AO59" s="366">
        <v>-14.8</v>
      </c>
      <c r="AP59" s="367">
        <v>46035</v>
      </c>
      <c r="AQ59" s="368">
        <v>2.2999999999999998</v>
      </c>
      <c r="AR59" s="369">
        <v>-17.100000000000001</v>
      </c>
    </row>
    <row r="60" spans="1:44" ht="13"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9368154</v>
      </c>
      <c r="AN60" s="373">
        <v>41752</v>
      </c>
      <c r="AO60" s="374">
        <v>-12.6</v>
      </c>
      <c r="AP60" s="375">
        <v>25158</v>
      </c>
      <c r="AQ60" s="376">
        <v>-0.4</v>
      </c>
      <c r="AR60" s="377">
        <v>-12.2</v>
      </c>
    </row>
    <row r="61" spans="1:44" ht="13"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9885150</v>
      </c>
      <c r="AN61" s="380">
        <v>43912</v>
      </c>
      <c r="AO61" s="381">
        <v>16.399999999999999</v>
      </c>
      <c r="AP61" s="382">
        <v>44524</v>
      </c>
      <c r="AQ61" s="383">
        <v>2</v>
      </c>
      <c r="AR61" s="369">
        <v>14.4</v>
      </c>
    </row>
    <row r="62" spans="1:44" ht="13"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7456885</v>
      </c>
      <c r="AN62" s="373">
        <v>33127</v>
      </c>
      <c r="AO62" s="374">
        <v>18.5</v>
      </c>
      <c r="AP62" s="375">
        <v>24816</v>
      </c>
      <c r="AQ62" s="376">
        <v>1.2</v>
      </c>
      <c r="AR62" s="377">
        <v>17.3</v>
      </c>
    </row>
    <row r="63" spans="1:44" ht="13"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 hidden="1" x14ac:dyDescent="0.2">
      <c r="AK70" s="294"/>
      <c r="AL70" s="294"/>
      <c r="AM70" s="294"/>
      <c r="AN70" s="294"/>
      <c r="AO70" s="294"/>
      <c r="AP70" s="294"/>
      <c r="AQ70" s="294"/>
      <c r="AR70" s="294"/>
    </row>
    <row r="71" spans="1:46" ht="13" hidden="1" x14ac:dyDescent="0.2">
      <c r="AK71" s="294"/>
      <c r="AL71" s="294"/>
      <c r="AM71" s="294"/>
      <c r="AN71" s="294"/>
      <c r="AO71" s="294"/>
      <c r="AP71" s="294"/>
      <c r="AQ71" s="294"/>
      <c r="AR71" s="294"/>
    </row>
    <row r="72" spans="1:46" ht="13" hidden="1" x14ac:dyDescent="0.2">
      <c r="AK72" s="294"/>
      <c r="AL72" s="294"/>
      <c r="AM72" s="294"/>
      <c r="AN72" s="294"/>
      <c r="AO72" s="294"/>
      <c r="AP72" s="294"/>
      <c r="AQ72" s="294"/>
      <c r="AR72" s="294"/>
    </row>
    <row r="73" spans="1:46" ht="13" hidden="1" x14ac:dyDescent="0.2">
      <c r="AK73" s="294"/>
      <c r="AL73" s="294"/>
      <c r="AM73" s="294"/>
      <c r="AN73" s="294"/>
      <c r="AO73" s="294"/>
      <c r="AP73" s="294"/>
      <c r="AQ73" s="294"/>
      <c r="AR73" s="294"/>
    </row>
    <row r="74" spans="1:46" ht="13" hidden="1" x14ac:dyDescent="0.2"/>
  </sheetData>
  <sheetProtection algorithmName="SHA-512" hashValue="EyPZB3qkmP5VoLRL5INI4I6Pq/YRQbTZWCT0qxrEhr/zSr+YdbYNZ1HddfvHFCN2wsXtnX8ckTDl8ECMZ0DWuQ==" saltValue="VEiG5VG33cxayH/8C/aeS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 x14ac:dyDescent="0.2">
      <c r="B2" s="291"/>
      <c r="DG2" s="291"/>
    </row>
    <row r="3" spans="2:125" ht="13"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 x14ac:dyDescent="0.2"/>
    <row r="5" spans="2:125" ht="13" x14ac:dyDescent="0.2"/>
    <row r="6" spans="2:125" ht="13" x14ac:dyDescent="0.2"/>
    <row r="7" spans="2:125" ht="13" x14ac:dyDescent="0.2"/>
    <row r="8" spans="2:125" ht="13" x14ac:dyDescent="0.2"/>
    <row r="9" spans="2:125" ht="13" x14ac:dyDescent="0.2">
      <c r="DU9" s="29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1"/>
    </row>
    <row r="18" spans="125:125" ht="13" x14ac:dyDescent="0.2"/>
    <row r="19" spans="125:125" ht="13" x14ac:dyDescent="0.2"/>
    <row r="20" spans="125:125" ht="13" x14ac:dyDescent="0.2">
      <c r="DU20" s="291"/>
    </row>
    <row r="21" spans="125:125" ht="13" x14ac:dyDescent="0.2">
      <c r="DU21" s="29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1"/>
    </row>
    <row r="29" spans="125:125" ht="13" x14ac:dyDescent="0.2"/>
    <row r="30" spans="125:125" ht="13" x14ac:dyDescent="0.2"/>
    <row r="31" spans="125:125" ht="13" x14ac:dyDescent="0.2"/>
    <row r="32" spans="125:125" ht="13" x14ac:dyDescent="0.2"/>
    <row r="33" spans="2:125" ht="13" x14ac:dyDescent="0.2">
      <c r="B33" s="291"/>
      <c r="G33" s="291"/>
      <c r="I33" s="291"/>
    </row>
    <row r="34" spans="2:125" ht="13" x14ac:dyDescent="0.2">
      <c r="C34" s="291"/>
      <c r="P34" s="291"/>
      <c r="DE34" s="291"/>
      <c r="DH34" s="291"/>
    </row>
    <row r="35" spans="2:125" ht="13" x14ac:dyDescent="0.2">
      <c r="D35" s="291"/>
      <c r="E35" s="291"/>
      <c r="DG35" s="291"/>
      <c r="DJ35" s="291"/>
      <c r="DP35" s="291"/>
      <c r="DQ35" s="291"/>
      <c r="DR35" s="291"/>
      <c r="DS35" s="291"/>
      <c r="DT35" s="291"/>
      <c r="DU35" s="291"/>
    </row>
    <row r="36" spans="2:125" ht="13"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 x14ac:dyDescent="0.2">
      <c r="DU37" s="291"/>
    </row>
    <row r="38" spans="2:125" ht="13" x14ac:dyDescent="0.2">
      <c r="DT38" s="291"/>
      <c r="DU38" s="291"/>
    </row>
    <row r="39" spans="2:125" ht="13" x14ac:dyDescent="0.2"/>
    <row r="40" spans="2:125" ht="13" x14ac:dyDescent="0.2">
      <c r="DH40" s="291"/>
    </row>
    <row r="41" spans="2:125" ht="13" x14ac:dyDescent="0.2">
      <c r="DE41" s="291"/>
    </row>
    <row r="42" spans="2:125" ht="13" x14ac:dyDescent="0.2">
      <c r="DG42" s="291"/>
      <c r="DJ42" s="291"/>
    </row>
    <row r="43" spans="2:125" ht="13"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 x14ac:dyDescent="0.2">
      <c r="DU44" s="291"/>
    </row>
    <row r="45" spans="2:125" ht="13" x14ac:dyDescent="0.2"/>
    <row r="46" spans="2:125" ht="13" x14ac:dyDescent="0.2"/>
    <row r="47" spans="2:125" ht="13" x14ac:dyDescent="0.2"/>
    <row r="48" spans="2:125" ht="13" x14ac:dyDescent="0.2">
      <c r="DT48" s="291"/>
      <c r="DU48" s="291"/>
    </row>
    <row r="49" spans="120:125" ht="13" x14ac:dyDescent="0.2">
      <c r="DU49" s="291"/>
    </row>
    <row r="50" spans="120:125" ht="13" x14ac:dyDescent="0.2">
      <c r="DU50" s="291"/>
    </row>
    <row r="51" spans="120:125" ht="13" x14ac:dyDescent="0.2">
      <c r="DP51" s="291"/>
      <c r="DQ51" s="291"/>
      <c r="DR51" s="291"/>
      <c r="DS51" s="291"/>
      <c r="DT51" s="291"/>
      <c r="DU51" s="291"/>
    </row>
    <row r="52" spans="120:125" ht="13" x14ac:dyDescent="0.2"/>
    <row r="53" spans="120:125" ht="13" x14ac:dyDescent="0.2"/>
    <row r="54" spans="120:125" ht="13" x14ac:dyDescent="0.2">
      <c r="DU54" s="291"/>
    </row>
    <row r="55" spans="120:125" ht="13" x14ac:dyDescent="0.2"/>
    <row r="56" spans="120:125" ht="13" x14ac:dyDescent="0.2"/>
    <row r="57" spans="120:125" ht="13" x14ac:dyDescent="0.2"/>
    <row r="58" spans="120:125" ht="13" x14ac:dyDescent="0.2">
      <c r="DU58" s="291"/>
    </row>
    <row r="59" spans="120:125" ht="13" x14ac:dyDescent="0.2"/>
    <row r="60" spans="120:125" ht="13" x14ac:dyDescent="0.2"/>
    <row r="61" spans="120:125" ht="13" x14ac:dyDescent="0.2"/>
    <row r="62" spans="120:125" ht="13" x14ac:dyDescent="0.2"/>
    <row r="63" spans="120:125" ht="13" x14ac:dyDescent="0.2">
      <c r="DU63" s="291"/>
    </row>
    <row r="64" spans="120:125" ht="13" x14ac:dyDescent="0.2">
      <c r="DT64" s="291"/>
      <c r="DU64" s="291"/>
    </row>
    <row r="65" spans="123:125" ht="13" x14ac:dyDescent="0.2"/>
    <row r="66" spans="123:125" ht="13" x14ac:dyDescent="0.2"/>
    <row r="67" spans="123:125" ht="13" x14ac:dyDescent="0.2"/>
    <row r="68" spans="123:125" ht="13" x14ac:dyDescent="0.2"/>
    <row r="69" spans="123:125" ht="13" x14ac:dyDescent="0.2">
      <c r="DS69" s="291"/>
      <c r="DT69" s="291"/>
      <c r="DU69" s="29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1"/>
    </row>
    <row r="83" spans="116:125" ht="13" x14ac:dyDescent="0.2">
      <c r="DM83" s="291"/>
      <c r="DN83" s="291"/>
      <c r="DO83" s="291"/>
      <c r="DP83" s="291"/>
      <c r="DQ83" s="291"/>
      <c r="DR83" s="291"/>
      <c r="DS83" s="291"/>
      <c r="DT83" s="291"/>
      <c r="DU83" s="291"/>
    </row>
    <row r="84" spans="116:125" ht="13" x14ac:dyDescent="0.2"/>
    <row r="85" spans="116:125" ht="13" x14ac:dyDescent="0.2"/>
    <row r="86" spans="116:125" ht="13" x14ac:dyDescent="0.2"/>
    <row r="87" spans="116:125" ht="13" x14ac:dyDescent="0.2"/>
    <row r="88" spans="116:125" ht="13" x14ac:dyDescent="0.2">
      <c r="DU88" s="29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20" spans="125:125" ht="13.5" hidden="1" customHeight="1" x14ac:dyDescent="0.2"/>
    <row r="121" spans="125:125" ht="13.5" hidden="1" customHeight="1" x14ac:dyDescent="0.2">
      <c r="DU121" s="291"/>
    </row>
  </sheetData>
  <sheetProtection algorithmName="SHA-512" hashValue="3mt0c/DLq6y6bFoK5Ks85/aztbrpoZrw9YJyVFbhaCAbhAV6yO/bZUVrZnFTppD1stdh17hxtc6yRunJyyRQjw==" saltValue="hZsWt45N6q0evocve3kH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 x14ac:dyDescent="0.2">
      <c r="B2" s="291"/>
      <c r="T2" s="291"/>
    </row>
    <row r="3" spans="1:125" ht="13"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1"/>
      <c r="G33" s="291"/>
      <c r="I33" s="291"/>
    </row>
    <row r="34" spans="2:125" ht="13" x14ac:dyDescent="0.2">
      <c r="C34" s="291"/>
      <c r="P34" s="291"/>
      <c r="R34" s="291"/>
      <c r="U34" s="291"/>
    </row>
    <row r="35" spans="2:125" ht="13"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 x14ac:dyDescent="0.2">
      <c r="F36" s="291"/>
      <c r="H36" s="291"/>
      <c r="J36" s="291"/>
      <c r="K36" s="291"/>
      <c r="L36" s="291"/>
      <c r="M36" s="291"/>
      <c r="N36" s="291"/>
      <c r="O36" s="291"/>
      <c r="Q36" s="291"/>
      <c r="S36" s="291"/>
      <c r="V36" s="291"/>
    </row>
    <row r="37" spans="2:125" ht="13" x14ac:dyDescent="0.2"/>
    <row r="38" spans="2:125" ht="13" x14ac:dyDescent="0.2"/>
    <row r="39" spans="2:125" ht="13" x14ac:dyDescent="0.2"/>
    <row r="40" spans="2:125" ht="13" x14ac:dyDescent="0.2">
      <c r="U40" s="291"/>
    </row>
    <row r="41" spans="2:125" ht="13" x14ac:dyDescent="0.2">
      <c r="R41" s="291"/>
    </row>
    <row r="42" spans="2:125" ht="13"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 x14ac:dyDescent="0.2">
      <c r="Q43" s="291"/>
      <c r="S43" s="291"/>
      <c r="V43" s="29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565</v>
      </c>
    </row>
  </sheetData>
  <sheetProtection algorithmName="SHA-512" hashValue="U9zylIcmPWNaQvhW2oJ5yhsmH6Vvd4eWKWW/mjtn0Jnqimeh9wyHNnBcISUGPAtRtxYDZcX+8ycozV/AoWKtlA==" saltValue="D5h81M7Ytzu90NsLvQn6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089843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6" t="s">
        <v>3</v>
      </c>
      <c r="D47" s="1236"/>
      <c r="E47" s="1237"/>
      <c r="F47" s="11">
        <v>14.14</v>
      </c>
      <c r="G47" s="12">
        <v>12.09</v>
      </c>
      <c r="H47" s="12">
        <v>22.84</v>
      </c>
      <c r="I47" s="12">
        <v>24.8</v>
      </c>
      <c r="J47" s="13">
        <v>27.1</v>
      </c>
    </row>
    <row r="48" spans="2:10" ht="57.75" customHeight="1" x14ac:dyDescent="0.2">
      <c r="B48" s="14"/>
      <c r="C48" s="1238" t="s">
        <v>4</v>
      </c>
      <c r="D48" s="1238"/>
      <c r="E48" s="1239"/>
      <c r="F48" s="15">
        <v>8.35</v>
      </c>
      <c r="G48" s="16">
        <v>6.77</v>
      </c>
      <c r="H48" s="16">
        <v>8.44</v>
      </c>
      <c r="I48" s="16">
        <v>5.78</v>
      </c>
      <c r="J48" s="17">
        <v>7.37</v>
      </c>
    </row>
    <row r="49" spans="2:10" ht="57.75" customHeight="1" thickBot="1" x14ac:dyDescent="0.25">
      <c r="B49" s="18"/>
      <c r="C49" s="1240" t="s">
        <v>5</v>
      </c>
      <c r="D49" s="1240"/>
      <c r="E49" s="1241"/>
      <c r="F49" s="19">
        <v>10.75</v>
      </c>
      <c r="G49" s="20" t="s">
        <v>571</v>
      </c>
      <c r="H49" s="20">
        <v>10.19</v>
      </c>
      <c r="I49" s="20">
        <v>4.29</v>
      </c>
      <c r="J49" s="21">
        <v>1.91</v>
      </c>
    </row>
    <row r="50" spans="2:10" ht="13.5" customHeight="1" x14ac:dyDescent="0.2"/>
  </sheetData>
  <sheetProtection algorithmName="SHA-512" hashValue="ULc9u3KoJCu5DX9UXPN7EgsdZof3BzL1G8zpGTbuYf0CECZ1jLyUF3NlUTROY8bsB6KD3MvPb1U79ZLc9p+s8A==" saltValue="QW9IUOxZY5hHCm5kbpNv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2021-03-19T05:36:50Z</cp:lastPrinted>
  <dcterms:created xsi:type="dcterms:W3CDTF">2021-02-05T02:08:56Z</dcterms:created>
  <dcterms:modified xsi:type="dcterms:W3CDTF">2021-10-26T08:30:27Z</dcterms:modified>
  <cp:category/>
</cp:coreProperties>
</file>