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28_開成町\"/>
    </mc:Choice>
  </mc:AlternateContent>
  <workbookProtection workbookAlgorithmName="SHA-512" workbookHashValue="c83DTE7F2uT3mmCWkI+OHK8PyFq3LYA9/iDq+9uxep4TDUqiVV4BwBTh1yrlvI5ePSDykWEbm7XoxxWubGoQmQ==" workbookSaltValue="6bAfVxiD2zy0kuScGMOxwQ==" workbookSpinCount="100000" lockStructure="1"/>
  <bookViews>
    <workbookView xWindow="-120" yWindow="-120" windowWidth="20736"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<sst xmlns="http://schemas.openxmlformats.org/spreadsheetml/2006/main" count="228" uniqueCount="113">
  <si>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</si>
  <si>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</si>
  <si>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</si>
  <si>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</si>
  <si>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</si>
  <si>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</si>
  <si>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</si>
  <si>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</si>
  <si>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</si>
  <si>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</si>
  <si>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</si>
  <si>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</si>
  <si>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</si>
  <si>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</si>
  <si>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</si>
  <si>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</si>
  <si>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</si>
  <si>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</si>
  <si>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</si>
  <si>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</si>
  <si>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</si>
  <si>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</si>
  <si>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</si>
  <si>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</si>
  <si>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</si>
  <si>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</si>
  <si>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</si>
  <si>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</si>
  <si>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</si>
  <si>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</si>
  <si>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</si>
  <si>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</si>
  <si>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</si>
  <si>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</si>
  <si>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</si>
  <si>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</si>
  <si>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</si>
  <si>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</si>
  <si>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</si>
  <si>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</si>
  <si>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</si>
  <si>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</si>
  <si>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</si>
  <si>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</si>
  <si>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</si>
  <si>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</si>
  <si>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</si>
  <si>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</si>
  <si>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</si>
  <si>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</si>
  <si>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</si>
  <si>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</si>
  <si>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</si>
  <si>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</si>
  <si>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</si>
  <si>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</si>
  <si>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</si>
  <si>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</si>
  <si>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</si>
  <si>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</si>
  <si>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</si>
  <si>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</si>
  <si>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</si>
  <si>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</si>
  <si>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</si>
  <si>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</si>
  <si>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</si>
  <si>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</si>
  <si>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</si>
  <si>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</si>
  <si>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</si>
  <si>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</si>
  <si>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</si>
  <si>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</si>
  <si>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</si>
  <si>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</si>
  <si>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</si>
  <si>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</si>
  <si>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</si>
  <si>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</si>
  <si>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</si>
  <si>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</si>
  <si>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</si>
  <si>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</si>
  <si>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</si>
  <si>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</si>
  <si>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</si>
  <si>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</si>
  <si>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</si>
  <si>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</si>
  <si>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</si>
  <si>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</si>
  <si>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開成町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</si>
  <si>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</si>
  <si>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</si>
  <si>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</si>
  <si>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</si>
  <si>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</si>
  <si>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</si>
  <si>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</si>
  <si>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</si>
  <si>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</si>
  <si>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</si>
  <si>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</si>
  <si>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</si>
  <si>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</si>
  <si>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</si>
  <si>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</si>
  <si>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</si>
  <si>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</si>
  <si>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他会計からの繰入金等がない状態で、経常収支比率100％以上、累積欠損金比率０％、流動比率100％以上を保っています。
　しかし、企業債残高対給水収益比率は類似団体と比較すると高い水準になっていることから、企業債の利用制限を継続しています。
　また、有収率は類似団体と比較し高い水準となっているため、引き続き効果的に配水できるよう、漏水調査を行い対応を図っていきます。</t>
    <rPh sb="1" eb="2">
      <t>タ</t>
    </rPh>
    <rPh sb="2" eb="4">
      <t>カイケイ</t>
    </rPh>
    <rPh sb="7" eb="9">
      <t>クリイレ</t>
    </rPh>
    <rPh sb="9" eb="10">
      <t>キン</t>
    </rPh>
    <rPh sb="10" eb="11">
      <t>トウ</t>
    </rPh>
    <rPh sb="14" eb="16">
      <t>ジョウタイ</t>
    </rPh>
    <rPh sb="20" eb="22">
      <t>シュウシ</t>
    </rPh>
    <rPh sb="22" eb="24">
      <t>ヒリツ</t>
    </rPh>
    <rPh sb="28" eb="30">
      <t>イジョウ</t>
    </rPh>
    <rPh sb="31" eb="33">
      <t>ルイセキ</t>
    </rPh>
    <rPh sb="33" eb="35">
      <t>ケッソン</t>
    </rPh>
    <rPh sb="35" eb="36">
      <t>キン</t>
    </rPh>
    <rPh sb="36" eb="38">
      <t>ヒリツ</t>
    </rPh>
    <rPh sb="41" eb="43">
      <t>リュウドウ</t>
    </rPh>
    <rPh sb="43" eb="45">
      <t>ヒリツ</t>
    </rPh>
    <rPh sb="49" eb="51">
      <t>イジョウ</t>
    </rPh>
    <rPh sb="52" eb="53">
      <t>タモ</t>
    </rPh>
    <rPh sb="65" eb="67">
      <t>キギョウ</t>
    </rPh>
    <rPh sb="67" eb="68">
      <t>サイ</t>
    </rPh>
    <rPh sb="68" eb="70">
      <t>ザンダカ</t>
    </rPh>
    <rPh sb="70" eb="71">
      <t>タイ</t>
    </rPh>
    <rPh sb="71" eb="73">
      <t>キュウスイ</t>
    </rPh>
    <rPh sb="73" eb="75">
      <t>シュウエキ</t>
    </rPh>
    <rPh sb="75" eb="77">
      <t>ヒリツ</t>
    </rPh>
    <rPh sb="78" eb="80">
      <t>ルイジ</t>
    </rPh>
    <rPh sb="80" eb="82">
      <t>ダンタイ</t>
    </rPh>
    <rPh sb="83" eb="85">
      <t>ヒカク</t>
    </rPh>
    <rPh sb="88" eb="89">
      <t>タカ</t>
    </rPh>
    <rPh sb="90" eb="92">
      <t>スイジュン</t>
    </rPh>
    <rPh sb="103" eb="105">
      <t>キギョウ</t>
    </rPh>
    <rPh sb="105" eb="106">
      <t>サイ</t>
    </rPh>
    <rPh sb="107" eb="109">
      <t>リヨウ</t>
    </rPh>
    <rPh sb="109" eb="111">
      <t>セイゲン</t>
    </rPh>
    <rPh sb="112" eb="114">
      <t>ケイゾク</t>
    </rPh>
    <rPh sb="125" eb="128">
      <t>ユウシュウリツ</t>
    </rPh>
    <rPh sb="129" eb="131">
      <t>ルイジ</t>
    </rPh>
    <rPh sb="131" eb="133">
      <t>ダンタイ</t>
    </rPh>
    <rPh sb="134" eb="136">
      <t>ヒカク</t>
    </rPh>
    <rPh sb="137" eb="138">
      <t>タカ</t>
    </rPh>
    <rPh sb="139" eb="141">
      <t>スイジュン</t>
    </rPh>
    <rPh sb="150" eb="151">
      <t>ヒ</t>
    </rPh>
    <rPh sb="152" eb="153">
      <t>ツヅ</t>
    </rPh>
    <rPh sb="154" eb="157">
      <t>コウカテキ</t>
    </rPh>
    <rPh sb="158" eb="160">
      <t>ハイスイ</t>
    </rPh>
    <rPh sb="166" eb="168">
      <t>ロウスイ</t>
    </rPh>
    <rPh sb="168" eb="170">
      <t>チョウサ</t>
    </rPh>
    <rPh sb="171" eb="172">
      <t>オコナ</t>
    </rPh>
    <rPh sb="173" eb="175">
      <t>タイオウ</t>
    </rPh>
    <rPh sb="176" eb="177">
      <t>ハカ</t>
    </rPh>
    <phoneticPr fontId="4"/>
  </si>
  <si>
    <t>　経常収支比率は比較的高い状態ですが、有形固定資産減価償却率・管路経年化率が上昇しているため、老朽化対策等、投資の在り方について検討が必要です。
　また、平成29年度に実施した料金改定の結果による料金回収率や給水収益の推移を注視しながら、経営状況の把握に努めます。</t>
    <rPh sb="2" eb="3">
      <t>ジョウ</t>
    </rPh>
    <phoneticPr fontId="4"/>
  </si>
  <si>
    <t>　有形固定資産減価償却率が類似団体と比較して高くなっていることや、管路経年化率の上昇により、老朽化が進んでいることがわかります。
　しかし、管路更新率は類似団体と比較し高くなっていることから、必要な管路更新が進んでいることがわかります。
　引き続き、安定した配水を行うため、自然災害等に備えた重要管の耐震を計画的に進めていく必要があります。</t>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22" eb="23">
      <t>タカ</t>
    </rPh>
    <rPh sb="33" eb="35">
      <t>カンロ</t>
    </rPh>
    <rPh sb="35" eb="38">
      <t>ケイネンカ</t>
    </rPh>
    <rPh sb="38" eb="39">
      <t>リツ</t>
    </rPh>
    <rPh sb="40" eb="42">
      <t>ジョウショウ</t>
    </rPh>
    <rPh sb="46" eb="49">
      <t>ロウキュウカ</t>
    </rPh>
    <rPh sb="50" eb="51">
      <t>スス</t>
    </rPh>
    <rPh sb="70" eb="72">
      <t>カンロ</t>
    </rPh>
    <rPh sb="72" eb="74">
      <t>コウシン</t>
    </rPh>
    <rPh sb="74" eb="75">
      <t>リツ</t>
    </rPh>
    <rPh sb="76" eb="78">
      <t>ルイジ</t>
    </rPh>
    <rPh sb="78" eb="80">
      <t>ダンタイ</t>
    </rPh>
    <rPh sb="81" eb="83">
      <t>ヒカク</t>
    </rPh>
    <rPh sb="96" eb="98">
      <t>ヒツヨウ</t>
    </rPh>
    <rPh sb="99" eb="101">
      <t>カンロ</t>
    </rPh>
    <rPh sb="101" eb="103">
      <t>コウシン</t>
    </rPh>
    <rPh sb="104" eb="105">
      <t>スス</t>
    </rPh>
    <rPh sb="120" eb="121">
      <t>ヒ</t>
    </rPh>
    <rPh sb="122" eb="123">
      <t>ツヅ</t>
    </rPh>
    <rPh sb="125" eb="127">
      <t>アンテイ</t>
    </rPh>
    <rPh sb="129" eb="131">
      <t>ハイスイ</t>
    </rPh>
    <rPh sb="132" eb="133">
      <t>オコナ</t>
    </rPh>
    <rPh sb="137" eb="139">
      <t>シゼン</t>
    </rPh>
    <rPh sb="139" eb="141">
      <t>サイガイ</t>
    </rPh>
    <rPh sb="141" eb="142">
      <t>トウ</t>
    </rPh>
    <rPh sb="143" eb="144">
      <t>ソナ</t>
    </rPh>
    <rPh sb="146" eb="148">
      <t>ジュウヨウ</t>
    </rPh>
    <rPh sb="148" eb="149">
      <t>カン</t>
    </rPh>
    <rPh sb="150" eb="152">
      <t>タイシン</t>
    </rPh>
    <rPh sb="153" eb="156">
      <t>ケイカクテキ</t>
    </rPh>
    <rPh sb="157" eb="158">
      <t>スス</t>
    </rPh>
    <rPh sb="162" eb="1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</si>
</sst>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c:v>
                </c:pt>
                <c:pt idx="1">
                  <c:v>0.61</c:v>
                </c:pt>
                <c:pt idx="2">
                  <c:v>0.57999999999999996</c:v>
                </c:pt>
                <c:pt idx="3">
                  <c:v>0.45</c:v>
                </c:pt>
                <c:pt idx="4">
                  <c:v>0.62</c:v>
                </c:pt>
              </c:numCache>
            </c:numRef>
          </c:val>
          <c:extLst xmlns:c16r2="http://schemas.microsoft.com/office/drawing/2015/06/chart">
            <c:ext xmlns:c16="http://schemas.microsoft.com/office/drawing/2014/chart" uri="{C3380CC4-5D6E-409C-BE32-E72D297353CC}">
              <c16:uniqueId val="{00000000-5DEF-4AE3-9AD0-FA7A2EDC2E68}"/>
            </c:ext>
          </c:extLst>
        </c:ser>
        <c:dLbls>
          <c:showLegendKey val="0"/>
          <c:showVal val="0"/>
          <c:showCatName val="0"/>
          <c:showSerName val="0"/>
          <c:showPercent val="0"/>
          <c:showBubbleSize val="0"/>
        </c:dLbls>
        <c:gapWidth val="150"/>
        <c:axId val="228391520"/>
        <c:axId val="22877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5DEF-4AE3-9AD0-FA7A2EDC2E68}"/>
            </c:ext>
          </c:extLst>
        </c:ser>
        <c:dLbls>
          <c:showLegendKey val="0"/>
          <c:showVal val="0"/>
          <c:showCatName val="0"/>
          <c:showSerName val="0"/>
          <c:showPercent val="0"/>
          <c:showBubbleSize val="0"/>
        </c:dLbls>
        <c:marker val="1"/>
        <c:smooth val="0"/>
        <c:axId val="228391520"/>
        <c:axId val="228774328"/>
      </c:lineChart>
      <c:dateAx>
        <c:axId val="228391520"/>
        <c:scaling>
          <c:orientation val="minMax"/>
        </c:scaling>
        <c:delete val="1"/>
        <c:axPos val="b"/>
        <c:numFmt formatCode="&quot;H&quot;yy" sourceLinked="1"/>
        <c:majorTickMark val="none"/>
        <c:minorTickMark val="none"/>
        <c:tickLblPos val="none"/>
        <c:crossAx val="228774328"/>
        <c:crosses val="autoZero"/>
        <c:auto val="1"/>
        <c:lblOffset val="100"/>
        <c:baseTimeUnit val="years"/>
      </c:dateAx>
      <c:valAx>
        <c:axId val="22877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61.63</c:v>
                </c:pt>
                <c:pt idx="1">
                  <c:v>61.52</c:v>
                </c:pt>
                <c:pt idx="2">
                  <c:v>62.31</c:v>
                </c:pt>
                <c:pt idx="3">
                  <c:v>63.05</c:v>
                </c:pt>
                <c:pt idx="4">
                  <c:v>61.78</c:v>
                </c:pt>
              </c:numCache>
            </c:numRef>
          </c:val>
          <c:extLst xmlns:c16r2="http://schemas.microsoft.com/office/drawing/2015/06/chart">
            <c:ext xmlns:c16="http://schemas.microsoft.com/office/drawing/2014/chart" uri="{C3380CC4-5D6E-409C-BE32-E72D297353CC}">
              <c16:uniqueId val="{00000000-88FA-4457-89BB-B1FE02DA34DC}"/>
            </c:ext>
          </c:extLst>
        </c:ser>
        <c:dLbls>
          <c:showLegendKey val="0"/>
          <c:showVal val="0"/>
          <c:showCatName val="0"/>
          <c:showSerName val="0"/>
          <c:showPercent val="0"/>
          <c:showBubbleSize val="0"/>
        </c:dLbls>
        <c:gapWidth val="150"/>
        <c:axId val="229590960"/>
        <c:axId val="22958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88FA-4457-89BB-B1FE02DA34DC}"/>
            </c:ext>
          </c:extLst>
        </c:ser>
        <c:dLbls>
          <c:showLegendKey val="0"/>
          <c:showVal val="0"/>
          <c:showCatName val="0"/>
          <c:showSerName val="0"/>
          <c:showPercent val="0"/>
          <c:showBubbleSize val="0"/>
        </c:dLbls>
        <c:marker val="1"/>
        <c:smooth val="0"/>
        <c:axId val="229590960"/>
        <c:axId val="229589392"/>
      </c:lineChart>
      <c:dateAx>
        <c:axId val="229590960"/>
        <c:scaling>
          <c:orientation val="minMax"/>
        </c:scaling>
        <c:delete val="1"/>
        <c:axPos val="b"/>
        <c:numFmt formatCode="&quot;H&quot;yy" sourceLinked="1"/>
        <c:majorTickMark val="none"/>
        <c:minorTickMark val="none"/>
        <c:tickLblPos val="none"/>
        <c:crossAx val="229589392"/>
        <c:crosses val="autoZero"/>
        <c:auto val="1"/>
        <c:lblOffset val="100"/>
        <c:baseTimeUnit val="years"/>
      </c:dateAx>
      <c:valAx>
        <c:axId val="22958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9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90.48</c:v>
                </c:pt>
                <c:pt idx="1">
                  <c:v>93.37</c:v>
                </c:pt>
                <c:pt idx="2">
                  <c:v>92.99</c:v>
                </c:pt>
                <c:pt idx="3">
                  <c:v>92.29</c:v>
                </c:pt>
                <c:pt idx="4">
                  <c:v>93.61</c:v>
                </c:pt>
              </c:numCache>
            </c:numRef>
          </c:val>
          <c:extLst xmlns:c16r2="http://schemas.microsoft.com/office/drawing/2015/06/chart">
            <c:ext xmlns:c16="http://schemas.microsoft.com/office/drawing/2014/chart" uri="{C3380CC4-5D6E-409C-BE32-E72D297353CC}">
              <c16:uniqueId val="{00000000-4111-4709-B223-6AFA24B55BAD}"/>
            </c:ext>
          </c:extLst>
        </c:ser>
        <c:dLbls>
          <c:showLegendKey val="0"/>
          <c:showVal val="0"/>
          <c:showCatName val="0"/>
          <c:showSerName val="0"/>
          <c:showPercent val="0"/>
          <c:showBubbleSize val="0"/>
        </c:dLbls>
        <c:gapWidth val="150"/>
        <c:axId val="229587432"/>
        <c:axId val="22958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4111-4709-B223-6AFA24B55BAD}"/>
            </c:ext>
          </c:extLst>
        </c:ser>
        <c:dLbls>
          <c:showLegendKey val="0"/>
          <c:showVal val="0"/>
          <c:showCatName val="0"/>
          <c:showSerName val="0"/>
          <c:showPercent val="0"/>
          <c:showBubbleSize val="0"/>
        </c:dLbls>
        <c:marker val="1"/>
        <c:smooth val="0"/>
        <c:axId val="229587432"/>
        <c:axId val="229587824"/>
      </c:lineChart>
      <c:dateAx>
        <c:axId val="229587432"/>
        <c:scaling>
          <c:orientation val="minMax"/>
        </c:scaling>
        <c:delete val="1"/>
        <c:axPos val="b"/>
        <c:numFmt formatCode="&quot;H&quot;yy" sourceLinked="1"/>
        <c:majorTickMark val="none"/>
        <c:minorTickMark val="none"/>
        <c:tickLblPos val="none"/>
        <c:crossAx val="229587824"/>
        <c:crosses val="autoZero"/>
        <c:auto val="1"/>
        <c:lblOffset val="100"/>
        <c:baseTimeUnit val="years"/>
      </c:dateAx>
      <c:valAx>
        <c:axId val="22958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8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116.47</c:v>
                </c:pt>
                <c:pt idx="1">
                  <c:v>126.21</c:v>
                </c:pt>
                <c:pt idx="2">
                  <c:v>132.81</c:v>
                </c:pt>
                <c:pt idx="3">
                  <c:v>129.27000000000001</c:v>
                </c:pt>
                <c:pt idx="4">
                  <c:v>117.18</c:v>
                </c:pt>
              </c:numCache>
            </c:numRef>
          </c:val>
          <c:extLst xmlns:c16r2="http://schemas.microsoft.com/office/drawing/2015/06/chart">
            <c:ext xmlns:c16="http://schemas.microsoft.com/office/drawing/2014/chart" uri="{C3380CC4-5D6E-409C-BE32-E72D297353CC}">
              <c16:uniqueId val="{00000000-9952-41DB-81CE-A7CB7B8EEC42}"/>
            </c:ext>
          </c:extLst>
        </c:ser>
        <c:dLbls>
          <c:showLegendKey val="0"/>
          <c:showVal val="0"/>
          <c:showCatName val="0"/>
          <c:showSerName val="0"/>
          <c:showPercent val="0"/>
          <c:showBubbleSize val="0"/>
        </c:dLbls>
        <c:gapWidth val="150"/>
        <c:axId val="228776680"/>
        <c:axId val="22877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9952-41DB-81CE-A7CB7B8EEC42}"/>
            </c:ext>
          </c:extLst>
        </c:ser>
        <c:dLbls>
          <c:showLegendKey val="0"/>
          <c:showVal val="0"/>
          <c:showCatName val="0"/>
          <c:showSerName val="0"/>
          <c:showPercent val="0"/>
          <c:showBubbleSize val="0"/>
        </c:dLbls>
        <c:marker val="1"/>
        <c:smooth val="0"/>
        <c:axId val="228776680"/>
        <c:axId val="228775504"/>
      </c:lineChart>
      <c:dateAx>
        <c:axId val="228776680"/>
        <c:scaling>
          <c:orientation val="minMax"/>
        </c:scaling>
        <c:delete val="1"/>
        <c:axPos val="b"/>
        <c:numFmt formatCode="&quot;H&quot;yy" sourceLinked="1"/>
        <c:majorTickMark val="none"/>
        <c:minorTickMark val="none"/>
        <c:tickLblPos val="none"/>
        <c:crossAx val="228775504"/>
        <c:crosses val="autoZero"/>
        <c:auto val="1"/>
        <c:lblOffset val="100"/>
        <c:baseTimeUnit val="years"/>
      </c:dateAx>
      <c:valAx>
        <c:axId val="22877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77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48.7</c:v>
                </c:pt>
                <c:pt idx="1">
                  <c:v>49.55</c:v>
                </c:pt>
                <c:pt idx="2">
                  <c:v>50.4</c:v>
                </c:pt>
                <c:pt idx="3">
                  <c:v>50.73</c:v>
                </c:pt>
                <c:pt idx="4">
                  <c:v>51.63</c:v>
                </c:pt>
              </c:numCache>
            </c:numRef>
          </c:val>
          <c:extLst xmlns:c16r2="http://schemas.microsoft.com/office/drawing/2015/06/chart">
            <c:ext xmlns:c16="http://schemas.microsoft.com/office/drawing/2014/chart" uri="{C3380CC4-5D6E-409C-BE32-E72D297353CC}">
              <c16:uniqueId val="{00000000-55C0-41AC-9D51-1F4F9AB26546}"/>
            </c:ext>
          </c:extLst>
        </c:ser>
        <c:dLbls>
          <c:showLegendKey val="0"/>
          <c:showVal val="0"/>
          <c:showCatName val="0"/>
          <c:showSerName val="0"/>
          <c:showPercent val="0"/>
          <c:showBubbleSize val="0"/>
        </c:dLbls>
        <c:gapWidth val="150"/>
        <c:axId val="228775896"/>
        <c:axId val="2287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55C0-41AC-9D51-1F4F9AB26546}"/>
            </c:ext>
          </c:extLst>
        </c:ser>
        <c:dLbls>
          <c:showLegendKey val="0"/>
          <c:showVal val="0"/>
          <c:showCatName val="0"/>
          <c:showSerName val="0"/>
          <c:showPercent val="0"/>
          <c:showBubbleSize val="0"/>
        </c:dLbls>
        <c:marker val="1"/>
        <c:smooth val="0"/>
        <c:axId val="228775896"/>
        <c:axId val="228776288"/>
      </c:lineChart>
      <c:dateAx>
        <c:axId val="228775896"/>
        <c:scaling>
          <c:orientation val="minMax"/>
        </c:scaling>
        <c:delete val="1"/>
        <c:axPos val="b"/>
        <c:numFmt formatCode="&quot;H&quot;yy" sourceLinked="1"/>
        <c:majorTickMark val="none"/>
        <c:minorTickMark val="none"/>
        <c:tickLblPos val="none"/>
        <c:crossAx val="228776288"/>
        <c:crosses val="autoZero"/>
        <c:auto val="1"/>
        <c:lblOffset val="100"/>
        <c:baseTimeUnit val="years"/>
      </c:dateAx>
      <c:valAx>
        <c:axId val="2287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7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7.63</c:v>
                </c:pt>
                <c:pt idx="1">
                  <c:v>7.84</c:v>
                </c:pt>
                <c:pt idx="2">
                  <c:v>9.0399999999999991</c:v>
                </c:pt>
                <c:pt idx="3">
                  <c:v>9.35</c:v>
                </c:pt>
                <c:pt idx="4">
                  <c:v>9.49</c:v>
                </c:pt>
              </c:numCache>
            </c:numRef>
          </c:val>
          <c:extLst xmlns:c16r2="http://schemas.microsoft.com/office/drawing/2015/06/chart">
            <c:ext xmlns:c16="http://schemas.microsoft.com/office/drawing/2014/chart" uri="{C3380CC4-5D6E-409C-BE32-E72D297353CC}">
              <c16:uniqueId val="{00000000-D1B2-4251-A75C-6E2E6B1AB65B}"/>
            </c:ext>
          </c:extLst>
        </c:ser>
        <c:dLbls>
          <c:showLegendKey val="0"/>
          <c:showVal val="0"/>
          <c:showCatName val="0"/>
          <c:showSerName val="0"/>
          <c:showPercent val="0"/>
          <c:showBubbleSize val="0"/>
        </c:dLbls>
        <c:gapWidth val="150"/>
        <c:axId val="229164384"/>
        <c:axId val="22916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D1B2-4251-A75C-6E2E6B1AB65B}"/>
            </c:ext>
          </c:extLst>
        </c:ser>
        <c:dLbls>
          <c:showLegendKey val="0"/>
          <c:showVal val="0"/>
          <c:showCatName val="0"/>
          <c:showSerName val="0"/>
          <c:showPercent val="0"/>
          <c:showBubbleSize val="0"/>
        </c:dLbls>
        <c:marker val="1"/>
        <c:smooth val="0"/>
        <c:axId val="229164384"/>
        <c:axId val="229167520"/>
      </c:lineChart>
      <c:dateAx>
        <c:axId val="229164384"/>
        <c:scaling>
          <c:orientation val="minMax"/>
        </c:scaling>
        <c:delete val="1"/>
        <c:axPos val="b"/>
        <c:numFmt formatCode="&quot;H&quot;yy" sourceLinked="1"/>
        <c:majorTickMark val="none"/>
        <c:minorTickMark val="none"/>
        <c:tickLblPos val="none"/>
        <c:crossAx val="229167520"/>
        <c:crosses val="autoZero"/>
        <c:auto val="1"/>
        <c:lblOffset val="100"/>
        <c:baseTimeUnit val="years"/>
      </c:dateAx>
      <c:valAx>
        <c:axId val="2291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7F-4800-9932-C140AF93C5CB}"/>
            </c:ext>
          </c:extLst>
        </c:ser>
        <c:dLbls>
          <c:showLegendKey val="0"/>
          <c:showVal val="0"/>
          <c:showCatName val="0"/>
          <c:showSerName val="0"/>
          <c:showPercent val="0"/>
          <c:showBubbleSize val="0"/>
        </c:dLbls>
        <c:gapWidth val="150"/>
        <c:axId val="229165560"/>
        <c:axId val="22916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437F-4800-9932-C140AF93C5CB}"/>
            </c:ext>
          </c:extLst>
        </c:ser>
        <c:dLbls>
          <c:showLegendKey val="0"/>
          <c:showVal val="0"/>
          <c:showCatName val="0"/>
          <c:showSerName val="0"/>
          <c:showPercent val="0"/>
          <c:showBubbleSize val="0"/>
        </c:dLbls>
        <c:marker val="1"/>
        <c:smooth val="0"/>
        <c:axId val="229165560"/>
        <c:axId val="229166736"/>
      </c:lineChart>
      <c:dateAx>
        <c:axId val="229165560"/>
        <c:scaling>
          <c:orientation val="minMax"/>
        </c:scaling>
        <c:delete val="1"/>
        <c:axPos val="b"/>
        <c:numFmt formatCode="&quot;H&quot;yy" sourceLinked="1"/>
        <c:majorTickMark val="none"/>
        <c:minorTickMark val="none"/>
        <c:tickLblPos val="none"/>
        <c:crossAx val="229166736"/>
        <c:crosses val="autoZero"/>
        <c:auto val="1"/>
        <c:lblOffset val="100"/>
        <c:baseTimeUnit val="years"/>
      </c:dateAx>
      <c:valAx>
        <c:axId val="22916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16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577.9</c:v>
                </c:pt>
                <c:pt idx="1">
                  <c:v>867.93</c:v>
                </c:pt>
                <c:pt idx="2">
                  <c:v>783.1</c:v>
                </c:pt>
                <c:pt idx="3">
                  <c:v>433.65</c:v>
                </c:pt>
                <c:pt idx="4">
                  <c:v>455.05</c:v>
                </c:pt>
              </c:numCache>
            </c:numRef>
          </c:val>
          <c:extLst xmlns:c16r2="http://schemas.microsoft.com/office/drawing/2015/06/chart">
            <c:ext xmlns:c16="http://schemas.microsoft.com/office/drawing/2014/chart" uri="{C3380CC4-5D6E-409C-BE32-E72D297353CC}">
              <c16:uniqueId val="{00000000-A411-463E-B5B1-3F923E07BDCB}"/>
            </c:ext>
          </c:extLst>
        </c:ser>
        <c:dLbls>
          <c:showLegendKey val="0"/>
          <c:showVal val="0"/>
          <c:showCatName val="0"/>
          <c:showSerName val="0"/>
          <c:showPercent val="0"/>
          <c:showBubbleSize val="0"/>
        </c:dLbls>
        <c:gapWidth val="150"/>
        <c:axId val="229167128"/>
        <c:axId val="22916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A411-463E-B5B1-3F923E07BDCB}"/>
            </c:ext>
          </c:extLst>
        </c:ser>
        <c:dLbls>
          <c:showLegendKey val="0"/>
          <c:showVal val="0"/>
          <c:showCatName val="0"/>
          <c:showSerName val="0"/>
          <c:showPercent val="0"/>
          <c:showBubbleSize val="0"/>
        </c:dLbls>
        <c:marker val="1"/>
        <c:smooth val="0"/>
        <c:axId val="229167128"/>
        <c:axId val="229168304"/>
      </c:lineChart>
      <c:dateAx>
        <c:axId val="229167128"/>
        <c:scaling>
          <c:orientation val="minMax"/>
        </c:scaling>
        <c:delete val="1"/>
        <c:axPos val="b"/>
        <c:numFmt formatCode="&quot;H&quot;yy" sourceLinked="1"/>
        <c:majorTickMark val="none"/>
        <c:minorTickMark val="none"/>
        <c:tickLblPos val="none"/>
        <c:crossAx val="229168304"/>
        <c:crosses val="autoZero"/>
        <c:auto val="1"/>
        <c:lblOffset val="100"/>
        <c:baseTimeUnit val="years"/>
      </c:dateAx>
      <c:valAx>
        <c:axId val="22916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16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699.46</c:v>
                </c:pt>
                <c:pt idx="1">
                  <c:v>669.75</c:v>
                </c:pt>
                <c:pt idx="2">
                  <c:v>592.74</c:v>
                </c:pt>
                <c:pt idx="3">
                  <c:v>578.1</c:v>
                </c:pt>
                <c:pt idx="4">
                  <c:v>572.30999999999995</c:v>
                </c:pt>
              </c:numCache>
            </c:numRef>
          </c:val>
          <c:extLst xmlns:c16r2="http://schemas.microsoft.com/office/drawing/2015/06/chart">
            <c:ext xmlns:c16="http://schemas.microsoft.com/office/drawing/2014/chart" uri="{C3380CC4-5D6E-409C-BE32-E72D297353CC}">
              <c16:uniqueId val="{00000000-7358-466A-98D7-91B23008C255}"/>
            </c:ext>
          </c:extLst>
        </c:ser>
        <c:dLbls>
          <c:showLegendKey val="0"/>
          <c:showVal val="0"/>
          <c:showCatName val="0"/>
          <c:showSerName val="0"/>
          <c:showPercent val="0"/>
          <c:showBubbleSize val="0"/>
        </c:dLbls>
        <c:gapWidth val="150"/>
        <c:axId val="229167912"/>
        <c:axId val="22916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7358-466A-98D7-91B23008C255}"/>
            </c:ext>
          </c:extLst>
        </c:ser>
        <c:dLbls>
          <c:showLegendKey val="0"/>
          <c:showVal val="0"/>
          <c:showCatName val="0"/>
          <c:showSerName val="0"/>
          <c:showPercent val="0"/>
          <c:showBubbleSize val="0"/>
        </c:dLbls>
        <c:marker val="1"/>
        <c:smooth val="0"/>
        <c:axId val="229167912"/>
        <c:axId val="229169480"/>
      </c:lineChart>
      <c:dateAx>
        <c:axId val="229167912"/>
        <c:scaling>
          <c:orientation val="minMax"/>
        </c:scaling>
        <c:delete val="1"/>
        <c:axPos val="b"/>
        <c:numFmt formatCode="&quot;H&quot;yy" sourceLinked="1"/>
        <c:majorTickMark val="none"/>
        <c:minorTickMark val="none"/>
        <c:tickLblPos val="none"/>
        <c:crossAx val="229169480"/>
        <c:crosses val="autoZero"/>
        <c:auto val="1"/>
        <c:lblOffset val="100"/>
        <c:baseTimeUnit val="years"/>
      </c:dateAx>
      <c:valAx>
        <c:axId val="229169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16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95</c:v>
                </c:pt>
                <c:pt idx="1">
                  <c:v>97.97</c:v>
                </c:pt>
                <c:pt idx="2">
                  <c:v>109.63</c:v>
                </c:pt>
                <c:pt idx="3">
                  <c:v>107.96</c:v>
                </c:pt>
                <c:pt idx="4">
                  <c:v>102.26</c:v>
                </c:pt>
              </c:numCache>
            </c:numRef>
          </c:val>
          <c:extLst xmlns:c16r2="http://schemas.microsoft.com/office/drawing/2015/06/chart">
            <c:ext xmlns:c16="http://schemas.microsoft.com/office/drawing/2014/chart" uri="{C3380CC4-5D6E-409C-BE32-E72D297353CC}">
              <c16:uniqueId val="{00000000-9C4D-44C3-8B7A-E87C64CC1CB2}"/>
            </c:ext>
          </c:extLst>
        </c:ser>
        <c:dLbls>
          <c:showLegendKey val="0"/>
          <c:showVal val="0"/>
          <c:showCatName val="0"/>
          <c:showSerName val="0"/>
          <c:showPercent val="0"/>
          <c:showBubbleSize val="0"/>
        </c:dLbls>
        <c:gapWidth val="150"/>
        <c:axId val="229170264"/>
        <c:axId val="22916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9C4D-44C3-8B7A-E87C64CC1CB2}"/>
            </c:ext>
          </c:extLst>
        </c:ser>
        <c:dLbls>
          <c:showLegendKey val="0"/>
          <c:showVal val="0"/>
          <c:showCatName val="0"/>
          <c:showSerName val="0"/>
          <c:showPercent val="0"/>
          <c:showBubbleSize val="0"/>
        </c:dLbls>
        <c:marker val="1"/>
        <c:smooth val="0"/>
        <c:axId val="229170264"/>
        <c:axId val="229165168"/>
      </c:lineChart>
      <c:dateAx>
        <c:axId val="229170264"/>
        <c:scaling>
          <c:orientation val="minMax"/>
        </c:scaling>
        <c:delete val="1"/>
        <c:axPos val="b"/>
        <c:numFmt formatCode="&quot;H&quot;yy" sourceLinked="1"/>
        <c:majorTickMark val="none"/>
        <c:minorTickMark val="none"/>
        <c:tickLblPos val="none"/>
        <c:crossAx val="229165168"/>
        <c:crosses val="autoZero"/>
        <c:auto val="1"/>
        <c:lblOffset val="100"/>
        <c:baseTimeUnit val="years"/>
      </c:dateAx>
      <c:valAx>
        <c:axId val="22916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7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86.1</c:v>
                </c:pt>
                <c:pt idx="1">
                  <c:v>83.44</c:v>
                </c:pt>
                <c:pt idx="2">
                  <c:v>81.96</c:v>
                </c:pt>
                <c:pt idx="3">
                  <c:v>84.4</c:v>
                </c:pt>
                <c:pt idx="4">
                  <c:v>89.02</c:v>
                </c:pt>
              </c:numCache>
            </c:numRef>
          </c:val>
          <c:extLst xmlns:c16r2="http://schemas.microsoft.com/office/drawing/2015/06/chart">
            <c:ext xmlns:c16="http://schemas.microsoft.com/office/drawing/2014/chart" uri="{C3380CC4-5D6E-409C-BE32-E72D297353CC}">
              <c16:uniqueId val="{00000000-8B02-48EF-A22C-F4AC9D04C0FE}"/>
            </c:ext>
          </c:extLst>
        </c:ser>
        <c:dLbls>
          <c:showLegendKey val="0"/>
          <c:showVal val="0"/>
          <c:showCatName val="0"/>
          <c:showSerName val="0"/>
          <c:showPercent val="0"/>
          <c:showBubbleSize val="0"/>
        </c:dLbls>
        <c:gapWidth val="150"/>
        <c:axId val="229586256"/>
        <c:axId val="22958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8B02-48EF-A22C-F4AC9D04C0FE}"/>
            </c:ext>
          </c:extLst>
        </c:ser>
        <c:dLbls>
          <c:showLegendKey val="0"/>
          <c:showVal val="0"/>
          <c:showCatName val="0"/>
          <c:showSerName val="0"/>
          <c:showPercent val="0"/>
          <c:showBubbleSize val="0"/>
        </c:dLbls>
        <c:marker val="1"/>
        <c:smooth val="0"/>
        <c:axId val="229586256"/>
        <c:axId val="229589000"/>
      </c:lineChart>
      <c:dateAx>
        <c:axId val="229586256"/>
        <c:scaling>
          <c:orientation val="minMax"/>
        </c:scaling>
        <c:delete val="1"/>
        <c:axPos val="b"/>
        <c:numFmt formatCode="&quot;H&quot;yy" sourceLinked="1"/>
        <c:majorTickMark val="none"/>
        <c:minorTickMark val="none"/>
        <c:tickLblPos val="none"/>
        <c:crossAx val="229589000"/>
        <c:crosses val="autoZero"/>
        <c:auto val="1"/>
        <c:lblOffset val="100"/>
        <c:baseTimeUnit val="years"/>
      </c:dateAx>
      <c:valAx>
        <c:axId val="22958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8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神奈川県　開成町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18005</v>
      </c>
      <c r="AM8" s="61"/>
      <c r="AN8" s="61"/>
      <c r="AO8" s="61"/>
      <c r="AP8" s="61"/>
      <c r="AQ8" s="61"/>
      <c r="AR8" s="61"/>
      <c r="AS8" s="61"/>
      <c r="AT8" s="52">
        <f>データ!$S$6</f>
        <v>6.55</v>
      </c>
      <c r="AU8" s="53"/>
      <c r="AV8" s="53"/>
      <c r="AW8" s="53"/>
      <c r="AX8" s="53"/>
      <c r="AY8" s="53"/>
      <c r="AZ8" s="53"/>
      <c r="BA8" s="53"/>
      <c r="BB8" s="54">
        <f>データ!$T$6</f>
        <v>2748.85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67.12</v>
      </c>
      <c r="J10" s="53"/>
      <c r="K10" s="53"/>
      <c r="L10" s="53"/>
      <c r="M10" s="53"/>
      <c r="N10" s="53"/>
      <c r="O10" s="64"/>
      <c r="P10" s="54">
        <f>データ!$P$6</f>
        <v>99.88</v>
      </c>
      <c r="Q10" s="54"/>
      <c r="R10" s="54"/>
      <c r="S10" s="54"/>
      <c r="T10" s="54"/>
      <c r="U10" s="54"/>
      <c r="V10" s="54"/>
      <c r="W10" s="61">
        <f>データ!$Q$6</f>
        <v>1705</v>
      </c>
      <c r="X10" s="61"/>
      <c r="Y10" s="61"/>
      <c r="Z10" s="61"/>
      <c r="AA10" s="61"/>
      <c r="AB10" s="61"/>
      <c r="AC10" s="61"/>
      <c r="AD10" s="2"/>
      <c r="AE10" s="2"/>
      <c r="AF10" s="2"/>
      <c r="AG10" s="2"/>
      <c r="AH10" s="4"/>
      <c r="AI10" s="4"/>
      <c r="AJ10" s="4"/>
      <c r="AK10" s="4"/>
      <c r="AL10" s="61">
        <f>データ!$U$6</f>
        <v>18042</v>
      </c>
      <c r="AM10" s="61"/>
      <c r="AN10" s="61"/>
      <c r="AO10" s="61"/>
      <c r="AP10" s="61"/>
      <c r="AQ10" s="61"/>
      <c r="AR10" s="61"/>
      <c r="AS10" s="61"/>
      <c r="AT10" s="52">
        <f>データ!$V$6</f>
        <v>6.65</v>
      </c>
      <c r="AU10" s="53"/>
      <c r="AV10" s="53"/>
      <c r="AW10" s="53"/>
      <c r="AX10" s="53"/>
      <c r="AY10" s="53"/>
      <c r="AZ10" s="53"/>
      <c r="BA10" s="53"/>
      <c r="BB10" s="54">
        <f>データ!$W$6</f>
        <v>2713.08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9kE4MsaRW6F/qpXWPpnpDTp/gS/m8hCxJRzJFXOJQnrC7s11Y41P/5CjB21EmlZ8kdzn4JCLr7DCihiqxsIbg==" saltValue="FXFA8HufTwU1uk9Jq7grt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2019</v>
      </c>
      <c r="C6" s="34">
        <f t="shared" ref="C6:W6" si="3">C7</f>
        <v>143669</v>
      </c>
      <c r="D6" s="34">
        <f t="shared" si="3"/>
        <v>46</v>
      </c>
      <c r="E6" s="34">
        <f t="shared" si="3"/>
        <v>1</v>
      </c>
      <c r="F6" s="34">
        <f t="shared" si="3"/>
        <v>0</v>
      </c>
      <c r="G6" s="34">
        <f t="shared" si="3"/>
        <v>1</v>
      </c>
      <c r="H6" s="34" t="str">
        <f t="shared" si="3"/>
        <v>神奈川県　開成町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67.12</v>
      </c>
      <c r="P6" s="35">
        <f t="shared" si="3"/>
        <v>99.88</v>
      </c>
      <c r="Q6" s="35">
        <f t="shared" si="3"/>
        <v>1705</v>
      </c>
      <c r="R6" s="35">
        <f t="shared" si="3"/>
        <v>18005</v>
      </c>
      <c r="S6" s="35">
        <f t="shared" si="3"/>
        <v>6.55</v>
      </c>
      <c r="T6" s="35">
        <f t="shared" si="3"/>
        <v>2748.85</v>
      </c>
      <c r="U6" s="35">
        <f t="shared" si="3"/>
        <v>18042</v>
      </c>
      <c r="V6" s="35">
        <f t="shared" si="3"/>
        <v>6.65</v>
      </c>
      <c r="W6" s="35">
        <f t="shared" si="3"/>
        <v>2713.08</v>
      </c>
      <c r="X6" s="36">
        <f>IF(X7="",NA(),X7)</f>
        <v>116.47</v>
      </c>
      <c r="Y6" s="36">
        <f t="shared" ref="Y6:AG6" si="4">IF(Y7="",NA(),Y7)</f>
        <v>126.21</v>
      </c>
      <c r="Z6" s="36">
        <f t="shared" si="4"/>
        <v>132.81</v>
      </c>
      <c r="AA6" s="36">
        <f t="shared" si="4"/>
        <v>129.27000000000001</v>
      </c>
      <c r="AB6" s="36">
        <f t="shared" si="4"/>
        <v>117.18</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577.9</v>
      </c>
      <c r="AU6" s="36">
        <f t="shared" ref="AU6:BC6" si="6">IF(AU7="",NA(),AU7)</f>
        <v>867.93</v>
      </c>
      <c r="AV6" s="36">
        <f t="shared" si="6"/>
        <v>783.1</v>
      </c>
      <c r="AW6" s="36">
        <f t="shared" si="6"/>
        <v>433.65</v>
      </c>
      <c r="AX6" s="36">
        <f t="shared" si="6"/>
        <v>455.05</v>
      </c>
      <c r="AY6" s="36">
        <f t="shared" si="6"/>
        <v>391.54</v>
      </c>
      <c r="AZ6" s="36">
        <f t="shared" si="6"/>
        <v>384.34</v>
      </c>
      <c r="BA6" s="36">
        <f t="shared" si="6"/>
        <v>359.47</v>
      </c>
      <c r="BB6" s="36">
        <f t="shared" si="6"/>
        <v>369.69</v>
      </c>
      <c r="BC6" s="36">
        <f t="shared" si="6"/>
        <v>379.08</v>
      </c>
      <c r="BD6" s="35" t="str">
        <f>IF(BD7="","",IF(BD7="-","【-】","【"&amp;SUBSTITUTE(TEXT(BD7,"#,##0.00"),"-","△")&amp;"】"))</f>
        <v>【264.97】</v>
      </c>
      <c r="BE6" s="36">
        <f>IF(BE7="",NA(),BE7)</f>
        <v>699.46</v>
      </c>
      <c r="BF6" s="36">
        <f t="shared" ref="BF6:BN6" si="7">IF(BF7="",NA(),BF7)</f>
        <v>669.75</v>
      </c>
      <c r="BG6" s="36">
        <f t="shared" si="7"/>
        <v>592.74</v>
      </c>
      <c r="BH6" s="36">
        <f t="shared" si="7"/>
        <v>578.1</v>
      </c>
      <c r="BI6" s="36">
        <f t="shared" si="7"/>
        <v>572.30999999999995</v>
      </c>
      <c r="BJ6" s="36">
        <f t="shared" si="7"/>
        <v>386.97</v>
      </c>
      <c r="BK6" s="36">
        <f t="shared" si="7"/>
        <v>380.58</v>
      </c>
      <c r="BL6" s="36">
        <f t="shared" si="7"/>
        <v>401.79</v>
      </c>
      <c r="BM6" s="36">
        <f t="shared" si="7"/>
        <v>402.99</v>
      </c>
      <c r="BN6" s="36">
        <f t="shared" si="7"/>
        <v>398.98</v>
      </c>
      <c r="BO6" s="35" t="str">
        <f>IF(BO7="","",IF(BO7="-","【-】","【"&amp;SUBSTITUTE(TEXT(BO7,"#,##0.00"),"-","△")&amp;"】"))</f>
        <v>【266.61】</v>
      </c>
      <c r="BP6" s="36">
        <f>IF(BP7="",NA(),BP7)</f>
        <v>95</v>
      </c>
      <c r="BQ6" s="36">
        <f t="shared" ref="BQ6:BY6" si="8">IF(BQ7="",NA(),BQ7)</f>
        <v>97.97</v>
      </c>
      <c r="BR6" s="36">
        <f t="shared" si="8"/>
        <v>109.63</v>
      </c>
      <c r="BS6" s="36">
        <f t="shared" si="8"/>
        <v>107.96</v>
      </c>
      <c r="BT6" s="36">
        <f t="shared" si="8"/>
        <v>102.26</v>
      </c>
      <c r="BU6" s="36">
        <f t="shared" si="8"/>
        <v>101.72</v>
      </c>
      <c r="BV6" s="36">
        <f t="shared" si="8"/>
        <v>102.38</v>
      </c>
      <c r="BW6" s="36">
        <f t="shared" si="8"/>
        <v>100.12</v>
      </c>
      <c r="BX6" s="36">
        <f t="shared" si="8"/>
        <v>98.66</v>
      </c>
      <c r="BY6" s="36">
        <f t="shared" si="8"/>
        <v>98.64</v>
      </c>
      <c r="BZ6" s="35" t="str">
        <f>IF(BZ7="","",IF(BZ7="-","【-】","【"&amp;SUBSTITUTE(TEXT(BZ7,"#,##0.00"),"-","△")&amp;"】"))</f>
        <v>【103.24】</v>
      </c>
      <c r="CA6" s="36">
        <f>IF(CA7="",NA(),CA7)</f>
        <v>86.1</v>
      </c>
      <c r="CB6" s="36">
        <f t="shared" ref="CB6:CJ6" si="9">IF(CB7="",NA(),CB7)</f>
        <v>83.44</v>
      </c>
      <c r="CC6" s="36">
        <f t="shared" si="9"/>
        <v>81.96</v>
      </c>
      <c r="CD6" s="36">
        <f t="shared" si="9"/>
        <v>84.4</v>
      </c>
      <c r="CE6" s="36">
        <f t="shared" si="9"/>
        <v>89.02</v>
      </c>
      <c r="CF6" s="36">
        <f t="shared" si="9"/>
        <v>168.2</v>
      </c>
      <c r="CG6" s="36">
        <f t="shared" si="9"/>
        <v>168.67</v>
      </c>
      <c r="CH6" s="36">
        <f t="shared" si="9"/>
        <v>174.97</v>
      </c>
      <c r="CI6" s="36">
        <f t="shared" si="9"/>
        <v>178.59</v>
      </c>
      <c r="CJ6" s="36">
        <f t="shared" si="9"/>
        <v>178.92</v>
      </c>
      <c r="CK6" s="35" t="str">
        <f>IF(CK7="","",IF(CK7="-","【-】","【"&amp;SUBSTITUTE(TEXT(CK7,"#,##0.00"),"-","△")&amp;"】"))</f>
        <v>【168.38】</v>
      </c>
      <c r="CL6" s="36">
        <f>IF(CL7="",NA(),CL7)</f>
        <v>61.63</v>
      </c>
      <c r="CM6" s="36">
        <f t="shared" ref="CM6:CU6" si="10">IF(CM7="",NA(),CM7)</f>
        <v>61.52</v>
      </c>
      <c r="CN6" s="36">
        <f t="shared" si="10"/>
        <v>62.31</v>
      </c>
      <c r="CO6" s="36">
        <f t="shared" si="10"/>
        <v>63.05</v>
      </c>
      <c r="CP6" s="36">
        <f t="shared" si="10"/>
        <v>61.78</v>
      </c>
      <c r="CQ6" s="36">
        <f t="shared" si="10"/>
        <v>54.77</v>
      </c>
      <c r="CR6" s="36">
        <f t="shared" si="10"/>
        <v>54.92</v>
      </c>
      <c r="CS6" s="36">
        <f t="shared" si="10"/>
        <v>55.63</v>
      </c>
      <c r="CT6" s="36">
        <f t="shared" si="10"/>
        <v>55.03</v>
      </c>
      <c r="CU6" s="36">
        <f t="shared" si="10"/>
        <v>55.14</v>
      </c>
      <c r="CV6" s="35" t="str">
        <f>IF(CV7="","",IF(CV7="-","【-】","【"&amp;SUBSTITUTE(TEXT(CV7,"#,##0.00"),"-","△")&amp;"】"))</f>
        <v>【60.00】</v>
      </c>
      <c r="CW6" s="36">
        <f>IF(CW7="",NA(),CW7)</f>
        <v>90.48</v>
      </c>
      <c r="CX6" s="36">
        <f t="shared" ref="CX6:DF6" si="11">IF(CX7="",NA(),CX7)</f>
        <v>93.37</v>
      </c>
      <c r="CY6" s="36">
        <f t="shared" si="11"/>
        <v>92.99</v>
      </c>
      <c r="CZ6" s="36">
        <f t="shared" si="11"/>
        <v>92.29</v>
      </c>
      <c r="DA6" s="36">
        <f t="shared" si="11"/>
        <v>93.61</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48.7</v>
      </c>
      <c r="DI6" s="36">
        <f t="shared" ref="DI6:DQ6" si="12">IF(DI7="",NA(),DI7)</f>
        <v>49.55</v>
      </c>
      <c r="DJ6" s="36">
        <f t="shared" si="12"/>
        <v>50.4</v>
      </c>
      <c r="DK6" s="36">
        <f t="shared" si="12"/>
        <v>50.73</v>
      </c>
      <c r="DL6" s="36">
        <f t="shared" si="12"/>
        <v>51.63</v>
      </c>
      <c r="DM6" s="36">
        <f t="shared" si="12"/>
        <v>47.46</v>
      </c>
      <c r="DN6" s="36">
        <f t="shared" si="12"/>
        <v>48.49</v>
      </c>
      <c r="DO6" s="36">
        <f t="shared" si="12"/>
        <v>48.05</v>
      </c>
      <c r="DP6" s="36">
        <f t="shared" si="12"/>
        <v>48.87</v>
      </c>
      <c r="DQ6" s="36">
        <f t="shared" si="12"/>
        <v>49.92</v>
      </c>
      <c r="DR6" s="35" t="str">
        <f>IF(DR7="","",IF(DR7="-","【-】","【"&amp;SUBSTITUTE(TEXT(DR7,"#,##0.00"),"-","△")&amp;"】"))</f>
        <v>【49.59】</v>
      </c>
      <c r="DS6" s="36">
        <f>IF(DS7="",NA(),DS7)</f>
        <v>7.63</v>
      </c>
      <c r="DT6" s="36">
        <f t="shared" ref="DT6:EB6" si="13">IF(DT7="",NA(),DT7)</f>
        <v>7.84</v>
      </c>
      <c r="DU6" s="36">
        <f t="shared" si="13"/>
        <v>9.0399999999999991</v>
      </c>
      <c r="DV6" s="36">
        <f t="shared" si="13"/>
        <v>9.35</v>
      </c>
      <c r="DW6" s="36">
        <f t="shared" si="13"/>
        <v>9.49</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0.4</v>
      </c>
      <c r="EE6" s="36">
        <f t="shared" ref="EE6:EM6" si="14">IF(EE7="",NA(),EE7)</f>
        <v>0.61</v>
      </c>
      <c r="EF6" s="36">
        <f t="shared" si="14"/>
        <v>0.57999999999999996</v>
      </c>
      <c r="EG6" s="36">
        <f t="shared" si="14"/>
        <v>0.45</v>
      </c>
      <c r="EH6" s="36">
        <f t="shared" si="14"/>
        <v>0.62</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143669</v>
      </c>
      <c r="D7" s="38">
        <v>46</v>
      </c>
      <c r="E7" s="38">
        <v>1</v>
      </c>
      <c r="F7" s="38">
        <v>0</v>
      </c>
      <c r="G7" s="38">
        <v>1</v>
      </c>
      <c r="H7" s="38" t="s">
        <v>92</v>
      </c>
      <c r="I7" s="38" t="s">
        <v>93</v>
      </c>
      <c r="J7" s="38" t="s">
        <v>94</v>
      </c>
      <c r="K7" s="38" t="s">
        <v>95</v>
      </c>
      <c r="L7" s="38" t="s">
        <v>96</v>
      </c>
      <c r="M7" s="38" t="s">
        <v>97</v>
      </c>
      <c r="N7" s="39" t="s">
        <v>98</v>
      </c>
      <c r="O7" s="39">
        <v>67.12</v>
      </c>
      <c r="P7" s="39">
        <v>99.88</v>
      </c>
      <c r="Q7" s="39">
        <v>1705</v>
      </c>
      <c r="R7" s="39">
        <v>18005</v>
      </c>
      <c r="S7" s="39">
        <v>6.55</v>
      </c>
      <c r="T7" s="39">
        <v>2748.85</v>
      </c>
      <c r="U7" s="39">
        <v>18042</v>
      </c>
      <c r="V7" s="39">
        <v>6.65</v>
      </c>
      <c r="W7" s="39">
        <v>2713.08</v>
      </c>
      <c r="X7" s="39">
        <v>116.47</v>
      </c>
      <c r="Y7" s="39">
        <v>126.21</v>
      </c>
      <c r="Z7" s="39">
        <v>132.81</v>
      </c>
      <c r="AA7" s="39">
        <v>129.27000000000001</v>
      </c>
      <c r="AB7" s="39">
        <v>117.18</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577.9</v>
      </c>
      <c r="AU7" s="39">
        <v>867.93</v>
      </c>
      <c r="AV7" s="39">
        <v>783.1</v>
      </c>
      <c r="AW7" s="39">
        <v>433.65</v>
      </c>
      <c r="AX7" s="39">
        <v>455.05</v>
      </c>
      <c r="AY7" s="39">
        <v>391.54</v>
      </c>
      <c r="AZ7" s="39">
        <v>384.34</v>
      </c>
      <c r="BA7" s="39">
        <v>359.47</v>
      </c>
      <c r="BB7" s="39">
        <v>369.69</v>
      </c>
      <c r="BC7" s="39">
        <v>379.08</v>
      </c>
      <c r="BD7" s="39">
        <v>264.97000000000003</v>
      </c>
      <c r="BE7" s="39">
        <v>699.46</v>
      </c>
      <c r="BF7" s="39">
        <v>669.75</v>
      </c>
      <c r="BG7" s="39">
        <v>592.74</v>
      </c>
      <c r="BH7" s="39">
        <v>578.1</v>
      </c>
      <c r="BI7" s="39">
        <v>572.30999999999995</v>
      </c>
      <c r="BJ7" s="39">
        <v>386.97</v>
      </c>
      <c r="BK7" s="39">
        <v>380.58</v>
      </c>
      <c r="BL7" s="39">
        <v>401.79</v>
      </c>
      <c r="BM7" s="39">
        <v>402.99</v>
      </c>
      <c r="BN7" s="39">
        <v>398.98</v>
      </c>
      <c r="BO7" s="39">
        <v>266.61</v>
      </c>
      <c r="BP7" s="39">
        <v>95</v>
      </c>
      <c r="BQ7" s="39">
        <v>97.97</v>
      </c>
      <c r="BR7" s="39">
        <v>109.63</v>
      </c>
      <c r="BS7" s="39">
        <v>107.96</v>
      </c>
      <c r="BT7" s="39">
        <v>102.26</v>
      </c>
      <c r="BU7" s="39">
        <v>101.72</v>
      </c>
      <c r="BV7" s="39">
        <v>102.38</v>
      </c>
      <c r="BW7" s="39">
        <v>100.12</v>
      </c>
      <c r="BX7" s="39">
        <v>98.66</v>
      </c>
      <c r="BY7" s="39">
        <v>98.64</v>
      </c>
      <c r="BZ7" s="39">
        <v>103.24</v>
      </c>
      <c r="CA7" s="39">
        <v>86.1</v>
      </c>
      <c r="CB7" s="39">
        <v>83.44</v>
      </c>
      <c r="CC7" s="39">
        <v>81.96</v>
      </c>
      <c r="CD7" s="39">
        <v>84.4</v>
      </c>
      <c r="CE7" s="39">
        <v>89.02</v>
      </c>
      <c r="CF7" s="39">
        <v>168.2</v>
      </c>
      <c r="CG7" s="39">
        <v>168.67</v>
      </c>
      <c r="CH7" s="39">
        <v>174.97</v>
      </c>
      <c r="CI7" s="39">
        <v>178.59</v>
      </c>
      <c r="CJ7" s="39">
        <v>178.92</v>
      </c>
      <c r="CK7" s="39">
        <v>168.38</v>
      </c>
      <c r="CL7" s="39">
        <v>61.63</v>
      </c>
      <c r="CM7" s="39">
        <v>61.52</v>
      </c>
      <c r="CN7" s="39">
        <v>62.31</v>
      </c>
      <c r="CO7" s="39">
        <v>63.05</v>
      </c>
      <c r="CP7" s="39">
        <v>61.78</v>
      </c>
      <c r="CQ7" s="39">
        <v>54.77</v>
      </c>
      <c r="CR7" s="39">
        <v>54.92</v>
      </c>
      <c r="CS7" s="39">
        <v>55.63</v>
      </c>
      <c r="CT7" s="39">
        <v>55.03</v>
      </c>
      <c r="CU7" s="39">
        <v>55.14</v>
      </c>
      <c r="CV7" s="39">
        <v>60</v>
      </c>
      <c r="CW7" s="39">
        <v>90.48</v>
      </c>
      <c r="CX7" s="39">
        <v>93.37</v>
      </c>
      <c r="CY7" s="39">
        <v>92.99</v>
      </c>
      <c r="CZ7" s="39">
        <v>92.29</v>
      </c>
      <c r="DA7" s="39">
        <v>93.61</v>
      </c>
      <c r="DB7" s="39">
        <v>82.89</v>
      </c>
      <c r="DC7" s="39">
        <v>82.66</v>
      </c>
      <c r="DD7" s="39">
        <v>82.04</v>
      </c>
      <c r="DE7" s="39">
        <v>81.900000000000006</v>
      </c>
      <c r="DF7" s="39">
        <v>81.39</v>
      </c>
      <c r="DG7" s="39">
        <v>89.8</v>
      </c>
      <c r="DH7" s="39">
        <v>48.7</v>
      </c>
      <c r="DI7" s="39">
        <v>49.55</v>
      </c>
      <c r="DJ7" s="39">
        <v>50.4</v>
      </c>
      <c r="DK7" s="39">
        <v>50.73</v>
      </c>
      <c r="DL7" s="39">
        <v>51.63</v>
      </c>
      <c r="DM7" s="39">
        <v>47.46</v>
      </c>
      <c r="DN7" s="39">
        <v>48.49</v>
      </c>
      <c r="DO7" s="39">
        <v>48.05</v>
      </c>
      <c r="DP7" s="39">
        <v>48.87</v>
      </c>
      <c r="DQ7" s="39">
        <v>49.92</v>
      </c>
      <c r="DR7" s="39">
        <v>49.59</v>
      </c>
      <c r="DS7" s="39">
        <v>7.63</v>
      </c>
      <c r="DT7" s="39">
        <v>7.84</v>
      </c>
      <c r="DU7" s="39">
        <v>9.0399999999999991</v>
      </c>
      <c r="DV7" s="39">
        <v>9.35</v>
      </c>
      <c r="DW7" s="39">
        <v>9.49</v>
      </c>
      <c r="DX7" s="39">
        <v>9.7100000000000009</v>
      </c>
      <c r="DY7" s="39">
        <v>12.79</v>
      </c>
      <c r="DZ7" s="39">
        <v>13.39</v>
      </c>
      <c r="EA7" s="39">
        <v>14.85</v>
      </c>
      <c r="EB7" s="39">
        <v>16.88</v>
      </c>
      <c r="EC7" s="39">
        <v>19.440000000000001</v>
      </c>
      <c r="ED7" s="39">
        <v>0.4</v>
      </c>
      <c r="EE7" s="39">
        <v>0.61</v>
      </c>
      <c r="EF7" s="39">
        <v>0.57999999999999996</v>
      </c>
      <c r="EG7" s="39">
        <v>0.45</v>
      </c>
      <c r="EH7" s="39">
        <v>0.62</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104</v>
      </c>
    </row>
    <row r="12" spans="1:144" x14ac:dyDescent="0.2">
      <c r="B12">
        <v>1</v>
      </c>
      <c r="C12">
        <v>1</v>
      </c>
      <c r="D12">
        <v>1</v>
      </c>
      <c r="E12">
        <v>1</v>
      </c>
      <c r="F12">
        <v>1</v>
      </c>
      <c r="G12" t="s">
        <v>105</v>
      </c>
    </row>
    <row r="13" spans="1:144" x14ac:dyDescent="0.2">
      <c r="B13" t="s">
        <v>106</v>
      </c>
      <c r="C13" t="s">
        <v>107</v>
      </c>
      <c r="D13" t="s">
        <v>107</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2021-02-26T01:01:33Z</cp:lastPrinted>
  <dcterms:created xsi:type="dcterms:W3CDTF">2020-12-04T02:07:02Z</dcterms:created>
  <dcterms:modified xsi:type="dcterms:W3CDTF">2021-02-26T01:01:37Z</dcterms:modified>
  <cp:category/>
</cp:coreProperties>
</file>