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25_大井町\"/>
    </mc:Choice>
  </mc:AlternateContent>
  <workbookProtection workbookAlgorithmName="SHA-512" workbookHashValue="NqAy7jKG5VEicCtBTi2O3Q9lHtAm160aTjVTMQhEdPe5mNM8Aa+HKNBaffBzDw9Buc91Juy5rrMMB9VPEKl1kg==" workbookSaltValue="Va5kq5H0t1EwcQoWEwbA2g==" workbookSpinCount="100000" lockStructure="1"/>
  <bookViews>
    <workbookView xWindow="0" yWindow="0" windowWidth="20496" windowHeight="642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<sst xmlns="http://schemas.openxmlformats.org/spreadsheetml/2006/main" count="233" uniqueCount="115">
  <si>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</si>
  <si>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</si>
  <si>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</si>
  <si>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</si>
  <si>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</si>
  <si>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</si>
  <si>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</si>
  <si>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</si>
  <si>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</si>
  <si>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</si>
  <si>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</si>
  <si>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</si>
  <si>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</si>
  <si>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</si>
  <si>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</si>
  <si>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</si>
  <si>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</si>
  <si>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</si>
  <si>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</si>
  <si>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</si>
  <si>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</si>
  <si>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</si>
  <si>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</si>
  <si>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</si>
  <si>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</si>
  <si>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</si>
  <si>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</si>
  <si>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</si>
  <si>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</si>
  <si>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</si>
  <si>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</si>
  <si>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</si>
  <si>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</si>
  <si>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</si>
  <si>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</si>
  <si>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</si>
  <si>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</si>
  <si>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</si>
  <si>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</si>
  <si>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</si>
  <si>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</si>
  <si>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</si>
  <si>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</si>
  <si>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</si>
  <si>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</si>
  <si>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</si>
  <si>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</si>
  <si>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</si>
  <si>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</si>
  <si>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</si>
  <si>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</si>
  <si>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</si>
  <si>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</si>
  <si>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</si>
  <si>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</si>
  <si>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</si>
  <si>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</si>
  <si>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</si>
  <si>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</si>
  <si>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</si>
  <si>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</si>
  <si>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</si>
  <si>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</si>
  <si>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</si>
  <si>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</si>
  <si>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</si>
  <si>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</si>
  <si>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</si>
  <si>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</si>
  <si>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</si>
  <si>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</si>
  <si>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</si>
  <si>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</si>
  <si>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</si>
  <si>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</si>
  <si>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</si>
  <si>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</si>
  <si>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</si>
  <si>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</si>
  <si>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</si>
  <si>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</si>
  <si>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</si>
  <si>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</si>
  <si>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</si>
  <si>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</si>
  <si>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</si>
  <si>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</si>
  <si>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</si>
  <si>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</si>
  <si>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</si>
  <si>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</si>
  <si>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</si>
  <si>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</si>
  <si>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</si>
  <si>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</si>
  <si>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</si>
  <si>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</si>
  <si>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</si>
  <si>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</si>
  <si>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大井町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</si>
  <si>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</si>
  <si>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</si>
  <si>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</si>
  <si>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</si>
  <si>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</si>
  <si>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</si>
  <si>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</si>
  <si>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</si>
  <si>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</si>
  <si>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</si>
  <si>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</si>
  <si>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</si>
  <si>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経営においては、本町は令和2年度に公営企業会計の適用を予定しており、適用後は、保有資産や経営状況を把握し経営の効率化、健全化に努めていきます。
　施設においては、管渠内の点検や清掃を実施していくこと等により、施設管理の最適化を行うとともに、ストックマネジメント計画を策定し、維持管理費の縮減と施設の延命化を図ります。</t>
    <rPh sb="1" eb="3">
      <t>ケイエイ</t>
    </rPh>
    <rPh sb="74" eb="76">
      <t>シセツ</t>
    </rPh>
    <phoneticPr fontId="4"/>
  </si>
  <si>
    <t>　①収益的収支比率は前年度より減少しています。使用料収入は微増となっていますが、一般会計の繰入金の減少額が総費用と資本的収支の差引額及び地方債償還金の減少額を上回った状況となったためです。使用料収入の確保等、比率100%に向けた経営改善に取り組む必要があります。
　④企業債残高対事業規模比率については、本町は公共下水道の整備は概ね完了しており、地方債の残高は年々減少していますが、一般会計の繰入金も減少し、営業収入がそれ以上に増加しなかったため、前年度より比率が増加しています。類似団体との比較では低い状態にあります。
　⑤経費回収率は、使用料で回収すべき経費を全て使用料で賄えている状況を示す100%を下回っており、類似団体平均よりも下回っています。使用料収入の確保と汚水処理費の削減が課題です。
 ⑥汚水処理原価は、前年度と同様であり、類似団体との比較では低い状態にありますが、全国平均との比較では高い状態となっています。元利償還金が減少傾向にあるため、汚水処理原価も減少傾向となると見込まれますが、汚水量の増加が期待されます。
 ⑧水洗化率は類似団体、全国平均を上回っていますが、前述のとおり、汚水量の増加による比率100%に向けた接続率の向上を図ります。</t>
    <rPh sb="2" eb="5">
      <t>シュウエキテキ</t>
    </rPh>
    <rPh sb="5" eb="7">
      <t>シュウシ</t>
    </rPh>
    <rPh sb="7" eb="9">
      <t>ヒリツ</t>
    </rPh>
    <rPh sb="10" eb="13">
      <t>ゼンネンド</t>
    </rPh>
    <rPh sb="15" eb="17">
      <t>ゲンショウ</t>
    </rPh>
    <rPh sb="23" eb="26">
      <t>シヨウリョウ</t>
    </rPh>
    <rPh sb="26" eb="28">
      <t>シュウニュウ</t>
    </rPh>
    <rPh sb="29" eb="31">
      <t>ビゾウ</t>
    </rPh>
    <rPh sb="40" eb="42">
      <t>イッパン</t>
    </rPh>
    <rPh sb="42" eb="44">
      <t>カイケイ</t>
    </rPh>
    <rPh sb="45" eb="47">
      <t>クリイレ</t>
    </rPh>
    <rPh sb="47" eb="48">
      <t>キン</t>
    </rPh>
    <rPh sb="49" eb="51">
      <t>ゲンショウ</t>
    </rPh>
    <rPh sb="51" eb="52">
      <t>ガク</t>
    </rPh>
    <rPh sb="53" eb="56">
      <t>ソウヒヨウ</t>
    </rPh>
    <rPh sb="57" eb="60">
      <t>シホンテキ</t>
    </rPh>
    <rPh sb="60" eb="62">
      <t>シュウシ</t>
    </rPh>
    <rPh sb="63" eb="65">
      <t>サシヒキ</t>
    </rPh>
    <rPh sb="65" eb="66">
      <t>ガク</t>
    </rPh>
    <rPh sb="66" eb="67">
      <t>オヨ</t>
    </rPh>
    <rPh sb="68" eb="70">
      <t>チホウ</t>
    </rPh>
    <rPh sb="70" eb="71">
      <t>サイ</t>
    </rPh>
    <rPh sb="71" eb="74">
      <t>ショウカンキン</t>
    </rPh>
    <rPh sb="75" eb="77">
      <t>ゲンショウ</t>
    </rPh>
    <rPh sb="77" eb="78">
      <t>ガク</t>
    </rPh>
    <rPh sb="79" eb="81">
      <t>ウワマワ</t>
    </rPh>
    <rPh sb="83" eb="85">
      <t>ジョウキョウ</t>
    </rPh>
    <rPh sb="94" eb="97">
      <t>シヨウリョウ</t>
    </rPh>
    <rPh sb="97" eb="99">
      <t>シュウニュウ</t>
    </rPh>
    <rPh sb="100" eb="102">
      <t>カクホ</t>
    </rPh>
    <rPh sb="102" eb="103">
      <t>トウ</t>
    </rPh>
    <rPh sb="114" eb="116">
      <t>ケイエイ</t>
    </rPh>
    <rPh sb="116" eb="118">
      <t>カイゼン</t>
    </rPh>
    <rPh sb="119" eb="120">
      <t>ト</t>
    </rPh>
    <rPh sb="121" eb="122">
      <t>ク</t>
    </rPh>
    <rPh sb="123" eb="125">
      <t>ヒツヨウ</t>
    </rPh>
    <rPh sb="134" eb="136">
      <t>キギョウ</t>
    </rPh>
    <rPh sb="136" eb="137">
      <t>サイ</t>
    </rPh>
    <rPh sb="137" eb="139">
      <t>ザンダカ</t>
    </rPh>
    <rPh sb="139" eb="140">
      <t>タイ</t>
    </rPh>
    <rPh sb="140" eb="142">
      <t>ジギョウ</t>
    </rPh>
    <rPh sb="142" eb="144">
      <t>キボ</t>
    </rPh>
    <rPh sb="144" eb="146">
      <t>ヒリツ</t>
    </rPh>
    <rPh sb="152" eb="154">
      <t>ホンチョウ</t>
    </rPh>
    <rPh sb="155" eb="157">
      <t>コウキョウ</t>
    </rPh>
    <rPh sb="157" eb="160">
      <t>ゲスイドウ</t>
    </rPh>
    <rPh sb="161" eb="163">
      <t>セイビ</t>
    </rPh>
    <rPh sb="164" eb="165">
      <t>オオム</t>
    </rPh>
    <rPh sb="166" eb="168">
      <t>カンリョウ</t>
    </rPh>
    <rPh sb="173" eb="175">
      <t>チホウ</t>
    </rPh>
    <rPh sb="175" eb="176">
      <t>サイ</t>
    </rPh>
    <rPh sb="177" eb="179">
      <t>ザンダカ</t>
    </rPh>
    <rPh sb="180" eb="182">
      <t>ネンネン</t>
    </rPh>
    <rPh sb="182" eb="184">
      <t>ゲンショウ</t>
    </rPh>
    <rPh sb="191" eb="193">
      <t>イッパン</t>
    </rPh>
    <rPh sb="193" eb="195">
      <t>カイケイ</t>
    </rPh>
    <rPh sb="196" eb="198">
      <t>クリイレ</t>
    </rPh>
    <rPh sb="198" eb="199">
      <t>キン</t>
    </rPh>
    <rPh sb="200" eb="202">
      <t>ゲンショウ</t>
    </rPh>
    <rPh sb="204" eb="206">
      <t>エイギョウ</t>
    </rPh>
    <rPh sb="206" eb="208">
      <t>シュウニュウ</t>
    </rPh>
    <rPh sb="211" eb="213">
      <t>イジョウ</t>
    </rPh>
    <rPh sb="214" eb="216">
      <t>ゾウカ</t>
    </rPh>
    <rPh sb="224" eb="226">
      <t>ゼンネン</t>
    </rPh>
    <rPh sb="226" eb="227">
      <t>ド</t>
    </rPh>
    <rPh sb="229" eb="231">
      <t>ヒリツ</t>
    </rPh>
    <rPh sb="232" eb="234">
      <t>ゾウカ</t>
    </rPh>
    <rPh sb="240" eb="242">
      <t>ルイジ</t>
    </rPh>
    <rPh sb="242" eb="244">
      <t>ダンタイ</t>
    </rPh>
    <rPh sb="246" eb="248">
      <t>ヒカク</t>
    </rPh>
    <rPh sb="250" eb="251">
      <t>ヒク</t>
    </rPh>
    <rPh sb="252" eb="254">
      <t>ジョウタイ</t>
    </rPh>
    <rPh sb="263" eb="265">
      <t>ケイヒ</t>
    </rPh>
    <rPh sb="265" eb="267">
      <t>カイシュウ</t>
    </rPh>
    <rPh sb="267" eb="268">
      <t>リツ</t>
    </rPh>
    <rPh sb="270" eb="273">
      <t>シヨウリョウ</t>
    </rPh>
    <rPh sb="274" eb="276">
      <t>カイシュウ</t>
    </rPh>
    <rPh sb="279" eb="281">
      <t>ケイヒ</t>
    </rPh>
    <rPh sb="282" eb="283">
      <t>スベ</t>
    </rPh>
    <rPh sb="284" eb="287">
      <t>シヨウリョウ</t>
    </rPh>
    <rPh sb="288" eb="289">
      <t>マカナ</t>
    </rPh>
    <rPh sb="353" eb="355">
      <t>オスイ</t>
    </rPh>
    <rPh sb="355" eb="357">
      <t>ショリ</t>
    </rPh>
    <rPh sb="357" eb="359">
      <t>ゲンカ</t>
    </rPh>
    <rPh sb="361" eb="364">
      <t>ゼンネンド</t>
    </rPh>
    <rPh sb="365" eb="367">
      <t>ドウヨウ</t>
    </rPh>
    <rPh sb="371" eb="373">
      <t>ルイジ</t>
    </rPh>
    <rPh sb="373" eb="375">
      <t>ダンタイ</t>
    </rPh>
    <rPh sb="377" eb="379">
      <t>ヒカク</t>
    </rPh>
    <rPh sb="381" eb="382">
      <t>ヒク</t>
    </rPh>
    <rPh sb="383" eb="385">
      <t>ジョウタイ</t>
    </rPh>
    <rPh sb="392" eb="394">
      <t>ゼンコク</t>
    </rPh>
    <rPh sb="394" eb="396">
      <t>ヘイキン</t>
    </rPh>
    <rPh sb="398" eb="400">
      <t>ヒカク</t>
    </rPh>
    <rPh sb="402" eb="403">
      <t>タカ</t>
    </rPh>
    <rPh sb="404" eb="406">
      <t>ジョウタイ</t>
    </rPh>
    <rPh sb="414" eb="416">
      <t>ガンリ</t>
    </rPh>
    <rPh sb="416" eb="419">
      <t>ショウカンキン</t>
    </rPh>
    <rPh sb="420" eb="422">
      <t>ゲンショウ</t>
    </rPh>
    <rPh sb="422" eb="424">
      <t>ケイコウ</t>
    </rPh>
    <rPh sb="430" eb="432">
      <t>オスイ</t>
    </rPh>
    <rPh sb="432" eb="434">
      <t>ショリ</t>
    </rPh>
    <rPh sb="434" eb="436">
      <t>ゲンカ</t>
    </rPh>
    <rPh sb="437" eb="439">
      <t>ゲンショウ</t>
    </rPh>
    <rPh sb="439" eb="441">
      <t>ケイコウ</t>
    </rPh>
    <rPh sb="445" eb="447">
      <t>ミコ</t>
    </rPh>
    <rPh sb="453" eb="455">
      <t>オスイ</t>
    </rPh>
    <rPh sb="455" eb="456">
      <t>リョウ</t>
    </rPh>
    <rPh sb="457" eb="459">
      <t>ゾウカ</t>
    </rPh>
    <rPh sb="460" eb="462">
      <t>キタイ</t>
    </rPh>
    <rPh sb="494" eb="495">
      <t>ゼン</t>
    </rPh>
    <rPh sb="495" eb="496">
      <t>ノ</t>
    </rPh>
    <rPh sb="501" eb="503">
      <t>オスイ</t>
    </rPh>
    <rPh sb="503" eb="504">
      <t>リョウ</t>
    </rPh>
    <rPh sb="505" eb="507">
      <t>ゾウカ</t>
    </rPh>
    <rPh sb="510" eb="512">
      <t>ヒリツ</t>
    </rPh>
    <rPh sb="517" eb="518">
      <t>ム</t>
    </rPh>
    <rPh sb="520" eb="522">
      <t>セツゾク</t>
    </rPh>
    <rPh sb="522" eb="523">
      <t>リツ</t>
    </rPh>
    <rPh sb="524" eb="526">
      <t>コウジョウ</t>
    </rPh>
    <rPh sb="527" eb="528">
      <t>ハカ</t>
    </rPh>
    <phoneticPr fontId="4"/>
  </si>
  <si>
    <t>　本町の下水道管渠は昭和61年に供用を開始し33年余り経過していますが、管渠の耐用年数（50年）には達しておらず、現在、管渠の更新、改良、修繕工事は行っておりません。今後も管渠の清掃とカメラ調査による点検を継続的に行い、維持管理に努めていきます。
※本文中に記載のあるとおり、本町下水道供用開始年は「昭和61年」であり、前年度まで記載の「昭和60年」は誤りです。</t>
    <rPh sb="1" eb="3">
      <t>ホンチョウ</t>
    </rPh>
    <rPh sb="4" eb="7">
      <t>ゲスイドウ</t>
    </rPh>
    <rPh sb="7" eb="9">
      <t>カンキョ</t>
    </rPh>
    <rPh sb="10" eb="12">
      <t>ショウワ</t>
    </rPh>
    <rPh sb="14" eb="15">
      <t>ネン</t>
    </rPh>
    <rPh sb="16" eb="18">
      <t>キョウヨウ</t>
    </rPh>
    <rPh sb="19" eb="21">
      <t>カイシ</t>
    </rPh>
    <rPh sb="24" eb="25">
      <t>ネン</t>
    </rPh>
    <rPh sb="25" eb="26">
      <t>アマ</t>
    </rPh>
    <rPh sb="27" eb="29">
      <t>ケイカ</t>
    </rPh>
    <rPh sb="36" eb="38">
      <t>カンキョ</t>
    </rPh>
    <rPh sb="39" eb="41">
      <t>タイヨウ</t>
    </rPh>
    <rPh sb="41" eb="43">
      <t>ネンスウ</t>
    </rPh>
    <rPh sb="46" eb="47">
      <t>ネン</t>
    </rPh>
    <rPh sb="50" eb="51">
      <t>タッ</t>
    </rPh>
    <rPh sb="57" eb="59">
      <t>ゲンザイ</t>
    </rPh>
    <rPh sb="60" eb="62">
      <t>カンキョ</t>
    </rPh>
    <rPh sb="63" eb="65">
      <t>コウシン</t>
    </rPh>
    <rPh sb="66" eb="68">
      <t>カイリョウ</t>
    </rPh>
    <rPh sb="69" eb="71">
      <t>シュウゼン</t>
    </rPh>
    <rPh sb="71" eb="73">
      <t>コウジ</t>
    </rPh>
    <rPh sb="74" eb="75">
      <t>オコナ</t>
    </rPh>
    <rPh sb="83" eb="85">
      <t>コンゴ</t>
    </rPh>
    <rPh sb="86" eb="88">
      <t>カンキョ</t>
    </rPh>
    <rPh sb="89" eb="91">
      <t>セイソウ</t>
    </rPh>
    <rPh sb="95" eb="97">
      <t>チョウサ</t>
    </rPh>
    <rPh sb="100" eb="102">
      <t>テンケン</t>
    </rPh>
    <rPh sb="103" eb="106">
      <t>ケイゾクテキ</t>
    </rPh>
    <rPh sb="107" eb="108">
      <t>オコナ</t>
    </rPh>
    <rPh sb="110" eb="112">
      <t>イジ</t>
    </rPh>
    <rPh sb="112" eb="114">
      <t>カンリ</t>
    </rPh>
    <rPh sb="115" eb="116">
      <t>ツト</t>
    </rPh>
    <rPh sb="125" eb="127">
      <t>ホンブン</t>
    </rPh>
    <rPh sb="127" eb="128">
      <t>チュウ</t>
    </rPh>
    <rPh sb="129" eb="131">
      <t>キサイ</t>
    </rPh>
    <rPh sb="138" eb="140">
      <t>ホンチョウ</t>
    </rPh>
    <rPh sb="140" eb="143">
      <t>ゲスイドウ</t>
    </rPh>
    <rPh sb="143" eb="145">
      <t>キョウヨウ</t>
    </rPh>
    <rPh sb="145" eb="147">
      <t>カイシ</t>
    </rPh>
    <rPh sb="147" eb="148">
      <t>ネン</t>
    </rPh>
    <rPh sb="150" eb="152">
      <t>ショウワ</t>
    </rPh>
    <rPh sb="154" eb="155">
      <t>ネン</t>
    </rPh>
    <rPh sb="165" eb="167">
      <t>キサイ</t>
    </rPh>
    <rPh sb="169" eb="171">
      <t>ショウワ</t>
    </rPh>
    <rPh sb="173" eb="174">
      <t>ネン</t>
    </rPh>
    <rPh sb="176" eb="177">
      <t>アヤマ</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</si>
</sst>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DD-4AFD-B176-565D8B3B281D}"/>
            </c:ext>
          </c:extLst>
        </c:ser>
        <c:dLbls>
          <c:showLegendKey val="0"/>
          <c:showVal val="0"/>
          <c:showCatName val="0"/>
          <c:showSerName val="0"/>
          <c:showPercent val="0"/>
          <c:showBubbleSize val="0"/>
        </c:dLbls>
        <c:gapWidth val="150"/>
        <c:axId val="358567888"/>
        <c:axId val="35857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0.19</c:v>
                </c:pt>
                <c:pt idx="3">
                  <c:v>0.23</c:v>
                </c:pt>
                <c:pt idx="4">
                  <c:v>0.21</c:v>
                </c:pt>
              </c:numCache>
            </c:numRef>
          </c:val>
          <c:smooth val="0"/>
          <c:extLst xmlns:c16r2="http://schemas.microsoft.com/office/drawing/2015/06/chart">
            <c:ext xmlns:c16="http://schemas.microsoft.com/office/drawing/2014/chart" uri="{C3380CC4-5D6E-409C-BE32-E72D297353CC}">
              <c16:uniqueId val="{00000001-48DD-4AFD-B176-565D8B3B281D}"/>
            </c:ext>
          </c:extLst>
        </c:ser>
        <c:dLbls>
          <c:showLegendKey val="0"/>
          <c:showVal val="0"/>
          <c:showCatName val="0"/>
          <c:showSerName val="0"/>
          <c:showPercent val="0"/>
          <c:showBubbleSize val="0"/>
        </c:dLbls>
        <c:marker val="1"/>
        <c:smooth val="0"/>
        <c:axId val="358567888"/>
        <c:axId val="358571840"/>
      </c:lineChart>
      <c:dateAx>
        <c:axId val="358567888"/>
        <c:scaling>
          <c:orientation val="minMax"/>
        </c:scaling>
        <c:delete val="1"/>
        <c:axPos val="b"/>
        <c:numFmt formatCode="ge" sourceLinked="1"/>
        <c:majorTickMark val="none"/>
        <c:minorTickMark val="none"/>
        <c:tickLblPos val="none"/>
        <c:crossAx val="358571840"/>
        <c:crosses val="autoZero"/>
        <c:auto val="1"/>
        <c:lblOffset val="100"/>
        <c:baseTimeUnit val="years"/>
      </c:dateAx>
      <c:valAx>
        <c:axId val="3585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56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FE1-49D6-9F6A-598C5908D629}"/>
            </c:ext>
          </c:extLst>
        </c:ser>
        <c:dLbls>
          <c:showLegendKey val="0"/>
          <c:showVal val="0"/>
          <c:showCatName val="0"/>
          <c:showSerName val="0"/>
          <c:showPercent val="0"/>
          <c:showBubbleSize val="0"/>
        </c:dLbls>
        <c:gapWidth val="150"/>
        <c:axId val="358830024"/>
        <c:axId val="35883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59.35</c:v>
                </c:pt>
                <c:pt idx="3">
                  <c:v>58.4</c:v>
                </c:pt>
                <c:pt idx="4">
                  <c:v>58</c:v>
                </c:pt>
              </c:numCache>
            </c:numRef>
          </c:val>
          <c:smooth val="0"/>
          <c:extLst xmlns:c16r2="http://schemas.microsoft.com/office/drawing/2015/06/chart">
            <c:ext xmlns:c16="http://schemas.microsoft.com/office/drawing/2014/chart" uri="{C3380CC4-5D6E-409C-BE32-E72D297353CC}">
              <c16:uniqueId val="{00000001-EFE1-49D6-9F6A-598C5908D629}"/>
            </c:ext>
          </c:extLst>
        </c:ser>
        <c:dLbls>
          <c:showLegendKey val="0"/>
          <c:showVal val="0"/>
          <c:showCatName val="0"/>
          <c:showSerName val="0"/>
          <c:showPercent val="0"/>
          <c:showBubbleSize val="0"/>
        </c:dLbls>
        <c:marker val="1"/>
        <c:smooth val="0"/>
        <c:axId val="358830024"/>
        <c:axId val="358832768"/>
      </c:lineChart>
      <c:dateAx>
        <c:axId val="358830024"/>
        <c:scaling>
          <c:orientation val="minMax"/>
        </c:scaling>
        <c:delete val="1"/>
        <c:axPos val="b"/>
        <c:numFmt formatCode="ge" sourceLinked="1"/>
        <c:majorTickMark val="none"/>
        <c:minorTickMark val="none"/>
        <c:tickLblPos val="none"/>
        <c:crossAx val="358832768"/>
        <c:crosses val="autoZero"/>
        <c:auto val="1"/>
        <c:lblOffset val="100"/>
        <c:baseTimeUnit val="years"/>
      </c:dateAx>
      <c:valAx>
        <c:axId val="3588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3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95.94</c:v>
                </c:pt>
                <c:pt idx="1">
                  <c:v>95.9</c:v>
                </c:pt>
                <c:pt idx="2">
                  <c:v>95.57</c:v>
                </c:pt>
                <c:pt idx="3">
                  <c:v>95.58</c:v>
                </c:pt>
                <c:pt idx="4">
                  <c:v>95.86</c:v>
                </c:pt>
              </c:numCache>
            </c:numRef>
          </c:val>
          <c:extLst xmlns:c16r2="http://schemas.microsoft.com/office/drawing/2015/06/chart">
            <c:ext xmlns:c16="http://schemas.microsoft.com/office/drawing/2014/chart" uri="{C3380CC4-5D6E-409C-BE32-E72D297353CC}">
              <c16:uniqueId val="{00000000-856D-4E4E-8C3E-1AF489B70B60}"/>
            </c:ext>
          </c:extLst>
        </c:ser>
        <c:dLbls>
          <c:showLegendKey val="0"/>
          <c:showVal val="0"/>
          <c:showCatName val="0"/>
          <c:showSerName val="0"/>
          <c:showPercent val="0"/>
          <c:showBubbleSize val="0"/>
        </c:dLbls>
        <c:gapWidth val="150"/>
        <c:axId val="358833944"/>
        <c:axId val="35883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89.88</c:v>
                </c:pt>
                <c:pt idx="3">
                  <c:v>89.68</c:v>
                </c:pt>
                <c:pt idx="4">
                  <c:v>89.79</c:v>
                </c:pt>
              </c:numCache>
            </c:numRef>
          </c:val>
          <c:smooth val="0"/>
          <c:extLst xmlns:c16r2="http://schemas.microsoft.com/office/drawing/2015/06/chart">
            <c:ext xmlns:c16="http://schemas.microsoft.com/office/drawing/2014/chart" uri="{C3380CC4-5D6E-409C-BE32-E72D297353CC}">
              <c16:uniqueId val="{00000001-856D-4E4E-8C3E-1AF489B70B60}"/>
            </c:ext>
          </c:extLst>
        </c:ser>
        <c:dLbls>
          <c:showLegendKey val="0"/>
          <c:showVal val="0"/>
          <c:showCatName val="0"/>
          <c:showSerName val="0"/>
          <c:showPercent val="0"/>
          <c:showBubbleSize val="0"/>
        </c:dLbls>
        <c:marker val="1"/>
        <c:smooth val="0"/>
        <c:axId val="358833944"/>
        <c:axId val="358835120"/>
      </c:lineChart>
      <c:dateAx>
        <c:axId val="358833944"/>
        <c:scaling>
          <c:orientation val="minMax"/>
        </c:scaling>
        <c:delete val="1"/>
        <c:axPos val="b"/>
        <c:numFmt formatCode="ge" sourceLinked="1"/>
        <c:majorTickMark val="none"/>
        <c:minorTickMark val="none"/>
        <c:tickLblPos val="none"/>
        <c:crossAx val="358835120"/>
        <c:crosses val="autoZero"/>
        <c:auto val="1"/>
        <c:lblOffset val="100"/>
        <c:baseTimeUnit val="years"/>
      </c:dateAx>
      <c:valAx>
        <c:axId val="35883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3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77.239999999999995</c:v>
                </c:pt>
                <c:pt idx="1">
                  <c:v>75.349999999999994</c:v>
                </c:pt>
                <c:pt idx="2">
                  <c:v>78.459999999999994</c:v>
                </c:pt>
                <c:pt idx="3">
                  <c:v>86.97</c:v>
                </c:pt>
                <c:pt idx="4">
                  <c:v>85.47</c:v>
                </c:pt>
              </c:numCache>
            </c:numRef>
          </c:val>
          <c:extLst xmlns:c16r2="http://schemas.microsoft.com/office/drawing/2015/06/chart">
            <c:ext xmlns:c16="http://schemas.microsoft.com/office/drawing/2014/chart" uri="{C3380CC4-5D6E-409C-BE32-E72D297353CC}">
              <c16:uniqueId val="{00000000-6264-48BE-9C3C-2CAFAC7225AA}"/>
            </c:ext>
          </c:extLst>
        </c:ser>
        <c:dLbls>
          <c:showLegendKey val="0"/>
          <c:showVal val="0"/>
          <c:showCatName val="0"/>
          <c:showSerName val="0"/>
          <c:showPercent val="0"/>
          <c:showBubbleSize val="0"/>
        </c:dLbls>
        <c:gapWidth val="150"/>
        <c:axId val="358571056"/>
        <c:axId val="35856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64-48BE-9C3C-2CAFAC7225AA}"/>
            </c:ext>
          </c:extLst>
        </c:ser>
        <c:dLbls>
          <c:showLegendKey val="0"/>
          <c:showVal val="0"/>
          <c:showCatName val="0"/>
          <c:showSerName val="0"/>
          <c:showPercent val="0"/>
          <c:showBubbleSize val="0"/>
        </c:dLbls>
        <c:marker val="1"/>
        <c:smooth val="0"/>
        <c:axId val="358571056"/>
        <c:axId val="358568704"/>
      </c:lineChart>
      <c:dateAx>
        <c:axId val="358571056"/>
        <c:scaling>
          <c:orientation val="minMax"/>
        </c:scaling>
        <c:delete val="1"/>
        <c:axPos val="b"/>
        <c:numFmt formatCode="ge" sourceLinked="1"/>
        <c:majorTickMark val="none"/>
        <c:minorTickMark val="none"/>
        <c:tickLblPos val="none"/>
        <c:crossAx val="358568704"/>
        <c:crosses val="autoZero"/>
        <c:auto val="1"/>
        <c:lblOffset val="100"/>
        <c:baseTimeUnit val="years"/>
      </c:dateAx>
      <c:valAx>
        <c:axId val="3585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57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EB-4976-BD69-3A47F444FCD7}"/>
            </c:ext>
          </c:extLst>
        </c:ser>
        <c:dLbls>
          <c:showLegendKey val="0"/>
          <c:showVal val="0"/>
          <c:showCatName val="0"/>
          <c:showSerName val="0"/>
          <c:showPercent val="0"/>
          <c:showBubbleSize val="0"/>
        </c:dLbls>
        <c:gapWidth val="150"/>
        <c:axId val="358569096"/>
        <c:axId val="35856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EB-4976-BD69-3A47F444FCD7}"/>
            </c:ext>
          </c:extLst>
        </c:ser>
        <c:dLbls>
          <c:showLegendKey val="0"/>
          <c:showVal val="0"/>
          <c:showCatName val="0"/>
          <c:showSerName val="0"/>
          <c:showPercent val="0"/>
          <c:showBubbleSize val="0"/>
        </c:dLbls>
        <c:marker val="1"/>
        <c:smooth val="0"/>
        <c:axId val="358569096"/>
        <c:axId val="358569880"/>
      </c:lineChart>
      <c:dateAx>
        <c:axId val="358569096"/>
        <c:scaling>
          <c:orientation val="minMax"/>
        </c:scaling>
        <c:delete val="1"/>
        <c:axPos val="b"/>
        <c:numFmt formatCode="ge" sourceLinked="1"/>
        <c:majorTickMark val="none"/>
        <c:minorTickMark val="none"/>
        <c:tickLblPos val="none"/>
        <c:crossAx val="358569880"/>
        <c:crosses val="autoZero"/>
        <c:auto val="1"/>
        <c:lblOffset val="100"/>
        <c:baseTimeUnit val="years"/>
      </c:dateAx>
      <c:valAx>
        <c:axId val="35856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56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33-4C3B-981E-22D39319461D}"/>
            </c:ext>
          </c:extLst>
        </c:ser>
        <c:dLbls>
          <c:showLegendKey val="0"/>
          <c:showVal val="0"/>
          <c:showCatName val="0"/>
          <c:showSerName val="0"/>
          <c:showPercent val="0"/>
          <c:showBubbleSize val="0"/>
        </c:dLbls>
        <c:gapWidth val="150"/>
        <c:axId val="358492320"/>
        <c:axId val="35849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33-4C3B-981E-22D39319461D}"/>
            </c:ext>
          </c:extLst>
        </c:ser>
        <c:dLbls>
          <c:showLegendKey val="0"/>
          <c:showVal val="0"/>
          <c:showCatName val="0"/>
          <c:showSerName val="0"/>
          <c:showPercent val="0"/>
          <c:showBubbleSize val="0"/>
        </c:dLbls>
        <c:marker val="1"/>
        <c:smooth val="0"/>
        <c:axId val="358492320"/>
        <c:axId val="358496240"/>
      </c:lineChart>
      <c:dateAx>
        <c:axId val="358492320"/>
        <c:scaling>
          <c:orientation val="minMax"/>
        </c:scaling>
        <c:delete val="1"/>
        <c:axPos val="b"/>
        <c:numFmt formatCode="ge" sourceLinked="1"/>
        <c:majorTickMark val="none"/>
        <c:minorTickMark val="none"/>
        <c:tickLblPos val="none"/>
        <c:crossAx val="358496240"/>
        <c:crosses val="autoZero"/>
        <c:auto val="1"/>
        <c:lblOffset val="100"/>
        <c:baseTimeUnit val="years"/>
      </c:dateAx>
      <c:valAx>
        <c:axId val="35849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4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38-4110-8CA6-6EFCE28311BC}"/>
            </c:ext>
          </c:extLst>
        </c:ser>
        <c:dLbls>
          <c:showLegendKey val="0"/>
          <c:showVal val="0"/>
          <c:showCatName val="0"/>
          <c:showSerName val="0"/>
          <c:showPercent val="0"/>
          <c:showBubbleSize val="0"/>
        </c:dLbls>
        <c:gapWidth val="150"/>
        <c:axId val="358494280"/>
        <c:axId val="3584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38-4110-8CA6-6EFCE28311BC}"/>
            </c:ext>
          </c:extLst>
        </c:ser>
        <c:dLbls>
          <c:showLegendKey val="0"/>
          <c:showVal val="0"/>
          <c:showCatName val="0"/>
          <c:showSerName val="0"/>
          <c:showPercent val="0"/>
          <c:showBubbleSize val="0"/>
        </c:dLbls>
        <c:marker val="1"/>
        <c:smooth val="0"/>
        <c:axId val="358494280"/>
        <c:axId val="358490752"/>
      </c:lineChart>
      <c:dateAx>
        <c:axId val="358494280"/>
        <c:scaling>
          <c:orientation val="minMax"/>
        </c:scaling>
        <c:delete val="1"/>
        <c:axPos val="b"/>
        <c:numFmt formatCode="ge" sourceLinked="1"/>
        <c:majorTickMark val="none"/>
        <c:minorTickMark val="none"/>
        <c:tickLblPos val="none"/>
        <c:crossAx val="358490752"/>
        <c:crosses val="autoZero"/>
        <c:auto val="1"/>
        <c:lblOffset val="100"/>
        <c:baseTimeUnit val="years"/>
      </c:dateAx>
      <c:valAx>
        <c:axId val="3584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49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85-4CF9-A1F0-3E272C52F88E}"/>
            </c:ext>
          </c:extLst>
        </c:ser>
        <c:dLbls>
          <c:showLegendKey val="0"/>
          <c:showVal val="0"/>
          <c:showCatName val="0"/>
          <c:showSerName val="0"/>
          <c:showPercent val="0"/>
          <c:showBubbleSize val="0"/>
        </c:dLbls>
        <c:gapWidth val="150"/>
        <c:axId val="358493104"/>
        <c:axId val="35849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85-4CF9-A1F0-3E272C52F88E}"/>
            </c:ext>
          </c:extLst>
        </c:ser>
        <c:dLbls>
          <c:showLegendKey val="0"/>
          <c:showVal val="0"/>
          <c:showCatName val="0"/>
          <c:showSerName val="0"/>
          <c:showPercent val="0"/>
          <c:showBubbleSize val="0"/>
        </c:dLbls>
        <c:marker val="1"/>
        <c:smooth val="0"/>
        <c:axId val="358493104"/>
        <c:axId val="358497024"/>
      </c:lineChart>
      <c:dateAx>
        <c:axId val="358493104"/>
        <c:scaling>
          <c:orientation val="minMax"/>
        </c:scaling>
        <c:delete val="1"/>
        <c:axPos val="b"/>
        <c:numFmt formatCode="ge" sourceLinked="1"/>
        <c:majorTickMark val="none"/>
        <c:minorTickMark val="none"/>
        <c:tickLblPos val="none"/>
        <c:crossAx val="358497024"/>
        <c:crosses val="autoZero"/>
        <c:auto val="1"/>
        <c:lblOffset val="100"/>
        <c:baseTimeUnit val="years"/>
      </c:dateAx>
      <c:valAx>
        <c:axId val="35849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49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601.14</c:v>
                </c:pt>
                <c:pt idx="1">
                  <c:v>567.87</c:v>
                </c:pt>
                <c:pt idx="2">
                  <c:v>488.38</c:v>
                </c:pt>
                <c:pt idx="3">
                  <c:v>338.39</c:v>
                </c:pt>
                <c:pt idx="4">
                  <c:v>364.88</c:v>
                </c:pt>
              </c:numCache>
            </c:numRef>
          </c:val>
          <c:extLst xmlns:c16r2="http://schemas.microsoft.com/office/drawing/2015/06/chart">
            <c:ext xmlns:c16="http://schemas.microsoft.com/office/drawing/2014/chart" uri="{C3380CC4-5D6E-409C-BE32-E72D297353CC}">
              <c16:uniqueId val="{00000000-2C32-4271-BF6B-6493FA7537FF}"/>
            </c:ext>
          </c:extLst>
        </c:ser>
        <c:dLbls>
          <c:showLegendKey val="0"/>
          <c:showVal val="0"/>
          <c:showCatName val="0"/>
          <c:showSerName val="0"/>
          <c:showPercent val="0"/>
          <c:showBubbleSize val="0"/>
        </c:dLbls>
        <c:gapWidth val="150"/>
        <c:axId val="358491144"/>
        <c:axId val="35849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716.96</c:v>
                </c:pt>
                <c:pt idx="3">
                  <c:v>799.11</c:v>
                </c:pt>
                <c:pt idx="4">
                  <c:v>768.62</c:v>
                </c:pt>
              </c:numCache>
            </c:numRef>
          </c:val>
          <c:smooth val="0"/>
          <c:extLst xmlns:c16r2="http://schemas.microsoft.com/office/drawing/2015/06/chart">
            <c:ext xmlns:c16="http://schemas.microsoft.com/office/drawing/2014/chart" uri="{C3380CC4-5D6E-409C-BE32-E72D297353CC}">
              <c16:uniqueId val="{00000001-2C32-4271-BF6B-6493FA7537FF}"/>
            </c:ext>
          </c:extLst>
        </c:ser>
        <c:dLbls>
          <c:showLegendKey val="0"/>
          <c:showVal val="0"/>
          <c:showCatName val="0"/>
          <c:showSerName val="0"/>
          <c:showPercent val="0"/>
          <c:showBubbleSize val="0"/>
        </c:dLbls>
        <c:marker val="1"/>
        <c:smooth val="0"/>
        <c:axId val="358491144"/>
        <c:axId val="358491536"/>
      </c:lineChart>
      <c:dateAx>
        <c:axId val="358491144"/>
        <c:scaling>
          <c:orientation val="minMax"/>
        </c:scaling>
        <c:delete val="1"/>
        <c:axPos val="b"/>
        <c:numFmt formatCode="ge" sourceLinked="1"/>
        <c:majorTickMark val="none"/>
        <c:minorTickMark val="none"/>
        <c:tickLblPos val="none"/>
        <c:crossAx val="358491536"/>
        <c:crosses val="autoZero"/>
        <c:auto val="1"/>
        <c:lblOffset val="100"/>
        <c:baseTimeUnit val="years"/>
      </c:dateAx>
      <c:valAx>
        <c:axId val="35849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49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63.1</c:v>
                </c:pt>
                <c:pt idx="1">
                  <c:v>61.28</c:v>
                </c:pt>
                <c:pt idx="2">
                  <c:v>66.040000000000006</c:v>
                </c:pt>
                <c:pt idx="3">
                  <c:v>76.63</c:v>
                </c:pt>
                <c:pt idx="4">
                  <c:v>76.599999999999994</c:v>
                </c:pt>
              </c:numCache>
            </c:numRef>
          </c:val>
          <c:extLst xmlns:c16r2="http://schemas.microsoft.com/office/drawing/2015/06/chart">
            <c:ext xmlns:c16="http://schemas.microsoft.com/office/drawing/2014/chart" uri="{C3380CC4-5D6E-409C-BE32-E72D297353CC}">
              <c16:uniqueId val="{00000000-D4EE-471C-AF0C-D4501F146F1E}"/>
            </c:ext>
          </c:extLst>
        </c:ser>
        <c:dLbls>
          <c:showLegendKey val="0"/>
          <c:showVal val="0"/>
          <c:showCatName val="0"/>
          <c:showSerName val="0"/>
          <c:showPercent val="0"/>
          <c:showBubbleSize val="0"/>
        </c:dLbls>
        <c:gapWidth val="150"/>
        <c:axId val="358495064"/>
        <c:axId val="35849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88.09</c:v>
                </c:pt>
                <c:pt idx="3">
                  <c:v>87.69</c:v>
                </c:pt>
                <c:pt idx="4">
                  <c:v>88.06</c:v>
                </c:pt>
              </c:numCache>
            </c:numRef>
          </c:val>
          <c:smooth val="0"/>
          <c:extLst xmlns:c16r2="http://schemas.microsoft.com/office/drawing/2015/06/chart">
            <c:ext xmlns:c16="http://schemas.microsoft.com/office/drawing/2014/chart" uri="{C3380CC4-5D6E-409C-BE32-E72D297353CC}">
              <c16:uniqueId val="{00000001-D4EE-471C-AF0C-D4501F146F1E}"/>
            </c:ext>
          </c:extLst>
        </c:ser>
        <c:dLbls>
          <c:showLegendKey val="0"/>
          <c:showVal val="0"/>
          <c:showCatName val="0"/>
          <c:showSerName val="0"/>
          <c:showPercent val="0"/>
          <c:showBubbleSize val="0"/>
        </c:dLbls>
        <c:marker val="1"/>
        <c:smooth val="0"/>
        <c:axId val="358495064"/>
        <c:axId val="358495456"/>
      </c:lineChart>
      <c:dateAx>
        <c:axId val="358495064"/>
        <c:scaling>
          <c:orientation val="minMax"/>
        </c:scaling>
        <c:delete val="1"/>
        <c:axPos val="b"/>
        <c:numFmt formatCode="ge" sourceLinked="1"/>
        <c:majorTickMark val="none"/>
        <c:minorTickMark val="none"/>
        <c:tickLblPos val="none"/>
        <c:crossAx val="358495456"/>
        <c:crosses val="autoZero"/>
        <c:auto val="1"/>
        <c:lblOffset val="100"/>
        <c:baseTimeUnit val="years"/>
      </c:dateAx>
      <c:valAx>
        <c:axId val="35849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49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180.82</c:v>
                </c:pt>
                <c:pt idx="1">
                  <c:v>187.44</c:v>
                </c:pt>
                <c:pt idx="2">
                  <c:v>174.15</c:v>
                </c:pt>
                <c:pt idx="3">
                  <c:v>150</c:v>
                </c:pt>
                <c:pt idx="4">
                  <c:v>150</c:v>
                </c:pt>
              </c:numCache>
            </c:numRef>
          </c:val>
          <c:extLst xmlns:c16r2="http://schemas.microsoft.com/office/drawing/2015/06/chart">
            <c:ext xmlns:c16="http://schemas.microsoft.com/office/drawing/2014/chart" uri="{C3380CC4-5D6E-409C-BE32-E72D297353CC}">
              <c16:uniqueId val="{00000000-FC89-4F5E-8965-EBB565DEDAB6}"/>
            </c:ext>
          </c:extLst>
        </c:ser>
        <c:dLbls>
          <c:showLegendKey val="0"/>
          <c:showVal val="0"/>
          <c:showCatName val="0"/>
          <c:showSerName val="0"/>
          <c:showPercent val="0"/>
          <c:showBubbleSize val="0"/>
        </c:dLbls>
        <c:gapWidth val="150"/>
        <c:axId val="358832376"/>
        <c:axId val="35883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181.8</c:v>
                </c:pt>
                <c:pt idx="3">
                  <c:v>180.07</c:v>
                </c:pt>
                <c:pt idx="4">
                  <c:v>179.32</c:v>
                </c:pt>
              </c:numCache>
            </c:numRef>
          </c:val>
          <c:smooth val="0"/>
          <c:extLst xmlns:c16r2="http://schemas.microsoft.com/office/drawing/2015/06/chart">
            <c:ext xmlns:c16="http://schemas.microsoft.com/office/drawing/2014/chart" uri="{C3380CC4-5D6E-409C-BE32-E72D297353CC}">
              <c16:uniqueId val="{00000001-FC89-4F5E-8965-EBB565DEDAB6}"/>
            </c:ext>
          </c:extLst>
        </c:ser>
        <c:dLbls>
          <c:showLegendKey val="0"/>
          <c:showVal val="0"/>
          <c:showCatName val="0"/>
          <c:showSerName val="0"/>
          <c:showPercent val="0"/>
          <c:showBubbleSize val="0"/>
        </c:dLbls>
        <c:marker val="1"/>
        <c:smooth val="0"/>
        <c:axId val="358832376"/>
        <c:axId val="358830416"/>
      </c:lineChart>
      <c:dateAx>
        <c:axId val="358832376"/>
        <c:scaling>
          <c:orientation val="minMax"/>
        </c:scaling>
        <c:delete val="1"/>
        <c:axPos val="b"/>
        <c:numFmt formatCode="ge" sourceLinked="1"/>
        <c:majorTickMark val="none"/>
        <c:minorTickMark val="none"/>
        <c:tickLblPos val="none"/>
        <c:crossAx val="358830416"/>
        <c:crosses val="autoZero"/>
        <c:auto val="1"/>
        <c:lblOffset val="100"/>
        <c:baseTimeUnit val="years"/>
      </c:dateAx>
      <c:valAx>
        <c:axId val="35883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3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神奈川県　大井町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8">
        <f>データ!S6</f>
        <v>17280</v>
      </c>
      <c r="AM8" s="68"/>
      <c r="AN8" s="68"/>
      <c r="AO8" s="68"/>
      <c r="AP8" s="68"/>
      <c r="AQ8" s="68"/>
      <c r="AR8" s="68"/>
      <c r="AS8" s="68"/>
      <c r="AT8" s="67">
        <f>データ!T6</f>
        <v>14.38</v>
      </c>
      <c r="AU8" s="67"/>
      <c r="AV8" s="67"/>
      <c r="AW8" s="67"/>
      <c r="AX8" s="67"/>
      <c r="AY8" s="67"/>
      <c r="AZ8" s="67"/>
      <c r="BA8" s="67"/>
      <c r="BB8" s="67">
        <f>データ!U6</f>
        <v>1201.67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90.28</v>
      </c>
      <c r="Q10" s="67"/>
      <c r="R10" s="67"/>
      <c r="S10" s="67"/>
      <c r="T10" s="67"/>
      <c r="U10" s="67"/>
      <c r="V10" s="67"/>
      <c r="W10" s="67">
        <f>データ!Q6</f>
        <v>85.77</v>
      </c>
      <c r="X10" s="67"/>
      <c r="Y10" s="67"/>
      <c r="Z10" s="67"/>
      <c r="AA10" s="67"/>
      <c r="AB10" s="67"/>
      <c r="AC10" s="67"/>
      <c r="AD10" s="68">
        <f>データ!R6</f>
        <v>1792</v>
      </c>
      <c r="AE10" s="68"/>
      <c r="AF10" s="68"/>
      <c r="AG10" s="68"/>
      <c r="AH10" s="68"/>
      <c r="AI10" s="68"/>
      <c r="AJ10" s="68"/>
      <c r="AK10" s="2"/>
      <c r="AL10" s="68">
        <f>データ!V6</f>
        <v>15568</v>
      </c>
      <c r="AM10" s="68"/>
      <c r="AN10" s="68"/>
      <c r="AO10" s="68"/>
      <c r="AP10" s="68"/>
      <c r="AQ10" s="68"/>
      <c r="AR10" s="68"/>
      <c r="AS10" s="68"/>
      <c r="AT10" s="67">
        <f>データ!W6</f>
        <v>4.22</v>
      </c>
      <c r="AU10" s="67"/>
      <c r="AV10" s="67"/>
      <c r="AW10" s="67"/>
      <c r="AX10" s="67"/>
      <c r="AY10" s="67"/>
      <c r="AZ10" s="67"/>
      <c r="BA10" s="67"/>
      <c r="BB10" s="67">
        <f>データ!X6</f>
        <v>3689.1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114</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8DXUI3FttGOKDMe0wZFMfp9z8h+MoTNxcc0rFzQok54E+gYl78NzQ6hGmLNFKh2m452+vSynARv0t7/XuA5MyQ==" saltValue="CRlpQG93OeKxh+f029OA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2018</v>
      </c>
      <c r="C6" s="33">
        <f t="shared" ref="C6:X6" si="3">C7</f>
        <v>143626</v>
      </c>
      <c r="D6" s="33">
        <f t="shared" si="3"/>
        <v>47</v>
      </c>
      <c r="E6" s="33">
        <f t="shared" si="3"/>
        <v>17</v>
      </c>
      <c r="F6" s="33">
        <f t="shared" si="3"/>
        <v>1</v>
      </c>
      <c r="G6" s="33">
        <f t="shared" si="3"/>
        <v>0</v>
      </c>
      <c r="H6" s="33" t="str">
        <f t="shared" si="3"/>
        <v>神奈川県　大井町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90.28</v>
      </c>
      <c r="Q6" s="34">
        <f t="shared" si="3"/>
        <v>85.77</v>
      </c>
      <c r="R6" s="34">
        <f t="shared" si="3"/>
        <v>1792</v>
      </c>
      <c r="S6" s="34">
        <f t="shared" si="3"/>
        <v>17280</v>
      </c>
      <c r="T6" s="34">
        <f t="shared" si="3"/>
        <v>14.38</v>
      </c>
      <c r="U6" s="34">
        <f t="shared" si="3"/>
        <v>1201.67</v>
      </c>
      <c r="V6" s="34">
        <f t="shared" si="3"/>
        <v>15568</v>
      </c>
      <c r="W6" s="34">
        <f t="shared" si="3"/>
        <v>4.22</v>
      </c>
      <c r="X6" s="34">
        <f t="shared" si="3"/>
        <v>3689.1</v>
      </c>
      <c r="Y6" s="35">
        <f>IF(Y7="",NA(),Y7)</f>
        <v>77.239999999999995</v>
      </c>
      <c r="Z6" s="35">
        <f t="shared" ref="Z6:AH6" si="4">IF(Z7="",NA(),Z7)</f>
        <v>75.349999999999994</v>
      </c>
      <c r="AA6" s="35">
        <f t="shared" si="4"/>
        <v>78.459999999999994</v>
      </c>
      <c r="AB6" s="35">
        <f t="shared" si="4"/>
        <v>86.97</v>
      </c>
      <c r="AC6" s="35">
        <f t="shared" si="4"/>
        <v>85.47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601.14</v>
      </c>
      <c r="BG6" s="35">
        <f t="shared" ref="BG6:BO6" si="7">IF(BG7="",NA(),BG7)</f>
        <v>567.87</v>
      </c>
      <c r="BH6" s="35">
        <f t="shared" si="7"/>
        <v>488.38</v>
      </c>
      <c r="BI6" s="35">
        <f t="shared" si="7"/>
        <v>338.39</v>
      </c>
      <c r="BJ6" s="35">
        <f t="shared" si="7"/>
        <v>364.88</v>
      </c>
      <c r="BK6" s="35">
        <f t="shared" si="7"/>
        <v>1136.5</v>
      </c>
      <c r="BL6" s="35">
        <f t="shared" si="7"/>
        <v>1118.56</v>
      </c>
      <c r="BM6" s="35">
        <f t="shared" si="7"/>
        <v>716.96</v>
      </c>
      <c r="BN6" s="35">
        <f t="shared" si="7"/>
        <v>799.11</v>
      </c>
      <c r="BO6" s="35">
        <f t="shared" si="7"/>
        <v>768.62</v>
      </c>
      <c r="BP6" s="34" t="str">
        <f>IF(BP7="","",IF(BP7="-","【-】","【"&amp;SUBSTITUTE(TEXT(BP7,"#,##0.00"),"-","△")&amp;"】"))</f>
        <v>【682.78】</v>
      </c>
      <c r="BQ6" s="35">
        <f>IF(BQ7="",NA(),BQ7)</f>
        <v>63.1</v>
      </c>
      <c r="BR6" s="35">
        <f t="shared" ref="BR6:BZ6" si="8">IF(BR7="",NA(),BR7)</f>
        <v>61.28</v>
      </c>
      <c r="BS6" s="35">
        <f t="shared" si="8"/>
        <v>66.040000000000006</v>
      </c>
      <c r="BT6" s="35">
        <f t="shared" si="8"/>
        <v>76.63</v>
      </c>
      <c r="BU6" s="35">
        <f t="shared" si="8"/>
        <v>76.599999999999994</v>
      </c>
      <c r="BV6" s="35">
        <f t="shared" si="8"/>
        <v>71.650000000000006</v>
      </c>
      <c r="BW6" s="35">
        <f t="shared" si="8"/>
        <v>72.33</v>
      </c>
      <c r="BX6" s="35">
        <f t="shared" si="8"/>
        <v>88.09</v>
      </c>
      <c r="BY6" s="35">
        <f t="shared" si="8"/>
        <v>87.69</v>
      </c>
      <c r="BZ6" s="35">
        <f t="shared" si="8"/>
        <v>88.06</v>
      </c>
      <c r="CA6" s="34" t="str">
        <f>IF(CA7="","",IF(CA7="-","【-】","【"&amp;SUBSTITUTE(TEXT(CA7,"#,##0.00"),"-","△")&amp;"】"))</f>
        <v>【100.91】</v>
      </c>
      <c r="CB6" s="35">
        <f>IF(CB7="",NA(),CB7)</f>
        <v>180.82</v>
      </c>
      <c r="CC6" s="35">
        <f t="shared" ref="CC6:CK6" si="9">IF(CC7="",NA(),CC7)</f>
        <v>187.44</v>
      </c>
      <c r="CD6" s="35">
        <f t="shared" si="9"/>
        <v>174.15</v>
      </c>
      <c r="CE6" s="35">
        <f t="shared" si="9"/>
        <v>150</v>
      </c>
      <c r="CF6" s="35">
        <f t="shared" si="9"/>
        <v>150</v>
      </c>
      <c r="CG6" s="35">
        <f t="shared" si="9"/>
        <v>217.82</v>
      </c>
      <c r="CH6" s="35">
        <f t="shared" si="9"/>
        <v>215.28</v>
      </c>
      <c r="CI6" s="35">
        <f t="shared" si="9"/>
        <v>181.8</v>
      </c>
      <c r="CJ6" s="35">
        <f t="shared" si="9"/>
        <v>180.07</v>
      </c>
      <c r="CK6" s="35">
        <f t="shared" si="9"/>
        <v>179.32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59.35</v>
      </c>
      <c r="CU6" s="35">
        <f t="shared" si="10"/>
        <v>58.4</v>
      </c>
      <c r="CV6" s="35">
        <f t="shared" si="10"/>
        <v>58</v>
      </c>
      <c r="CW6" s="34" t="str">
        <f>IF(CW7="","",IF(CW7="-","【-】","【"&amp;SUBSTITUTE(TEXT(CW7,"#,##0.00"),"-","△")&amp;"】"))</f>
        <v>【58.98】</v>
      </c>
      <c r="CX6" s="35">
        <f>IF(CX7="",NA(),CX7)</f>
        <v>95.94</v>
      </c>
      <c r="CY6" s="35">
        <f t="shared" ref="CY6:DG6" si="11">IF(CY7="",NA(),CY7)</f>
        <v>95.9</v>
      </c>
      <c r="CZ6" s="35">
        <f t="shared" si="11"/>
        <v>95.57</v>
      </c>
      <c r="DA6" s="35">
        <f t="shared" si="11"/>
        <v>95.58</v>
      </c>
      <c r="DB6" s="35">
        <f t="shared" si="11"/>
        <v>95.86</v>
      </c>
      <c r="DC6" s="35">
        <f t="shared" si="11"/>
        <v>84.2</v>
      </c>
      <c r="DD6" s="35">
        <f t="shared" si="11"/>
        <v>83.8</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0.19</v>
      </c>
      <c r="EM6" s="35">
        <f t="shared" si="14"/>
        <v>0.23</v>
      </c>
      <c r="EN6" s="35">
        <f t="shared" si="14"/>
        <v>0.21</v>
      </c>
      <c r="EO6" s="34" t="str">
        <f>IF(EO7="","",IF(EO7="-","【-】","【"&amp;SUBSTITUTE(TEXT(EO7,"#,##0.00"),"-","△")&amp;"】"))</f>
        <v>【0.23】</v>
      </c>
    </row>
    <row r="7" spans="1:145" s="36" customFormat="1" x14ac:dyDescent="0.2">
      <c r="A7" s="28"/>
      <c r="B7" s="37">
        <v>2018</v>
      </c>
      <c r="C7" s="37">
        <v>143626</v>
      </c>
      <c r="D7" s="37">
        <v>47</v>
      </c>
      <c r="E7" s="37">
        <v>17</v>
      </c>
      <c r="F7" s="37">
        <v>1</v>
      </c>
      <c r="G7" s="37">
        <v>0</v>
      </c>
      <c r="H7" s="37" t="s">
        <v>99</v>
      </c>
      <c r="I7" s="37" t="s">
        <v>100</v>
      </c>
      <c r="J7" s="37" t="s">
        <v>101</v>
      </c>
      <c r="K7" s="37" t="s">
        <v>102</v>
      </c>
      <c r="L7" s="37" t="s">
        <v>103</v>
      </c>
      <c r="M7" s="37" t="s">
        <v>104</v>
      </c>
      <c r="N7" s="38" t="s">
        <v>105</v>
      </c>
      <c r="O7" s="38" t="s">
        <v>106</v>
      </c>
      <c r="P7" s="38">
        <v>90.28</v>
      </c>
      <c r="Q7" s="38">
        <v>85.77</v>
      </c>
      <c r="R7" s="38">
        <v>1792</v>
      </c>
      <c r="S7" s="38">
        <v>17280</v>
      </c>
      <c r="T7" s="38">
        <v>14.38</v>
      </c>
      <c r="U7" s="38">
        <v>1201.67</v>
      </c>
      <c r="V7" s="38">
        <v>15568</v>
      </c>
      <c r="W7" s="38">
        <v>4.22</v>
      </c>
      <c r="X7" s="38">
        <v>3689.1</v>
      </c>
      <c r="Y7" s="38">
        <v>77.239999999999995</v>
      </c>
      <c r="Z7" s="38">
        <v>75.349999999999994</v>
      </c>
      <c r="AA7" s="38">
        <v>78.459999999999994</v>
      </c>
      <c r="AB7" s="38">
        <v>86.97</v>
      </c>
      <c r="AC7" s="38">
        <v>85.47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601.14</v>
      </c>
      <c r="BG7" s="38">
        <v>567.87</v>
      </c>
      <c r="BH7" s="38">
        <v>488.38</v>
      </c>
      <c r="BI7" s="38">
        <v>338.39</v>
      </c>
      <c r="BJ7" s="38">
        <v>364.88</v>
      </c>
      <c r="BK7" s="38">
        <v>1136.5</v>
      </c>
      <c r="BL7" s="38">
        <v>1118.56</v>
      </c>
      <c r="BM7" s="38">
        <v>716.96</v>
      </c>
      <c r="BN7" s="38">
        <v>799.11</v>
      </c>
      <c r="BO7" s="38">
        <v>768.62</v>
      </c>
      <c r="BP7" s="38">
        <v>682.78</v>
      </c>
      <c r="BQ7" s="38">
        <v>63.1</v>
      </c>
      <c r="BR7" s="38">
        <v>61.28</v>
      </c>
      <c r="BS7" s="38">
        <v>66.040000000000006</v>
      </c>
      <c r="BT7" s="38">
        <v>76.63</v>
      </c>
      <c r="BU7" s="38">
        <v>76.599999999999994</v>
      </c>
      <c r="BV7" s="38">
        <v>71.650000000000006</v>
      </c>
      <c r="BW7" s="38">
        <v>72.33</v>
      </c>
      <c r="BX7" s="38">
        <v>88.09</v>
      </c>
      <c r="BY7" s="38">
        <v>87.69</v>
      </c>
      <c r="BZ7" s="38">
        <v>88.06</v>
      </c>
      <c r="CA7" s="38">
        <v>100.91</v>
      </c>
      <c r="CB7" s="38">
        <v>180.82</v>
      </c>
      <c r="CC7" s="38">
        <v>187.44</v>
      </c>
      <c r="CD7" s="38">
        <v>174.15</v>
      </c>
      <c r="CE7" s="38">
        <v>150</v>
      </c>
      <c r="CF7" s="38">
        <v>150</v>
      </c>
      <c r="CG7" s="38">
        <v>217.82</v>
      </c>
      <c r="CH7" s="38">
        <v>215.28</v>
      </c>
      <c r="CI7" s="38">
        <v>181.8</v>
      </c>
      <c r="CJ7" s="38">
        <v>180.07</v>
      </c>
      <c r="CK7" s="38">
        <v>179.32</v>
      </c>
      <c r="CL7" s="38">
        <v>136.86000000000001</v>
      </c>
      <c r="CM7" s="38" t="s">
        <v>105</v>
      </c>
      <c r="CN7" s="38" t="s">
        <v>105</v>
      </c>
      <c r="CO7" s="38" t="s">
        <v>105</v>
      </c>
      <c r="CP7" s="38" t="s">
        <v>105</v>
      </c>
      <c r="CQ7" s="38" t="s">
        <v>105</v>
      </c>
      <c r="CR7" s="38">
        <v>54.44</v>
      </c>
      <c r="CS7" s="38">
        <v>54.67</v>
      </c>
      <c r="CT7" s="38">
        <v>59.35</v>
      </c>
      <c r="CU7" s="38">
        <v>58.4</v>
      </c>
      <c r="CV7" s="38">
        <v>58</v>
      </c>
      <c r="CW7" s="38">
        <v>58.98</v>
      </c>
      <c r="CX7" s="38">
        <v>95.94</v>
      </c>
      <c r="CY7" s="38">
        <v>95.9</v>
      </c>
      <c r="CZ7" s="38">
        <v>95.57</v>
      </c>
      <c r="DA7" s="38">
        <v>95.58</v>
      </c>
      <c r="DB7" s="38">
        <v>95.86</v>
      </c>
      <c r="DC7" s="38">
        <v>84.2</v>
      </c>
      <c r="DD7" s="38">
        <v>83.8</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0.19</v>
      </c>
      <c r="EM7" s="38">
        <v>0.23</v>
      </c>
      <c r="EN7" s="38">
        <v>0.21</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2020-02-19T04:43:07Z</cp:lastPrinted>
  <dcterms:created xsi:type="dcterms:W3CDTF">2019-12-05T05:03:46Z</dcterms:created>
  <dcterms:modified xsi:type="dcterms:W3CDTF">2020-02-26T09:49:41Z</dcterms:modified>
  <cp:category/>
</cp:coreProperties>
</file>