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60"/>
  </bookViews>
  <sheets>
    <sheet name="県集計最終版（R4.3.31) " sheetId="7" r:id="rId1"/>
  </sheets>
  <definedNames>
    <definedName name="_xlnm._FilterDatabase" localSheetId="0" hidden="1">'県集計最終版（R4.3.31) '!$A$4:$BB$42</definedName>
    <definedName name="_xlnm.Print_Area" localSheetId="0">'県集計最終版（R4.3.31) '!$A$1:$AM$49</definedName>
  </definedNames>
  <calcPr calcId="162913"/>
</workbook>
</file>

<file path=xl/calcChain.xml><?xml version="1.0" encoding="utf-8"?>
<calcChain xmlns="http://schemas.openxmlformats.org/spreadsheetml/2006/main">
  <c r="AG7" i="7" l="1"/>
  <c r="AF6" i="7" l="1"/>
  <c r="AG6" i="7"/>
  <c r="AF7" i="7"/>
  <c r="AF8" i="7"/>
  <c r="AG8" i="7"/>
  <c r="AF9" i="7"/>
  <c r="AG9" i="7"/>
  <c r="AG24" i="7" s="1"/>
  <c r="AG41" i="7" s="1"/>
  <c r="AF10" i="7"/>
  <c r="AG10" i="7"/>
  <c r="AF11" i="7"/>
  <c r="AG11" i="7"/>
  <c r="AF12" i="7"/>
  <c r="AG12" i="7"/>
  <c r="AF13" i="7"/>
  <c r="AG13" i="7"/>
  <c r="AF14" i="7"/>
  <c r="AG14" i="7"/>
  <c r="AF15" i="7"/>
  <c r="AG15" i="7"/>
  <c r="AF16" i="7"/>
  <c r="AG16" i="7"/>
  <c r="AF17" i="7"/>
  <c r="AG17" i="7"/>
  <c r="AF18" i="7"/>
  <c r="AG18" i="7"/>
  <c r="AF19" i="7"/>
  <c r="AG19" i="7"/>
  <c r="AF20" i="7"/>
  <c r="AG20" i="7"/>
  <c r="AF21" i="7"/>
  <c r="AF24" i="7" s="1"/>
  <c r="AF41" i="7" s="1"/>
  <c r="AG21" i="7"/>
  <c r="AF22" i="7"/>
  <c r="AG22" i="7"/>
  <c r="AF23" i="7"/>
  <c r="AG23" i="7"/>
  <c r="AF25" i="7"/>
  <c r="AF42" i="7" s="1"/>
  <c r="AF40" i="7"/>
  <c r="AG40" i="7"/>
  <c r="AG5" i="7"/>
  <c r="AF5" i="7"/>
  <c r="AD40" i="7"/>
  <c r="AE40" i="7"/>
  <c r="AE25" i="7"/>
  <c r="AD25" i="7"/>
  <c r="AE24" i="7"/>
  <c r="AE41" i="7" s="1"/>
  <c r="AD24" i="7"/>
  <c r="AG25" i="7" l="1"/>
  <c r="AG42" i="7" s="1"/>
  <c r="AD42" i="7"/>
  <c r="AE42" i="7"/>
  <c r="AD41" i="7"/>
  <c r="AJ25" i="7" l="1"/>
  <c r="I8" i="7" l="1"/>
  <c r="O8" i="7"/>
  <c r="V24" i="7"/>
  <c r="V25" i="7"/>
  <c r="V40" i="7"/>
  <c r="AM40" i="7"/>
  <c r="AL40" i="7"/>
  <c r="AJ40" i="7"/>
  <c r="AJ42" i="7" s="1"/>
  <c r="AH40" i="7"/>
  <c r="AC40" i="7"/>
  <c r="AB40" i="7"/>
  <c r="AA40" i="7"/>
  <c r="Z40" i="7"/>
  <c r="Y40" i="7"/>
  <c r="X40" i="7"/>
  <c r="W40" i="7"/>
  <c r="U40" i="7"/>
  <c r="T40" i="7"/>
  <c r="S40" i="7"/>
  <c r="R40" i="7"/>
  <c r="Q40" i="7"/>
  <c r="P40" i="7"/>
  <c r="M40" i="7"/>
  <c r="L40" i="7"/>
  <c r="K40" i="7"/>
  <c r="J40" i="7"/>
  <c r="G40" i="7"/>
  <c r="F40" i="7"/>
  <c r="E40" i="7"/>
  <c r="D40" i="7"/>
  <c r="C40" i="7"/>
  <c r="B40" i="7"/>
  <c r="B41" i="7" s="1"/>
  <c r="O39" i="7"/>
  <c r="N39" i="7"/>
  <c r="O38" i="7"/>
  <c r="N38" i="7"/>
  <c r="O37" i="7"/>
  <c r="N37" i="7"/>
  <c r="O36" i="7"/>
  <c r="N36" i="7"/>
  <c r="O35" i="7"/>
  <c r="N35" i="7"/>
  <c r="O34" i="7"/>
  <c r="N34" i="7"/>
  <c r="O33" i="7"/>
  <c r="N33" i="7"/>
  <c r="I39" i="7"/>
  <c r="H39" i="7"/>
  <c r="I38" i="7"/>
  <c r="H38" i="7"/>
  <c r="I37" i="7"/>
  <c r="H37" i="7"/>
  <c r="I36" i="7"/>
  <c r="H36" i="7"/>
  <c r="I35" i="7"/>
  <c r="H35" i="7"/>
  <c r="I34" i="7"/>
  <c r="AK34" i="7"/>
  <c r="H34" i="7"/>
  <c r="I33" i="7"/>
  <c r="H33" i="7"/>
  <c r="O32" i="7"/>
  <c r="N32" i="7"/>
  <c r="I32" i="7"/>
  <c r="H32" i="7"/>
  <c r="O31" i="7"/>
  <c r="N31" i="7"/>
  <c r="I31" i="7"/>
  <c r="H31" i="7"/>
  <c r="O30" i="7"/>
  <c r="N30" i="7"/>
  <c r="I30" i="7"/>
  <c r="H30" i="7"/>
  <c r="O29" i="7"/>
  <c r="N29" i="7"/>
  <c r="I29" i="7"/>
  <c r="H29" i="7"/>
  <c r="O28" i="7"/>
  <c r="N28" i="7"/>
  <c r="I28" i="7"/>
  <c r="H28" i="7"/>
  <c r="O27" i="7"/>
  <c r="N27" i="7"/>
  <c r="I27" i="7"/>
  <c r="H27" i="7"/>
  <c r="O26" i="7"/>
  <c r="O40" i="7" s="1"/>
  <c r="N26" i="7"/>
  <c r="I26" i="7"/>
  <c r="H26" i="7"/>
  <c r="AM25" i="7"/>
  <c r="AM24" i="7"/>
  <c r="AL25" i="7"/>
  <c r="AL42" i="7" s="1"/>
  <c r="AL24" i="7"/>
  <c r="AL41" i="7" s="1"/>
  <c r="AJ24" i="7"/>
  <c r="AH25" i="7"/>
  <c r="AH42" i="7" s="1"/>
  <c r="AH24" i="7"/>
  <c r="AH41" i="7" s="1"/>
  <c r="AC25" i="7"/>
  <c r="AC24" i="7"/>
  <c r="AC41" i="7" s="1"/>
  <c r="AB25" i="7"/>
  <c r="AB42" i="7" s="1"/>
  <c r="AB24" i="7"/>
  <c r="AB41" i="7" s="1"/>
  <c r="AA25" i="7"/>
  <c r="Z25" i="7"/>
  <c r="AA24" i="7"/>
  <c r="AA41" i="7" s="1"/>
  <c r="Z24" i="7"/>
  <c r="Y25" i="7"/>
  <c r="Y24" i="7"/>
  <c r="Y41" i="7" s="1"/>
  <c r="X25" i="7"/>
  <c r="X24" i="7"/>
  <c r="W25" i="7"/>
  <c r="W24" i="7"/>
  <c r="U25" i="7"/>
  <c r="U42" i="7" s="1"/>
  <c r="U24" i="7"/>
  <c r="T25" i="7"/>
  <c r="T24" i="7"/>
  <c r="S25" i="7"/>
  <c r="S42" i="7" s="1"/>
  <c r="R25" i="7"/>
  <c r="R42" i="7" s="1"/>
  <c r="R24" i="7"/>
  <c r="Q25" i="7"/>
  <c r="Q42" i="7" s="1"/>
  <c r="Q24" i="7"/>
  <c r="Q41" i="7" s="1"/>
  <c r="P25" i="7"/>
  <c r="P42" i="7" s="1"/>
  <c r="P24" i="7"/>
  <c r="P41" i="7" s="1"/>
  <c r="M25" i="7"/>
  <c r="M42" i="7" s="1"/>
  <c r="M24" i="7"/>
  <c r="L25" i="7"/>
  <c r="L24" i="7"/>
  <c r="K25" i="7"/>
  <c r="K42" i="7" s="1"/>
  <c r="K24" i="7"/>
  <c r="J25" i="7"/>
  <c r="J42" i="7" s="1"/>
  <c r="J24" i="7"/>
  <c r="J41" i="7" s="1"/>
  <c r="G25" i="7"/>
  <c r="G42" i="7" s="1"/>
  <c r="G24" i="7"/>
  <c r="G41" i="7" s="1"/>
  <c r="F25" i="7"/>
  <c r="F42" i="7" s="1"/>
  <c r="F24" i="7"/>
  <c r="E25" i="7"/>
  <c r="E42" i="7" s="1"/>
  <c r="E24" i="7"/>
  <c r="E41" i="7" s="1"/>
  <c r="D25" i="7"/>
  <c r="D42" i="7" s="1"/>
  <c r="D24" i="7"/>
  <c r="D41" i="7" s="1"/>
  <c r="C25" i="7"/>
  <c r="C24" i="7"/>
  <c r="B25" i="7"/>
  <c r="B24" i="7"/>
  <c r="O23" i="7"/>
  <c r="N23" i="7"/>
  <c r="I23" i="7"/>
  <c r="H23" i="7"/>
  <c r="O22" i="7"/>
  <c r="N22" i="7"/>
  <c r="I22" i="7"/>
  <c r="H22" i="7"/>
  <c r="O21" i="7"/>
  <c r="N21" i="7"/>
  <c r="I21" i="7"/>
  <c r="H21" i="7"/>
  <c r="O20" i="7"/>
  <c r="N20" i="7"/>
  <c r="I20" i="7"/>
  <c r="H20" i="7"/>
  <c r="O19" i="7"/>
  <c r="N19" i="7"/>
  <c r="I19" i="7"/>
  <c r="H19" i="7"/>
  <c r="O18" i="7"/>
  <c r="N18" i="7"/>
  <c r="I18" i="7"/>
  <c r="H18" i="7"/>
  <c r="O17" i="7"/>
  <c r="N17" i="7"/>
  <c r="I17" i="7"/>
  <c r="H17" i="7"/>
  <c r="O16" i="7"/>
  <c r="N16" i="7"/>
  <c r="I16" i="7"/>
  <c r="H16" i="7"/>
  <c r="O15" i="7"/>
  <c r="N15" i="7"/>
  <c r="O14" i="7"/>
  <c r="N14" i="7"/>
  <c r="I15" i="7"/>
  <c r="H15" i="7"/>
  <c r="I14" i="7"/>
  <c r="AK14" i="7" s="1"/>
  <c r="H14" i="7"/>
  <c r="O13" i="7"/>
  <c r="N13" i="7"/>
  <c r="H9" i="7"/>
  <c r="H10" i="7"/>
  <c r="H11" i="7"/>
  <c r="H12" i="7"/>
  <c r="H13" i="7"/>
  <c r="I13" i="7"/>
  <c r="O12" i="7"/>
  <c r="N12" i="7"/>
  <c r="I12" i="7"/>
  <c r="O11" i="7"/>
  <c r="AK11" i="7" s="1"/>
  <c r="N11" i="7"/>
  <c r="I11" i="7"/>
  <c r="O10" i="7"/>
  <c r="N10" i="7"/>
  <c r="I10" i="7"/>
  <c r="O9" i="7"/>
  <c r="N9" i="7"/>
  <c r="I9" i="7"/>
  <c r="N8" i="7"/>
  <c r="H8" i="7"/>
  <c r="O7" i="7"/>
  <c r="N7" i="7"/>
  <c r="I7" i="7"/>
  <c r="H7" i="7"/>
  <c r="O6" i="7"/>
  <c r="N6" i="7"/>
  <c r="I6" i="7"/>
  <c r="H6" i="7"/>
  <c r="O5" i="7"/>
  <c r="N5" i="7"/>
  <c r="I5" i="7"/>
  <c r="H5" i="7"/>
  <c r="S24" i="7"/>
  <c r="S41" i="7" s="1"/>
  <c r="K41" i="7"/>
  <c r="AC42" i="7"/>
  <c r="T42" i="7"/>
  <c r="AK22" i="7"/>
  <c r="T41" i="7"/>
  <c r="AK36" i="7"/>
  <c r="U41" i="7"/>
  <c r="AI32" i="7"/>
  <c r="V42" i="7"/>
  <c r="C41" i="7"/>
  <c r="M41" i="7"/>
  <c r="AI34" i="7"/>
  <c r="L41" i="7" l="1"/>
  <c r="AJ41" i="7"/>
  <c r="W42" i="7"/>
  <c r="W41" i="7"/>
  <c r="X41" i="7"/>
  <c r="X42" i="7"/>
  <c r="V41" i="7"/>
  <c r="Y42" i="7"/>
  <c r="Z41" i="7"/>
  <c r="R41" i="7"/>
  <c r="AA42" i="7"/>
  <c r="AK28" i="7"/>
  <c r="AI28" i="7"/>
  <c r="AI31" i="7"/>
  <c r="L42" i="7"/>
  <c r="AK17" i="7"/>
  <c r="AK19" i="7"/>
  <c r="O24" i="7"/>
  <c r="O41" i="7" s="1"/>
  <c r="AK5" i="7"/>
  <c r="AI10" i="7"/>
  <c r="N25" i="7"/>
  <c r="N42" i="7" s="1"/>
  <c r="AK6" i="7"/>
  <c r="AK15" i="7"/>
  <c r="AK8" i="7"/>
  <c r="AK27" i="7"/>
  <c r="AI27" i="7"/>
  <c r="AI35" i="7"/>
  <c r="AK35" i="7"/>
  <c r="AK38" i="7"/>
  <c r="AI38" i="7"/>
  <c r="F41" i="7"/>
  <c r="AK32" i="7"/>
  <c r="AK29" i="7"/>
  <c r="C42" i="7"/>
  <c r="H40" i="7"/>
  <c r="B42" i="7"/>
  <c r="I40" i="7"/>
  <c r="AI20" i="7"/>
  <c r="AK20" i="7"/>
  <c r="AI5" i="7"/>
  <c r="AK16" i="7"/>
  <c r="AI17" i="7"/>
  <c r="AI11" i="7"/>
  <c r="AK12" i="7"/>
  <c r="AI14" i="7"/>
  <c r="AK7" i="7"/>
  <c r="AK21" i="7"/>
  <c r="AK23" i="7"/>
  <c r="H25" i="7"/>
  <c r="H42" i="7" s="1"/>
  <c r="H24" i="7"/>
  <c r="H41" i="7" s="1"/>
  <c r="I24" i="7"/>
  <c r="AM42" i="7"/>
  <c r="AI18" i="7"/>
  <c r="AK18" i="7"/>
  <c r="AK31" i="7"/>
  <c r="AK33" i="7"/>
  <c r="AI33" i="7"/>
  <c r="AI37" i="7"/>
  <c r="AK37" i="7"/>
  <c r="AI29" i="7"/>
  <c r="AK13" i="7"/>
  <c r="AI13" i="7"/>
  <c r="AK30" i="7"/>
  <c r="AI30" i="7"/>
  <c r="AM41" i="7"/>
  <c r="AI22" i="7"/>
  <c r="Z42" i="7"/>
  <c r="AI36" i="7"/>
  <c r="N40" i="7"/>
  <c r="I25" i="7"/>
  <c r="O25" i="7"/>
  <c r="O42" i="7" s="1"/>
  <c r="N24" i="7"/>
  <c r="N41" i="7" s="1"/>
  <c r="AI8" i="7" l="1"/>
  <c r="AI19" i="7"/>
  <c r="AK10" i="7"/>
  <c r="AI6" i="7"/>
  <c r="AI21" i="7"/>
  <c r="AI15" i="7"/>
  <c r="I42" i="7"/>
  <c r="I41" i="7"/>
  <c r="AI16" i="7"/>
  <c r="AI23" i="7"/>
  <c r="AK24" i="7"/>
  <c r="AI7" i="7"/>
  <c r="AI12" i="7"/>
  <c r="AI26" i="7"/>
  <c r="AK26" i="7"/>
  <c r="AK9" i="7"/>
  <c r="AI9" i="7"/>
  <c r="AK41" i="7" l="1"/>
  <c r="AI24" i="7"/>
  <c r="AK25" i="7"/>
  <c r="AI25" i="7"/>
  <c r="AI40" i="7"/>
  <c r="AK40" i="7"/>
  <c r="AI41" i="7" l="1"/>
  <c r="AK42" i="7"/>
  <c r="AI42" i="7"/>
</calcChain>
</file>

<file path=xl/sharedStrings.xml><?xml version="1.0" encoding="utf-8"?>
<sst xmlns="http://schemas.openxmlformats.org/spreadsheetml/2006/main" count="128" uniqueCount="76">
  <si>
    <t xml:space="preserve"> </t>
  </si>
  <si>
    <t>市町村名</t>
  </si>
  <si>
    <t>街区公園</t>
  </si>
  <si>
    <t>近隣公園</t>
  </si>
  <si>
    <t>地区公園</t>
  </si>
  <si>
    <t>住区基幹公園</t>
  </si>
  <si>
    <t>総合公園</t>
  </si>
  <si>
    <t>運動公園</t>
  </si>
  <si>
    <t>都市基幹公園</t>
  </si>
  <si>
    <t>特殊公園</t>
  </si>
  <si>
    <t>広域公園</t>
  </si>
  <si>
    <t>都市緑地</t>
  </si>
  <si>
    <t>緑　道</t>
  </si>
  <si>
    <t>都市公園全体</t>
  </si>
  <si>
    <t>都市計画区域</t>
  </si>
  <si>
    <t>面　積</t>
  </si>
  <si>
    <t>県立公園</t>
  </si>
  <si>
    <t xml:space="preserve">  </t>
  </si>
  <si>
    <t xml:space="preserve">   </t>
  </si>
  <si>
    <t xml:space="preserve">      </t>
  </si>
  <si>
    <t>箇所</t>
  </si>
  <si>
    <t>全面積</t>
  </si>
  <si>
    <t>公園割合</t>
  </si>
  <si>
    <t>千人</t>
  </si>
  <si>
    <t>㎡／人</t>
  </si>
  <si>
    <t>面  積</t>
  </si>
  <si>
    <t>横浜市</t>
  </si>
  <si>
    <t>川崎市</t>
  </si>
  <si>
    <t>横須賀市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</si>
  <si>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</si>
  <si>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</si>
  <si>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</si>
  <si>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</si>
  <si>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</si>
  <si>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</si>
  <si>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</si>
  <si>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</si>
  <si>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</si>
  <si>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</si>
  <si>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</si>
  <si>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座間市</t>
  </si>
  <si>
    <t>南足柄市</t>
  </si>
  <si>
    <t>綾瀬市</t>
  </si>
  <si>
    <t>政令市以外</t>
  </si>
  <si>
    <t>市合計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</si>
  <si>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</si>
  <si>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</si>
  <si>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</si>
  <si>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</si>
  <si>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</si>
  <si>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</si>
  <si>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</si>
  <si>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</si>
  <si>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</si>
  <si>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</si>
  <si>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</si>
  <si>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</si>
  <si>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</si>
  <si>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</si>
  <si>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町村合計</t>
  </si>
  <si>
    <t>県全体</t>
  </si>
  <si>
    <t>(備考)</t>
  </si>
  <si>
    <t>緩衝緑地</t>
    <rPh sb="0" eb="2">
      <t>カンショウ</t>
    </rPh>
    <phoneticPr fontId="3"/>
  </si>
  <si>
    <t>都市林</t>
    <rPh sb="0" eb="2">
      <t>トシ</t>
    </rPh>
    <rPh sb="2" eb="3">
      <t>ハヤシ</t>
    </rPh>
    <phoneticPr fontId="3"/>
  </si>
  <si>
    <t>広場公園</t>
    <rPh sb="0" eb="2">
      <t>ヒロバ</t>
    </rPh>
    <rPh sb="2" eb="4">
      <t>コウエン</t>
    </rPh>
    <phoneticPr fontId="3"/>
  </si>
  <si>
    <t>都市計画
区域人口</t>
    <rPh sb="0" eb="2">
      <t>トシ</t>
    </rPh>
    <rPh sb="2" eb="4">
      <t>ケイカク</t>
    </rPh>
    <rPh sb="5" eb="7">
      <t>クイキ</t>
    </rPh>
    <phoneticPr fontId="3"/>
  </si>
  <si>
    <t>平塚市</t>
    <phoneticPr fontId="3"/>
  </si>
  <si>
    <t>海老名市</t>
    <phoneticPr fontId="3"/>
  </si>
  <si>
    <t>-</t>
  </si>
  <si>
    <t>（単位：ｈａ）　令和４年３月31日現在　</t>
    <rPh sb="8" eb="10">
      <t>レイワ</t>
    </rPh>
    <phoneticPr fontId="3"/>
  </si>
  <si>
    <t>市民緑地</t>
    <rPh sb="0" eb="2">
      <t>シミン</t>
    </rPh>
    <rPh sb="2" eb="4">
      <t>リョクチ</t>
    </rPh>
    <phoneticPr fontId="3"/>
  </si>
  <si>
    <t>１．集計は都市公園等整備現況調査に準ずる。</t>
    <phoneticPr fontId="3"/>
  </si>
  <si>
    <t>２．特殊公園とは，風致公園, 動植物公園，歴史公園及び墓園をいう。</t>
    <phoneticPr fontId="3"/>
  </si>
  <si>
    <t>３．人口とは、都市計画区域人口をいう。</t>
    <phoneticPr fontId="3"/>
  </si>
  <si>
    <t>４．県立公園は、内数。</t>
    <phoneticPr fontId="3"/>
  </si>
  <si>
    <t>令和３年度末　神奈川県内　市町村別都市公園現況一覧</t>
    <rPh sb="0" eb="2">
      <t>レイワ</t>
    </rPh>
    <rPh sb="3" eb="5">
      <t>ネンド</t>
    </rPh>
    <rPh sb="4" eb="5">
      <t>ド</t>
    </rPh>
    <rPh sb="5" eb="6">
      <t>マツ</t>
    </rPh>
    <rPh sb="7" eb="11">
      <t>カナガワケン</t>
    </rPh>
    <rPh sb="11" eb="12">
      <t>ナイ</t>
    </rPh>
    <rPh sb="13" eb="16">
      <t>シチョウソン</t>
    </rPh>
    <rPh sb="16" eb="17">
      <t>ベツ</t>
    </rPh>
    <rPh sb="17" eb="19">
      <t>トシ</t>
    </rPh>
    <rPh sb="19" eb="21">
      <t>コウエン</t>
    </rPh>
    <rPh sb="21" eb="23">
      <t>ゲンキョウ</t>
    </rPh>
    <rPh sb="23" eb="25">
      <t>イチラン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</si>
</sst>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#,##0.00;[Red]#,##0.00"/>
    <numFmt numFmtId="178" formatCode="#,##0.0;[Red]#,##0.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0">
    <border>
      <left/>
      <right/>
      <top/>
      <bottom/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8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rgb="FF000000"/>
      </left>
      <right/>
      <top/>
      <bottom/>
      <diagonal/>
    </border>
    <border>
      <left style="double">
        <color rgb="FF000000"/>
      </left>
      <right/>
      <top/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8"/>
      </right>
      <top/>
      <bottom/>
      <diagonal/>
    </border>
    <border>
      <left style="thin">
        <color rgb="FF000000"/>
      </left>
      <right style="thin">
        <color indexed="8"/>
      </right>
      <top style="hair">
        <color rgb="FF000000"/>
      </top>
      <bottom/>
      <diagonal/>
    </border>
    <border>
      <left style="thin">
        <color rgb="FF000000"/>
      </left>
      <right style="thin">
        <color indexed="8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8"/>
      </right>
      <top/>
      <bottom style="double">
        <color rgb="FF000000"/>
      </bottom>
      <diagonal/>
    </border>
    <border>
      <left style="thin">
        <color rgb="FF000000"/>
      </left>
      <right style="thin">
        <color indexed="8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8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hair">
        <color indexed="64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double">
        <color indexed="64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indexed="64"/>
      </top>
      <bottom style="hair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hair">
        <color indexed="64"/>
      </bottom>
      <diagonal/>
    </border>
    <border>
      <left style="double">
        <color rgb="FF000000"/>
      </left>
      <right style="thin">
        <color indexed="64"/>
      </right>
      <top style="hair">
        <color indexed="64"/>
      </top>
      <bottom style="hair">
        <color rgb="FF000000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double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/>
      <top style="double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indexed="8"/>
      </top>
      <bottom style="hair">
        <color indexed="64"/>
      </bottom>
      <diagonal/>
    </border>
    <border>
      <left style="thin">
        <color rgb="FF000000"/>
      </left>
      <right style="double">
        <color rgb="FF000000"/>
      </right>
      <top style="medium">
        <color indexed="8"/>
      </top>
      <bottom style="hair">
        <color indexed="64"/>
      </bottom>
      <diagonal/>
    </border>
    <border>
      <left style="thin">
        <color indexed="64"/>
      </left>
      <right style="double">
        <color rgb="FF000000"/>
      </right>
      <top style="medium">
        <color indexed="8"/>
      </top>
      <bottom style="hair">
        <color indexed="64"/>
      </bottom>
      <diagonal/>
    </border>
    <border>
      <left style="thin">
        <color rgb="FF000000"/>
      </left>
      <right style="double">
        <color rgb="FF000000"/>
      </right>
      <top/>
      <bottom style="hair">
        <color rgb="FF000000"/>
      </bottom>
      <diagonal/>
    </border>
    <border>
      <left style="double">
        <color rgb="FF000000"/>
      </left>
      <right style="thin">
        <color indexed="64"/>
      </right>
      <top style="medium">
        <color indexed="8"/>
      </top>
      <bottom style="hair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double">
        <color rgb="FF000000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double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/>
      <diagonal/>
    </border>
    <border>
      <left style="double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/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8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hair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indexed="64"/>
      </top>
      <bottom style="hair">
        <color indexed="64"/>
      </bottom>
      <diagonal/>
    </border>
    <border>
      <left style="double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 style="thin">
        <color indexed="64"/>
      </right>
      <top style="hair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rgb="FF000000"/>
      </right>
      <top style="hair">
        <color indexed="64"/>
      </top>
      <bottom/>
      <diagonal/>
    </border>
    <border>
      <left style="medium">
        <color rgb="FF000000"/>
      </left>
      <right style="double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indexed="64"/>
      </top>
      <bottom/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indexed="64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 style="double">
        <color rgb="FF000000"/>
      </bottom>
      <diagonal/>
    </border>
    <border>
      <left/>
      <right style="thin">
        <color indexed="64"/>
      </right>
      <top/>
      <bottom style="double">
        <color rgb="FF000000"/>
      </bottom>
      <diagonal/>
    </border>
    <border>
      <left style="thin">
        <color indexed="64"/>
      </left>
      <right/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indexed="8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double">
        <color indexed="64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double">
        <color indexed="64"/>
      </right>
      <top style="thin">
        <color rgb="FF000000"/>
      </top>
      <bottom style="medium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8"/>
      </top>
      <bottom/>
      <diagonal/>
    </border>
    <border>
      <left style="medium">
        <color rgb="FF000000"/>
      </left>
      <right style="double">
        <color rgb="FF000000"/>
      </right>
      <top/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medium">
        <color indexed="8"/>
      </top>
      <bottom/>
      <diagonal/>
    </border>
    <border>
      <left style="medium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</borders>
  <cellStyleXfs count="6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</cellStyleXfs>
  <cellXfs count="362">
    <xf numFmtId="0" fontId="0" fillId="0" borderId="0" xfId="0">
      <alignment vertical="center"/>
    </xf>
    <xf numFmtId="38" fontId="7" fillId="0" borderId="0" xfId="3" applyFont="1" applyFill="1" applyBorder="1" applyAlignment="1" applyProtection="1">
      <alignment vertical="center"/>
      <protection locked="0"/>
    </xf>
    <xf numFmtId="38" fontId="7" fillId="0" borderId="0" xfId="3" applyFont="1" applyFill="1" applyBorder="1" applyAlignment="1" applyProtection="1">
      <alignment vertical="center"/>
    </xf>
    <xf numFmtId="38" fontId="8" fillId="0" borderId="0" xfId="3" applyFont="1" applyFill="1" applyBorder="1" applyAlignment="1" applyProtection="1">
      <alignment vertical="center"/>
      <protection locked="0"/>
    </xf>
    <xf numFmtId="38" fontId="8" fillId="0" borderId="0" xfId="3" applyFont="1" applyFill="1" applyBorder="1" applyAlignment="1" applyProtection="1">
      <alignment vertical="center"/>
    </xf>
    <xf numFmtId="38" fontId="8" fillId="0" borderId="0" xfId="3" applyFont="1" applyFill="1" applyBorder="1" applyAlignment="1" applyProtection="1">
      <alignment horizontal="center" vertical="center"/>
    </xf>
    <xf numFmtId="38" fontId="8" fillId="0" borderId="0" xfId="3" applyFont="1" applyFill="1" applyAlignment="1">
      <alignment vertical="center"/>
    </xf>
    <xf numFmtId="38" fontId="8" fillId="0" borderId="0" xfId="3" applyFont="1" applyFill="1" applyBorder="1" applyAlignment="1" applyProtection="1"/>
    <xf numFmtId="38" fontId="8" fillId="0" borderId="0" xfId="3" applyFont="1" applyFill="1" applyBorder="1" applyAlignment="1" applyProtection="1">
      <protection locked="0"/>
    </xf>
    <xf numFmtId="38" fontId="8" fillId="0" borderId="0" xfId="3" applyFont="1" applyFill="1" applyAlignment="1"/>
    <xf numFmtId="2" fontId="4" fillId="0" borderId="0" xfId="5" applyNumberFormat="1" applyFont="1" applyFill="1" applyBorder="1" applyProtection="1"/>
    <xf numFmtId="2" fontId="4" fillId="0" borderId="0" xfId="5" applyNumberFormat="1" applyFont="1" applyFill="1" applyBorder="1" applyAlignment="1" applyProtection="1">
      <alignment horizontal="center"/>
    </xf>
    <xf numFmtId="2" fontId="4" fillId="0" borderId="0" xfId="5" applyNumberFormat="1" applyFont="1" applyFill="1" applyBorder="1" applyAlignment="1" applyProtection="1"/>
    <xf numFmtId="2" fontId="4" fillId="0" borderId="0" xfId="5" applyNumberFormat="1" applyFont="1" applyFill="1" applyBorder="1" applyAlignment="1" applyProtection="1">
      <alignment horizontal="left"/>
    </xf>
    <xf numFmtId="0" fontId="4" fillId="0" borderId="0" xfId="5" applyFont="1" applyFill="1" applyBorder="1"/>
    <xf numFmtId="38" fontId="10" fillId="0" borderId="0" xfId="3" applyFont="1" applyFill="1" applyBorder="1" applyAlignment="1" applyProtection="1">
      <protection locked="0"/>
    </xf>
    <xf numFmtId="2" fontId="6" fillId="0" borderId="0" xfId="5" applyNumberFormat="1" applyFont="1" applyFill="1" applyBorder="1" applyProtection="1"/>
    <xf numFmtId="0" fontId="6" fillId="0" borderId="0" xfId="5" applyFont="1" applyFill="1" applyBorder="1"/>
    <xf numFmtId="2" fontId="6" fillId="0" borderId="0" xfId="5" applyNumberFormat="1" applyFont="1" applyFill="1" applyBorder="1" applyAlignment="1" applyProtection="1">
      <alignment horizontal="center"/>
    </xf>
    <xf numFmtId="2" fontId="6" fillId="0" borderId="0" xfId="5" applyNumberFormat="1" applyFont="1" applyFill="1" applyBorder="1" applyAlignment="1" applyProtection="1"/>
    <xf numFmtId="38" fontId="6" fillId="0" borderId="0" xfId="3" applyFont="1" applyFill="1" applyBorder="1" applyAlignment="1" applyProtection="1"/>
    <xf numFmtId="38" fontId="6" fillId="0" borderId="0" xfId="3" applyFont="1" applyFill="1" applyBorder="1" applyAlignment="1" applyProtection="1">
      <alignment horizontal="center"/>
    </xf>
    <xf numFmtId="0" fontId="4" fillId="0" borderId="0" xfId="5" applyFont="1" applyFill="1"/>
    <xf numFmtId="0" fontId="5" fillId="0" borderId="0" xfId="5" applyFont="1" applyFill="1" applyBorder="1" applyAlignment="1">
      <alignment horizontal="centerContinuous" vertical="center"/>
    </xf>
    <xf numFmtId="0" fontId="5" fillId="0" borderId="0" xfId="5" applyFont="1" applyFill="1" applyAlignment="1">
      <alignment horizontal="centerContinuous" vertical="center"/>
    </xf>
    <xf numFmtId="0" fontId="5" fillId="0" borderId="0" xfId="5" applyFont="1" applyFill="1" applyBorder="1" applyAlignment="1">
      <alignment vertical="center"/>
    </xf>
    <xf numFmtId="0" fontId="5" fillId="0" borderId="0" xfId="5" applyFont="1" applyFill="1" applyAlignment="1">
      <alignment vertical="center"/>
    </xf>
    <xf numFmtId="2" fontId="5" fillId="0" borderId="0" xfId="5" applyNumberFormat="1" applyFont="1" applyFill="1" applyBorder="1" applyAlignment="1" applyProtection="1">
      <alignment horizontal="center" vertical="center"/>
    </xf>
    <xf numFmtId="38" fontId="11" fillId="0" borderId="0" xfId="3" applyFont="1" applyFill="1" applyBorder="1" applyAlignment="1" applyProtection="1">
      <alignment vertical="center"/>
    </xf>
    <xf numFmtId="2" fontId="11" fillId="0" borderId="0" xfId="5" applyNumberFormat="1" applyFont="1" applyFill="1" applyBorder="1" applyAlignment="1" applyProtection="1">
      <alignment vertical="center"/>
    </xf>
    <xf numFmtId="1" fontId="11" fillId="0" borderId="0" xfId="5" applyNumberFormat="1" applyFont="1" applyFill="1" applyBorder="1" applyAlignment="1" applyProtection="1">
      <alignment vertical="center"/>
    </xf>
    <xf numFmtId="38" fontId="11" fillId="0" borderId="0" xfId="3" applyFont="1" applyFill="1" applyBorder="1" applyAlignment="1" applyProtection="1">
      <alignment horizontal="right" vertical="center"/>
    </xf>
    <xf numFmtId="10" fontId="11" fillId="0" borderId="0" xfId="1" applyNumberFormat="1" applyFont="1" applyFill="1" applyBorder="1" applyAlignment="1" applyProtection="1">
      <alignment vertical="center"/>
    </xf>
    <xf numFmtId="2" fontId="5" fillId="0" borderId="0" xfId="5" applyNumberFormat="1" applyFont="1" applyFill="1" applyBorder="1" applyAlignment="1" applyProtection="1">
      <alignment vertical="center"/>
    </xf>
    <xf numFmtId="38" fontId="5" fillId="0" borderId="0" xfId="3" applyFont="1" applyFill="1" applyBorder="1" applyAlignment="1" applyProtection="1">
      <alignment vertical="center"/>
      <protection locked="0"/>
    </xf>
    <xf numFmtId="2" fontId="5" fillId="0" borderId="0" xfId="5" applyNumberFormat="1" applyFont="1" applyFill="1" applyBorder="1" applyAlignment="1" applyProtection="1">
      <alignment vertical="center"/>
      <protection locked="0"/>
    </xf>
    <xf numFmtId="38" fontId="5" fillId="0" borderId="0" xfId="3" applyFont="1" applyFill="1" applyBorder="1" applyAlignment="1" applyProtection="1">
      <alignment vertical="center"/>
    </xf>
    <xf numFmtId="2" fontId="7" fillId="0" borderId="0" xfId="5" applyNumberFormat="1" applyFont="1" applyFill="1" applyBorder="1" applyAlignment="1" applyProtection="1">
      <alignment vertical="center"/>
    </xf>
    <xf numFmtId="2" fontId="7" fillId="0" borderId="0" xfId="5" applyNumberFormat="1" applyFont="1" applyFill="1" applyBorder="1" applyAlignment="1" applyProtection="1">
      <alignment vertical="center"/>
      <protection locked="0"/>
    </xf>
    <xf numFmtId="0" fontId="7" fillId="0" borderId="0" xfId="5" applyFont="1" applyFill="1" applyAlignment="1">
      <alignment vertical="center"/>
    </xf>
    <xf numFmtId="2" fontId="4" fillId="0" borderId="0" xfId="5" applyNumberFormat="1" applyFont="1" applyFill="1" applyBorder="1" applyAlignment="1" applyProtection="1">
      <alignment vertical="center"/>
    </xf>
    <xf numFmtId="2" fontId="6" fillId="0" borderId="0" xfId="5" applyNumberFormat="1" applyFont="1" applyFill="1" applyBorder="1" applyAlignment="1" applyProtection="1">
      <alignment vertical="center"/>
    </xf>
    <xf numFmtId="2" fontId="8" fillId="0" borderId="0" xfId="5" applyNumberFormat="1" applyFont="1" applyFill="1" applyBorder="1" applyAlignment="1" applyProtection="1">
      <alignment vertical="center"/>
    </xf>
    <xf numFmtId="2" fontId="8" fillId="0" borderId="0" xfId="5" applyNumberFormat="1" applyFont="1" applyFill="1" applyBorder="1" applyAlignment="1" applyProtection="1">
      <alignment vertical="center"/>
      <protection locked="0"/>
    </xf>
    <xf numFmtId="0" fontId="8" fillId="0" borderId="0" xfId="5" applyFont="1" applyFill="1" applyAlignment="1">
      <alignment vertical="center"/>
    </xf>
    <xf numFmtId="2" fontId="4" fillId="0" borderId="0" xfId="5" applyNumberFormat="1" applyFont="1" applyFill="1" applyBorder="1" applyAlignment="1" applyProtection="1">
      <alignment horizontal="center" vertical="center"/>
    </xf>
    <xf numFmtId="2" fontId="8" fillId="0" borderId="0" xfId="5" applyNumberFormat="1" applyFont="1" applyFill="1" applyBorder="1" applyProtection="1"/>
    <xf numFmtId="2" fontId="8" fillId="0" borderId="0" xfId="5" applyNumberFormat="1" applyFont="1" applyFill="1" applyBorder="1" applyProtection="1">
      <protection locked="0"/>
    </xf>
    <xf numFmtId="0" fontId="8" fillId="0" borderId="0" xfId="5" applyFont="1" applyFill="1"/>
    <xf numFmtId="2" fontId="7" fillId="0" borderId="0" xfId="5" applyNumberFormat="1" applyFont="1" applyFill="1" applyBorder="1" applyAlignment="1" applyProtection="1">
      <alignment horizontal="right" vertical="center"/>
    </xf>
    <xf numFmtId="38" fontId="5" fillId="0" borderId="0" xfId="3" applyFont="1" applyFill="1" applyBorder="1" applyAlignment="1" applyProtection="1">
      <alignment horizontal="left"/>
    </xf>
    <xf numFmtId="0" fontId="4" fillId="0" borderId="0" xfId="5" applyFont="1" applyAlignment="1">
      <alignment horizontal="left"/>
    </xf>
    <xf numFmtId="40" fontId="6" fillId="0" borderId="0" xfId="3" applyNumberFormat="1" applyFont="1" applyFill="1" applyBorder="1" applyAlignment="1" applyProtection="1"/>
    <xf numFmtId="38" fontId="11" fillId="0" borderId="0" xfId="3" applyFont="1" applyFill="1" applyBorder="1" applyAlignment="1" applyProtection="1"/>
    <xf numFmtId="38" fontId="11" fillId="0" borderId="0" xfId="3" applyFont="1" applyFill="1" applyBorder="1" applyAlignment="1" applyProtection="1">
      <alignment horizontal="right" vertical="center"/>
      <protection locked="0"/>
    </xf>
    <xf numFmtId="40" fontId="11" fillId="0" borderId="0" xfId="3" applyNumberFormat="1" applyFont="1" applyFill="1" applyBorder="1" applyAlignment="1" applyProtection="1">
      <alignment vertical="center"/>
    </xf>
    <xf numFmtId="38" fontId="7" fillId="0" borderId="0" xfId="3" applyFont="1" applyFill="1" applyAlignment="1">
      <alignment vertical="center"/>
    </xf>
    <xf numFmtId="40" fontId="7" fillId="0" borderId="0" xfId="3" applyNumberFormat="1" applyFont="1" applyFill="1" applyBorder="1" applyAlignment="1" applyProtection="1">
      <alignment vertical="center"/>
    </xf>
    <xf numFmtId="40" fontId="5" fillId="0" borderId="0" xfId="3" applyNumberFormat="1" applyFont="1" applyFill="1" applyBorder="1" applyAlignment="1" applyProtection="1">
      <alignment vertical="center"/>
    </xf>
    <xf numFmtId="40" fontId="5" fillId="0" borderId="0" xfId="3" applyNumberFormat="1" applyFont="1" applyFill="1" applyBorder="1" applyAlignment="1" applyProtection="1">
      <alignment vertical="center"/>
      <protection locked="0"/>
    </xf>
    <xf numFmtId="40" fontId="7" fillId="0" borderId="0" xfId="3" applyNumberFormat="1" applyFont="1" applyFill="1" applyBorder="1" applyAlignment="1" applyProtection="1">
      <alignment vertical="center"/>
      <protection locked="0"/>
    </xf>
    <xf numFmtId="40" fontId="8" fillId="0" borderId="0" xfId="3" applyNumberFormat="1" applyFont="1" applyFill="1" applyBorder="1" applyAlignment="1" applyProtection="1">
      <alignment vertical="center"/>
    </xf>
    <xf numFmtId="40" fontId="8" fillId="0" borderId="0" xfId="3" applyNumberFormat="1" applyFont="1" applyFill="1" applyBorder="1" applyAlignment="1" applyProtection="1">
      <alignment vertical="center"/>
      <protection locked="0"/>
    </xf>
    <xf numFmtId="40" fontId="8" fillId="0" borderId="0" xfId="3" applyNumberFormat="1" applyFont="1" applyFill="1" applyBorder="1" applyAlignment="1" applyProtection="1"/>
    <xf numFmtId="40" fontId="8" fillId="0" borderId="0" xfId="3" applyNumberFormat="1" applyFont="1" applyFill="1" applyBorder="1" applyAlignment="1" applyProtection="1">
      <protection locked="0"/>
    </xf>
    <xf numFmtId="40" fontId="8" fillId="0" borderId="0" xfId="3" applyNumberFormat="1" applyFont="1" applyFill="1" applyAlignment="1"/>
    <xf numFmtId="2" fontId="7" fillId="2" borderId="2" xfId="5" applyNumberFormat="1" applyFont="1" applyFill="1" applyBorder="1" applyAlignment="1" applyProtection="1">
      <alignment horizontal="center" vertical="center"/>
    </xf>
    <xf numFmtId="2" fontId="7" fillId="2" borderId="3" xfId="5" applyNumberFormat="1" applyFont="1" applyFill="1" applyBorder="1" applyAlignment="1" applyProtection="1">
      <alignment horizontal="center" vertical="center"/>
    </xf>
    <xf numFmtId="2" fontId="7" fillId="2" borderId="5" xfId="5" applyNumberFormat="1" applyFont="1" applyFill="1" applyBorder="1" applyAlignment="1" applyProtection="1">
      <alignment horizontal="center" vertical="center"/>
    </xf>
    <xf numFmtId="38" fontId="7" fillId="2" borderId="6" xfId="3" applyFont="1" applyFill="1" applyBorder="1" applyAlignment="1" applyProtection="1">
      <alignment horizontal="centerContinuous" vertical="center"/>
    </xf>
    <xf numFmtId="2" fontId="7" fillId="2" borderId="7" xfId="5" applyNumberFormat="1" applyFont="1" applyFill="1" applyBorder="1" applyAlignment="1" applyProtection="1">
      <alignment horizontal="centerContinuous" vertical="center"/>
    </xf>
    <xf numFmtId="2" fontId="7" fillId="2" borderId="8" xfId="5" applyNumberFormat="1" applyFont="1" applyFill="1" applyBorder="1" applyAlignment="1" applyProtection="1">
      <alignment horizontal="centerContinuous" vertical="center"/>
    </xf>
    <xf numFmtId="38" fontId="7" fillId="2" borderId="9" xfId="3" applyFont="1" applyFill="1" applyBorder="1" applyAlignment="1" applyProtection="1">
      <alignment horizontal="centerContinuous" vertical="center"/>
    </xf>
    <xf numFmtId="40" fontId="7" fillId="2" borderId="10" xfId="3" applyNumberFormat="1" applyFont="1" applyFill="1" applyBorder="1" applyAlignment="1" applyProtection="1">
      <alignment horizontal="centerContinuous" vertical="center"/>
    </xf>
    <xf numFmtId="2" fontId="7" fillId="2" borderId="9" xfId="5" applyNumberFormat="1" applyFont="1" applyFill="1" applyBorder="1" applyAlignment="1" applyProtection="1">
      <alignment horizontal="centerContinuous" vertical="center"/>
    </xf>
    <xf numFmtId="2" fontId="7" fillId="2" borderId="10" xfId="5" applyNumberFormat="1" applyFont="1" applyFill="1" applyBorder="1" applyAlignment="1" applyProtection="1">
      <alignment horizontal="centerContinuous" vertical="center"/>
    </xf>
    <xf numFmtId="38" fontId="7" fillId="2" borderId="5" xfId="3" applyFont="1" applyFill="1" applyBorder="1" applyAlignment="1" applyProtection="1">
      <alignment horizontal="center" vertical="center"/>
    </xf>
    <xf numFmtId="2" fontId="7" fillId="2" borderId="12" xfId="5" applyNumberFormat="1" applyFont="1" applyFill="1" applyBorder="1" applyAlignment="1" applyProtection="1">
      <alignment horizontal="center" vertical="center"/>
    </xf>
    <xf numFmtId="38" fontId="7" fillId="2" borderId="13" xfId="3" applyFont="1" applyFill="1" applyBorder="1" applyAlignment="1" applyProtection="1">
      <alignment horizontal="center" vertical="center"/>
    </xf>
    <xf numFmtId="40" fontId="7" fillId="2" borderId="14" xfId="3" applyNumberFormat="1" applyFont="1" applyFill="1" applyBorder="1" applyAlignment="1" applyProtection="1">
      <alignment horizontal="center" vertical="center"/>
    </xf>
    <xf numFmtId="2" fontId="7" fillId="2" borderId="15" xfId="5" applyNumberFormat="1" applyFont="1" applyFill="1" applyBorder="1" applyAlignment="1" applyProtection="1">
      <alignment horizontal="center" vertical="center"/>
    </xf>
    <xf numFmtId="2" fontId="7" fillId="2" borderId="13" xfId="5" applyNumberFormat="1" applyFont="1" applyFill="1" applyBorder="1" applyAlignment="1" applyProtection="1">
      <alignment horizontal="center" vertical="center"/>
    </xf>
    <xf numFmtId="2" fontId="7" fillId="2" borderId="16" xfId="5" applyNumberFormat="1" applyFont="1" applyFill="1" applyBorder="1" applyAlignment="1" applyProtection="1">
      <alignment horizontal="center" vertical="center"/>
    </xf>
    <xf numFmtId="2" fontId="7" fillId="2" borderId="17" xfId="5" applyNumberFormat="1" applyFont="1" applyFill="1" applyBorder="1" applyAlignment="1" applyProtection="1">
      <alignment horizontal="center" vertical="center"/>
    </xf>
    <xf numFmtId="38" fontId="7" fillId="2" borderId="18" xfId="3" applyFont="1" applyFill="1" applyBorder="1" applyAlignment="1" applyProtection="1">
      <alignment horizontal="center" vertical="center"/>
    </xf>
    <xf numFmtId="38" fontId="7" fillId="2" borderId="20" xfId="3" applyFont="1" applyFill="1" applyBorder="1" applyAlignment="1" applyProtection="1">
      <alignment horizontal="center" vertical="center"/>
    </xf>
    <xf numFmtId="2" fontId="7" fillId="2" borderId="21" xfId="5" applyNumberFormat="1" applyFont="1" applyFill="1" applyBorder="1" applyAlignment="1" applyProtection="1">
      <alignment horizontal="center" vertical="center"/>
    </xf>
    <xf numFmtId="2" fontId="7" fillId="2" borderId="12" xfId="5" applyNumberFormat="1" applyFont="1" applyFill="1" applyBorder="1" applyAlignment="1" applyProtection="1">
      <alignment horizontal="centerContinuous" vertical="center"/>
    </xf>
    <xf numFmtId="2" fontId="7" fillId="2" borderId="19" xfId="5" applyNumberFormat="1" applyFont="1" applyFill="1" applyBorder="1" applyAlignment="1" applyProtection="1">
      <alignment horizontal="center" vertical="center"/>
    </xf>
    <xf numFmtId="2" fontId="7" fillId="2" borderId="22" xfId="5" applyNumberFormat="1" applyFont="1" applyFill="1" applyBorder="1" applyAlignment="1" applyProtection="1">
      <alignment horizontal="center" vertical="center"/>
    </xf>
    <xf numFmtId="2" fontId="7" fillId="2" borderId="23" xfId="5" applyNumberFormat="1" applyFont="1" applyFill="1" applyBorder="1" applyAlignment="1" applyProtection="1">
      <alignment horizontal="center" vertical="center"/>
    </xf>
    <xf numFmtId="2" fontId="7" fillId="2" borderId="24" xfId="5" applyNumberFormat="1" applyFont="1" applyFill="1" applyBorder="1" applyAlignment="1" applyProtection="1">
      <alignment horizontal="center" vertical="center"/>
    </xf>
    <xf numFmtId="2" fontId="7" fillId="2" borderId="25" xfId="5" applyNumberFormat="1" applyFont="1" applyFill="1" applyBorder="1" applyAlignment="1" applyProtection="1">
      <alignment horizontal="center" vertical="center"/>
    </xf>
    <xf numFmtId="2" fontId="7" fillId="2" borderId="26" xfId="5" applyNumberFormat="1" applyFont="1" applyFill="1" applyBorder="1" applyAlignment="1" applyProtection="1">
      <alignment horizontal="center" vertical="center"/>
    </xf>
    <xf numFmtId="37" fontId="7" fillId="3" borderId="38" xfId="5" applyNumberFormat="1" applyFont="1" applyFill="1" applyBorder="1" applyAlignment="1" applyProtection="1">
      <alignment vertical="center"/>
      <protection locked="0"/>
    </xf>
    <xf numFmtId="37" fontId="7" fillId="3" borderId="0" xfId="5" applyNumberFormat="1" applyFont="1" applyFill="1" applyBorder="1" applyAlignment="1" applyProtection="1">
      <alignment vertical="center"/>
      <protection locked="0"/>
    </xf>
    <xf numFmtId="39" fontId="7" fillId="3" borderId="38" xfId="5" applyNumberFormat="1" applyFont="1" applyFill="1" applyBorder="1" applyAlignment="1" applyProtection="1">
      <alignment vertical="center"/>
      <protection locked="0"/>
    </xf>
    <xf numFmtId="1" fontId="7" fillId="3" borderId="39" xfId="5" applyNumberFormat="1" applyFont="1" applyFill="1" applyBorder="1" applyAlignment="1" applyProtection="1">
      <alignment vertical="center"/>
      <protection locked="0"/>
    </xf>
    <xf numFmtId="1" fontId="7" fillId="3" borderId="0" xfId="5" applyNumberFormat="1" applyFont="1" applyFill="1" applyBorder="1" applyAlignment="1" applyProtection="1">
      <alignment vertical="center"/>
      <protection locked="0"/>
    </xf>
    <xf numFmtId="39" fontId="7" fillId="3" borderId="40" xfId="5" applyNumberFormat="1" applyFont="1" applyFill="1" applyBorder="1" applyAlignment="1" applyProtection="1">
      <alignment vertical="center"/>
    </xf>
    <xf numFmtId="0" fontId="7" fillId="3" borderId="41" xfId="5" applyNumberFormat="1" applyFont="1" applyFill="1" applyBorder="1" applyAlignment="1" applyProtection="1">
      <alignment vertical="center"/>
    </xf>
    <xf numFmtId="178" fontId="7" fillId="3" borderId="0" xfId="4" applyNumberFormat="1" applyFont="1" applyFill="1" applyBorder="1" applyAlignment="1" applyProtection="1">
      <alignment vertical="center"/>
      <protection locked="0"/>
    </xf>
    <xf numFmtId="10" fontId="7" fillId="3" borderId="42" xfId="2" applyNumberFormat="1" applyFont="1" applyFill="1" applyBorder="1" applyAlignment="1" applyProtection="1">
      <alignment vertical="center"/>
    </xf>
    <xf numFmtId="38" fontId="7" fillId="3" borderId="43" xfId="4" applyFont="1" applyFill="1" applyBorder="1" applyAlignment="1" applyProtection="1">
      <alignment vertical="center"/>
      <protection locked="0"/>
    </xf>
    <xf numFmtId="1" fontId="7" fillId="3" borderId="38" xfId="5" applyNumberFormat="1" applyFont="1" applyFill="1" applyBorder="1" applyAlignment="1" applyProtection="1">
      <alignment vertical="center"/>
    </xf>
    <xf numFmtId="2" fontId="7" fillId="3" borderId="42" xfId="5" applyNumberFormat="1" applyFont="1" applyFill="1" applyBorder="1" applyAlignment="1" applyProtection="1">
      <alignment vertical="center"/>
    </xf>
    <xf numFmtId="37" fontId="7" fillId="3" borderId="44" xfId="5" applyNumberFormat="1" applyFont="1" applyFill="1" applyBorder="1" applyAlignment="1" applyProtection="1">
      <alignment vertical="center"/>
      <protection locked="0"/>
    </xf>
    <xf numFmtId="38" fontId="7" fillId="3" borderId="45" xfId="4" applyFont="1" applyFill="1" applyBorder="1" applyAlignment="1" applyProtection="1">
      <alignment horizontal="right" vertical="center"/>
      <protection locked="0"/>
    </xf>
    <xf numFmtId="1" fontId="7" fillId="3" borderId="45" xfId="5" applyNumberFormat="1" applyFont="1" applyFill="1" applyBorder="1" applyAlignment="1" applyProtection="1">
      <alignment vertical="center"/>
      <protection locked="0"/>
    </xf>
    <xf numFmtId="1" fontId="7" fillId="3" borderId="46" xfId="5" applyNumberFormat="1" applyFont="1" applyFill="1" applyBorder="1" applyAlignment="1" applyProtection="1">
      <alignment vertical="center"/>
      <protection locked="0"/>
    </xf>
    <xf numFmtId="2" fontId="7" fillId="3" borderId="47" xfId="5" applyNumberFormat="1" applyFont="1" applyFill="1" applyBorder="1" applyAlignment="1" applyProtection="1">
      <alignment vertical="center"/>
      <protection locked="0"/>
    </xf>
    <xf numFmtId="39" fontId="7" fillId="3" borderId="48" xfId="5" applyNumberFormat="1" applyFont="1" applyFill="1" applyBorder="1" applyAlignment="1" applyProtection="1">
      <alignment vertical="center"/>
    </xf>
    <xf numFmtId="0" fontId="7" fillId="3" borderId="47" xfId="5" applyNumberFormat="1" applyFont="1" applyFill="1" applyBorder="1" applyAlignment="1" applyProtection="1">
      <alignment vertical="center"/>
    </xf>
    <xf numFmtId="178" fontId="7" fillId="3" borderId="46" xfId="4" applyNumberFormat="1" applyFont="1" applyFill="1" applyBorder="1" applyAlignment="1" applyProtection="1">
      <alignment vertical="center"/>
      <protection locked="0"/>
    </xf>
    <xf numFmtId="38" fontId="7" fillId="3" borderId="49" xfId="4" applyFont="1" applyFill="1" applyBorder="1" applyAlignment="1" applyProtection="1">
      <alignment vertical="center"/>
      <protection locked="0"/>
    </xf>
    <xf numFmtId="1" fontId="7" fillId="3" borderId="44" xfId="5" applyNumberFormat="1" applyFont="1" applyFill="1" applyBorder="1" applyAlignment="1" applyProtection="1">
      <alignment vertical="center"/>
    </xf>
    <xf numFmtId="2" fontId="7" fillId="3" borderId="50" xfId="5" applyNumberFormat="1" applyFont="1" applyFill="1" applyBorder="1" applyAlignment="1" applyProtection="1">
      <alignment vertical="center"/>
    </xf>
    <xf numFmtId="37" fontId="7" fillId="3" borderId="51" xfId="5" applyNumberFormat="1" applyFont="1" applyFill="1" applyBorder="1" applyAlignment="1" applyProtection="1">
      <alignment vertical="center"/>
      <protection locked="0"/>
    </xf>
    <xf numFmtId="39" fontId="7" fillId="3" borderId="51" xfId="5" applyNumberFormat="1" applyFont="1" applyFill="1" applyBorder="1" applyAlignment="1" applyProtection="1">
      <alignment vertical="center"/>
      <protection locked="0"/>
    </xf>
    <xf numFmtId="37" fontId="7" fillId="3" borderId="52" xfId="5" applyNumberFormat="1" applyFont="1" applyFill="1" applyBorder="1" applyAlignment="1" applyProtection="1">
      <alignment vertical="center"/>
      <protection locked="0"/>
    </xf>
    <xf numFmtId="1" fontId="7" fillId="3" borderId="52" xfId="5" applyNumberFormat="1" applyFont="1" applyFill="1" applyBorder="1" applyAlignment="1" applyProtection="1">
      <alignment vertical="center"/>
      <protection locked="0"/>
    </xf>
    <xf numFmtId="2" fontId="7" fillId="3" borderId="53" xfId="5" applyNumberFormat="1" applyFont="1" applyFill="1" applyBorder="1" applyAlignment="1" applyProtection="1">
      <alignment vertical="center"/>
      <protection locked="0"/>
    </xf>
    <xf numFmtId="39" fontId="7" fillId="3" borderId="54" xfId="5" applyNumberFormat="1" applyFont="1" applyFill="1" applyBorder="1" applyAlignment="1" applyProtection="1">
      <alignment vertical="center"/>
    </xf>
    <xf numFmtId="0" fontId="7" fillId="3" borderId="53" xfId="5" applyNumberFormat="1" applyFont="1" applyFill="1" applyBorder="1" applyAlignment="1" applyProtection="1">
      <alignment vertical="center"/>
    </xf>
    <xf numFmtId="38" fontId="7" fillId="3" borderId="55" xfId="4" applyFont="1" applyFill="1" applyBorder="1" applyAlignment="1" applyProtection="1">
      <alignment vertical="center"/>
      <protection locked="0"/>
    </xf>
    <xf numFmtId="1" fontId="7" fillId="3" borderId="51" xfId="5" applyNumberFormat="1" applyFont="1" applyFill="1" applyBorder="1" applyAlignment="1" applyProtection="1">
      <alignment vertical="center"/>
    </xf>
    <xf numFmtId="178" fontId="7" fillId="3" borderId="56" xfId="4" applyNumberFormat="1" applyFont="1" applyFill="1" applyBorder="1" applyAlignment="1" applyProtection="1">
      <alignment vertical="center"/>
    </xf>
    <xf numFmtId="37" fontId="7" fillId="3" borderId="57" xfId="5" applyNumberFormat="1" applyFont="1" applyFill="1" applyBorder="1" applyAlignment="1" applyProtection="1">
      <alignment vertical="center"/>
      <protection locked="0"/>
    </xf>
    <xf numFmtId="39" fontId="7" fillId="3" borderId="57" xfId="5" applyNumberFormat="1" applyFont="1" applyFill="1" applyBorder="1" applyAlignment="1" applyProtection="1">
      <alignment vertical="center"/>
      <protection locked="0"/>
    </xf>
    <xf numFmtId="37" fontId="7" fillId="3" borderId="58" xfId="5" applyNumberFormat="1" applyFont="1" applyFill="1" applyBorder="1" applyAlignment="1" applyProtection="1">
      <alignment vertical="center"/>
      <protection locked="0"/>
    </xf>
    <xf numFmtId="1" fontId="7" fillId="3" borderId="59" xfId="5" applyNumberFormat="1" applyFont="1" applyFill="1" applyBorder="1" applyAlignment="1" applyProtection="1">
      <alignment vertical="center"/>
      <protection locked="0"/>
    </xf>
    <xf numFmtId="40" fontId="7" fillId="3" borderId="60" xfId="4" applyNumberFormat="1" applyFont="1" applyFill="1" applyBorder="1" applyAlignment="1" applyProtection="1">
      <alignment vertical="center"/>
      <protection locked="0"/>
    </xf>
    <xf numFmtId="1" fontId="7" fillId="3" borderId="58" xfId="5" applyNumberFormat="1" applyFont="1" applyFill="1" applyBorder="1" applyAlignment="1" applyProtection="1">
      <alignment vertical="center"/>
      <protection locked="0"/>
    </xf>
    <xf numFmtId="39" fontId="7" fillId="3" borderId="61" xfId="5" applyNumberFormat="1" applyFont="1" applyFill="1" applyBorder="1" applyAlignment="1" applyProtection="1">
      <alignment vertical="center"/>
    </xf>
    <xf numFmtId="0" fontId="7" fillId="3" borderId="62" xfId="5" applyNumberFormat="1" applyFont="1" applyFill="1" applyBorder="1" applyAlignment="1" applyProtection="1">
      <alignment vertical="center"/>
    </xf>
    <xf numFmtId="178" fontId="7" fillId="3" borderId="58" xfId="4" applyNumberFormat="1" applyFont="1" applyFill="1" applyBorder="1" applyAlignment="1" applyProtection="1">
      <alignment vertical="center"/>
      <protection locked="0"/>
    </xf>
    <xf numFmtId="38" fontId="7" fillId="3" borderId="63" xfId="4" applyFont="1" applyFill="1" applyBorder="1" applyAlignment="1" applyProtection="1">
      <alignment vertical="center"/>
      <protection locked="0"/>
    </xf>
    <xf numFmtId="1" fontId="7" fillId="3" borderId="57" xfId="5" applyNumberFormat="1" applyFont="1" applyFill="1" applyBorder="1" applyAlignment="1" applyProtection="1">
      <alignment vertical="center"/>
    </xf>
    <xf numFmtId="2" fontId="7" fillId="3" borderId="64" xfId="5" applyNumberFormat="1" applyFont="1" applyFill="1" applyBorder="1" applyAlignment="1" applyProtection="1">
      <alignment vertical="center"/>
    </xf>
    <xf numFmtId="2" fontId="7" fillId="3" borderId="62" xfId="5" applyNumberFormat="1" applyFont="1" applyFill="1" applyBorder="1" applyAlignment="1" applyProtection="1">
      <alignment vertical="center"/>
      <protection locked="0"/>
    </xf>
    <xf numFmtId="38" fontId="7" fillId="3" borderId="65" xfId="4" applyFont="1" applyFill="1" applyBorder="1" applyAlignment="1" applyProtection="1">
      <alignment vertical="center"/>
      <protection locked="0"/>
    </xf>
    <xf numFmtId="37" fontId="7" fillId="3" borderId="66" xfId="5" applyNumberFormat="1" applyFont="1" applyFill="1" applyBorder="1" applyAlignment="1" applyProtection="1">
      <alignment vertical="center"/>
      <protection locked="0"/>
    </xf>
    <xf numFmtId="39" fontId="7" fillId="3" borderId="66" xfId="5" applyNumberFormat="1" applyFont="1" applyFill="1" applyBorder="1" applyAlignment="1" applyProtection="1">
      <alignment vertical="center"/>
      <protection locked="0"/>
    </xf>
    <xf numFmtId="37" fontId="7" fillId="3" borderId="67" xfId="5" applyNumberFormat="1" applyFont="1" applyFill="1" applyBorder="1" applyAlignment="1" applyProtection="1">
      <alignment vertical="center"/>
      <protection locked="0"/>
    </xf>
    <xf numFmtId="1" fontId="7" fillId="3" borderId="67" xfId="5" applyNumberFormat="1" applyFont="1" applyFill="1" applyBorder="1" applyAlignment="1" applyProtection="1">
      <alignment vertical="center"/>
      <protection locked="0"/>
    </xf>
    <xf numFmtId="39" fontId="7" fillId="3" borderId="68" xfId="5" applyNumberFormat="1" applyFont="1" applyFill="1" applyBorder="1" applyAlignment="1" applyProtection="1">
      <alignment vertical="center"/>
    </xf>
    <xf numFmtId="0" fontId="7" fillId="3" borderId="69" xfId="5" applyNumberFormat="1" applyFont="1" applyFill="1" applyBorder="1" applyAlignment="1" applyProtection="1">
      <alignment vertical="center"/>
    </xf>
    <xf numFmtId="38" fontId="7" fillId="3" borderId="70" xfId="4" applyFont="1" applyFill="1" applyBorder="1" applyAlignment="1" applyProtection="1">
      <alignment vertical="center"/>
      <protection locked="0"/>
    </xf>
    <xf numFmtId="1" fontId="7" fillId="3" borderId="66" xfId="5" applyNumberFormat="1" applyFont="1" applyFill="1" applyBorder="1" applyAlignment="1" applyProtection="1">
      <alignment vertical="center"/>
    </xf>
    <xf numFmtId="2" fontId="7" fillId="3" borderId="71" xfId="5" applyNumberFormat="1" applyFont="1" applyFill="1" applyBorder="1" applyAlignment="1" applyProtection="1">
      <alignment vertical="center"/>
    </xf>
    <xf numFmtId="2" fontId="7" fillId="3" borderId="72" xfId="5" applyNumberFormat="1" applyFont="1" applyFill="1" applyBorder="1" applyAlignment="1" applyProtection="1">
      <alignment vertical="center"/>
    </xf>
    <xf numFmtId="1" fontId="7" fillId="3" borderId="73" xfId="5" applyNumberFormat="1" applyFont="1" applyFill="1" applyBorder="1" applyAlignment="1" applyProtection="1">
      <alignment vertical="center"/>
    </xf>
    <xf numFmtId="1" fontId="7" fillId="3" borderId="74" xfId="5" applyNumberFormat="1" applyFont="1" applyFill="1" applyBorder="1" applyAlignment="1" applyProtection="1">
      <alignment vertical="center"/>
    </xf>
    <xf numFmtId="1" fontId="7" fillId="3" borderId="72" xfId="5" applyNumberFormat="1" applyFont="1" applyFill="1" applyBorder="1" applyAlignment="1" applyProtection="1">
      <alignment vertical="center"/>
    </xf>
    <xf numFmtId="37" fontId="7" fillId="3" borderId="72" xfId="5" applyNumberFormat="1" applyFont="1" applyFill="1" applyBorder="1" applyAlignment="1" applyProtection="1">
      <alignment vertical="center"/>
      <protection locked="0"/>
    </xf>
    <xf numFmtId="2" fontId="7" fillId="3" borderId="66" xfId="5" applyNumberFormat="1" applyFont="1" applyFill="1" applyBorder="1" applyAlignment="1" applyProtection="1">
      <alignment vertical="center"/>
    </xf>
    <xf numFmtId="1" fontId="7" fillId="3" borderId="67" xfId="5" applyNumberFormat="1" applyFont="1" applyFill="1" applyBorder="1" applyAlignment="1" applyProtection="1">
      <alignment vertical="center"/>
    </xf>
    <xf numFmtId="1" fontId="7" fillId="3" borderId="75" xfId="5" applyNumberFormat="1" applyFont="1" applyFill="1" applyBorder="1" applyAlignment="1" applyProtection="1">
      <alignment vertical="center"/>
    </xf>
    <xf numFmtId="2" fontId="7" fillId="3" borderId="76" xfId="5" applyNumberFormat="1" applyFont="1" applyFill="1" applyBorder="1" applyAlignment="1" applyProtection="1">
      <alignment vertical="center"/>
    </xf>
    <xf numFmtId="38" fontId="7" fillId="3" borderId="77" xfId="4" applyFont="1" applyFill="1" applyBorder="1" applyAlignment="1" applyProtection="1">
      <alignment vertical="center"/>
      <protection locked="0"/>
    </xf>
    <xf numFmtId="39" fontId="7" fillId="3" borderId="78" xfId="5" applyNumberFormat="1" applyFont="1" applyFill="1" applyBorder="1" applyAlignment="1" applyProtection="1">
      <alignment vertical="center"/>
      <protection locked="0"/>
    </xf>
    <xf numFmtId="37" fontId="7" fillId="3" borderId="78" xfId="5" applyNumberFormat="1" applyFont="1" applyFill="1" applyBorder="1" applyAlignment="1" applyProtection="1">
      <alignment vertical="center"/>
      <protection locked="0"/>
    </xf>
    <xf numFmtId="38" fontId="7" fillId="3" borderId="79" xfId="4" applyFont="1" applyFill="1" applyBorder="1" applyAlignment="1" applyProtection="1">
      <alignment horizontal="right" vertical="center"/>
      <protection locked="0"/>
    </xf>
    <xf numFmtId="40" fontId="7" fillId="3" borderId="80" xfId="4" applyNumberFormat="1" applyFont="1" applyFill="1" applyBorder="1" applyAlignment="1" applyProtection="1">
      <alignment vertical="center"/>
      <protection locked="0"/>
    </xf>
    <xf numFmtId="37" fontId="7" fillId="3" borderId="81" xfId="5" applyNumberFormat="1" applyFont="1" applyFill="1" applyBorder="1" applyAlignment="1" applyProtection="1">
      <alignment vertical="center"/>
      <protection locked="0"/>
    </xf>
    <xf numFmtId="1" fontId="7" fillId="3" borderId="82" xfId="5" applyNumberFormat="1" applyFont="1" applyFill="1" applyBorder="1" applyAlignment="1" applyProtection="1">
      <alignment vertical="center"/>
      <protection locked="0"/>
    </xf>
    <xf numFmtId="40" fontId="7" fillId="3" borderId="83" xfId="4" applyNumberFormat="1" applyFont="1" applyFill="1" applyBorder="1" applyAlignment="1" applyProtection="1">
      <alignment vertical="center"/>
      <protection locked="0"/>
    </xf>
    <xf numFmtId="2" fontId="7" fillId="3" borderId="84" xfId="5" applyNumberFormat="1" applyFont="1" applyFill="1" applyBorder="1" applyAlignment="1" applyProtection="1">
      <alignment vertical="center"/>
      <protection locked="0"/>
    </xf>
    <xf numFmtId="1" fontId="7" fillId="3" borderId="78" xfId="5" applyNumberFormat="1" applyFont="1" applyFill="1" applyBorder="1" applyAlignment="1" applyProtection="1">
      <alignment vertical="center"/>
      <protection locked="0"/>
    </xf>
    <xf numFmtId="2" fontId="7" fillId="3" borderId="78" xfId="5" applyNumberFormat="1" applyFont="1" applyFill="1" applyBorder="1" applyAlignment="1" applyProtection="1">
      <alignment vertical="center"/>
      <protection locked="0"/>
    </xf>
    <xf numFmtId="178" fontId="7" fillId="3" borderId="81" xfId="4" applyNumberFormat="1" applyFont="1" applyFill="1" applyBorder="1" applyAlignment="1" applyProtection="1">
      <alignment vertical="center"/>
      <protection locked="0"/>
    </xf>
    <xf numFmtId="38" fontId="7" fillId="3" borderId="85" xfId="4" applyFont="1" applyFill="1" applyBorder="1" applyAlignment="1" applyProtection="1">
      <alignment vertical="center"/>
      <protection locked="0"/>
    </xf>
    <xf numFmtId="1" fontId="7" fillId="3" borderId="78" xfId="5" applyNumberFormat="1" applyFont="1" applyFill="1" applyBorder="1" applyAlignment="1" applyProtection="1">
      <alignment vertical="center"/>
    </xf>
    <xf numFmtId="2" fontId="7" fillId="3" borderId="86" xfId="5" applyNumberFormat="1" applyFont="1" applyFill="1" applyBorder="1" applyAlignment="1" applyProtection="1">
      <alignment vertical="center"/>
    </xf>
    <xf numFmtId="37" fontId="7" fillId="3" borderId="87" xfId="5" applyNumberFormat="1" applyFont="1" applyFill="1" applyBorder="1" applyAlignment="1" applyProtection="1">
      <alignment vertical="center"/>
    </xf>
    <xf numFmtId="39" fontId="7" fillId="3" borderId="87" xfId="5" applyNumberFormat="1" applyFont="1" applyFill="1" applyBorder="1" applyAlignment="1" applyProtection="1">
      <alignment vertical="center"/>
    </xf>
    <xf numFmtId="37" fontId="7" fillId="3" borderId="62" xfId="5" applyNumberFormat="1" applyFont="1" applyFill="1" applyBorder="1" applyAlignment="1" applyProtection="1">
      <alignment vertical="center"/>
    </xf>
    <xf numFmtId="39" fontId="7" fillId="3" borderId="88" xfId="5" applyNumberFormat="1" applyFont="1" applyFill="1" applyBorder="1" applyAlignment="1" applyProtection="1">
      <alignment vertical="center"/>
    </xf>
    <xf numFmtId="37" fontId="7" fillId="3" borderId="88" xfId="5" applyNumberFormat="1" applyFont="1" applyFill="1" applyBorder="1" applyAlignment="1" applyProtection="1">
      <alignment vertical="center"/>
    </xf>
    <xf numFmtId="1" fontId="7" fillId="3" borderId="57" xfId="5" applyNumberFormat="1" applyFont="1" applyFill="1" applyBorder="1" applyAlignment="1" applyProtection="1">
      <alignment vertical="center"/>
      <protection locked="0"/>
    </xf>
    <xf numFmtId="2" fontId="7" fillId="3" borderId="57" xfId="5" applyNumberFormat="1" applyFont="1" applyFill="1" applyBorder="1" applyAlignment="1" applyProtection="1">
      <alignment vertical="center"/>
      <protection locked="0"/>
    </xf>
    <xf numFmtId="178" fontId="7" fillId="3" borderId="88" xfId="4" applyNumberFormat="1" applyFont="1" applyFill="1" applyBorder="1" applyAlignment="1" applyProtection="1">
      <alignment vertical="center"/>
    </xf>
    <xf numFmtId="38" fontId="7" fillId="3" borderId="89" xfId="4" applyFont="1" applyFill="1" applyBorder="1" applyAlignment="1" applyProtection="1">
      <alignment vertical="center"/>
    </xf>
    <xf numFmtId="38" fontId="7" fillId="3" borderId="63" xfId="4" applyFont="1" applyFill="1" applyBorder="1" applyAlignment="1" applyProtection="1">
      <alignment vertical="center"/>
    </xf>
    <xf numFmtId="38" fontId="7" fillId="3" borderId="65" xfId="4" applyFont="1" applyFill="1" applyBorder="1" applyAlignment="1" applyProtection="1">
      <alignment horizontal="right" vertical="center"/>
      <protection locked="0"/>
    </xf>
    <xf numFmtId="39" fontId="7" fillId="3" borderId="57" xfId="5" applyNumberFormat="1" applyFont="1" applyFill="1" applyBorder="1" applyAlignment="1" applyProtection="1">
      <alignment horizontal="right" vertical="center"/>
      <protection locked="0"/>
    </xf>
    <xf numFmtId="37" fontId="7" fillId="3" borderId="57" xfId="5" applyNumberFormat="1" applyFont="1" applyFill="1" applyBorder="1" applyAlignment="1" applyProtection="1">
      <alignment horizontal="right" vertical="center"/>
      <protection locked="0"/>
    </xf>
    <xf numFmtId="37" fontId="7" fillId="3" borderId="58" xfId="5" applyNumberFormat="1" applyFont="1" applyFill="1" applyBorder="1" applyAlignment="1" applyProtection="1">
      <alignment horizontal="right" vertical="center"/>
      <protection locked="0"/>
    </xf>
    <xf numFmtId="2" fontId="7" fillId="3" borderId="62" xfId="5" applyNumberFormat="1" applyFont="1" applyFill="1" applyBorder="1" applyAlignment="1" applyProtection="1">
      <alignment horizontal="right" vertical="center"/>
      <protection locked="0"/>
    </xf>
    <xf numFmtId="1" fontId="7" fillId="3" borderId="57" xfId="5" applyNumberFormat="1" applyFont="1" applyFill="1" applyBorder="1" applyAlignment="1" applyProtection="1">
      <alignment horizontal="right" vertical="center"/>
      <protection locked="0"/>
    </xf>
    <xf numFmtId="2" fontId="7" fillId="3" borderId="57" xfId="5" applyNumberFormat="1" applyFont="1" applyFill="1" applyBorder="1" applyAlignment="1" applyProtection="1">
      <alignment horizontal="right" vertical="center"/>
      <protection locked="0"/>
    </xf>
    <xf numFmtId="178" fontId="7" fillId="3" borderId="58" xfId="4" applyNumberFormat="1" applyFont="1" applyFill="1" applyBorder="1" applyAlignment="1" applyProtection="1">
      <alignment horizontal="right" vertical="center"/>
      <protection locked="0"/>
    </xf>
    <xf numFmtId="178" fontId="7" fillId="3" borderId="90" xfId="4" applyNumberFormat="1" applyFont="1" applyFill="1" applyBorder="1" applyAlignment="1" applyProtection="1">
      <alignment horizontal="right" vertical="center"/>
      <protection locked="0"/>
    </xf>
    <xf numFmtId="38" fontId="7" fillId="3" borderId="63" xfId="4" applyFont="1" applyFill="1" applyBorder="1" applyAlignment="1" applyProtection="1">
      <alignment horizontal="right" vertical="center"/>
      <protection locked="0"/>
    </xf>
    <xf numFmtId="2" fontId="7" fillId="3" borderId="91" xfId="5" applyNumberFormat="1" applyFont="1" applyFill="1" applyBorder="1" applyAlignment="1" applyProtection="1">
      <alignment vertical="center"/>
    </xf>
    <xf numFmtId="1" fontId="7" fillId="3" borderId="91" xfId="5" applyNumberFormat="1" applyFont="1" applyFill="1" applyBorder="1" applyAlignment="1" applyProtection="1">
      <alignment vertical="center"/>
    </xf>
    <xf numFmtId="2" fontId="7" fillId="3" borderId="92" xfId="5" applyNumberFormat="1" applyFont="1" applyFill="1" applyBorder="1" applyAlignment="1" applyProtection="1">
      <alignment vertical="center"/>
    </xf>
    <xf numFmtId="40" fontId="7" fillId="3" borderId="93" xfId="4" applyNumberFormat="1" applyFont="1" applyFill="1" applyBorder="1" applyAlignment="1" applyProtection="1">
      <alignment vertical="center"/>
    </xf>
    <xf numFmtId="1" fontId="7" fillId="3" borderId="94" xfId="5" applyNumberFormat="1" applyFont="1" applyFill="1" applyBorder="1" applyAlignment="1" applyProtection="1">
      <alignment vertical="center"/>
    </xf>
    <xf numFmtId="1" fontId="7" fillId="3" borderId="92" xfId="5" applyNumberFormat="1" applyFont="1" applyFill="1" applyBorder="1" applyAlignment="1" applyProtection="1">
      <alignment vertical="center"/>
    </xf>
    <xf numFmtId="1" fontId="7" fillId="3" borderId="95" xfId="5" applyNumberFormat="1" applyFont="1" applyFill="1" applyBorder="1" applyAlignment="1" applyProtection="1">
      <alignment vertical="center"/>
    </xf>
    <xf numFmtId="177" fontId="7" fillId="3" borderId="92" xfId="5" applyNumberFormat="1" applyFont="1" applyFill="1" applyBorder="1" applyAlignment="1" applyProtection="1">
      <alignment vertical="center"/>
    </xf>
    <xf numFmtId="2" fontId="7" fillId="3" borderId="69" xfId="5" applyNumberFormat="1" applyFont="1" applyFill="1" applyBorder="1" applyAlignment="1" applyProtection="1">
      <alignment vertical="center"/>
      <protection locked="0"/>
    </xf>
    <xf numFmtId="0" fontId="7" fillId="3" borderId="96" xfId="5" applyNumberFormat="1" applyFont="1" applyFill="1" applyBorder="1" applyAlignment="1" applyProtection="1">
      <alignment horizontal="right" vertical="center"/>
    </xf>
    <xf numFmtId="0" fontId="7" fillId="3" borderId="97" xfId="5" applyNumberFormat="1" applyFont="1" applyFill="1" applyBorder="1" applyAlignment="1" applyProtection="1">
      <alignment horizontal="right" vertical="center"/>
    </xf>
    <xf numFmtId="0" fontId="7" fillId="3" borderId="98" xfId="5" applyNumberFormat="1" applyFont="1" applyFill="1" applyBorder="1" applyAlignment="1" applyProtection="1">
      <alignment horizontal="right" vertical="center"/>
    </xf>
    <xf numFmtId="0" fontId="7" fillId="3" borderId="99" xfId="5" applyNumberFormat="1" applyFont="1" applyFill="1" applyBorder="1" applyAlignment="1" applyProtection="1">
      <alignment horizontal="right" vertical="center"/>
    </xf>
    <xf numFmtId="0" fontId="7" fillId="3" borderId="100" xfId="5" applyNumberFormat="1" applyFont="1" applyFill="1" applyBorder="1" applyAlignment="1" applyProtection="1">
      <alignment horizontal="right" vertical="center"/>
    </xf>
    <xf numFmtId="37" fontId="7" fillId="3" borderId="101" xfId="5" applyNumberFormat="1" applyFont="1" applyFill="1" applyBorder="1" applyAlignment="1" applyProtection="1">
      <alignment vertical="center"/>
      <protection locked="0"/>
    </xf>
    <xf numFmtId="1" fontId="7" fillId="3" borderId="81" xfId="5" applyNumberFormat="1" applyFont="1" applyFill="1" applyBorder="1" applyAlignment="1" applyProtection="1">
      <alignment vertical="center"/>
      <protection locked="0"/>
    </xf>
    <xf numFmtId="1" fontId="7" fillId="3" borderId="58" xfId="5" applyNumberFormat="1" applyFont="1" applyFill="1" applyBorder="1" applyAlignment="1" applyProtection="1">
      <alignment horizontal="right" vertical="center"/>
      <protection locked="0"/>
    </xf>
    <xf numFmtId="2" fontId="7" fillId="2" borderId="27" xfId="5" applyNumberFormat="1" applyFont="1" applyFill="1" applyBorder="1" applyAlignment="1" applyProtection="1">
      <alignment horizontal="centerContinuous" vertical="center"/>
    </xf>
    <xf numFmtId="2" fontId="7" fillId="2" borderId="28" xfId="5" applyNumberFormat="1" applyFont="1" applyFill="1" applyBorder="1" applyAlignment="1" applyProtection="1">
      <alignment horizontal="center" vertical="center"/>
    </xf>
    <xf numFmtId="39" fontId="7" fillId="3" borderId="102" xfId="5" applyNumberFormat="1" applyFont="1" applyFill="1" applyBorder="1" applyAlignment="1" applyProtection="1">
      <alignment vertical="center"/>
      <protection locked="0"/>
    </xf>
    <xf numFmtId="39" fontId="7" fillId="3" borderId="103" xfId="5" applyNumberFormat="1" applyFont="1" applyFill="1" applyBorder="1" applyAlignment="1" applyProtection="1">
      <alignment vertical="center"/>
      <protection locked="0"/>
    </xf>
    <xf numFmtId="39" fontId="7" fillId="3" borderId="104" xfId="5" applyNumberFormat="1" applyFont="1" applyFill="1" applyBorder="1" applyAlignment="1" applyProtection="1">
      <alignment vertical="center"/>
      <protection locked="0"/>
    </xf>
    <xf numFmtId="39" fontId="7" fillId="3" borderId="105" xfId="5" applyNumberFormat="1" applyFont="1" applyFill="1" applyBorder="1" applyAlignment="1" applyProtection="1">
      <alignment vertical="center"/>
      <protection locked="0"/>
    </xf>
    <xf numFmtId="2" fontId="7" fillId="3" borderId="106" xfId="5" applyNumberFormat="1" applyFont="1" applyFill="1" applyBorder="1" applyAlignment="1" applyProtection="1">
      <alignment vertical="center"/>
    </xf>
    <xf numFmtId="2" fontId="7" fillId="3" borderId="107" xfId="5" applyNumberFormat="1" applyFont="1" applyFill="1" applyBorder="1" applyAlignment="1" applyProtection="1">
      <alignment vertical="center"/>
      <protection locked="0"/>
    </xf>
    <xf numFmtId="2" fontId="7" fillId="3" borderId="104" xfId="5" applyNumberFormat="1" applyFont="1" applyFill="1" applyBorder="1" applyAlignment="1" applyProtection="1">
      <alignment vertical="center"/>
      <protection locked="0"/>
    </xf>
    <xf numFmtId="2" fontId="7" fillId="3" borderId="104" xfId="5" applyNumberFormat="1" applyFont="1" applyFill="1" applyBorder="1" applyAlignment="1" applyProtection="1">
      <alignment horizontal="right" vertical="center"/>
      <protection locked="0"/>
    </xf>
    <xf numFmtId="39" fontId="7" fillId="3" borderId="108" xfId="5" applyNumberFormat="1" applyFont="1" applyFill="1" applyBorder="1" applyAlignment="1" applyProtection="1">
      <alignment vertical="center"/>
      <protection locked="0"/>
    </xf>
    <xf numFmtId="0" fontId="7" fillId="0" borderId="30" xfId="0" applyFont="1" applyFill="1" applyBorder="1">
      <alignment vertical="center"/>
    </xf>
    <xf numFmtId="1" fontId="7" fillId="3" borderId="109" xfId="5" applyNumberFormat="1" applyFont="1" applyFill="1" applyBorder="1" applyAlignment="1" applyProtection="1">
      <alignment vertical="center"/>
      <protection locked="0"/>
    </xf>
    <xf numFmtId="178" fontId="7" fillId="3" borderId="110" xfId="4" applyNumberFormat="1" applyFont="1" applyFill="1" applyBorder="1" applyAlignment="1" applyProtection="1">
      <alignment vertical="center"/>
    </xf>
    <xf numFmtId="10" fontId="7" fillId="3" borderId="111" xfId="2" applyNumberFormat="1" applyFont="1" applyFill="1" applyBorder="1" applyAlignment="1" applyProtection="1">
      <alignment vertical="center"/>
    </xf>
    <xf numFmtId="2" fontId="7" fillId="3" borderId="112" xfId="5" applyNumberFormat="1" applyFont="1" applyFill="1" applyBorder="1" applyAlignment="1" applyProtection="1">
      <alignment vertical="center"/>
      <protection locked="0"/>
    </xf>
    <xf numFmtId="38" fontId="7" fillId="3" borderId="113" xfId="4" applyFont="1" applyFill="1" applyBorder="1" applyAlignment="1" applyProtection="1">
      <alignment vertical="center"/>
    </xf>
    <xf numFmtId="40" fontId="7" fillId="3" borderId="114" xfId="4" applyNumberFormat="1" applyFont="1" applyFill="1" applyBorder="1" applyAlignment="1" applyProtection="1">
      <alignment vertical="center"/>
    </xf>
    <xf numFmtId="39" fontId="7" fillId="3" borderId="81" xfId="5" applyNumberFormat="1" applyFont="1" applyFill="1" applyBorder="1" applyAlignment="1" applyProtection="1">
      <alignment vertical="center"/>
      <protection locked="0"/>
    </xf>
    <xf numFmtId="37" fontId="7" fillId="3" borderId="115" xfId="5" applyNumberFormat="1" applyFont="1" applyFill="1" applyBorder="1" applyAlignment="1" applyProtection="1">
      <alignment vertical="center"/>
      <protection locked="0"/>
    </xf>
    <xf numFmtId="38" fontId="7" fillId="3" borderId="116" xfId="4" applyFont="1" applyFill="1" applyBorder="1" applyAlignment="1" applyProtection="1">
      <alignment vertical="center"/>
    </xf>
    <xf numFmtId="38" fontId="7" fillId="3" borderId="117" xfId="4" applyNumberFormat="1" applyFont="1" applyFill="1" applyBorder="1" applyAlignment="1" applyProtection="1">
      <alignment vertical="center"/>
    </xf>
    <xf numFmtId="38" fontId="7" fillId="3" borderId="118" xfId="4" applyNumberFormat="1" applyFont="1" applyFill="1" applyBorder="1" applyAlignment="1" applyProtection="1">
      <alignment vertical="center"/>
    </xf>
    <xf numFmtId="38" fontId="7" fillId="3" borderId="119" xfId="4" applyNumberFormat="1" applyFont="1" applyFill="1" applyBorder="1" applyAlignment="1" applyProtection="1">
      <alignment vertical="center"/>
    </xf>
    <xf numFmtId="38" fontId="7" fillId="3" borderId="120" xfId="4" applyFont="1" applyFill="1" applyBorder="1" applyAlignment="1" applyProtection="1">
      <alignment vertical="center"/>
    </xf>
    <xf numFmtId="38" fontId="7" fillId="3" borderId="121" xfId="4" applyFont="1" applyFill="1" applyBorder="1" applyAlignment="1" applyProtection="1">
      <alignment vertical="center"/>
    </xf>
    <xf numFmtId="40" fontId="7" fillId="3" borderId="122" xfId="4" applyNumberFormat="1" applyFont="1" applyFill="1" applyBorder="1" applyAlignment="1" applyProtection="1">
      <alignment vertical="center"/>
    </xf>
    <xf numFmtId="40" fontId="7" fillId="3" borderId="123" xfId="4" applyNumberFormat="1" applyFont="1" applyFill="1" applyBorder="1" applyAlignment="1" applyProtection="1">
      <alignment vertical="center"/>
    </xf>
    <xf numFmtId="38" fontId="7" fillId="3" borderId="124" xfId="4" applyFont="1" applyFill="1" applyBorder="1" applyAlignment="1" applyProtection="1">
      <alignment vertical="center"/>
    </xf>
    <xf numFmtId="2" fontId="7" fillId="0" borderId="30" xfId="0" applyNumberFormat="1" applyFont="1" applyFill="1" applyBorder="1">
      <alignment vertical="center"/>
    </xf>
    <xf numFmtId="0" fontId="7" fillId="0" borderId="32" xfId="0" applyFont="1" applyFill="1" applyBorder="1">
      <alignment vertical="center"/>
    </xf>
    <xf numFmtId="2" fontId="7" fillId="0" borderId="32" xfId="0" applyNumberFormat="1" applyFont="1" applyFill="1" applyBorder="1">
      <alignment vertical="center"/>
    </xf>
    <xf numFmtId="38" fontId="7" fillId="3" borderId="125" xfId="4" applyFont="1" applyFill="1" applyBorder="1" applyAlignment="1" applyProtection="1">
      <alignment horizontal="right" vertical="center"/>
      <protection locked="0"/>
    </xf>
    <xf numFmtId="40" fontId="7" fillId="3" borderId="126" xfId="4" applyNumberFormat="1" applyFont="1" applyFill="1" applyBorder="1" applyAlignment="1" applyProtection="1">
      <alignment vertical="center"/>
      <protection locked="0"/>
    </xf>
    <xf numFmtId="2" fontId="7" fillId="0" borderId="127" xfId="0" applyNumberFormat="1" applyFont="1" applyFill="1" applyBorder="1">
      <alignment vertical="center"/>
    </xf>
    <xf numFmtId="40" fontId="7" fillId="3" borderId="128" xfId="4" applyNumberFormat="1" applyFont="1" applyFill="1" applyBorder="1" applyAlignment="1" applyProtection="1">
      <alignment horizontal="right" vertical="center"/>
      <protection locked="0"/>
    </xf>
    <xf numFmtId="2" fontId="7" fillId="3" borderId="41" xfId="5" applyNumberFormat="1" applyFont="1" applyFill="1" applyBorder="1" applyAlignment="1" applyProtection="1">
      <alignment vertical="center"/>
      <protection locked="0"/>
    </xf>
    <xf numFmtId="38" fontId="7" fillId="3" borderId="129" xfId="4" applyFont="1" applyFill="1" applyBorder="1" applyAlignment="1" applyProtection="1">
      <alignment vertical="center"/>
    </xf>
    <xf numFmtId="38" fontId="7" fillId="3" borderId="130" xfId="4" applyFont="1" applyFill="1" applyBorder="1" applyAlignment="1" applyProtection="1">
      <alignment vertical="center"/>
      <protection locked="0"/>
    </xf>
    <xf numFmtId="37" fontId="7" fillId="3" borderId="131" xfId="5" applyNumberFormat="1" applyFont="1" applyFill="1" applyBorder="1" applyAlignment="1" applyProtection="1">
      <alignment vertical="center"/>
      <protection locked="0"/>
    </xf>
    <xf numFmtId="38" fontId="7" fillId="3" borderId="132" xfId="4" applyFont="1" applyFill="1" applyBorder="1" applyAlignment="1" applyProtection="1">
      <alignment horizontal="right" vertical="center"/>
      <protection locked="0"/>
    </xf>
    <xf numFmtId="40" fontId="7" fillId="3" borderId="133" xfId="4" applyNumberFormat="1" applyFont="1" applyFill="1" applyBorder="1" applyAlignment="1" applyProtection="1">
      <alignment vertical="center"/>
      <protection locked="0"/>
    </xf>
    <xf numFmtId="40" fontId="7" fillId="3" borderId="134" xfId="4" applyNumberFormat="1" applyFont="1" applyFill="1" applyBorder="1" applyAlignment="1" applyProtection="1">
      <alignment vertical="center"/>
      <protection locked="0"/>
    </xf>
    <xf numFmtId="39" fontId="7" fillId="3" borderId="44" xfId="5" applyNumberFormat="1" applyFont="1" applyFill="1" applyBorder="1" applyAlignment="1" applyProtection="1">
      <alignment vertical="center"/>
      <protection locked="0"/>
    </xf>
    <xf numFmtId="38" fontId="7" fillId="3" borderId="135" xfId="4" applyFont="1" applyFill="1" applyBorder="1" applyAlignment="1" applyProtection="1">
      <alignment vertical="center"/>
    </xf>
    <xf numFmtId="40" fontId="7" fillId="3" borderId="34" xfId="4" applyNumberFormat="1" applyFont="1" applyFill="1" applyBorder="1" applyAlignment="1" applyProtection="1">
      <alignment vertical="center"/>
    </xf>
    <xf numFmtId="38" fontId="7" fillId="3" borderId="136" xfId="4" applyFont="1" applyFill="1" applyBorder="1" applyAlignment="1" applyProtection="1">
      <alignment vertical="center"/>
      <protection locked="0"/>
    </xf>
    <xf numFmtId="38" fontId="7" fillId="3" borderId="137" xfId="4" applyFont="1" applyFill="1" applyBorder="1" applyAlignment="1" applyProtection="1">
      <alignment horizontal="right" vertical="center"/>
      <protection locked="0"/>
    </xf>
    <xf numFmtId="40" fontId="7" fillId="3" borderId="138" xfId="4" applyNumberFormat="1" applyFont="1" applyFill="1" applyBorder="1" applyAlignment="1" applyProtection="1">
      <alignment vertical="center"/>
      <protection locked="0"/>
    </xf>
    <xf numFmtId="40" fontId="7" fillId="3" borderId="139" xfId="4" applyNumberFormat="1" applyFont="1" applyFill="1" applyBorder="1" applyAlignment="1" applyProtection="1">
      <alignment vertical="center"/>
      <protection locked="0"/>
    </xf>
    <xf numFmtId="39" fontId="7" fillId="3" borderId="140" xfId="5" applyNumberFormat="1" applyFont="1" applyFill="1" applyBorder="1" applyAlignment="1" applyProtection="1">
      <alignment vertical="center"/>
      <protection locked="0"/>
    </xf>
    <xf numFmtId="38" fontId="7" fillId="3" borderId="141" xfId="4" applyFont="1" applyFill="1" applyBorder="1" applyAlignment="1" applyProtection="1">
      <alignment vertical="center"/>
    </xf>
    <xf numFmtId="2" fontId="7" fillId="3" borderId="142" xfId="5" applyNumberFormat="1" applyFont="1" applyFill="1" applyBorder="1" applyAlignment="1" applyProtection="1">
      <alignment vertical="center"/>
    </xf>
    <xf numFmtId="38" fontId="7" fillId="3" borderId="143" xfId="4" applyFont="1" applyFill="1" applyBorder="1" applyAlignment="1" applyProtection="1">
      <alignment horizontal="right" vertical="center"/>
      <protection locked="0"/>
    </xf>
    <xf numFmtId="40" fontId="7" fillId="3" borderId="144" xfId="4" applyNumberFormat="1" applyFont="1" applyFill="1" applyBorder="1" applyAlignment="1" applyProtection="1">
      <alignment vertical="center"/>
      <protection locked="0"/>
    </xf>
    <xf numFmtId="38" fontId="7" fillId="3" borderId="145" xfId="4" applyFont="1" applyFill="1" applyBorder="1" applyAlignment="1" applyProtection="1">
      <alignment vertical="center"/>
    </xf>
    <xf numFmtId="40" fontId="7" fillId="3" borderId="35" xfId="4" applyNumberFormat="1" applyFont="1" applyFill="1" applyBorder="1" applyAlignment="1" applyProtection="1">
      <alignment vertical="center"/>
    </xf>
    <xf numFmtId="10" fontId="7" fillId="3" borderId="146" xfId="2" applyNumberFormat="1" applyFont="1" applyFill="1" applyBorder="1" applyAlignment="1" applyProtection="1">
      <alignment vertical="center"/>
    </xf>
    <xf numFmtId="2" fontId="7" fillId="3" borderId="147" xfId="5" applyNumberFormat="1" applyFont="1" applyFill="1" applyBorder="1" applyAlignment="1" applyProtection="1">
      <alignment vertical="center"/>
      <protection locked="0"/>
    </xf>
    <xf numFmtId="38" fontId="7" fillId="3" borderId="148" xfId="4" applyFont="1" applyFill="1" applyBorder="1" applyAlignment="1" applyProtection="1">
      <alignment vertical="center"/>
    </xf>
    <xf numFmtId="38" fontId="7" fillId="3" borderId="149" xfId="4" applyFont="1" applyFill="1" applyBorder="1" applyAlignment="1" applyProtection="1">
      <alignment vertical="center"/>
      <protection locked="0"/>
    </xf>
    <xf numFmtId="38" fontId="7" fillId="3" borderId="150" xfId="4" applyFont="1" applyFill="1" applyBorder="1" applyAlignment="1" applyProtection="1">
      <alignment vertical="center"/>
    </xf>
    <xf numFmtId="40" fontId="7" fillId="3" borderId="36" xfId="4" applyNumberFormat="1" applyFont="1" applyFill="1" applyBorder="1" applyAlignment="1" applyProtection="1">
      <alignment vertical="center"/>
    </xf>
    <xf numFmtId="10" fontId="7" fillId="3" borderId="151" xfId="2" applyNumberFormat="1" applyFont="1" applyFill="1" applyBorder="1" applyAlignment="1" applyProtection="1">
      <alignment vertical="center"/>
    </xf>
    <xf numFmtId="2" fontId="7" fillId="3" borderId="152" xfId="5" applyNumberFormat="1" applyFont="1" applyFill="1" applyBorder="1" applyAlignment="1" applyProtection="1">
      <alignment vertical="center"/>
      <protection locked="0"/>
    </xf>
    <xf numFmtId="40" fontId="7" fillId="3" borderId="116" xfId="4" applyNumberFormat="1" applyFont="1" applyFill="1" applyBorder="1" applyAlignment="1" applyProtection="1">
      <alignment vertical="center"/>
    </xf>
    <xf numFmtId="38" fontId="7" fillId="3" borderId="121" xfId="4" applyNumberFormat="1" applyFont="1" applyFill="1" applyBorder="1" applyAlignment="1" applyProtection="1">
      <alignment vertical="center"/>
    </xf>
    <xf numFmtId="40" fontId="7" fillId="3" borderId="101" xfId="4" applyNumberFormat="1" applyFont="1" applyFill="1" applyBorder="1" applyAlignment="1" applyProtection="1">
      <alignment vertical="center"/>
    </xf>
    <xf numFmtId="40" fontId="7" fillId="3" borderId="117" xfId="4" applyNumberFormat="1" applyFont="1" applyFill="1" applyBorder="1" applyAlignment="1" applyProtection="1">
      <alignment vertical="center"/>
    </xf>
    <xf numFmtId="40" fontId="7" fillId="3" borderId="154" xfId="4" applyNumberFormat="1" applyFont="1" applyFill="1" applyBorder="1" applyAlignment="1" applyProtection="1">
      <alignment vertical="center"/>
    </xf>
    <xf numFmtId="1" fontId="7" fillId="3" borderId="101" xfId="5" applyNumberFormat="1" applyFont="1" applyFill="1" applyBorder="1" applyAlignment="1" applyProtection="1">
      <alignment vertical="center"/>
    </xf>
    <xf numFmtId="2" fontId="7" fillId="3" borderId="73" xfId="5" applyNumberFormat="1" applyFont="1" applyFill="1" applyBorder="1" applyAlignment="1" applyProtection="1">
      <alignment vertical="center"/>
    </xf>
    <xf numFmtId="38" fontId="7" fillId="3" borderId="155" xfId="4" applyFont="1" applyFill="1" applyBorder="1" applyAlignment="1" applyProtection="1">
      <alignment vertical="center"/>
    </xf>
    <xf numFmtId="178" fontId="7" fillId="3" borderId="101" xfId="4" applyNumberFormat="1" applyFont="1" applyFill="1" applyBorder="1" applyAlignment="1" applyProtection="1">
      <alignment vertical="center"/>
    </xf>
    <xf numFmtId="10" fontId="7" fillId="3" borderId="157" xfId="2" applyNumberFormat="1" applyFont="1" applyFill="1" applyBorder="1" applyAlignment="1" applyProtection="1">
      <alignment vertical="center"/>
    </xf>
    <xf numFmtId="38" fontId="7" fillId="3" borderId="158" xfId="4" applyFont="1" applyFill="1" applyBorder="1" applyAlignment="1" applyProtection="1">
      <alignment vertical="center"/>
    </xf>
    <xf numFmtId="2" fontId="7" fillId="3" borderId="159" xfId="5" applyNumberFormat="1" applyFont="1" applyFill="1" applyBorder="1" applyAlignment="1" applyProtection="1">
      <alignment vertical="center"/>
      <protection locked="0"/>
    </xf>
    <xf numFmtId="2" fontId="7" fillId="3" borderId="160" xfId="5" applyNumberFormat="1" applyFont="1" applyFill="1" applyBorder="1" applyAlignment="1" applyProtection="1">
      <alignment vertical="center"/>
    </xf>
    <xf numFmtId="40" fontId="7" fillId="3" borderId="162" xfId="4" applyNumberFormat="1" applyFont="1" applyFill="1" applyBorder="1" applyAlignment="1" applyProtection="1">
      <alignment vertical="center"/>
    </xf>
    <xf numFmtId="38" fontId="7" fillId="3" borderId="163" xfId="4" applyNumberFormat="1" applyFont="1" applyFill="1" applyBorder="1" applyAlignment="1" applyProtection="1">
      <alignment vertical="center"/>
    </xf>
    <xf numFmtId="40" fontId="7" fillId="3" borderId="67" xfId="4" applyNumberFormat="1" applyFont="1" applyFill="1" applyBorder="1" applyAlignment="1" applyProtection="1">
      <alignment vertical="center"/>
    </xf>
    <xf numFmtId="38" fontId="7" fillId="3" borderId="164" xfId="4" applyNumberFormat="1" applyFont="1" applyFill="1" applyBorder="1" applyAlignment="1" applyProtection="1">
      <alignment vertical="center"/>
    </xf>
    <xf numFmtId="40" fontId="7" fillId="3" borderId="164" xfId="4" applyNumberFormat="1" applyFont="1" applyFill="1" applyBorder="1" applyAlignment="1" applyProtection="1">
      <alignment vertical="center"/>
    </xf>
    <xf numFmtId="1" fontId="7" fillId="3" borderId="69" xfId="5" applyNumberFormat="1" applyFont="1" applyFill="1" applyBorder="1" applyAlignment="1" applyProtection="1">
      <alignment vertical="center"/>
    </xf>
    <xf numFmtId="2" fontId="7" fillId="3" borderId="69" xfId="5" applyNumberFormat="1" applyFont="1" applyFill="1" applyBorder="1" applyAlignment="1" applyProtection="1">
      <alignment vertical="center"/>
    </xf>
    <xf numFmtId="2" fontId="7" fillId="3" borderId="105" xfId="5" applyNumberFormat="1" applyFont="1" applyFill="1" applyBorder="1" applyAlignment="1" applyProtection="1">
      <alignment vertical="center"/>
    </xf>
    <xf numFmtId="2" fontId="7" fillId="3" borderId="167" xfId="5" applyNumberFormat="1" applyFont="1" applyFill="1" applyBorder="1" applyAlignment="1" applyProtection="1">
      <alignment vertical="center"/>
    </xf>
    <xf numFmtId="38" fontId="7" fillId="3" borderId="75" xfId="4" applyFont="1" applyFill="1" applyBorder="1" applyAlignment="1" applyProtection="1">
      <alignment vertical="center"/>
    </xf>
    <xf numFmtId="10" fontId="7" fillId="3" borderId="168" xfId="2" applyNumberFormat="1" applyFont="1" applyFill="1" applyBorder="1" applyAlignment="1" applyProtection="1">
      <alignment vertical="center"/>
    </xf>
    <xf numFmtId="38" fontId="7" fillId="3" borderId="70" xfId="4" applyFont="1" applyFill="1" applyBorder="1" applyAlignment="1" applyProtection="1">
      <alignment vertical="center"/>
    </xf>
    <xf numFmtId="2" fontId="7" fillId="3" borderId="169" xfId="5" applyNumberFormat="1" applyFont="1" applyFill="1" applyBorder="1" applyAlignment="1" applyProtection="1">
      <alignment vertical="center"/>
      <protection locked="0"/>
    </xf>
    <xf numFmtId="38" fontId="7" fillId="3" borderId="170" xfId="4" applyFont="1" applyFill="1" applyBorder="1" applyAlignment="1" applyProtection="1">
      <alignment vertical="center"/>
    </xf>
    <xf numFmtId="38" fontId="7" fillId="3" borderId="95" xfId="4" applyFont="1" applyFill="1" applyBorder="1" applyAlignment="1" applyProtection="1">
      <alignment horizontal="right" vertical="center"/>
      <protection locked="0"/>
    </xf>
    <xf numFmtId="2" fontId="7" fillId="3" borderId="171" xfId="5" applyNumberFormat="1" applyFont="1" applyFill="1" applyBorder="1" applyAlignment="1" applyProtection="1">
      <alignment vertical="center"/>
    </xf>
    <xf numFmtId="38" fontId="7" fillId="3" borderId="95" xfId="4" applyFont="1" applyFill="1" applyBorder="1" applyAlignment="1" applyProtection="1">
      <alignment vertical="center"/>
    </xf>
    <xf numFmtId="178" fontId="7" fillId="3" borderId="94" xfId="4" applyNumberFormat="1" applyFont="1" applyFill="1" applyBorder="1" applyAlignment="1" applyProtection="1">
      <alignment horizontal="right" vertical="center"/>
    </xf>
    <xf numFmtId="10" fontId="7" fillId="3" borderId="172" xfId="2" applyNumberFormat="1" applyFont="1" applyFill="1" applyBorder="1" applyAlignment="1" applyProtection="1">
      <alignment vertical="center"/>
    </xf>
    <xf numFmtId="38" fontId="7" fillId="3" borderId="173" xfId="4" applyFont="1" applyFill="1" applyBorder="1" applyAlignment="1" applyProtection="1">
      <alignment vertical="center"/>
    </xf>
    <xf numFmtId="2" fontId="7" fillId="3" borderId="174" xfId="5" applyNumberFormat="1" applyFont="1" applyFill="1" applyBorder="1" applyAlignment="1" applyProtection="1">
      <alignment vertical="center"/>
    </xf>
    <xf numFmtId="40" fontId="7" fillId="3" borderId="177" xfId="4" applyNumberFormat="1" applyFont="1" applyFill="1" applyBorder="1" applyAlignment="1" applyProtection="1">
      <alignment vertical="center"/>
    </xf>
    <xf numFmtId="40" fontId="7" fillId="3" borderId="178" xfId="4" applyNumberFormat="1" applyFont="1" applyFill="1" applyBorder="1" applyAlignment="1" applyProtection="1">
      <alignment vertical="center"/>
    </xf>
    <xf numFmtId="38" fontId="7" fillId="3" borderId="118" xfId="4" applyFont="1" applyFill="1" applyBorder="1" applyAlignment="1" applyProtection="1">
      <alignment vertical="center"/>
    </xf>
    <xf numFmtId="10" fontId="7" fillId="3" borderId="179" xfId="2" applyNumberFormat="1" applyFont="1" applyFill="1" applyBorder="1" applyAlignment="1" applyProtection="1">
      <alignment vertical="center"/>
    </xf>
    <xf numFmtId="40" fontId="7" fillId="3" borderId="183" xfId="4" applyNumberFormat="1" applyFont="1" applyFill="1" applyBorder="1" applyAlignment="1" applyProtection="1">
      <alignment vertical="center"/>
    </xf>
    <xf numFmtId="38" fontId="7" fillId="3" borderId="184" xfId="4" applyFont="1" applyFill="1" applyBorder="1" applyAlignment="1" applyProtection="1">
      <alignment vertical="center"/>
    </xf>
    <xf numFmtId="10" fontId="7" fillId="3" borderId="185" xfId="2" applyNumberFormat="1" applyFont="1" applyFill="1" applyBorder="1" applyAlignment="1" applyProtection="1">
      <alignment vertical="center"/>
    </xf>
    <xf numFmtId="2" fontId="7" fillId="0" borderId="8" xfId="5" applyNumberFormat="1" applyFont="1" applyFill="1" applyBorder="1" applyAlignment="1" applyProtection="1">
      <alignment horizontal="centerContinuous" vertical="center"/>
    </xf>
    <xf numFmtId="2" fontId="7" fillId="0" borderId="11" xfId="5" applyNumberFormat="1" applyFont="1" applyFill="1" applyBorder="1" applyAlignment="1" applyProtection="1">
      <alignment horizontal="centerContinuous" vertical="center"/>
    </xf>
    <xf numFmtId="40" fontId="7" fillId="3" borderId="186" xfId="4" applyNumberFormat="1" applyFont="1" applyFill="1" applyBorder="1" applyAlignment="1" applyProtection="1">
      <alignment vertical="center"/>
    </xf>
    <xf numFmtId="40" fontId="7" fillId="3" borderId="187" xfId="4" applyNumberFormat="1" applyFont="1" applyFill="1" applyBorder="1" applyAlignment="1" applyProtection="1">
      <alignment vertical="center"/>
    </xf>
    <xf numFmtId="10" fontId="7" fillId="3" borderId="188" xfId="2" applyNumberFormat="1" applyFont="1" applyFill="1" applyBorder="1" applyAlignment="1" applyProtection="1">
      <alignment vertical="center"/>
    </xf>
    <xf numFmtId="10" fontId="7" fillId="3" borderId="189" xfId="2" applyNumberFormat="1" applyFont="1" applyFill="1" applyBorder="1" applyAlignment="1" applyProtection="1">
      <alignment vertical="center"/>
    </xf>
    <xf numFmtId="2" fontId="7" fillId="3" borderId="190" xfId="5" applyNumberFormat="1" applyFont="1" applyFill="1" applyBorder="1" applyAlignment="1" applyProtection="1">
      <alignment vertical="center"/>
      <protection locked="0"/>
    </xf>
    <xf numFmtId="2" fontId="7" fillId="3" borderId="191" xfId="5" applyNumberFormat="1" applyFont="1" applyFill="1" applyBorder="1" applyAlignment="1" applyProtection="1">
      <alignment vertical="center"/>
      <protection locked="0"/>
    </xf>
    <xf numFmtId="10" fontId="7" fillId="3" borderId="64" xfId="2" applyNumberFormat="1" applyFont="1" applyFill="1" applyBorder="1" applyAlignment="1" applyProtection="1">
      <alignment vertical="center"/>
    </xf>
    <xf numFmtId="2" fontId="7" fillId="3" borderId="192" xfId="5" applyNumberFormat="1" applyFont="1" applyFill="1" applyBorder="1" applyAlignment="1" applyProtection="1">
      <alignment vertical="center"/>
      <protection locked="0"/>
    </xf>
    <xf numFmtId="2" fontId="7" fillId="3" borderId="193" xfId="5" applyNumberFormat="1" applyFont="1" applyFill="1" applyBorder="1" applyAlignment="1" applyProtection="1">
      <alignment vertical="center"/>
      <protection locked="0"/>
    </xf>
    <xf numFmtId="2" fontId="7" fillId="3" borderId="194" xfId="5" applyNumberFormat="1" applyFont="1" applyFill="1" applyBorder="1" applyAlignment="1" applyProtection="1">
      <alignment vertical="center"/>
      <protection locked="0"/>
    </xf>
    <xf numFmtId="38" fontId="7" fillId="3" borderId="195" xfId="4" applyFont="1" applyFill="1" applyBorder="1" applyAlignment="1" applyProtection="1">
      <alignment vertical="center"/>
    </xf>
    <xf numFmtId="178" fontId="7" fillId="3" borderId="197" xfId="4" applyNumberFormat="1" applyFont="1" applyFill="1" applyBorder="1" applyAlignment="1" applyProtection="1">
      <alignment horizontal="right" vertical="center"/>
      <protection locked="0"/>
    </xf>
    <xf numFmtId="2" fontId="7" fillId="3" borderId="198" xfId="5" applyNumberFormat="1" applyFont="1" applyFill="1" applyBorder="1" applyAlignment="1" applyProtection="1">
      <alignment vertical="center"/>
      <protection locked="0"/>
    </xf>
    <xf numFmtId="1" fontId="7" fillId="3" borderId="196" xfId="5" applyNumberFormat="1" applyFont="1" applyFill="1" applyBorder="1" applyAlignment="1" applyProtection="1">
      <alignment vertical="center"/>
    </xf>
    <xf numFmtId="1" fontId="7" fillId="3" borderId="199" xfId="5" applyNumberFormat="1" applyFont="1" applyFill="1" applyBorder="1" applyAlignment="1" applyProtection="1">
      <alignment vertical="center"/>
    </xf>
    <xf numFmtId="40" fontId="7" fillId="3" borderId="156" xfId="4" applyNumberFormat="1" applyFont="1" applyFill="1" applyBorder="1" applyAlignment="1" applyProtection="1">
      <alignment vertical="center"/>
    </xf>
    <xf numFmtId="40" fontId="7" fillId="3" borderId="166" xfId="4" applyNumberFormat="1" applyFont="1" applyFill="1" applyBorder="1" applyAlignment="1" applyProtection="1">
      <alignment vertical="center"/>
    </xf>
    <xf numFmtId="178" fontId="7" fillId="3" borderId="67" xfId="4" applyNumberFormat="1" applyFont="1" applyFill="1" applyBorder="1" applyAlignment="1" applyProtection="1">
      <alignment vertical="center"/>
    </xf>
    <xf numFmtId="38" fontId="7" fillId="2" borderId="29" xfId="3" applyFont="1" applyFill="1" applyBorder="1" applyAlignment="1" applyProtection="1">
      <alignment horizontal="centerContinuous" vertical="center" wrapText="1"/>
    </xf>
    <xf numFmtId="3" fontId="7" fillId="0" borderId="31" xfId="0" applyNumberFormat="1" applyFont="1" applyFill="1" applyBorder="1">
      <alignment vertical="center"/>
    </xf>
    <xf numFmtId="40" fontId="7" fillId="3" borderId="33" xfId="4" applyNumberFormat="1" applyFont="1" applyFill="1" applyBorder="1" applyAlignment="1" applyProtection="1">
      <alignment vertical="center"/>
    </xf>
    <xf numFmtId="38" fontId="7" fillId="3" borderId="153" xfId="4" applyFont="1" applyFill="1" applyBorder="1" applyAlignment="1" applyProtection="1">
      <alignment vertical="center"/>
    </xf>
    <xf numFmtId="38" fontId="7" fillId="3" borderId="161" xfId="4" applyFont="1" applyFill="1" applyBorder="1" applyAlignment="1" applyProtection="1">
      <alignment vertical="center"/>
    </xf>
    <xf numFmtId="40" fontId="7" fillId="3" borderId="165" xfId="4" applyNumberFormat="1" applyFont="1" applyFill="1" applyBorder="1" applyAlignment="1" applyProtection="1">
      <alignment vertical="center"/>
    </xf>
    <xf numFmtId="38" fontId="7" fillId="3" borderId="175" xfId="4" applyFont="1" applyFill="1" applyBorder="1" applyAlignment="1" applyProtection="1">
      <alignment vertical="center"/>
    </xf>
    <xf numFmtId="38" fontId="7" fillId="3" borderId="176" xfId="4" applyFont="1" applyFill="1" applyBorder="1" applyAlignment="1" applyProtection="1">
      <alignment vertical="center"/>
    </xf>
    <xf numFmtId="176" fontId="7" fillId="3" borderId="101" xfId="4" applyNumberFormat="1" applyFont="1" applyFill="1" applyBorder="1" applyAlignment="1" applyProtection="1">
      <alignment vertical="center"/>
    </xf>
    <xf numFmtId="38" fontId="7" fillId="3" borderId="180" xfId="4" applyFont="1" applyFill="1" applyBorder="1" applyAlignment="1" applyProtection="1">
      <alignment vertical="center"/>
    </xf>
    <xf numFmtId="38" fontId="7" fillId="3" borderId="181" xfId="4" applyFont="1" applyFill="1" applyBorder="1" applyAlignment="1" applyProtection="1">
      <alignment vertical="center"/>
    </xf>
    <xf numFmtId="40" fontId="7" fillId="3" borderId="182" xfId="4" applyNumberFormat="1" applyFont="1" applyFill="1" applyBorder="1" applyAlignment="1" applyProtection="1">
      <alignment vertical="center"/>
    </xf>
    <xf numFmtId="176" fontId="7" fillId="3" borderId="181" xfId="4" applyNumberFormat="1" applyFont="1" applyFill="1" applyBorder="1" applyAlignment="1" applyProtection="1">
      <alignment vertical="center"/>
    </xf>
    <xf numFmtId="0" fontId="9" fillId="0" borderId="0" xfId="5" applyFont="1" applyFill="1" applyBorder="1" applyAlignment="1">
      <alignment vertical="center"/>
    </xf>
    <xf numFmtId="0" fontId="9" fillId="0" borderId="0" xfId="5" applyFont="1" applyAlignment="1">
      <alignment vertical="center"/>
    </xf>
    <xf numFmtId="38" fontId="7" fillId="0" borderId="0" xfId="3" applyFont="1" applyFill="1" applyBorder="1" applyAlignment="1" applyProtection="1">
      <alignment horizontal="right"/>
    </xf>
    <xf numFmtId="0" fontId="8" fillId="0" borderId="0" xfId="5" applyFont="1" applyAlignment="1">
      <alignment horizontal="right"/>
    </xf>
    <xf numFmtId="2" fontId="7" fillId="2" borderId="37" xfId="5" applyNumberFormat="1" applyFont="1" applyFill="1" applyBorder="1" applyAlignment="1" applyProtection="1">
      <alignment horizontal="center" vertical="center"/>
    </xf>
    <xf numFmtId="0" fontId="7" fillId="2" borderId="20" xfId="5" applyFont="1" applyFill="1" applyBorder="1" applyAlignment="1">
      <alignment horizontal="center" vertical="center"/>
    </xf>
    <xf numFmtId="38" fontId="7" fillId="2" borderId="9" xfId="3" applyFont="1" applyFill="1" applyBorder="1" applyAlignment="1" applyProtection="1">
      <alignment horizontal="center" vertical="center"/>
    </xf>
    <xf numFmtId="38" fontId="7" fillId="2" borderId="10" xfId="3" applyFont="1" applyFill="1" applyBorder="1" applyAlignment="1" applyProtection="1">
      <alignment horizontal="center" vertical="center"/>
    </xf>
    <xf numFmtId="38" fontId="7" fillId="2" borderId="7" xfId="3" applyFont="1" applyFill="1" applyBorder="1" applyAlignment="1" applyProtection="1">
      <alignment horizontal="center" vertical="center"/>
    </xf>
    <xf numFmtId="38" fontId="7" fillId="2" borderId="11" xfId="3" applyFont="1" applyFill="1" applyBorder="1" applyAlignment="1" applyProtection="1">
      <alignment horizontal="center" vertical="center"/>
    </xf>
    <xf numFmtId="2" fontId="12" fillId="2" borderId="4" xfId="5" applyNumberFormat="1" applyFont="1" applyFill="1" applyBorder="1" applyAlignment="1" applyProtection="1">
      <alignment horizontal="center" vertical="center"/>
    </xf>
    <xf numFmtId="2" fontId="12" fillId="2" borderId="1" xfId="5" applyNumberFormat="1" applyFont="1" applyFill="1" applyBorder="1" applyAlignment="1" applyProtection="1">
      <alignment horizontal="center" vertical="center"/>
    </xf>
  </cellXfs>
  <cellStyles count="6">
    <cellStyle name="パーセント" xfId="1" builtinId="5"/>
    <cellStyle name="パーセント 2" xfId="2"/>
    <cellStyle name="桁区切り" xfId="3" builtinId="6"/>
    <cellStyle name="桁区切り 2" xfId="4"/>
    <cellStyle name="標準" xfId="0" builtinId="0"/>
    <cellStyle name="標準_◎平成22年度末神奈川県内市町村別都市公園現況一覧（県確定版)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79"/>
  <sheetViews>
    <sheetView tabSelected="1" view="pageBreakPreview" zoomScale="70" zoomScaleNormal="100" zoomScaleSheetLayoutView="7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A24" sqref="A24"/>
    </sheetView>
  </sheetViews>
  <sheetFormatPr defaultColWidth="8.36328125" defaultRowHeight="16.5" x14ac:dyDescent="0.25"/>
  <cols>
    <col min="1" max="1" width="12.90625" style="22" customWidth="1"/>
    <col min="2" max="2" width="9.36328125" style="9" customWidth="1"/>
    <col min="3" max="3" width="12.08984375" style="48" customWidth="1"/>
    <col min="4" max="4" width="7.7265625" style="48" customWidth="1"/>
    <col min="5" max="5" width="11.90625" style="48" customWidth="1"/>
    <col min="6" max="6" width="7.36328125" style="48" customWidth="1"/>
    <col min="7" max="7" width="12.08984375" style="48" customWidth="1"/>
    <col min="8" max="8" width="9.90625" style="9" customWidth="1"/>
    <col min="9" max="9" width="13.90625" style="65" customWidth="1"/>
    <col min="10" max="10" width="7.6328125" style="48" customWidth="1"/>
    <col min="11" max="11" width="11.90625" style="48" customWidth="1"/>
    <col min="12" max="12" width="7.6328125" style="48" customWidth="1"/>
    <col min="13" max="13" width="12.08984375" style="48" customWidth="1"/>
    <col min="14" max="14" width="7.6328125" style="48" customWidth="1"/>
    <col min="15" max="15" width="13.90625" style="65" customWidth="1"/>
    <col min="16" max="16" width="7.6328125" style="48" customWidth="1"/>
    <col min="17" max="17" width="11.36328125" style="48" customWidth="1"/>
    <col min="18" max="18" width="7.6328125" style="48" customWidth="1"/>
    <col min="19" max="19" width="11.90625" style="48" customWidth="1"/>
    <col min="20" max="20" width="7.6328125" style="48" customWidth="1"/>
    <col min="21" max="21" width="11.90625" style="48" customWidth="1"/>
    <col min="22" max="22" width="7.6328125" style="48" customWidth="1"/>
    <col min="23" max="23" width="11.90625" style="48" customWidth="1"/>
    <col min="24" max="24" width="7.6328125" style="48" customWidth="1"/>
    <col min="25" max="25" width="11.90625" style="48" customWidth="1"/>
    <col min="26" max="26" width="7.6328125" style="48" customWidth="1"/>
    <col min="27" max="27" width="11.90625" style="48" customWidth="1"/>
    <col min="28" max="28" width="7.6328125" style="48" customWidth="1"/>
    <col min="29" max="29" width="12.08984375" style="48" customWidth="1"/>
    <col min="30" max="30" width="7.6328125" style="48" customWidth="1"/>
    <col min="31" max="31" width="12.08984375" style="48" customWidth="1"/>
    <col min="32" max="32" width="10.08984375" style="9" customWidth="1"/>
    <col min="33" max="33" width="13.36328125" style="65" customWidth="1"/>
    <col min="34" max="34" width="14.6328125" style="9" customWidth="1"/>
    <col min="35" max="35" width="12.90625" style="48" customWidth="1"/>
    <col min="36" max="36" width="13.08984375" style="9" customWidth="1"/>
    <col min="37" max="37" width="15.6328125" style="48" hidden="1" customWidth="1"/>
    <col min="38" max="38" width="7.08984375" style="48" customWidth="1"/>
    <col min="39" max="39" width="12.7265625" style="48" customWidth="1"/>
    <col min="40" max="44" width="8.36328125" style="48"/>
    <col min="45" max="45" width="10.08984375" style="48" customWidth="1"/>
    <col min="46" max="16384" width="8.36328125" style="48"/>
  </cols>
  <sheetData>
    <row r="1" spans="1:54" s="14" customFormat="1" ht="33" customHeight="1" x14ac:dyDescent="0.3">
      <c r="A1" s="350" t="s">
        <v>75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10"/>
      <c r="S1" s="10"/>
      <c r="T1" s="10"/>
      <c r="U1" s="11" t="s">
        <v>0</v>
      </c>
      <c r="V1" s="10"/>
      <c r="W1" s="11" t="s">
        <v>0</v>
      </c>
      <c r="X1" s="10"/>
      <c r="Y1" s="11" t="s">
        <v>0</v>
      </c>
      <c r="Z1" s="10"/>
      <c r="AA1" s="11" t="s">
        <v>0</v>
      </c>
      <c r="AB1" s="12" t="s">
        <v>0</v>
      </c>
      <c r="AC1" s="13"/>
      <c r="AD1" s="12" t="s">
        <v>0</v>
      </c>
      <c r="AE1" s="13"/>
      <c r="AF1" s="50"/>
      <c r="AG1" s="51"/>
      <c r="AH1" s="352" t="s">
        <v>69</v>
      </c>
      <c r="AI1" s="353"/>
      <c r="AJ1" s="353"/>
      <c r="AK1" s="353"/>
      <c r="AL1" s="353"/>
      <c r="AM1" s="353"/>
    </row>
    <row r="2" spans="1:54" s="22" customFormat="1" ht="15" customHeight="1" thickBot="1" x14ac:dyDescent="0.45">
      <c r="A2" s="14"/>
      <c r="B2" s="15"/>
      <c r="C2" s="16"/>
      <c r="D2" s="17"/>
      <c r="E2" s="17"/>
      <c r="F2" s="16"/>
      <c r="G2" s="16"/>
      <c r="H2" s="20"/>
      <c r="I2" s="52"/>
      <c r="J2" s="16"/>
      <c r="K2" s="16"/>
      <c r="L2" s="16"/>
      <c r="M2" s="16"/>
      <c r="N2" s="16"/>
      <c r="O2" s="52"/>
      <c r="P2" s="18"/>
      <c r="Q2" s="16"/>
      <c r="R2" s="16"/>
      <c r="S2" s="16"/>
      <c r="T2" s="16"/>
      <c r="U2" s="18"/>
      <c r="V2" s="16"/>
      <c r="W2" s="18"/>
      <c r="X2" s="16"/>
      <c r="Y2" s="18"/>
      <c r="Z2" s="16"/>
      <c r="AA2" s="18"/>
      <c r="AB2" s="19"/>
      <c r="AC2" s="16"/>
      <c r="AD2" s="19"/>
      <c r="AE2" s="16"/>
      <c r="AF2" s="53"/>
      <c r="AG2" s="52"/>
      <c r="AH2" s="20"/>
      <c r="AI2" s="16"/>
      <c r="AJ2" s="21"/>
      <c r="AK2" s="16"/>
      <c r="AL2" s="16"/>
      <c r="AM2" s="16"/>
    </row>
    <row r="3" spans="1:54" s="24" customFormat="1" ht="41.25" customHeight="1" x14ac:dyDescent="0.2">
      <c r="A3" s="354" t="s">
        <v>1</v>
      </c>
      <c r="B3" s="69" t="s">
        <v>2</v>
      </c>
      <c r="C3" s="70"/>
      <c r="D3" s="71" t="s">
        <v>3</v>
      </c>
      <c r="E3" s="70"/>
      <c r="F3" s="71" t="s">
        <v>4</v>
      </c>
      <c r="G3" s="70"/>
      <c r="H3" s="72" t="s">
        <v>5</v>
      </c>
      <c r="I3" s="73"/>
      <c r="J3" s="70" t="s">
        <v>6</v>
      </c>
      <c r="K3" s="70"/>
      <c r="L3" s="71" t="s">
        <v>7</v>
      </c>
      <c r="M3" s="70"/>
      <c r="N3" s="74" t="s">
        <v>8</v>
      </c>
      <c r="O3" s="73"/>
      <c r="P3" s="70" t="s">
        <v>9</v>
      </c>
      <c r="Q3" s="70"/>
      <c r="R3" s="71" t="s">
        <v>10</v>
      </c>
      <c r="S3" s="211"/>
      <c r="T3" s="70" t="s">
        <v>62</v>
      </c>
      <c r="U3" s="70"/>
      <c r="V3" s="71" t="s">
        <v>63</v>
      </c>
      <c r="W3" s="70"/>
      <c r="X3" s="71" t="s">
        <v>64</v>
      </c>
      <c r="Y3" s="70"/>
      <c r="Z3" s="71" t="s">
        <v>11</v>
      </c>
      <c r="AA3" s="70"/>
      <c r="AB3" s="71" t="s">
        <v>12</v>
      </c>
      <c r="AC3" s="70"/>
      <c r="AD3" s="71" t="s">
        <v>70</v>
      </c>
      <c r="AE3" s="70"/>
      <c r="AF3" s="356" t="s">
        <v>13</v>
      </c>
      <c r="AG3" s="357"/>
      <c r="AH3" s="358" t="s">
        <v>14</v>
      </c>
      <c r="AI3" s="359"/>
      <c r="AJ3" s="337" t="s">
        <v>65</v>
      </c>
      <c r="AK3" s="75" t="s">
        <v>15</v>
      </c>
      <c r="AL3" s="317" t="s">
        <v>16</v>
      </c>
      <c r="AM3" s="318"/>
      <c r="AN3" s="23" t="s">
        <v>0</v>
      </c>
      <c r="AO3" s="24" t="s">
        <v>0</v>
      </c>
      <c r="AP3" s="24" t="s">
        <v>17</v>
      </c>
      <c r="AQ3" s="24" t="s">
        <v>0</v>
      </c>
      <c r="AR3" s="24" t="s">
        <v>0</v>
      </c>
      <c r="AS3" s="24" t="s">
        <v>17</v>
      </c>
      <c r="AT3" s="24" t="s">
        <v>0</v>
      </c>
      <c r="AU3" s="24" t="s">
        <v>0</v>
      </c>
      <c r="AV3" s="24" t="s">
        <v>0</v>
      </c>
      <c r="AW3" s="24" t="s">
        <v>0</v>
      </c>
      <c r="AX3" s="24" t="s">
        <v>0</v>
      </c>
      <c r="AY3" s="24" t="s">
        <v>18</v>
      </c>
      <c r="AZ3" s="24" t="s">
        <v>19</v>
      </c>
      <c r="BA3" s="24" t="s">
        <v>0</v>
      </c>
      <c r="BB3" s="24" t="s">
        <v>0</v>
      </c>
    </row>
    <row r="4" spans="1:54" s="26" customFormat="1" ht="33" customHeight="1" thickBot="1" x14ac:dyDescent="0.25">
      <c r="A4" s="355"/>
      <c r="B4" s="76" t="s">
        <v>20</v>
      </c>
      <c r="C4" s="77" t="s">
        <v>15</v>
      </c>
      <c r="D4" s="77" t="s">
        <v>20</v>
      </c>
      <c r="E4" s="77" t="s">
        <v>15</v>
      </c>
      <c r="F4" s="77" t="s">
        <v>20</v>
      </c>
      <c r="G4" s="77" t="s">
        <v>15</v>
      </c>
      <c r="H4" s="78" t="s">
        <v>20</v>
      </c>
      <c r="I4" s="79" t="s">
        <v>15</v>
      </c>
      <c r="J4" s="80" t="s">
        <v>20</v>
      </c>
      <c r="K4" s="77" t="s">
        <v>15</v>
      </c>
      <c r="L4" s="77" t="s">
        <v>20</v>
      </c>
      <c r="M4" s="77" t="s">
        <v>15</v>
      </c>
      <c r="N4" s="81" t="s">
        <v>20</v>
      </c>
      <c r="O4" s="79" t="s">
        <v>15</v>
      </c>
      <c r="P4" s="82" t="s">
        <v>20</v>
      </c>
      <c r="Q4" s="83" t="s">
        <v>15</v>
      </c>
      <c r="R4" s="77" t="s">
        <v>20</v>
      </c>
      <c r="S4" s="212" t="s">
        <v>15</v>
      </c>
      <c r="T4" s="80" t="s">
        <v>20</v>
      </c>
      <c r="U4" s="77" t="s">
        <v>15</v>
      </c>
      <c r="V4" s="77" t="s">
        <v>20</v>
      </c>
      <c r="W4" s="77" t="s">
        <v>15</v>
      </c>
      <c r="X4" s="77" t="s">
        <v>20</v>
      </c>
      <c r="Y4" s="77" t="s">
        <v>15</v>
      </c>
      <c r="Z4" s="77" t="s">
        <v>20</v>
      </c>
      <c r="AA4" s="77" t="s">
        <v>15</v>
      </c>
      <c r="AB4" s="77" t="s">
        <v>20</v>
      </c>
      <c r="AC4" s="77" t="s">
        <v>15</v>
      </c>
      <c r="AD4" s="77" t="s">
        <v>20</v>
      </c>
      <c r="AE4" s="77" t="s">
        <v>15</v>
      </c>
      <c r="AF4" s="78" t="s">
        <v>20</v>
      </c>
      <c r="AG4" s="79" t="s">
        <v>15</v>
      </c>
      <c r="AH4" s="84" t="s">
        <v>21</v>
      </c>
      <c r="AI4" s="88" t="s">
        <v>22</v>
      </c>
      <c r="AJ4" s="85" t="s">
        <v>23</v>
      </c>
      <c r="AK4" s="86" t="s">
        <v>24</v>
      </c>
      <c r="AL4" s="87" t="s">
        <v>20</v>
      </c>
      <c r="AM4" s="88" t="s">
        <v>25</v>
      </c>
      <c r="AN4" s="25"/>
    </row>
    <row r="5" spans="1:54" s="26" customFormat="1" ht="27" customHeight="1" x14ac:dyDescent="0.2">
      <c r="A5" s="89" t="s">
        <v>26</v>
      </c>
      <c r="B5" s="338">
        <v>2328</v>
      </c>
      <c r="C5" s="240">
        <v>392.07</v>
      </c>
      <c r="D5" s="241">
        <v>198</v>
      </c>
      <c r="E5" s="240">
        <v>330.25</v>
      </c>
      <c r="F5" s="222">
        <v>46</v>
      </c>
      <c r="G5" s="242">
        <v>214.09</v>
      </c>
      <c r="H5" s="243">
        <f t="shared" ref="H5:H23" si="0">B5+D5+F5</f>
        <v>2572</v>
      </c>
      <c r="I5" s="244">
        <f t="shared" ref="I5:I23" si="1">C5+E5+G5</f>
        <v>936.41</v>
      </c>
      <c r="J5" s="222">
        <v>17</v>
      </c>
      <c r="K5" s="240">
        <v>287.99</v>
      </c>
      <c r="L5" s="222">
        <v>7</v>
      </c>
      <c r="M5" s="245">
        <v>179.96</v>
      </c>
      <c r="N5" s="97">
        <f t="shared" ref="N5:N23" si="2">J5+L5</f>
        <v>24</v>
      </c>
      <c r="O5" s="246">
        <f t="shared" ref="O5:O23" si="3">K5+M5</f>
        <v>467.95000000000005</v>
      </c>
      <c r="P5" s="98">
        <v>21</v>
      </c>
      <c r="Q5" s="247">
        <v>122.17</v>
      </c>
      <c r="R5" s="94">
        <v>5</v>
      </c>
      <c r="S5" s="213">
        <v>196.59</v>
      </c>
      <c r="T5" s="203">
        <v>1</v>
      </c>
      <c r="U5" s="99">
        <v>15.23</v>
      </c>
      <c r="V5" s="100">
        <v>0</v>
      </c>
      <c r="W5" s="99">
        <v>0</v>
      </c>
      <c r="X5" s="100">
        <v>5</v>
      </c>
      <c r="Y5" s="99">
        <v>0.79</v>
      </c>
      <c r="Z5" s="100">
        <v>57</v>
      </c>
      <c r="AA5" s="99">
        <v>77.5</v>
      </c>
      <c r="AB5" s="94">
        <v>24</v>
      </c>
      <c r="AC5" s="96">
        <v>45.87</v>
      </c>
      <c r="AD5" s="94">
        <v>0</v>
      </c>
      <c r="AE5" s="96">
        <v>0</v>
      </c>
      <c r="AF5" s="248">
        <f>H5+N5+P5+R5+T5+V5+X5+Z5+AB5+AD5</f>
        <v>2709</v>
      </c>
      <c r="AG5" s="339">
        <f>I5+O5+Q5+S5+U5+W5+Y5+AA5+AC5+AE5</f>
        <v>1862.51</v>
      </c>
      <c r="AH5" s="101">
        <v>43653</v>
      </c>
      <c r="AI5" s="322">
        <f t="shared" ref="AI5:AI38" si="4">AG5/AH5</f>
        <v>4.266625432387236E-2</v>
      </c>
      <c r="AJ5" s="103">
        <v>3777</v>
      </c>
      <c r="AK5" s="324">
        <f t="shared" ref="AK5:AK38" si="5">(AG5*10000)/(AJ5*1000)</f>
        <v>4.9311887741593861</v>
      </c>
      <c r="AL5" s="104">
        <v>4</v>
      </c>
      <c r="AM5" s="105">
        <v>127.86</v>
      </c>
      <c r="AN5" s="25"/>
    </row>
    <row r="6" spans="1:54" s="26" customFormat="1" ht="27" customHeight="1" x14ac:dyDescent="0.2">
      <c r="A6" s="90" t="s">
        <v>27</v>
      </c>
      <c r="B6" s="249">
        <v>970</v>
      </c>
      <c r="C6" s="96">
        <v>117.35</v>
      </c>
      <c r="D6" s="250">
        <v>31</v>
      </c>
      <c r="E6" s="96">
        <v>54.44</v>
      </c>
      <c r="F6" s="94">
        <v>6</v>
      </c>
      <c r="G6" s="221">
        <v>27.28</v>
      </c>
      <c r="H6" s="251">
        <f t="shared" si="0"/>
        <v>1007</v>
      </c>
      <c r="I6" s="252">
        <f t="shared" si="1"/>
        <v>199.07</v>
      </c>
      <c r="J6" s="95">
        <v>4</v>
      </c>
      <c r="K6" s="96">
        <v>177.88</v>
      </c>
      <c r="L6" s="94">
        <v>1</v>
      </c>
      <c r="M6" s="96">
        <v>77.430000000000007</v>
      </c>
      <c r="N6" s="108">
        <f t="shared" si="2"/>
        <v>5</v>
      </c>
      <c r="O6" s="253">
        <f t="shared" si="3"/>
        <v>255.31</v>
      </c>
      <c r="P6" s="109">
        <v>4</v>
      </c>
      <c r="Q6" s="110">
        <v>29.18</v>
      </c>
      <c r="R6" s="106">
        <v>0</v>
      </c>
      <c r="S6" s="214">
        <v>0</v>
      </c>
      <c r="T6" s="204">
        <v>0</v>
      </c>
      <c r="U6" s="111">
        <v>0</v>
      </c>
      <c r="V6" s="112">
        <v>43</v>
      </c>
      <c r="W6" s="111">
        <v>74.72</v>
      </c>
      <c r="X6" s="112">
        <v>1</v>
      </c>
      <c r="Y6" s="111">
        <v>0.11</v>
      </c>
      <c r="Z6" s="112">
        <v>93</v>
      </c>
      <c r="AA6" s="111">
        <v>42.52</v>
      </c>
      <c r="AB6" s="106">
        <v>19</v>
      </c>
      <c r="AC6" s="254">
        <v>7.62</v>
      </c>
      <c r="AD6" s="106">
        <v>0</v>
      </c>
      <c r="AE6" s="254">
        <v>0</v>
      </c>
      <c r="AF6" s="255">
        <f t="shared" ref="AF6:AF23" si="6">H6+N6+P6+R6+T6+V6+X6+Z6+AB6+AD6</f>
        <v>1172</v>
      </c>
      <c r="AG6" s="256">
        <f t="shared" ref="AG6:AG23" si="7">I6+O6+Q6+S6+U6+W6+Y6+AA6+AC6+AE6</f>
        <v>608.53</v>
      </c>
      <c r="AH6" s="113">
        <v>14435</v>
      </c>
      <c r="AI6" s="325">
        <f t="shared" si="4"/>
        <v>4.2156563907170069E-2</v>
      </c>
      <c r="AJ6" s="114">
        <v>1537</v>
      </c>
      <c r="AK6" s="326">
        <f t="shared" si="5"/>
        <v>3.959206245933637</v>
      </c>
      <c r="AL6" s="115">
        <v>1</v>
      </c>
      <c r="AM6" s="116">
        <v>11.8</v>
      </c>
      <c r="AN6" s="25"/>
    </row>
    <row r="7" spans="1:54" s="26" customFormat="1" ht="27" customHeight="1" x14ac:dyDescent="0.2">
      <c r="A7" s="91" t="s">
        <v>34</v>
      </c>
      <c r="B7" s="257">
        <v>569</v>
      </c>
      <c r="C7" s="118">
        <v>48.02</v>
      </c>
      <c r="D7" s="117">
        <v>12</v>
      </c>
      <c r="E7" s="118">
        <v>18.72</v>
      </c>
      <c r="F7" s="117">
        <v>3</v>
      </c>
      <c r="G7" s="118">
        <v>12.19</v>
      </c>
      <c r="H7" s="258">
        <f t="shared" si="0"/>
        <v>584</v>
      </c>
      <c r="I7" s="259">
        <f t="shared" si="1"/>
        <v>78.930000000000007</v>
      </c>
      <c r="J7" s="119">
        <v>5</v>
      </c>
      <c r="K7" s="118">
        <v>76.760000000000005</v>
      </c>
      <c r="L7" s="117">
        <v>3</v>
      </c>
      <c r="M7" s="118">
        <v>34.799999999999997</v>
      </c>
      <c r="N7" s="223">
        <f t="shared" si="2"/>
        <v>8</v>
      </c>
      <c r="O7" s="260">
        <f t="shared" si="3"/>
        <v>111.56</v>
      </c>
      <c r="P7" s="120">
        <v>6</v>
      </c>
      <c r="Q7" s="121">
        <v>34.01</v>
      </c>
      <c r="R7" s="117">
        <v>1</v>
      </c>
      <c r="S7" s="261">
        <v>94.97</v>
      </c>
      <c r="T7" s="205">
        <v>0</v>
      </c>
      <c r="U7" s="122">
        <v>0</v>
      </c>
      <c r="V7" s="123">
        <v>0</v>
      </c>
      <c r="W7" s="122">
        <v>0</v>
      </c>
      <c r="X7" s="123">
        <v>1</v>
      </c>
      <c r="Y7" s="122">
        <v>0.25</v>
      </c>
      <c r="Z7" s="123">
        <v>22</v>
      </c>
      <c r="AA7" s="122">
        <v>24.61</v>
      </c>
      <c r="AB7" s="117">
        <v>6</v>
      </c>
      <c r="AC7" s="118">
        <v>12.99</v>
      </c>
      <c r="AD7" s="117">
        <v>9</v>
      </c>
      <c r="AE7" s="118">
        <v>2.64</v>
      </c>
      <c r="AF7" s="262">
        <f t="shared" si="6"/>
        <v>637</v>
      </c>
      <c r="AG7" s="320">
        <f t="shared" si="7"/>
        <v>359.96000000000004</v>
      </c>
      <c r="AH7" s="224">
        <v>21704</v>
      </c>
      <c r="AI7" s="321">
        <f t="shared" si="4"/>
        <v>1.658496129745669E-2</v>
      </c>
      <c r="AJ7" s="124">
        <v>722</v>
      </c>
      <c r="AK7" s="323">
        <f t="shared" si="5"/>
        <v>4.9855955678670369</v>
      </c>
      <c r="AL7" s="125">
        <v>3</v>
      </c>
      <c r="AM7" s="263">
        <v>123.5</v>
      </c>
      <c r="AN7" s="25"/>
    </row>
    <row r="8" spans="1:54" s="26" customFormat="1" ht="27" customHeight="1" x14ac:dyDescent="0.2">
      <c r="A8" s="89" t="s">
        <v>28</v>
      </c>
      <c r="B8" s="249">
        <v>379</v>
      </c>
      <c r="C8" s="96">
        <v>77.91</v>
      </c>
      <c r="D8" s="94">
        <v>22</v>
      </c>
      <c r="E8" s="96">
        <v>39.369999999999997</v>
      </c>
      <c r="F8" s="94">
        <v>2</v>
      </c>
      <c r="G8" s="96">
        <v>9</v>
      </c>
      <c r="H8" s="264">
        <f t="shared" si="0"/>
        <v>403</v>
      </c>
      <c r="I8" s="265">
        <f>C8+E8+G8</f>
        <v>126.28</v>
      </c>
      <c r="J8" s="95">
        <v>1</v>
      </c>
      <c r="K8" s="96">
        <v>28.13</v>
      </c>
      <c r="L8" s="94">
        <v>5</v>
      </c>
      <c r="M8" s="96">
        <v>33.47</v>
      </c>
      <c r="N8" s="97">
        <f t="shared" si="2"/>
        <v>6</v>
      </c>
      <c r="O8" s="246">
        <f>K8+M8</f>
        <v>61.599999999999994</v>
      </c>
      <c r="P8" s="98">
        <v>11</v>
      </c>
      <c r="Q8" s="247">
        <v>55.49</v>
      </c>
      <c r="R8" s="94">
        <v>1</v>
      </c>
      <c r="S8" s="213">
        <v>70.36</v>
      </c>
      <c r="T8" s="203">
        <v>0</v>
      </c>
      <c r="U8" s="99">
        <v>0</v>
      </c>
      <c r="V8" s="100">
        <v>88</v>
      </c>
      <c r="W8" s="99">
        <v>132.56</v>
      </c>
      <c r="X8" s="100">
        <v>0</v>
      </c>
      <c r="Y8" s="99">
        <v>0</v>
      </c>
      <c r="Z8" s="100">
        <v>27</v>
      </c>
      <c r="AA8" s="99">
        <v>210.3</v>
      </c>
      <c r="AB8" s="94">
        <v>3</v>
      </c>
      <c r="AC8" s="96">
        <v>0.73</v>
      </c>
      <c r="AD8" s="94">
        <v>0</v>
      </c>
      <c r="AE8" s="96">
        <v>0</v>
      </c>
      <c r="AF8" s="266">
        <f t="shared" si="6"/>
        <v>539</v>
      </c>
      <c r="AG8" s="267">
        <f t="shared" si="7"/>
        <v>657.32</v>
      </c>
      <c r="AH8" s="126">
        <v>10082</v>
      </c>
      <c r="AI8" s="268">
        <f t="shared" si="4"/>
        <v>6.5197381471930174E-2</v>
      </c>
      <c r="AJ8" s="103">
        <v>380</v>
      </c>
      <c r="AK8" s="269">
        <f t="shared" si="5"/>
        <v>17.297894736842107</v>
      </c>
      <c r="AL8" s="104">
        <v>2</v>
      </c>
      <c r="AM8" s="105">
        <v>75.09</v>
      </c>
      <c r="AN8" s="25"/>
    </row>
    <row r="9" spans="1:54" s="26" customFormat="1" ht="27" customHeight="1" x14ac:dyDescent="0.2">
      <c r="A9" s="92" t="s">
        <v>66</v>
      </c>
      <c r="B9" s="140">
        <v>219</v>
      </c>
      <c r="C9" s="128">
        <v>27.92</v>
      </c>
      <c r="D9" s="127">
        <v>13</v>
      </c>
      <c r="E9" s="128">
        <v>16.36</v>
      </c>
      <c r="F9" s="127">
        <v>0</v>
      </c>
      <c r="G9" s="128">
        <v>0</v>
      </c>
      <c r="H9" s="107">
        <f t="shared" si="0"/>
        <v>232</v>
      </c>
      <c r="I9" s="131">
        <f t="shared" si="1"/>
        <v>44.28</v>
      </c>
      <c r="J9" s="129">
        <v>2</v>
      </c>
      <c r="K9" s="128">
        <v>42.58</v>
      </c>
      <c r="L9" s="127">
        <v>1</v>
      </c>
      <c r="M9" s="128">
        <v>10.039999999999999</v>
      </c>
      <c r="N9" s="130">
        <f t="shared" si="2"/>
        <v>3</v>
      </c>
      <c r="O9" s="131">
        <f t="shared" si="3"/>
        <v>52.62</v>
      </c>
      <c r="P9" s="132">
        <v>2</v>
      </c>
      <c r="Q9" s="110">
        <v>34.340000000000003</v>
      </c>
      <c r="R9" s="127">
        <v>0</v>
      </c>
      <c r="S9" s="215">
        <v>0</v>
      </c>
      <c r="T9" s="206">
        <v>0</v>
      </c>
      <c r="U9" s="133">
        <v>0</v>
      </c>
      <c r="V9" s="134">
        <v>0</v>
      </c>
      <c r="W9" s="133">
        <v>0</v>
      </c>
      <c r="X9" s="134">
        <v>0</v>
      </c>
      <c r="Y9" s="133">
        <v>0</v>
      </c>
      <c r="Z9" s="134">
        <v>41</v>
      </c>
      <c r="AA9" s="133">
        <v>8.57</v>
      </c>
      <c r="AB9" s="127">
        <v>4</v>
      </c>
      <c r="AC9" s="128">
        <v>2.34</v>
      </c>
      <c r="AD9" s="127">
        <v>0</v>
      </c>
      <c r="AE9" s="128">
        <v>0</v>
      </c>
      <c r="AF9" s="270">
        <f t="shared" si="6"/>
        <v>282</v>
      </c>
      <c r="AG9" s="228">
        <f t="shared" si="7"/>
        <v>142.15</v>
      </c>
      <c r="AH9" s="135">
        <v>6788</v>
      </c>
      <c r="AI9" s="102">
        <f t="shared" si="4"/>
        <v>2.0941367118444316E-2</v>
      </c>
      <c r="AJ9" s="136">
        <v>258</v>
      </c>
      <c r="AK9" s="226">
        <f t="shared" si="5"/>
        <v>5.5096899224806197</v>
      </c>
      <c r="AL9" s="137"/>
      <c r="AM9" s="138"/>
      <c r="AN9" s="25"/>
    </row>
    <row r="10" spans="1:54" s="26" customFormat="1" ht="27" customHeight="1" x14ac:dyDescent="0.2">
      <c r="A10" s="92" t="s">
        <v>29</v>
      </c>
      <c r="B10" s="140">
        <v>236</v>
      </c>
      <c r="C10" s="128">
        <v>21.71</v>
      </c>
      <c r="D10" s="127">
        <v>2</v>
      </c>
      <c r="E10" s="128">
        <v>1.39</v>
      </c>
      <c r="F10" s="127">
        <v>2</v>
      </c>
      <c r="G10" s="128">
        <v>15.4</v>
      </c>
      <c r="H10" s="107">
        <f t="shared" si="0"/>
        <v>240</v>
      </c>
      <c r="I10" s="131">
        <f t="shared" si="1"/>
        <v>38.5</v>
      </c>
      <c r="J10" s="129">
        <v>1</v>
      </c>
      <c r="K10" s="128">
        <v>6.98</v>
      </c>
      <c r="L10" s="127">
        <v>0</v>
      </c>
      <c r="M10" s="128">
        <v>0</v>
      </c>
      <c r="N10" s="130">
        <f t="shared" si="2"/>
        <v>1</v>
      </c>
      <c r="O10" s="131">
        <f t="shared" si="3"/>
        <v>6.98</v>
      </c>
      <c r="P10" s="132">
        <v>5</v>
      </c>
      <c r="Q10" s="139">
        <v>70.05</v>
      </c>
      <c r="R10" s="127">
        <v>0</v>
      </c>
      <c r="S10" s="215">
        <v>0</v>
      </c>
      <c r="T10" s="206">
        <v>0</v>
      </c>
      <c r="U10" s="133">
        <v>0</v>
      </c>
      <c r="V10" s="134">
        <v>1</v>
      </c>
      <c r="W10" s="133">
        <v>47.99</v>
      </c>
      <c r="X10" s="134">
        <v>0</v>
      </c>
      <c r="Y10" s="133">
        <v>0</v>
      </c>
      <c r="Z10" s="134">
        <v>8</v>
      </c>
      <c r="AA10" s="133">
        <v>7.22</v>
      </c>
      <c r="AB10" s="127">
        <v>0</v>
      </c>
      <c r="AC10" s="128">
        <v>0</v>
      </c>
      <c r="AD10" s="127">
        <v>1</v>
      </c>
      <c r="AE10" s="128">
        <v>0.5</v>
      </c>
      <c r="AF10" s="227">
        <f t="shared" si="6"/>
        <v>256</v>
      </c>
      <c r="AG10" s="228">
        <f t="shared" si="7"/>
        <v>171.24</v>
      </c>
      <c r="AH10" s="135">
        <v>3953</v>
      </c>
      <c r="AI10" s="225">
        <f t="shared" si="4"/>
        <v>4.3318998229193023E-2</v>
      </c>
      <c r="AJ10" s="136">
        <v>173</v>
      </c>
      <c r="AK10" s="226">
        <f t="shared" si="5"/>
        <v>9.8982658959537577</v>
      </c>
      <c r="AL10" s="137"/>
      <c r="AM10" s="138"/>
      <c r="AN10" s="25"/>
    </row>
    <row r="11" spans="1:54" s="26" customFormat="1" ht="27" customHeight="1" x14ac:dyDescent="0.2">
      <c r="A11" s="92" t="s">
        <v>30</v>
      </c>
      <c r="B11" s="140">
        <v>269</v>
      </c>
      <c r="C11" s="128">
        <v>44.76</v>
      </c>
      <c r="D11" s="127">
        <v>25</v>
      </c>
      <c r="E11" s="128">
        <v>27.85</v>
      </c>
      <c r="F11" s="127">
        <v>2</v>
      </c>
      <c r="G11" s="128">
        <v>19.55</v>
      </c>
      <c r="H11" s="107">
        <f t="shared" si="0"/>
        <v>296</v>
      </c>
      <c r="I11" s="131">
        <f t="shared" si="1"/>
        <v>92.16</v>
      </c>
      <c r="J11" s="129">
        <v>3</v>
      </c>
      <c r="K11" s="128">
        <v>56.07</v>
      </c>
      <c r="L11" s="127">
        <v>2</v>
      </c>
      <c r="M11" s="128">
        <v>13.42</v>
      </c>
      <c r="N11" s="130">
        <f t="shared" si="2"/>
        <v>5</v>
      </c>
      <c r="O11" s="131">
        <f t="shared" si="3"/>
        <v>69.489999999999995</v>
      </c>
      <c r="P11" s="132">
        <v>2</v>
      </c>
      <c r="Q11" s="247">
        <v>39.739999999999995</v>
      </c>
      <c r="R11" s="127">
        <v>2</v>
      </c>
      <c r="S11" s="215">
        <v>19.059999999999999</v>
      </c>
      <c r="T11" s="206">
        <v>1</v>
      </c>
      <c r="U11" s="133">
        <v>0.19</v>
      </c>
      <c r="V11" s="134">
        <v>1</v>
      </c>
      <c r="W11" s="133">
        <v>2.68</v>
      </c>
      <c r="X11" s="134">
        <v>0</v>
      </c>
      <c r="Y11" s="133">
        <v>0</v>
      </c>
      <c r="Z11" s="134">
        <v>7</v>
      </c>
      <c r="AA11" s="133">
        <v>2.39</v>
      </c>
      <c r="AB11" s="127">
        <v>2</v>
      </c>
      <c r="AC11" s="128">
        <v>8.5</v>
      </c>
      <c r="AD11" s="127">
        <v>0</v>
      </c>
      <c r="AE11" s="128">
        <v>0</v>
      </c>
      <c r="AF11" s="227">
        <f t="shared" si="6"/>
        <v>316</v>
      </c>
      <c r="AG11" s="228">
        <f t="shared" si="7"/>
        <v>234.20999999999998</v>
      </c>
      <c r="AH11" s="135">
        <v>6956</v>
      </c>
      <c r="AI11" s="225">
        <f t="shared" si="4"/>
        <v>3.3670212765957441E-2</v>
      </c>
      <c r="AJ11" s="136">
        <v>442</v>
      </c>
      <c r="AK11" s="226">
        <f t="shared" si="5"/>
        <v>5.2988687782805428</v>
      </c>
      <c r="AL11" s="137">
        <v>2</v>
      </c>
      <c r="AM11" s="138">
        <v>44.49</v>
      </c>
      <c r="AN11" s="25"/>
    </row>
    <row r="12" spans="1:54" s="26" customFormat="1" ht="27" customHeight="1" x14ac:dyDescent="0.2">
      <c r="A12" s="92" t="s">
        <v>31</v>
      </c>
      <c r="B12" s="140">
        <v>141</v>
      </c>
      <c r="C12" s="128">
        <v>13.98</v>
      </c>
      <c r="D12" s="127">
        <v>0</v>
      </c>
      <c r="E12" s="128">
        <v>0</v>
      </c>
      <c r="F12" s="127">
        <v>0</v>
      </c>
      <c r="G12" s="128">
        <v>0</v>
      </c>
      <c r="H12" s="107">
        <f t="shared" si="0"/>
        <v>141</v>
      </c>
      <c r="I12" s="131">
        <f t="shared" si="1"/>
        <v>13.98</v>
      </c>
      <c r="J12" s="129">
        <v>3</v>
      </c>
      <c r="K12" s="128">
        <v>33.520000000000003</v>
      </c>
      <c r="L12" s="127">
        <v>1</v>
      </c>
      <c r="M12" s="128">
        <v>12.41</v>
      </c>
      <c r="N12" s="130">
        <f t="shared" si="2"/>
        <v>4</v>
      </c>
      <c r="O12" s="131">
        <f t="shared" si="3"/>
        <v>45.930000000000007</v>
      </c>
      <c r="P12" s="132">
        <v>4</v>
      </c>
      <c r="Q12" s="139">
        <v>25.38</v>
      </c>
      <c r="R12" s="127">
        <v>1</v>
      </c>
      <c r="S12" s="215">
        <v>15.37</v>
      </c>
      <c r="T12" s="206">
        <v>0</v>
      </c>
      <c r="U12" s="133">
        <v>0</v>
      </c>
      <c r="V12" s="134">
        <v>0</v>
      </c>
      <c r="W12" s="133">
        <v>0</v>
      </c>
      <c r="X12" s="134">
        <v>0</v>
      </c>
      <c r="Y12" s="133">
        <v>0</v>
      </c>
      <c r="Z12" s="134">
        <v>0</v>
      </c>
      <c r="AA12" s="133">
        <v>0</v>
      </c>
      <c r="AB12" s="127">
        <v>4</v>
      </c>
      <c r="AC12" s="128">
        <v>1.83</v>
      </c>
      <c r="AD12" s="127">
        <v>0</v>
      </c>
      <c r="AE12" s="128">
        <v>0</v>
      </c>
      <c r="AF12" s="227">
        <f t="shared" si="6"/>
        <v>154</v>
      </c>
      <c r="AG12" s="228">
        <f t="shared" si="7"/>
        <v>102.49000000000001</v>
      </c>
      <c r="AH12" s="135">
        <v>11360</v>
      </c>
      <c r="AI12" s="225">
        <f t="shared" si="4"/>
        <v>9.0220070422535222E-3</v>
      </c>
      <c r="AJ12" s="136">
        <v>188</v>
      </c>
      <c r="AK12" s="226">
        <f t="shared" si="5"/>
        <v>5.4515957446808514</v>
      </c>
      <c r="AL12" s="137">
        <v>1</v>
      </c>
      <c r="AM12" s="138">
        <v>15.37</v>
      </c>
      <c r="AN12" s="25"/>
    </row>
    <row r="13" spans="1:54" s="26" customFormat="1" ht="27" customHeight="1" x14ac:dyDescent="0.2">
      <c r="A13" s="92" t="s">
        <v>32</v>
      </c>
      <c r="B13" s="140">
        <v>156</v>
      </c>
      <c r="C13" s="128">
        <v>15.41</v>
      </c>
      <c r="D13" s="127">
        <v>5</v>
      </c>
      <c r="E13" s="128">
        <v>6.25</v>
      </c>
      <c r="F13" s="127">
        <v>3</v>
      </c>
      <c r="G13" s="128">
        <v>16.61</v>
      </c>
      <c r="H13" s="107">
        <f t="shared" si="0"/>
        <v>164</v>
      </c>
      <c r="I13" s="131">
        <f t="shared" si="1"/>
        <v>38.269999999999996</v>
      </c>
      <c r="J13" s="129">
        <v>0</v>
      </c>
      <c r="K13" s="128">
        <v>0</v>
      </c>
      <c r="L13" s="127">
        <v>1</v>
      </c>
      <c r="M13" s="128">
        <v>6.47</v>
      </c>
      <c r="N13" s="130">
        <f t="shared" si="2"/>
        <v>1</v>
      </c>
      <c r="O13" s="131">
        <f t="shared" si="3"/>
        <v>6.47</v>
      </c>
      <c r="P13" s="132">
        <v>1</v>
      </c>
      <c r="Q13" s="139">
        <v>0.28000000000000003</v>
      </c>
      <c r="R13" s="127">
        <v>1</v>
      </c>
      <c r="S13" s="215">
        <v>35.21</v>
      </c>
      <c r="T13" s="206">
        <v>0</v>
      </c>
      <c r="U13" s="133">
        <v>0</v>
      </c>
      <c r="V13" s="134">
        <v>0</v>
      </c>
      <c r="W13" s="133">
        <v>0</v>
      </c>
      <c r="X13" s="134">
        <v>0</v>
      </c>
      <c r="Y13" s="133">
        <v>0</v>
      </c>
      <c r="Z13" s="134">
        <v>13</v>
      </c>
      <c r="AA13" s="133">
        <v>1.86</v>
      </c>
      <c r="AB13" s="127">
        <v>0</v>
      </c>
      <c r="AC13" s="128">
        <v>0</v>
      </c>
      <c r="AD13" s="127">
        <v>0</v>
      </c>
      <c r="AE13" s="128">
        <v>0</v>
      </c>
      <c r="AF13" s="227">
        <f t="shared" si="6"/>
        <v>180</v>
      </c>
      <c r="AG13" s="228">
        <f t="shared" si="7"/>
        <v>82.089999999999989</v>
      </c>
      <c r="AH13" s="135">
        <v>3576</v>
      </c>
      <c r="AI13" s="225">
        <f t="shared" si="4"/>
        <v>2.2955816554809841E-2</v>
      </c>
      <c r="AJ13" s="136">
        <v>244</v>
      </c>
      <c r="AK13" s="226">
        <f t="shared" si="5"/>
        <v>3.3643442622950817</v>
      </c>
      <c r="AL13" s="137">
        <v>2</v>
      </c>
      <c r="AM13" s="138">
        <v>36.799999999999997</v>
      </c>
      <c r="AN13" s="25"/>
    </row>
    <row r="14" spans="1:54" s="26" customFormat="1" ht="27" customHeight="1" x14ac:dyDescent="0.2">
      <c r="A14" s="92" t="s">
        <v>33</v>
      </c>
      <c r="B14" s="140">
        <v>71</v>
      </c>
      <c r="C14" s="128">
        <v>10.09</v>
      </c>
      <c r="D14" s="127">
        <v>3</v>
      </c>
      <c r="E14" s="128">
        <v>7.04</v>
      </c>
      <c r="F14" s="127">
        <v>2</v>
      </c>
      <c r="G14" s="128">
        <v>15.04</v>
      </c>
      <c r="H14" s="107">
        <f t="shared" si="0"/>
        <v>76</v>
      </c>
      <c r="I14" s="131">
        <f t="shared" si="1"/>
        <v>32.17</v>
      </c>
      <c r="J14" s="129">
        <v>0</v>
      </c>
      <c r="K14" s="128">
        <v>0</v>
      </c>
      <c r="L14" s="127">
        <v>0</v>
      </c>
      <c r="M14" s="128">
        <v>0</v>
      </c>
      <c r="N14" s="130">
        <f t="shared" si="2"/>
        <v>0</v>
      </c>
      <c r="O14" s="131">
        <f t="shared" si="3"/>
        <v>0</v>
      </c>
      <c r="P14" s="132">
        <v>2</v>
      </c>
      <c r="Q14" s="139">
        <v>8.41</v>
      </c>
      <c r="R14" s="127">
        <v>0</v>
      </c>
      <c r="S14" s="215">
        <v>0</v>
      </c>
      <c r="T14" s="206">
        <v>0</v>
      </c>
      <c r="U14" s="133">
        <v>0</v>
      </c>
      <c r="V14" s="134">
        <v>6</v>
      </c>
      <c r="W14" s="133">
        <v>19.66</v>
      </c>
      <c r="X14" s="134">
        <v>0</v>
      </c>
      <c r="Y14" s="133">
        <v>0</v>
      </c>
      <c r="Z14" s="134">
        <v>1</v>
      </c>
      <c r="AA14" s="133">
        <v>30.19</v>
      </c>
      <c r="AB14" s="127">
        <v>0</v>
      </c>
      <c r="AC14" s="128">
        <v>0</v>
      </c>
      <c r="AD14" s="127">
        <v>1</v>
      </c>
      <c r="AE14" s="128">
        <v>2.15</v>
      </c>
      <c r="AF14" s="227">
        <f t="shared" si="6"/>
        <v>86</v>
      </c>
      <c r="AG14" s="228">
        <f t="shared" si="7"/>
        <v>92.58</v>
      </c>
      <c r="AH14" s="135">
        <v>1728</v>
      </c>
      <c r="AI14" s="225">
        <f t="shared" si="4"/>
        <v>5.3576388888888889E-2</v>
      </c>
      <c r="AJ14" s="136">
        <v>57</v>
      </c>
      <c r="AK14" s="226">
        <f t="shared" si="5"/>
        <v>16.242105263157896</v>
      </c>
      <c r="AL14" s="137"/>
      <c r="AM14" s="138"/>
      <c r="AN14" s="25"/>
    </row>
    <row r="15" spans="1:54" s="26" customFormat="1" ht="27" customHeight="1" x14ac:dyDescent="0.2">
      <c r="A15" s="92" t="s">
        <v>35</v>
      </c>
      <c r="B15" s="140">
        <v>58</v>
      </c>
      <c r="C15" s="128">
        <v>10.02</v>
      </c>
      <c r="D15" s="127">
        <v>1</v>
      </c>
      <c r="E15" s="128">
        <v>3.69</v>
      </c>
      <c r="F15" s="127">
        <v>0</v>
      </c>
      <c r="G15" s="128">
        <v>0</v>
      </c>
      <c r="H15" s="107">
        <f t="shared" si="0"/>
        <v>59</v>
      </c>
      <c r="I15" s="131">
        <f t="shared" si="1"/>
        <v>13.709999999999999</v>
      </c>
      <c r="J15" s="129">
        <v>0</v>
      </c>
      <c r="K15" s="128">
        <v>0</v>
      </c>
      <c r="L15" s="127">
        <v>1</v>
      </c>
      <c r="M15" s="128">
        <v>8.16</v>
      </c>
      <c r="N15" s="130">
        <f t="shared" si="2"/>
        <v>1</v>
      </c>
      <c r="O15" s="131">
        <f t="shared" si="3"/>
        <v>8.16</v>
      </c>
      <c r="P15" s="132">
        <v>2</v>
      </c>
      <c r="Q15" s="139">
        <v>14.8</v>
      </c>
      <c r="R15" s="127">
        <v>0</v>
      </c>
      <c r="S15" s="215">
        <v>0</v>
      </c>
      <c r="T15" s="206">
        <v>0</v>
      </c>
      <c r="U15" s="133">
        <v>0</v>
      </c>
      <c r="V15" s="134">
        <v>0</v>
      </c>
      <c r="W15" s="133">
        <v>0</v>
      </c>
      <c r="X15" s="134">
        <v>0</v>
      </c>
      <c r="Y15" s="133">
        <v>0</v>
      </c>
      <c r="Z15" s="134">
        <v>2</v>
      </c>
      <c r="AA15" s="133">
        <v>1.83</v>
      </c>
      <c r="AB15" s="127">
        <v>0</v>
      </c>
      <c r="AC15" s="128">
        <v>0</v>
      </c>
      <c r="AD15" s="127">
        <v>0</v>
      </c>
      <c r="AE15" s="128">
        <v>0</v>
      </c>
      <c r="AF15" s="227">
        <f t="shared" si="6"/>
        <v>64</v>
      </c>
      <c r="AG15" s="228">
        <f t="shared" si="7"/>
        <v>38.5</v>
      </c>
      <c r="AH15" s="135">
        <v>3144</v>
      </c>
      <c r="AI15" s="225">
        <f t="shared" si="4"/>
        <v>1.2245547073791349E-2</v>
      </c>
      <c r="AJ15" s="136">
        <v>42</v>
      </c>
      <c r="AK15" s="226">
        <f t="shared" si="5"/>
        <v>9.1666666666666661</v>
      </c>
      <c r="AL15" s="137">
        <v>1</v>
      </c>
      <c r="AM15" s="138">
        <v>14.56</v>
      </c>
      <c r="AN15" s="25"/>
    </row>
    <row r="16" spans="1:54" s="26" customFormat="1" ht="27" customHeight="1" x14ac:dyDescent="0.2">
      <c r="A16" s="92" t="s">
        <v>36</v>
      </c>
      <c r="B16" s="140">
        <v>181</v>
      </c>
      <c r="C16" s="128">
        <v>15.19</v>
      </c>
      <c r="D16" s="127">
        <v>2</v>
      </c>
      <c r="E16" s="128">
        <v>3.33</v>
      </c>
      <c r="F16" s="127">
        <v>1</v>
      </c>
      <c r="G16" s="128">
        <v>6.82</v>
      </c>
      <c r="H16" s="107">
        <f t="shared" si="0"/>
        <v>184</v>
      </c>
      <c r="I16" s="131">
        <f t="shared" si="1"/>
        <v>25.34</v>
      </c>
      <c r="J16" s="129">
        <v>0</v>
      </c>
      <c r="K16" s="128">
        <v>0</v>
      </c>
      <c r="L16" s="127">
        <v>1</v>
      </c>
      <c r="M16" s="128">
        <v>17.75</v>
      </c>
      <c r="N16" s="130">
        <f t="shared" si="2"/>
        <v>1</v>
      </c>
      <c r="O16" s="131">
        <f t="shared" si="3"/>
        <v>17.75</v>
      </c>
      <c r="P16" s="132">
        <v>2</v>
      </c>
      <c r="Q16" s="139">
        <v>1.6800000000000002</v>
      </c>
      <c r="R16" s="127">
        <v>1</v>
      </c>
      <c r="S16" s="215">
        <v>36.1</v>
      </c>
      <c r="T16" s="206">
        <v>0</v>
      </c>
      <c r="U16" s="133">
        <v>0</v>
      </c>
      <c r="V16" s="134">
        <v>0</v>
      </c>
      <c r="W16" s="133">
        <v>0</v>
      </c>
      <c r="X16" s="134">
        <v>0</v>
      </c>
      <c r="Y16" s="133">
        <v>0</v>
      </c>
      <c r="Z16" s="134">
        <v>12</v>
      </c>
      <c r="AA16" s="133">
        <v>25.05</v>
      </c>
      <c r="AB16" s="127">
        <v>0</v>
      </c>
      <c r="AC16" s="128">
        <v>0</v>
      </c>
      <c r="AD16" s="127">
        <v>0</v>
      </c>
      <c r="AE16" s="128">
        <v>0</v>
      </c>
      <c r="AF16" s="227">
        <f t="shared" si="6"/>
        <v>200</v>
      </c>
      <c r="AG16" s="228">
        <f t="shared" si="7"/>
        <v>105.92</v>
      </c>
      <c r="AH16" s="135">
        <v>10376</v>
      </c>
      <c r="AI16" s="225">
        <f t="shared" si="4"/>
        <v>1.0208172706245182E-2</v>
      </c>
      <c r="AJ16" s="136">
        <v>161</v>
      </c>
      <c r="AK16" s="226">
        <f t="shared" si="5"/>
        <v>6.5788819875776401</v>
      </c>
      <c r="AL16" s="137">
        <v>1</v>
      </c>
      <c r="AM16" s="138">
        <v>36.1</v>
      </c>
      <c r="AN16" s="25"/>
    </row>
    <row r="17" spans="1:40" s="26" customFormat="1" ht="27" customHeight="1" x14ac:dyDescent="0.2">
      <c r="A17" s="92" t="s">
        <v>37</v>
      </c>
      <c r="B17" s="140">
        <v>227</v>
      </c>
      <c r="C17" s="128">
        <v>30.02</v>
      </c>
      <c r="D17" s="127">
        <v>5</v>
      </c>
      <c r="E17" s="128">
        <v>7.69</v>
      </c>
      <c r="F17" s="127">
        <v>1</v>
      </c>
      <c r="G17" s="128">
        <v>8.86</v>
      </c>
      <c r="H17" s="107">
        <f t="shared" si="0"/>
        <v>233</v>
      </c>
      <c r="I17" s="131">
        <f t="shared" si="1"/>
        <v>46.57</v>
      </c>
      <c r="J17" s="129">
        <v>1</v>
      </c>
      <c r="K17" s="128">
        <v>9.3800000000000008</v>
      </c>
      <c r="L17" s="127">
        <v>1</v>
      </c>
      <c r="M17" s="128">
        <v>23.7</v>
      </c>
      <c r="N17" s="130">
        <f t="shared" si="2"/>
        <v>2</v>
      </c>
      <c r="O17" s="131">
        <f t="shared" si="3"/>
        <v>33.08</v>
      </c>
      <c r="P17" s="132">
        <v>0</v>
      </c>
      <c r="Q17" s="139">
        <v>0</v>
      </c>
      <c r="R17" s="127">
        <v>1</v>
      </c>
      <c r="S17" s="215">
        <v>64.599999999999994</v>
      </c>
      <c r="T17" s="206">
        <v>0</v>
      </c>
      <c r="U17" s="133">
        <v>0</v>
      </c>
      <c r="V17" s="134">
        <v>0</v>
      </c>
      <c r="W17" s="133">
        <v>0</v>
      </c>
      <c r="X17" s="134">
        <v>0</v>
      </c>
      <c r="Y17" s="133">
        <v>0</v>
      </c>
      <c r="Z17" s="134">
        <v>4</v>
      </c>
      <c r="AA17" s="133">
        <v>38.840000000000003</v>
      </c>
      <c r="AB17" s="127">
        <v>0</v>
      </c>
      <c r="AC17" s="128">
        <v>0</v>
      </c>
      <c r="AD17" s="127">
        <v>0</v>
      </c>
      <c r="AE17" s="128">
        <v>0</v>
      </c>
      <c r="AF17" s="227">
        <f t="shared" si="6"/>
        <v>240</v>
      </c>
      <c r="AG17" s="228">
        <f t="shared" si="7"/>
        <v>183.09</v>
      </c>
      <c r="AH17" s="135">
        <v>9384</v>
      </c>
      <c r="AI17" s="225">
        <f t="shared" si="4"/>
        <v>1.951086956521739E-2</v>
      </c>
      <c r="AJ17" s="136">
        <v>224</v>
      </c>
      <c r="AK17" s="226">
        <f t="shared" si="5"/>
        <v>8.1736607142857149</v>
      </c>
      <c r="AL17" s="137">
        <v>1</v>
      </c>
      <c r="AM17" s="138">
        <v>64.599999999999994</v>
      </c>
      <c r="AN17" s="25"/>
    </row>
    <row r="18" spans="1:40" s="26" customFormat="1" ht="27" customHeight="1" x14ac:dyDescent="0.2">
      <c r="A18" s="92" t="s">
        <v>38</v>
      </c>
      <c r="B18" s="140">
        <v>231</v>
      </c>
      <c r="C18" s="128">
        <v>30.55</v>
      </c>
      <c r="D18" s="127">
        <v>5</v>
      </c>
      <c r="E18" s="128">
        <v>7.79</v>
      </c>
      <c r="F18" s="127">
        <v>0</v>
      </c>
      <c r="G18" s="128">
        <v>0</v>
      </c>
      <c r="H18" s="107">
        <f t="shared" si="0"/>
        <v>236</v>
      </c>
      <c r="I18" s="131">
        <f t="shared" si="1"/>
        <v>38.340000000000003</v>
      </c>
      <c r="J18" s="129">
        <v>2</v>
      </c>
      <c r="K18" s="128">
        <v>27.75</v>
      </c>
      <c r="L18" s="127">
        <v>0</v>
      </c>
      <c r="M18" s="128">
        <v>0</v>
      </c>
      <c r="N18" s="130">
        <f t="shared" si="2"/>
        <v>2</v>
      </c>
      <c r="O18" s="131">
        <f t="shared" si="3"/>
        <v>27.75</v>
      </c>
      <c r="P18" s="132">
        <v>0</v>
      </c>
      <c r="Q18" s="139">
        <v>0</v>
      </c>
      <c r="R18" s="127">
        <v>0</v>
      </c>
      <c r="S18" s="215">
        <v>0</v>
      </c>
      <c r="T18" s="206">
        <v>0</v>
      </c>
      <c r="U18" s="133">
        <v>0</v>
      </c>
      <c r="V18" s="134">
        <v>1</v>
      </c>
      <c r="W18" s="133">
        <v>0.71</v>
      </c>
      <c r="X18" s="134">
        <v>0</v>
      </c>
      <c r="Y18" s="133">
        <v>0</v>
      </c>
      <c r="Z18" s="134">
        <v>4</v>
      </c>
      <c r="AA18" s="133">
        <v>12.13</v>
      </c>
      <c r="AB18" s="127">
        <v>0</v>
      </c>
      <c r="AC18" s="128">
        <v>0</v>
      </c>
      <c r="AD18" s="127">
        <v>2</v>
      </c>
      <c r="AE18" s="128">
        <v>0.82</v>
      </c>
      <c r="AF18" s="227">
        <f t="shared" si="6"/>
        <v>245</v>
      </c>
      <c r="AG18" s="228">
        <f t="shared" si="7"/>
        <v>79.749999999999986</v>
      </c>
      <c r="AH18" s="135">
        <v>2709</v>
      </c>
      <c r="AI18" s="225">
        <f t="shared" si="4"/>
        <v>2.9438907345884086E-2</v>
      </c>
      <c r="AJ18" s="136">
        <v>241</v>
      </c>
      <c r="AK18" s="226">
        <f t="shared" si="5"/>
        <v>3.3091286307053935</v>
      </c>
      <c r="AL18" s="137"/>
      <c r="AM18" s="138"/>
      <c r="AN18" s="25"/>
    </row>
    <row r="19" spans="1:40" s="26" customFormat="1" ht="27" customHeight="1" x14ac:dyDescent="0.2">
      <c r="A19" s="92" t="s">
        <v>39</v>
      </c>
      <c r="B19" s="140">
        <v>140</v>
      </c>
      <c r="C19" s="128">
        <v>14.62</v>
      </c>
      <c r="D19" s="127">
        <v>7</v>
      </c>
      <c r="E19" s="128">
        <v>11.37</v>
      </c>
      <c r="F19" s="127">
        <v>0</v>
      </c>
      <c r="G19" s="128">
        <v>0</v>
      </c>
      <c r="H19" s="107">
        <f t="shared" si="0"/>
        <v>147</v>
      </c>
      <c r="I19" s="131">
        <f t="shared" si="1"/>
        <v>25.99</v>
      </c>
      <c r="J19" s="129">
        <v>0</v>
      </c>
      <c r="K19" s="128">
        <v>0</v>
      </c>
      <c r="L19" s="127">
        <v>1</v>
      </c>
      <c r="M19" s="128">
        <v>12.87</v>
      </c>
      <c r="N19" s="130">
        <f t="shared" si="2"/>
        <v>1</v>
      </c>
      <c r="O19" s="131">
        <f t="shared" si="3"/>
        <v>12.87</v>
      </c>
      <c r="P19" s="132">
        <v>0</v>
      </c>
      <c r="Q19" s="139">
        <v>0</v>
      </c>
      <c r="R19" s="127">
        <v>0</v>
      </c>
      <c r="S19" s="215">
        <v>0</v>
      </c>
      <c r="T19" s="206">
        <v>0</v>
      </c>
      <c r="U19" s="133">
        <v>0</v>
      </c>
      <c r="V19" s="134">
        <v>1</v>
      </c>
      <c r="W19" s="133">
        <v>1.21</v>
      </c>
      <c r="X19" s="134">
        <v>0</v>
      </c>
      <c r="Y19" s="133">
        <v>0</v>
      </c>
      <c r="Z19" s="134">
        <v>0</v>
      </c>
      <c r="AA19" s="133">
        <v>0</v>
      </c>
      <c r="AB19" s="127">
        <v>0</v>
      </c>
      <c r="AC19" s="128">
        <v>0</v>
      </c>
      <c r="AD19" s="127">
        <v>1</v>
      </c>
      <c r="AE19" s="128">
        <v>12.38</v>
      </c>
      <c r="AF19" s="227">
        <f t="shared" si="6"/>
        <v>150</v>
      </c>
      <c r="AG19" s="228">
        <f t="shared" si="7"/>
        <v>52.45</v>
      </c>
      <c r="AH19" s="135">
        <v>5556</v>
      </c>
      <c r="AI19" s="225">
        <f t="shared" si="4"/>
        <v>9.4402447804175678E-3</v>
      </c>
      <c r="AJ19" s="136">
        <v>102</v>
      </c>
      <c r="AK19" s="226">
        <f t="shared" si="5"/>
        <v>5.1421568627450984</v>
      </c>
      <c r="AL19" s="137">
        <v>1</v>
      </c>
      <c r="AM19" s="138">
        <v>1.21</v>
      </c>
      <c r="AN19" s="25"/>
    </row>
    <row r="20" spans="1:40" s="26" customFormat="1" ht="27" customHeight="1" x14ac:dyDescent="0.2">
      <c r="A20" s="92" t="s">
        <v>67</v>
      </c>
      <c r="B20" s="140">
        <v>50</v>
      </c>
      <c r="C20" s="128">
        <v>12.36</v>
      </c>
      <c r="D20" s="127">
        <v>5</v>
      </c>
      <c r="E20" s="128">
        <v>10.48</v>
      </c>
      <c r="F20" s="127">
        <v>0</v>
      </c>
      <c r="G20" s="128">
        <v>0</v>
      </c>
      <c r="H20" s="107">
        <f t="shared" si="0"/>
        <v>55</v>
      </c>
      <c r="I20" s="131">
        <f t="shared" si="1"/>
        <v>22.84</v>
      </c>
      <c r="J20" s="129">
        <v>0</v>
      </c>
      <c r="K20" s="128">
        <v>0</v>
      </c>
      <c r="L20" s="127">
        <v>1</v>
      </c>
      <c r="M20" s="128">
        <v>17.47</v>
      </c>
      <c r="N20" s="130">
        <f t="shared" si="2"/>
        <v>1</v>
      </c>
      <c r="O20" s="131">
        <f t="shared" si="3"/>
        <v>17.47</v>
      </c>
      <c r="P20" s="132">
        <v>4</v>
      </c>
      <c r="Q20" s="139">
        <v>2.11</v>
      </c>
      <c r="R20" s="127">
        <v>0</v>
      </c>
      <c r="S20" s="215">
        <v>0</v>
      </c>
      <c r="T20" s="206">
        <v>0</v>
      </c>
      <c r="U20" s="133">
        <v>0</v>
      </c>
      <c r="V20" s="134">
        <v>0</v>
      </c>
      <c r="W20" s="133">
        <v>0</v>
      </c>
      <c r="X20" s="134">
        <v>2</v>
      </c>
      <c r="Y20" s="133">
        <v>0.24</v>
      </c>
      <c r="Z20" s="134">
        <v>11</v>
      </c>
      <c r="AA20" s="133">
        <v>21.76</v>
      </c>
      <c r="AB20" s="127">
        <v>3</v>
      </c>
      <c r="AC20" s="128">
        <v>0.96</v>
      </c>
      <c r="AD20" s="127">
        <v>0</v>
      </c>
      <c r="AE20" s="128">
        <v>0</v>
      </c>
      <c r="AF20" s="227">
        <f t="shared" si="6"/>
        <v>76</v>
      </c>
      <c r="AG20" s="228">
        <f t="shared" si="7"/>
        <v>65.38</v>
      </c>
      <c r="AH20" s="135">
        <v>2659</v>
      </c>
      <c r="AI20" s="225">
        <f t="shared" si="4"/>
        <v>2.4588191049266638E-2</v>
      </c>
      <c r="AJ20" s="136">
        <v>139</v>
      </c>
      <c r="AK20" s="226">
        <f t="shared" si="5"/>
        <v>4.703597122302158</v>
      </c>
      <c r="AL20" s="137">
        <v>1</v>
      </c>
      <c r="AM20" s="138">
        <v>16.75</v>
      </c>
      <c r="AN20" s="25"/>
    </row>
    <row r="21" spans="1:40" s="26" customFormat="1" ht="27" customHeight="1" x14ac:dyDescent="0.2">
      <c r="A21" s="92" t="s">
        <v>40</v>
      </c>
      <c r="B21" s="140">
        <v>37</v>
      </c>
      <c r="C21" s="128">
        <v>6.8</v>
      </c>
      <c r="D21" s="127">
        <v>3</v>
      </c>
      <c r="E21" s="128">
        <v>6.78</v>
      </c>
      <c r="F21" s="127">
        <v>1</v>
      </c>
      <c r="G21" s="128">
        <v>4.3899999999999997</v>
      </c>
      <c r="H21" s="107">
        <f t="shared" si="0"/>
        <v>41</v>
      </c>
      <c r="I21" s="131">
        <f t="shared" si="1"/>
        <v>17.97</v>
      </c>
      <c r="J21" s="129">
        <v>1</v>
      </c>
      <c r="K21" s="128">
        <v>15.83</v>
      </c>
      <c r="L21" s="127">
        <v>0</v>
      </c>
      <c r="M21" s="128">
        <v>0</v>
      </c>
      <c r="N21" s="130">
        <f t="shared" si="2"/>
        <v>1</v>
      </c>
      <c r="O21" s="131">
        <f t="shared" si="3"/>
        <v>15.83</v>
      </c>
      <c r="P21" s="132">
        <v>1</v>
      </c>
      <c r="Q21" s="139">
        <v>31.01</v>
      </c>
      <c r="R21" s="127">
        <v>0</v>
      </c>
      <c r="S21" s="215">
        <v>0</v>
      </c>
      <c r="T21" s="206">
        <v>0</v>
      </c>
      <c r="U21" s="133">
        <v>0</v>
      </c>
      <c r="V21" s="134">
        <v>0</v>
      </c>
      <c r="W21" s="133">
        <v>0</v>
      </c>
      <c r="X21" s="134">
        <v>0</v>
      </c>
      <c r="Y21" s="133">
        <v>0</v>
      </c>
      <c r="Z21" s="134">
        <v>0</v>
      </c>
      <c r="AA21" s="133">
        <v>0</v>
      </c>
      <c r="AB21" s="127">
        <v>0</v>
      </c>
      <c r="AC21" s="128">
        <v>0</v>
      </c>
      <c r="AD21" s="127">
        <v>0</v>
      </c>
      <c r="AE21" s="128">
        <v>0</v>
      </c>
      <c r="AF21" s="227">
        <f t="shared" si="6"/>
        <v>43</v>
      </c>
      <c r="AG21" s="228">
        <f t="shared" si="7"/>
        <v>64.81</v>
      </c>
      <c r="AH21" s="135">
        <v>1758</v>
      </c>
      <c r="AI21" s="225">
        <f t="shared" si="4"/>
        <v>3.6865756541524464E-2</v>
      </c>
      <c r="AJ21" s="136">
        <v>132</v>
      </c>
      <c r="AK21" s="226">
        <f t="shared" si="5"/>
        <v>4.9098484848484851</v>
      </c>
      <c r="AL21" s="137">
        <v>1</v>
      </c>
      <c r="AM21" s="138">
        <v>30.55</v>
      </c>
      <c r="AN21" s="25"/>
    </row>
    <row r="22" spans="1:40" s="26" customFormat="1" ht="27" customHeight="1" x14ac:dyDescent="0.2">
      <c r="A22" s="92" t="s">
        <v>41</v>
      </c>
      <c r="B22" s="140">
        <v>25</v>
      </c>
      <c r="C22" s="128">
        <v>4.71</v>
      </c>
      <c r="D22" s="127">
        <v>2</v>
      </c>
      <c r="E22" s="128">
        <v>1.69</v>
      </c>
      <c r="F22" s="127">
        <v>0</v>
      </c>
      <c r="G22" s="128">
        <v>0</v>
      </c>
      <c r="H22" s="107">
        <f t="shared" si="0"/>
        <v>27</v>
      </c>
      <c r="I22" s="131">
        <f t="shared" si="1"/>
        <v>6.4</v>
      </c>
      <c r="J22" s="129">
        <v>0</v>
      </c>
      <c r="K22" s="128">
        <v>0</v>
      </c>
      <c r="L22" s="127">
        <v>1</v>
      </c>
      <c r="M22" s="128">
        <v>14.07</v>
      </c>
      <c r="N22" s="130">
        <f t="shared" si="2"/>
        <v>1</v>
      </c>
      <c r="O22" s="131">
        <f t="shared" si="3"/>
        <v>14.07</v>
      </c>
      <c r="P22" s="132">
        <v>0</v>
      </c>
      <c r="Q22" s="139">
        <v>0</v>
      </c>
      <c r="R22" s="127">
        <v>0</v>
      </c>
      <c r="S22" s="215">
        <v>0</v>
      </c>
      <c r="T22" s="206">
        <v>0</v>
      </c>
      <c r="U22" s="133">
        <v>0</v>
      </c>
      <c r="V22" s="134">
        <v>0</v>
      </c>
      <c r="W22" s="133">
        <v>0</v>
      </c>
      <c r="X22" s="134">
        <v>0</v>
      </c>
      <c r="Y22" s="133">
        <v>0</v>
      </c>
      <c r="Z22" s="134">
        <v>0</v>
      </c>
      <c r="AA22" s="133">
        <v>0</v>
      </c>
      <c r="AB22" s="127">
        <v>0</v>
      </c>
      <c r="AC22" s="128">
        <v>0</v>
      </c>
      <c r="AD22" s="127">
        <v>0</v>
      </c>
      <c r="AE22" s="128">
        <v>0</v>
      </c>
      <c r="AF22" s="227">
        <f t="shared" si="6"/>
        <v>28</v>
      </c>
      <c r="AG22" s="228">
        <f t="shared" si="7"/>
        <v>20.47</v>
      </c>
      <c r="AH22" s="135">
        <v>7712</v>
      </c>
      <c r="AI22" s="225">
        <f t="shared" si="4"/>
        <v>2.6543049792531119E-3</v>
      </c>
      <c r="AJ22" s="136">
        <v>40</v>
      </c>
      <c r="AK22" s="226">
        <f t="shared" si="5"/>
        <v>5.1174999999999997</v>
      </c>
      <c r="AL22" s="137"/>
      <c r="AM22" s="138"/>
      <c r="AN22" s="25"/>
    </row>
    <row r="23" spans="1:40" s="26" customFormat="1" ht="27" customHeight="1" thickBot="1" x14ac:dyDescent="0.25">
      <c r="A23" s="66" t="s">
        <v>42</v>
      </c>
      <c r="B23" s="271">
        <v>101</v>
      </c>
      <c r="C23" s="142">
        <v>14.57</v>
      </c>
      <c r="D23" s="141">
        <v>4</v>
      </c>
      <c r="E23" s="142">
        <v>5.94</v>
      </c>
      <c r="F23" s="141">
        <v>3</v>
      </c>
      <c r="G23" s="142">
        <v>14.33</v>
      </c>
      <c r="H23" s="107">
        <f t="shared" si="0"/>
        <v>108</v>
      </c>
      <c r="I23" s="131">
        <f t="shared" si="1"/>
        <v>34.840000000000003</v>
      </c>
      <c r="J23" s="143">
        <v>0</v>
      </c>
      <c r="K23" s="142">
        <v>0</v>
      </c>
      <c r="L23" s="141">
        <v>1</v>
      </c>
      <c r="M23" s="142">
        <v>13.59</v>
      </c>
      <c r="N23" s="130">
        <f t="shared" si="2"/>
        <v>1</v>
      </c>
      <c r="O23" s="131">
        <f t="shared" si="3"/>
        <v>13.59</v>
      </c>
      <c r="P23" s="144">
        <v>1</v>
      </c>
      <c r="Q23" s="202">
        <v>1.03</v>
      </c>
      <c r="R23" s="141">
        <v>0</v>
      </c>
      <c r="S23" s="216">
        <v>0</v>
      </c>
      <c r="T23" s="207">
        <v>0</v>
      </c>
      <c r="U23" s="145">
        <v>0</v>
      </c>
      <c r="V23" s="146">
        <v>0</v>
      </c>
      <c r="W23" s="145">
        <v>0</v>
      </c>
      <c r="X23" s="146">
        <v>0</v>
      </c>
      <c r="Y23" s="145">
        <v>0</v>
      </c>
      <c r="Z23" s="146">
        <v>18</v>
      </c>
      <c r="AA23" s="145">
        <v>6.56</v>
      </c>
      <c r="AB23" s="141">
        <v>5</v>
      </c>
      <c r="AC23" s="142">
        <v>1.89</v>
      </c>
      <c r="AD23" s="141">
        <v>0</v>
      </c>
      <c r="AE23" s="142">
        <v>0</v>
      </c>
      <c r="AF23" s="272">
        <f t="shared" si="6"/>
        <v>133</v>
      </c>
      <c r="AG23" s="273">
        <f t="shared" si="7"/>
        <v>57.910000000000011</v>
      </c>
      <c r="AH23" s="135">
        <v>2214</v>
      </c>
      <c r="AI23" s="274">
        <f t="shared" si="4"/>
        <v>2.6156278229448965E-2</v>
      </c>
      <c r="AJ23" s="147">
        <v>83</v>
      </c>
      <c r="AK23" s="275">
        <f t="shared" si="5"/>
        <v>6.9771084337349407</v>
      </c>
      <c r="AL23" s="148"/>
      <c r="AM23" s="149"/>
      <c r="AN23" s="25"/>
    </row>
    <row r="24" spans="1:40" s="26" customFormat="1" ht="33" customHeight="1" thickTop="1" x14ac:dyDescent="0.2">
      <c r="A24" s="361" t="s">
        <v>43</v>
      </c>
      <c r="B24" s="340">
        <f t="shared" ref="B24:AH24" si="8">SUM(B8:B23)</f>
        <v>2521</v>
      </c>
      <c r="C24" s="276">
        <f t="shared" si="8"/>
        <v>350.62</v>
      </c>
      <c r="D24" s="277">
        <f t="shared" si="8"/>
        <v>104</v>
      </c>
      <c r="E24" s="278">
        <f t="shared" si="8"/>
        <v>157.01999999999998</v>
      </c>
      <c r="F24" s="232">
        <f t="shared" si="8"/>
        <v>17</v>
      </c>
      <c r="G24" s="279">
        <f t="shared" si="8"/>
        <v>109.99999999999999</v>
      </c>
      <c r="H24" s="233">
        <f t="shared" si="8"/>
        <v>2642</v>
      </c>
      <c r="I24" s="278">
        <f t="shared" si="8"/>
        <v>617.6400000000001</v>
      </c>
      <c r="J24" s="233">
        <f t="shared" si="8"/>
        <v>14</v>
      </c>
      <c r="K24" s="237">
        <f t="shared" si="8"/>
        <v>220.24</v>
      </c>
      <c r="L24" s="151">
        <f t="shared" si="8"/>
        <v>17</v>
      </c>
      <c r="M24" s="150">
        <f t="shared" si="8"/>
        <v>183.42</v>
      </c>
      <c r="N24" s="152">
        <f t="shared" si="8"/>
        <v>31</v>
      </c>
      <c r="O24" s="280">
        <f t="shared" si="8"/>
        <v>403.65999999999991</v>
      </c>
      <c r="P24" s="281">
        <f t="shared" si="8"/>
        <v>37</v>
      </c>
      <c r="Q24" s="282">
        <f t="shared" si="8"/>
        <v>284.32</v>
      </c>
      <c r="R24" s="153">
        <f t="shared" si="8"/>
        <v>7</v>
      </c>
      <c r="S24" s="217">
        <f t="shared" si="8"/>
        <v>240.7</v>
      </c>
      <c r="T24" s="208">
        <f t="shared" si="8"/>
        <v>1</v>
      </c>
      <c r="U24" s="150">
        <f t="shared" si="8"/>
        <v>0.19</v>
      </c>
      <c r="V24" s="154">
        <f t="shared" si="8"/>
        <v>98</v>
      </c>
      <c r="W24" s="150">
        <f t="shared" si="8"/>
        <v>204.81000000000003</v>
      </c>
      <c r="X24" s="154">
        <f t="shared" si="8"/>
        <v>2</v>
      </c>
      <c r="Y24" s="150">
        <f t="shared" si="8"/>
        <v>0.24</v>
      </c>
      <c r="Z24" s="154">
        <f t="shared" si="8"/>
        <v>148</v>
      </c>
      <c r="AA24" s="150">
        <f t="shared" si="8"/>
        <v>366.7</v>
      </c>
      <c r="AB24" s="151">
        <f t="shared" si="8"/>
        <v>21</v>
      </c>
      <c r="AC24" s="150">
        <f t="shared" si="8"/>
        <v>16.25</v>
      </c>
      <c r="AD24" s="151">
        <f t="shared" ref="AD24:AE24" si="9">SUM(AD8:AD23)</f>
        <v>5</v>
      </c>
      <c r="AE24" s="150">
        <f t="shared" si="9"/>
        <v>15.850000000000001</v>
      </c>
      <c r="AF24" s="283">
        <f t="shared" si="8"/>
        <v>2992</v>
      </c>
      <c r="AG24" s="334">
        <f t="shared" si="8"/>
        <v>2150.3599999999997</v>
      </c>
      <c r="AH24" s="284">
        <f t="shared" si="8"/>
        <v>89955</v>
      </c>
      <c r="AI24" s="285">
        <f t="shared" si="4"/>
        <v>2.3904841309543658E-2</v>
      </c>
      <c r="AJ24" s="286">
        <f>SUM(AJ8:AJ23)</f>
        <v>2906</v>
      </c>
      <c r="AK24" s="287">
        <f t="shared" si="5"/>
        <v>7.3997247075017194</v>
      </c>
      <c r="AL24" s="153">
        <f>SUM(AL8:AL23)</f>
        <v>13</v>
      </c>
      <c r="AM24" s="288">
        <f>SUM(AM8:AM23)</f>
        <v>335.52</v>
      </c>
      <c r="AN24" s="25"/>
    </row>
    <row r="25" spans="1:40" s="26" customFormat="1" ht="33" customHeight="1" thickBot="1" x14ac:dyDescent="0.25">
      <c r="A25" s="66" t="s">
        <v>44</v>
      </c>
      <c r="B25" s="341">
        <f t="shared" ref="B25:AH25" si="10">SUM(B5:B23)</f>
        <v>6388</v>
      </c>
      <c r="C25" s="289">
        <f t="shared" si="10"/>
        <v>908.06</v>
      </c>
      <c r="D25" s="290">
        <f t="shared" si="10"/>
        <v>345</v>
      </c>
      <c r="E25" s="291">
        <f t="shared" si="10"/>
        <v>560.43000000000006</v>
      </c>
      <c r="F25" s="292">
        <f t="shared" si="10"/>
        <v>72</v>
      </c>
      <c r="G25" s="293">
        <f t="shared" si="10"/>
        <v>363.56</v>
      </c>
      <c r="H25" s="234">
        <f t="shared" si="10"/>
        <v>6805</v>
      </c>
      <c r="I25" s="293">
        <f t="shared" si="10"/>
        <v>1832.05</v>
      </c>
      <c r="J25" s="234">
        <f t="shared" si="10"/>
        <v>40</v>
      </c>
      <c r="K25" s="342">
        <f t="shared" si="10"/>
        <v>762.87000000000012</v>
      </c>
      <c r="L25" s="294">
        <f t="shared" si="10"/>
        <v>28</v>
      </c>
      <c r="M25" s="155">
        <f t="shared" si="10"/>
        <v>475.61</v>
      </c>
      <c r="N25" s="157">
        <f t="shared" si="10"/>
        <v>68</v>
      </c>
      <c r="O25" s="335">
        <f t="shared" si="10"/>
        <v>1238.4799999999998</v>
      </c>
      <c r="P25" s="156">
        <f t="shared" si="10"/>
        <v>68</v>
      </c>
      <c r="Q25" s="295">
        <f t="shared" si="10"/>
        <v>469.68</v>
      </c>
      <c r="R25" s="148">
        <f t="shared" si="10"/>
        <v>13</v>
      </c>
      <c r="S25" s="296">
        <f t="shared" si="10"/>
        <v>532.26</v>
      </c>
      <c r="T25" s="156">
        <f t="shared" si="10"/>
        <v>2</v>
      </c>
      <c r="U25" s="158">
        <f t="shared" si="10"/>
        <v>15.42</v>
      </c>
      <c r="V25" s="156">
        <f t="shared" si="10"/>
        <v>141</v>
      </c>
      <c r="W25" s="297">
        <f t="shared" si="10"/>
        <v>279.52999999999997</v>
      </c>
      <c r="X25" s="156">
        <f t="shared" si="10"/>
        <v>9</v>
      </c>
      <c r="Y25" s="155">
        <f t="shared" si="10"/>
        <v>1.39</v>
      </c>
      <c r="Z25" s="156">
        <f t="shared" si="10"/>
        <v>320</v>
      </c>
      <c r="AA25" s="155">
        <f t="shared" si="10"/>
        <v>511.33</v>
      </c>
      <c r="AB25" s="294">
        <f t="shared" si="10"/>
        <v>70</v>
      </c>
      <c r="AC25" s="155">
        <f t="shared" si="10"/>
        <v>82.72999999999999</v>
      </c>
      <c r="AD25" s="294">
        <f t="shared" ref="AD25:AE25" si="11">SUM(AD5:AD23)</f>
        <v>14</v>
      </c>
      <c r="AE25" s="155">
        <f t="shared" si="11"/>
        <v>18.490000000000002</v>
      </c>
      <c r="AF25" s="298">
        <f t="shared" si="10"/>
        <v>7510</v>
      </c>
      <c r="AG25" s="335">
        <f t="shared" si="10"/>
        <v>4981.3600000000006</v>
      </c>
      <c r="AH25" s="336">
        <f t="shared" si="10"/>
        <v>169747</v>
      </c>
      <c r="AI25" s="299">
        <f t="shared" si="4"/>
        <v>2.9345791089091414E-2</v>
      </c>
      <c r="AJ25" s="300">
        <f>SUM(AJ5:AJ23)</f>
        <v>8942</v>
      </c>
      <c r="AK25" s="301">
        <f t="shared" si="5"/>
        <v>5.5707447998210702</v>
      </c>
      <c r="AL25" s="148">
        <f>SUM(AL5:AL23)</f>
        <v>21</v>
      </c>
      <c r="AM25" s="149">
        <f>SUM(AM5:AM23)</f>
        <v>598.68000000000006</v>
      </c>
      <c r="AN25" s="25"/>
    </row>
    <row r="26" spans="1:40" s="26" customFormat="1" ht="27" customHeight="1" thickTop="1" x14ac:dyDescent="0.2">
      <c r="A26" s="93" t="s">
        <v>45</v>
      </c>
      <c r="B26" s="159">
        <v>1</v>
      </c>
      <c r="C26" s="160">
        <v>0.17</v>
      </c>
      <c r="D26" s="230">
        <v>1</v>
      </c>
      <c r="E26" s="229">
        <v>1.69</v>
      </c>
      <c r="F26" s="161">
        <v>0</v>
      </c>
      <c r="G26" s="160">
        <v>0</v>
      </c>
      <c r="H26" s="162">
        <f t="shared" ref="H26:H39" si="12">B26+D26+F26</f>
        <v>2</v>
      </c>
      <c r="I26" s="163">
        <f t="shared" ref="I26:I39" si="13">C26+E26+G26</f>
        <v>1.8599999999999999</v>
      </c>
      <c r="J26" s="164">
        <v>1</v>
      </c>
      <c r="K26" s="160">
        <v>28.84</v>
      </c>
      <c r="L26" s="161">
        <v>0</v>
      </c>
      <c r="M26" s="160">
        <v>0</v>
      </c>
      <c r="N26" s="165">
        <f t="shared" ref="N26:N39" si="14">J26+L26</f>
        <v>1</v>
      </c>
      <c r="O26" s="166">
        <f t="shared" ref="O26:O39" si="15">K26+M26</f>
        <v>28.84</v>
      </c>
      <c r="P26" s="109">
        <v>1</v>
      </c>
      <c r="Q26" s="167">
        <v>1.8</v>
      </c>
      <c r="R26" s="168">
        <v>0</v>
      </c>
      <c r="S26" s="218">
        <v>0</v>
      </c>
      <c r="T26" s="209">
        <v>0</v>
      </c>
      <c r="U26" s="169">
        <v>0</v>
      </c>
      <c r="V26" s="168">
        <v>1</v>
      </c>
      <c r="W26" s="169">
        <v>29.57</v>
      </c>
      <c r="X26" s="168">
        <v>0</v>
      </c>
      <c r="Y26" s="169">
        <v>0</v>
      </c>
      <c r="Z26" s="168">
        <v>2</v>
      </c>
      <c r="AA26" s="169">
        <v>2.2599999999999998</v>
      </c>
      <c r="AB26" s="168">
        <v>0</v>
      </c>
      <c r="AC26" s="169">
        <v>0</v>
      </c>
      <c r="AD26" s="168">
        <v>0</v>
      </c>
      <c r="AE26" s="169">
        <v>0</v>
      </c>
      <c r="AF26" s="227">
        <v>7</v>
      </c>
      <c r="AG26" s="228">
        <v>64.319999999999993</v>
      </c>
      <c r="AH26" s="170">
        <v>1704</v>
      </c>
      <c r="AI26" s="225">
        <f t="shared" si="4"/>
        <v>3.7746478873239432E-2</v>
      </c>
      <c r="AJ26" s="171">
        <v>33</v>
      </c>
      <c r="AK26" s="226">
        <f t="shared" si="5"/>
        <v>19.490909090909089</v>
      </c>
      <c r="AL26" s="172">
        <v>2</v>
      </c>
      <c r="AM26" s="173">
        <v>31.26</v>
      </c>
      <c r="AN26" s="25"/>
    </row>
    <row r="27" spans="1:40" s="26" customFormat="1" ht="27" customHeight="1" x14ac:dyDescent="0.2">
      <c r="A27" s="92" t="s">
        <v>46</v>
      </c>
      <c r="B27" s="182">
        <v>32</v>
      </c>
      <c r="C27" s="175">
        <v>2.48</v>
      </c>
      <c r="D27" s="174">
        <v>1</v>
      </c>
      <c r="E27" s="175">
        <v>1.5</v>
      </c>
      <c r="F27" s="176">
        <v>1</v>
      </c>
      <c r="G27" s="177">
        <v>4.7699999999999996</v>
      </c>
      <c r="H27" s="107">
        <f t="shared" si="12"/>
        <v>34</v>
      </c>
      <c r="I27" s="131">
        <f t="shared" si="13"/>
        <v>8.75</v>
      </c>
      <c r="J27" s="178">
        <v>0</v>
      </c>
      <c r="K27" s="175">
        <v>0</v>
      </c>
      <c r="L27" s="174">
        <v>1</v>
      </c>
      <c r="M27" s="175">
        <v>7.22</v>
      </c>
      <c r="N27" s="130">
        <f t="shared" si="14"/>
        <v>1</v>
      </c>
      <c r="O27" s="131">
        <f t="shared" si="15"/>
        <v>7.22</v>
      </c>
      <c r="P27" s="109">
        <v>0</v>
      </c>
      <c r="Q27" s="139">
        <v>0</v>
      </c>
      <c r="R27" s="179">
        <v>0</v>
      </c>
      <c r="S27" s="219">
        <v>0</v>
      </c>
      <c r="T27" s="132">
        <v>0</v>
      </c>
      <c r="U27" s="180">
        <v>0</v>
      </c>
      <c r="V27" s="179">
        <v>0</v>
      </c>
      <c r="W27" s="180">
        <v>0</v>
      </c>
      <c r="X27" s="179">
        <v>0</v>
      </c>
      <c r="Y27" s="180">
        <v>0</v>
      </c>
      <c r="Z27" s="179">
        <v>4</v>
      </c>
      <c r="AA27" s="180">
        <v>0.48</v>
      </c>
      <c r="AB27" s="179">
        <v>3</v>
      </c>
      <c r="AC27" s="180">
        <v>1.85</v>
      </c>
      <c r="AD27" s="179">
        <v>0</v>
      </c>
      <c r="AE27" s="180">
        <v>0</v>
      </c>
      <c r="AF27" s="227">
        <v>42</v>
      </c>
      <c r="AG27" s="228">
        <v>18.3</v>
      </c>
      <c r="AH27" s="181">
        <v>1342</v>
      </c>
      <c r="AI27" s="225">
        <f t="shared" si="4"/>
        <v>1.3636363636363637E-2</v>
      </c>
      <c r="AJ27" s="183">
        <v>48</v>
      </c>
      <c r="AK27" s="226">
        <f t="shared" si="5"/>
        <v>3.8125</v>
      </c>
      <c r="AL27" s="137"/>
      <c r="AM27" s="138"/>
      <c r="AN27" s="25"/>
    </row>
    <row r="28" spans="1:40" s="26" customFormat="1" ht="27" customHeight="1" x14ac:dyDescent="0.2">
      <c r="A28" s="92" t="s">
        <v>47</v>
      </c>
      <c r="B28" s="182">
        <v>42</v>
      </c>
      <c r="C28" s="175">
        <v>4.8499999999999996</v>
      </c>
      <c r="D28" s="174">
        <v>0</v>
      </c>
      <c r="E28" s="175">
        <v>0</v>
      </c>
      <c r="F28" s="176">
        <v>0</v>
      </c>
      <c r="G28" s="177">
        <v>0</v>
      </c>
      <c r="H28" s="107">
        <f t="shared" si="12"/>
        <v>42</v>
      </c>
      <c r="I28" s="131">
        <f t="shared" si="13"/>
        <v>4.8499999999999996</v>
      </c>
      <c r="J28" s="178">
        <v>0</v>
      </c>
      <c r="K28" s="175">
        <v>0</v>
      </c>
      <c r="L28" s="174">
        <v>1</v>
      </c>
      <c r="M28" s="175">
        <v>11.7</v>
      </c>
      <c r="N28" s="130">
        <f t="shared" si="14"/>
        <v>1</v>
      </c>
      <c r="O28" s="131">
        <f t="shared" si="15"/>
        <v>11.7</v>
      </c>
      <c r="P28" s="109">
        <v>3</v>
      </c>
      <c r="Q28" s="139">
        <v>16.14</v>
      </c>
      <c r="R28" s="179">
        <v>0</v>
      </c>
      <c r="S28" s="219">
        <v>0</v>
      </c>
      <c r="T28" s="132">
        <v>0</v>
      </c>
      <c r="U28" s="180">
        <v>0</v>
      </c>
      <c r="V28" s="179">
        <v>0</v>
      </c>
      <c r="W28" s="180">
        <v>0</v>
      </c>
      <c r="X28" s="179">
        <v>0</v>
      </c>
      <c r="Y28" s="180">
        <v>0</v>
      </c>
      <c r="Z28" s="179">
        <v>8</v>
      </c>
      <c r="AA28" s="180">
        <v>1.21</v>
      </c>
      <c r="AB28" s="179">
        <v>0</v>
      </c>
      <c r="AC28" s="180">
        <v>0</v>
      </c>
      <c r="AD28" s="179">
        <v>0</v>
      </c>
      <c r="AE28" s="180">
        <v>0</v>
      </c>
      <c r="AF28" s="227">
        <v>54</v>
      </c>
      <c r="AG28" s="228">
        <v>33.9</v>
      </c>
      <c r="AH28" s="181">
        <v>1723</v>
      </c>
      <c r="AI28" s="225">
        <f t="shared" si="4"/>
        <v>1.967498549042368E-2</v>
      </c>
      <c r="AJ28" s="183">
        <v>31</v>
      </c>
      <c r="AK28" s="226">
        <f t="shared" si="5"/>
        <v>10.935483870967742</v>
      </c>
      <c r="AL28" s="137">
        <v>1</v>
      </c>
      <c r="AM28" s="138">
        <v>10.039999999999999</v>
      </c>
      <c r="AN28" s="25"/>
    </row>
    <row r="29" spans="1:40" s="26" customFormat="1" ht="27" customHeight="1" x14ac:dyDescent="0.2">
      <c r="A29" s="92" t="s">
        <v>48</v>
      </c>
      <c r="B29" s="182">
        <v>14</v>
      </c>
      <c r="C29" s="175">
        <v>5.61</v>
      </c>
      <c r="D29" s="174">
        <v>0</v>
      </c>
      <c r="E29" s="175">
        <v>0</v>
      </c>
      <c r="F29" s="176">
        <v>0</v>
      </c>
      <c r="G29" s="177">
        <v>0</v>
      </c>
      <c r="H29" s="107">
        <f t="shared" si="12"/>
        <v>14</v>
      </c>
      <c r="I29" s="131">
        <f t="shared" si="13"/>
        <v>5.61</v>
      </c>
      <c r="J29" s="178">
        <v>1</v>
      </c>
      <c r="K29" s="175">
        <v>11.37</v>
      </c>
      <c r="L29" s="174">
        <v>0</v>
      </c>
      <c r="M29" s="175">
        <v>0</v>
      </c>
      <c r="N29" s="130">
        <f t="shared" si="14"/>
        <v>1</v>
      </c>
      <c r="O29" s="131">
        <f t="shared" si="15"/>
        <v>11.37</v>
      </c>
      <c r="P29" s="109">
        <v>2</v>
      </c>
      <c r="Q29" s="139">
        <v>6.6</v>
      </c>
      <c r="R29" s="179">
        <v>0</v>
      </c>
      <c r="S29" s="219">
        <v>0</v>
      </c>
      <c r="T29" s="132">
        <v>0</v>
      </c>
      <c r="U29" s="180">
        <v>0</v>
      </c>
      <c r="V29" s="179">
        <v>0</v>
      </c>
      <c r="W29" s="180">
        <v>0</v>
      </c>
      <c r="X29" s="179">
        <v>0</v>
      </c>
      <c r="Y29" s="180">
        <v>0</v>
      </c>
      <c r="Z29" s="179">
        <v>0</v>
      </c>
      <c r="AA29" s="180">
        <v>0</v>
      </c>
      <c r="AB29" s="179">
        <v>0</v>
      </c>
      <c r="AC29" s="180">
        <v>0</v>
      </c>
      <c r="AD29" s="179">
        <v>0</v>
      </c>
      <c r="AE29" s="180">
        <v>0</v>
      </c>
      <c r="AF29" s="227">
        <v>17</v>
      </c>
      <c r="AG29" s="228">
        <v>23.58</v>
      </c>
      <c r="AH29" s="181">
        <v>908</v>
      </c>
      <c r="AI29" s="225">
        <f t="shared" si="4"/>
        <v>2.5969162995594711E-2</v>
      </c>
      <c r="AJ29" s="183">
        <v>28</v>
      </c>
      <c r="AK29" s="226">
        <f t="shared" si="5"/>
        <v>8.4214285714285708</v>
      </c>
      <c r="AL29" s="137"/>
      <c r="AM29" s="138"/>
      <c r="AN29" s="25"/>
    </row>
    <row r="30" spans="1:40" s="26" customFormat="1" ht="27" customHeight="1" x14ac:dyDescent="0.2">
      <c r="A30" s="92" t="s">
        <v>49</v>
      </c>
      <c r="B30" s="182">
        <v>2</v>
      </c>
      <c r="C30" s="175">
        <v>4.3099999999999996</v>
      </c>
      <c r="D30" s="174">
        <v>0</v>
      </c>
      <c r="E30" s="175">
        <v>0</v>
      </c>
      <c r="F30" s="176">
        <v>0</v>
      </c>
      <c r="G30" s="177">
        <v>0</v>
      </c>
      <c r="H30" s="107">
        <f t="shared" si="12"/>
        <v>2</v>
      </c>
      <c r="I30" s="131">
        <f t="shared" si="13"/>
        <v>4.3099999999999996</v>
      </c>
      <c r="J30" s="178">
        <v>0</v>
      </c>
      <c r="K30" s="175">
        <v>0</v>
      </c>
      <c r="L30" s="174">
        <v>1</v>
      </c>
      <c r="M30" s="175">
        <v>17.8</v>
      </c>
      <c r="N30" s="130">
        <f t="shared" si="14"/>
        <v>1</v>
      </c>
      <c r="O30" s="131">
        <f t="shared" si="15"/>
        <v>17.8</v>
      </c>
      <c r="P30" s="109">
        <v>0</v>
      </c>
      <c r="Q30" s="139">
        <v>0</v>
      </c>
      <c r="R30" s="179">
        <v>0</v>
      </c>
      <c r="S30" s="219">
        <v>0</v>
      </c>
      <c r="T30" s="132">
        <v>0</v>
      </c>
      <c r="U30" s="180">
        <v>0</v>
      </c>
      <c r="V30" s="179">
        <v>0</v>
      </c>
      <c r="W30" s="180">
        <v>0</v>
      </c>
      <c r="X30" s="179">
        <v>0</v>
      </c>
      <c r="Y30" s="180">
        <v>0</v>
      </c>
      <c r="Z30" s="179">
        <v>0</v>
      </c>
      <c r="AA30" s="180">
        <v>0</v>
      </c>
      <c r="AB30" s="179">
        <v>0</v>
      </c>
      <c r="AC30" s="180">
        <v>0</v>
      </c>
      <c r="AD30" s="179">
        <v>0</v>
      </c>
      <c r="AE30" s="180">
        <v>0</v>
      </c>
      <c r="AF30" s="227">
        <v>3</v>
      </c>
      <c r="AG30" s="228">
        <v>22.11</v>
      </c>
      <c r="AH30" s="181">
        <v>1999</v>
      </c>
      <c r="AI30" s="225">
        <f t="shared" si="4"/>
        <v>1.1060530265132566E-2</v>
      </c>
      <c r="AJ30" s="183">
        <v>9</v>
      </c>
      <c r="AK30" s="226">
        <f t="shared" si="5"/>
        <v>24.566666666666666</v>
      </c>
      <c r="AL30" s="137"/>
      <c r="AM30" s="138"/>
      <c r="AN30" s="25"/>
    </row>
    <row r="31" spans="1:40" s="26" customFormat="1" ht="27" customHeight="1" x14ac:dyDescent="0.2">
      <c r="A31" s="92" t="s">
        <v>50</v>
      </c>
      <c r="B31" s="182">
        <v>4</v>
      </c>
      <c r="C31" s="175">
        <v>0.48</v>
      </c>
      <c r="D31" s="174">
        <v>0</v>
      </c>
      <c r="E31" s="175">
        <v>0</v>
      </c>
      <c r="F31" s="176">
        <v>0</v>
      </c>
      <c r="G31" s="177">
        <v>0</v>
      </c>
      <c r="H31" s="107">
        <f t="shared" si="12"/>
        <v>4</v>
      </c>
      <c r="I31" s="131">
        <f t="shared" si="13"/>
        <v>0.48</v>
      </c>
      <c r="J31" s="178">
        <v>0</v>
      </c>
      <c r="K31" s="175">
        <v>0</v>
      </c>
      <c r="L31" s="174">
        <v>0</v>
      </c>
      <c r="M31" s="175">
        <v>0</v>
      </c>
      <c r="N31" s="130">
        <f t="shared" si="14"/>
        <v>0</v>
      </c>
      <c r="O31" s="131">
        <f t="shared" si="15"/>
        <v>0</v>
      </c>
      <c r="P31" s="109">
        <v>0</v>
      </c>
      <c r="Q31" s="139">
        <v>0</v>
      </c>
      <c r="R31" s="179">
        <v>0</v>
      </c>
      <c r="S31" s="219">
        <v>0</v>
      </c>
      <c r="T31" s="132">
        <v>0</v>
      </c>
      <c r="U31" s="180">
        <v>0</v>
      </c>
      <c r="V31" s="179">
        <v>0</v>
      </c>
      <c r="W31" s="180">
        <v>0</v>
      </c>
      <c r="X31" s="179">
        <v>0</v>
      </c>
      <c r="Y31" s="180">
        <v>0</v>
      </c>
      <c r="Z31" s="179">
        <v>0</v>
      </c>
      <c r="AA31" s="180">
        <v>0</v>
      </c>
      <c r="AB31" s="179">
        <v>0</v>
      </c>
      <c r="AC31" s="180">
        <v>0</v>
      </c>
      <c r="AD31" s="179">
        <v>0</v>
      </c>
      <c r="AE31" s="180">
        <v>0</v>
      </c>
      <c r="AF31" s="227">
        <v>4</v>
      </c>
      <c r="AG31" s="228">
        <v>0.48</v>
      </c>
      <c r="AH31" s="181">
        <v>1438</v>
      </c>
      <c r="AI31" s="225">
        <f t="shared" si="4"/>
        <v>3.3379694019471486E-4</v>
      </c>
      <c r="AJ31" s="183">
        <v>17</v>
      </c>
      <c r="AK31" s="226">
        <f t="shared" si="5"/>
        <v>0.28235294117647058</v>
      </c>
      <c r="AL31" s="137"/>
      <c r="AM31" s="138"/>
      <c r="AN31" s="25"/>
    </row>
    <row r="32" spans="1:40" s="26" customFormat="1" ht="27" customHeight="1" x14ac:dyDescent="0.2">
      <c r="A32" s="92" t="s">
        <v>51</v>
      </c>
      <c r="B32" s="182">
        <v>5</v>
      </c>
      <c r="C32" s="175">
        <v>4.96</v>
      </c>
      <c r="D32" s="174">
        <v>0</v>
      </c>
      <c r="E32" s="175">
        <v>0</v>
      </c>
      <c r="F32" s="176">
        <v>0</v>
      </c>
      <c r="G32" s="177">
        <v>0</v>
      </c>
      <c r="H32" s="107">
        <f t="shared" si="12"/>
        <v>5</v>
      </c>
      <c r="I32" s="131">
        <f t="shared" si="13"/>
        <v>4.96</v>
      </c>
      <c r="J32" s="178">
        <v>0</v>
      </c>
      <c r="K32" s="175">
        <v>0</v>
      </c>
      <c r="L32" s="174">
        <v>0</v>
      </c>
      <c r="M32" s="175">
        <v>0</v>
      </c>
      <c r="N32" s="130">
        <f t="shared" si="14"/>
        <v>0</v>
      </c>
      <c r="O32" s="131">
        <f t="shared" si="15"/>
        <v>0</v>
      </c>
      <c r="P32" s="109">
        <v>0</v>
      </c>
      <c r="Q32" s="139">
        <v>0</v>
      </c>
      <c r="R32" s="179">
        <v>0</v>
      </c>
      <c r="S32" s="219">
        <v>0</v>
      </c>
      <c r="T32" s="132">
        <v>0</v>
      </c>
      <c r="U32" s="180">
        <v>0</v>
      </c>
      <c r="V32" s="179">
        <v>0</v>
      </c>
      <c r="W32" s="180">
        <v>0</v>
      </c>
      <c r="X32" s="179">
        <v>0</v>
      </c>
      <c r="Y32" s="180">
        <v>0</v>
      </c>
      <c r="Z32" s="179">
        <v>4</v>
      </c>
      <c r="AA32" s="180">
        <v>1.5</v>
      </c>
      <c r="AB32" s="179">
        <v>0</v>
      </c>
      <c r="AC32" s="180">
        <v>0</v>
      </c>
      <c r="AD32" s="179">
        <v>0</v>
      </c>
      <c r="AE32" s="180">
        <v>0</v>
      </c>
      <c r="AF32" s="227">
        <v>9</v>
      </c>
      <c r="AG32" s="228">
        <v>6.46</v>
      </c>
      <c r="AH32" s="181">
        <v>571</v>
      </c>
      <c r="AI32" s="225">
        <f t="shared" si="4"/>
        <v>1.1313485113835377E-2</v>
      </c>
      <c r="AJ32" s="183">
        <v>9</v>
      </c>
      <c r="AK32" s="226">
        <f t="shared" si="5"/>
        <v>7.177777777777778</v>
      </c>
      <c r="AL32" s="137"/>
      <c r="AM32" s="138"/>
      <c r="AN32" s="25"/>
    </row>
    <row r="33" spans="1:40" s="26" customFormat="1" ht="27" customHeight="1" x14ac:dyDescent="0.2">
      <c r="A33" s="92" t="s">
        <v>52</v>
      </c>
      <c r="B33" s="182">
        <v>5</v>
      </c>
      <c r="C33" s="175">
        <v>1.51</v>
      </c>
      <c r="D33" s="174">
        <v>1</v>
      </c>
      <c r="E33" s="175">
        <v>1.69</v>
      </c>
      <c r="F33" s="176">
        <v>0</v>
      </c>
      <c r="G33" s="177">
        <v>0</v>
      </c>
      <c r="H33" s="107">
        <f t="shared" si="12"/>
        <v>6</v>
      </c>
      <c r="I33" s="131">
        <f t="shared" si="13"/>
        <v>3.2</v>
      </c>
      <c r="J33" s="178">
        <v>0</v>
      </c>
      <c r="K33" s="175">
        <v>0</v>
      </c>
      <c r="L33" s="174">
        <v>0</v>
      </c>
      <c r="M33" s="175">
        <v>0</v>
      </c>
      <c r="N33" s="130">
        <f t="shared" si="14"/>
        <v>0</v>
      </c>
      <c r="O33" s="131">
        <f t="shared" si="15"/>
        <v>0</v>
      </c>
      <c r="P33" s="109">
        <v>1</v>
      </c>
      <c r="Q33" s="139">
        <v>0.9</v>
      </c>
      <c r="R33" s="179">
        <v>1</v>
      </c>
      <c r="S33" s="219">
        <v>17.899999999999999</v>
      </c>
      <c r="T33" s="132">
        <v>0</v>
      </c>
      <c r="U33" s="180">
        <v>0</v>
      </c>
      <c r="V33" s="179">
        <v>0</v>
      </c>
      <c r="W33" s="180">
        <v>0</v>
      </c>
      <c r="X33" s="179">
        <v>0</v>
      </c>
      <c r="Y33" s="180">
        <v>0</v>
      </c>
      <c r="Z33" s="179">
        <v>0</v>
      </c>
      <c r="AA33" s="180">
        <v>0</v>
      </c>
      <c r="AB33" s="179">
        <v>0</v>
      </c>
      <c r="AC33" s="180">
        <v>0</v>
      </c>
      <c r="AD33" s="179">
        <v>0</v>
      </c>
      <c r="AE33" s="180">
        <v>0</v>
      </c>
      <c r="AF33" s="227">
        <v>8</v>
      </c>
      <c r="AG33" s="228">
        <v>21.99</v>
      </c>
      <c r="AH33" s="181">
        <v>2153</v>
      </c>
      <c r="AI33" s="225">
        <f t="shared" si="4"/>
        <v>1.0213655364607523E-2</v>
      </c>
      <c r="AJ33" s="183">
        <v>9</v>
      </c>
      <c r="AK33" s="226">
        <f t="shared" si="5"/>
        <v>24.43333333333333</v>
      </c>
      <c r="AL33" s="137">
        <v>1</v>
      </c>
      <c r="AM33" s="138">
        <v>17.89</v>
      </c>
      <c r="AN33" s="25"/>
    </row>
    <row r="34" spans="1:40" s="26" customFormat="1" ht="27" customHeight="1" x14ac:dyDescent="0.2">
      <c r="A34" s="92" t="s">
        <v>53</v>
      </c>
      <c r="B34" s="182">
        <v>12</v>
      </c>
      <c r="C34" s="175">
        <v>2.4700000000000002</v>
      </c>
      <c r="D34" s="174">
        <v>1</v>
      </c>
      <c r="E34" s="175">
        <v>0.72</v>
      </c>
      <c r="F34" s="176">
        <v>0</v>
      </c>
      <c r="G34" s="177">
        <v>0</v>
      </c>
      <c r="H34" s="107">
        <f t="shared" si="12"/>
        <v>13</v>
      </c>
      <c r="I34" s="131">
        <f t="shared" si="13"/>
        <v>3.1900000000000004</v>
      </c>
      <c r="J34" s="178">
        <v>0</v>
      </c>
      <c r="K34" s="175">
        <v>0</v>
      </c>
      <c r="L34" s="174">
        <v>0</v>
      </c>
      <c r="M34" s="175">
        <v>0</v>
      </c>
      <c r="N34" s="130">
        <f t="shared" si="14"/>
        <v>0</v>
      </c>
      <c r="O34" s="131">
        <f t="shared" si="15"/>
        <v>0</v>
      </c>
      <c r="P34" s="109">
        <v>0</v>
      </c>
      <c r="Q34" s="139">
        <v>0</v>
      </c>
      <c r="R34" s="179">
        <v>0</v>
      </c>
      <c r="S34" s="219">
        <v>0</v>
      </c>
      <c r="T34" s="132">
        <v>0</v>
      </c>
      <c r="U34" s="180">
        <v>0</v>
      </c>
      <c r="V34" s="179">
        <v>0</v>
      </c>
      <c r="W34" s="180">
        <v>0</v>
      </c>
      <c r="X34" s="179">
        <v>0</v>
      </c>
      <c r="Y34" s="180">
        <v>0</v>
      </c>
      <c r="Z34" s="179">
        <v>0</v>
      </c>
      <c r="AA34" s="180">
        <v>0</v>
      </c>
      <c r="AB34" s="179">
        <v>0</v>
      </c>
      <c r="AC34" s="180">
        <v>0</v>
      </c>
      <c r="AD34" s="179">
        <v>0</v>
      </c>
      <c r="AE34" s="180">
        <v>0</v>
      </c>
      <c r="AF34" s="227">
        <v>13</v>
      </c>
      <c r="AG34" s="228">
        <v>3.19</v>
      </c>
      <c r="AH34" s="181">
        <v>655</v>
      </c>
      <c r="AI34" s="225">
        <f t="shared" si="4"/>
        <v>4.8702290076335876E-3</v>
      </c>
      <c r="AJ34" s="183">
        <v>19</v>
      </c>
      <c r="AK34" s="226">
        <f t="shared" si="5"/>
        <v>1.6789473684210525</v>
      </c>
      <c r="AL34" s="137"/>
      <c r="AM34" s="138"/>
      <c r="AN34" s="25"/>
    </row>
    <row r="35" spans="1:40" s="26" customFormat="1" ht="27" customHeight="1" x14ac:dyDescent="0.2">
      <c r="A35" s="92" t="s">
        <v>54</v>
      </c>
      <c r="B35" s="182">
        <v>10</v>
      </c>
      <c r="C35" s="175">
        <v>1.66</v>
      </c>
      <c r="D35" s="174">
        <v>1</v>
      </c>
      <c r="E35" s="175">
        <v>1.1399999999999999</v>
      </c>
      <c r="F35" s="176">
        <v>0</v>
      </c>
      <c r="G35" s="177">
        <v>0</v>
      </c>
      <c r="H35" s="107">
        <f t="shared" si="12"/>
        <v>11</v>
      </c>
      <c r="I35" s="131">
        <f t="shared" si="13"/>
        <v>2.8</v>
      </c>
      <c r="J35" s="178">
        <v>0</v>
      </c>
      <c r="K35" s="175">
        <v>0</v>
      </c>
      <c r="L35" s="174">
        <v>0</v>
      </c>
      <c r="M35" s="175">
        <v>0</v>
      </c>
      <c r="N35" s="130">
        <f t="shared" si="14"/>
        <v>0</v>
      </c>
      <c r="O35" s="131">
        <f t="shared" si="15"/>
        <v>0</v>
      </c>
      <c r="P35" s="109">
        <v>1</v>
      </c>
      <c r="Q35" s="139">
        <v>15.89</v>
      </c>
      <c r="R35" s="179">
        <v>0</v>
      </c>
      <c r="S35" s="219">
        <v>0</v>
      </c>
      <c r="T35" s="132">
        <v>0</v>
      </c>
      <c r="U35" s="180">
        <v>0</v>
      </c>
      <c r="V35" s="179">
        <v>0</v>
      </c>
      <c r="W35" s="180">
        <v>0</v>
      </c>
      <c r="X35" s="179">
        <v>0</v>
      </c>
      <c r="Y35" s="180">
        <v>0</v>
      </c>
      <c r="Z35" s="179">
        <v>1</v>
      </c>
      <c r="AA35" s="180">
        <v>0.7</v>
      </c>
      <c r="AB35" s="179">
        <v>0</v>
      </c>
      <c r="AC35" s="180">
        <v>0</v>
      </c>
      <c r="AD35" s="179">
        <v>0</v>
      </c>
      <c r="AE35" s="180">
        <v>0</v>
      </c>
      <c r="AF35" s="227">
        <v>13</v>
      </c>
      <c r="AG35" s="228">
        <v>19.39</v>
      </c>
      <c r="AH35" s="181">
        <v>9286</v>
      </c>
      <c r="AI35" s="225">
        <f t="shared" si="4"/>
        <v>2.0880895972431616E-3</v>
      </c>
      <c r="AJ35" s="183">
        <v>11</v>
      </c>
      <c r="AK35" s="226">
        <f t="shared" si="5"/>
        <v>17.627272727272729</v>
      </c>
      <c r="AL35" s="137">
        <v>1</v>
      </c>
      <c r="AM35" s="138">
        <v>15.89</v>
      </c>
      <c r="AN35" s="25"/>
    </row>
    <row r="36" spans="1:40" s="26" customFormat="1" ht="27" customHeight="1" x14ac:dyDescent="0.2">
      <c r="A36" s="92" t="s">
        <v>55</v>
      </c>
      <c r="B36" s="182">
        <v>0</v>
      </c>
      <c r="C36" s="175">
        <v>0</v>
      </c>
      <c r="D36" s="174">
        <v>1</v>
      </c>
      <c r="E36" s="175">
        <v>2.1800000000000002</v>
      </c>
      <c r="F36" s="176">
        <v>0</v>
      </c>
      <c r="G36" s="177">
        <v>0</v>
      </c>
      <c r="H36" s="107">
        <f t="shared" si="12"/>
        <v>1</v>
      </c>
      <c r="I36" s="131">
        <f t="shared" si="13"/>
        <v>2.1800000000000002</v>
      </c>
      <c r="J36" s="178">
        <v>0</v>
      </c>
      <c r="K36" s="175">
        <v>0</v>
      </c>
      <c r="L36" s="174">
        <v>0</v>
      </c>
      <c r="M36" s="175">
        <v>0</v>
      </c>
      <c r="N36" s="130">
        <f t="shared" si="14"/>
        <v>0</v>
      </c>
      <c r="O36" s="131">
        <f t="shared" si="15"/>
        <v>0</v>
      </c>
      <c r="P36" s="109">
        <v>0</v>
      </c>
      <c r="Q36" s="139">
        <v>0</v>
      </c>
      <c r="R36" s="179">
        <v>0</v>
      </c>
      <c r="S36" s="219">
        <v>0</v>
      </c>
      <c r="T36" s="132">
        <v>0</v>
      </c>
      <c r="U36" s="180">
        <v>0</v>
      </c>
      <c r="V36" s="179">
        <v>0</v>
      </c>
      <c r="W36" s="180">
        <v>0</v>
      </c>
      <c r="X36" s="179">
        <v>0</v>
      </c>
      <c r="Y36" s="180">
        <v>0</v>
      </c>
      <c r="Z36" s="179">
        <v>0</v>
      </c>
      <c r="AA36" s="180">
        <v>0</v>
      </c>
      <c r="AB36" s="179">
        <v>0</v>
      </c>
      <c r="AC36" s="180">
        <v>0</v>
      </c>
      <c r="AD36" s="179">
        <v>0</v>
      </c>
      <c r="AE36" s="180">
        <v>0</v>
      </c>
      <c r="AF36" s="227">
        <v>1</v>
      </c>
      <c r="AG36" s="228">
        <v>2.1800000000000002</v>
      </c>
      <c r="AH36" s="181">
        <v>705</v>
      </c>
      <c r="AI36" s="225">
        <f t="shared" si="4"/>
        <v>3.0921985815602839E-3</v>
      </c>
      <c r="AJ36" s="183">
        <v>7</v>
      </c>
      <c r="AK36" s="226">
        <f t="shared" si="5"/>
        <v>3.1142857142857143</v>
      </c>
      <c r="AL36" s="137"/>
      <c r="AM36" s="138"/>
      <c r="AN36" s="25"/>
    </row>
    <row r="37" spans="1:40" s="26" customFormat="1" ht="27" customHeight="1" x14ac:dyDescent="0.2">
      <c r="A37" s="92" t="s">
        <v>56</v>
      </c>
      <c r="B37" s="182">
        <v>14</v>
      </c>
      <c r="C37" s="175">
        <v>3.69</v>
      </c>
      <c r="D37" s="174">
        <v>2</v>
      </c>
      <c r="E37" s="175">
        <v>3.77</v>
      </c>
      <c r="F37" s="176">
        <v>0</v>
      </c>
      <c r="G37" s="177">
        <v>0</v>
      </c>
      <c r="H37" s="107">
        <f t="shared" si="12"/>
        <v>16</v>
      </c>
      <c r="I37" s="131">
        <f t="shared" si="13"/>
        <v>7.46</v>
      </c>
      <c r="J37" s="178">
        <v>1</v>
      </c>
      <c r="K37" s="175">
        <v>10.130000000000001</v>
      </c>
      <c r="L37" s="174">
        <v>0</v>
      </c>
      <c r="M37" s="175">
        <v>0</v>
      </c>
      <c r="N37" s="130">
        <f t="shared" si="14"/>
        <v>1</v>
      </c>
      <c r="O37" s="131">
        <f t="shared" si="15"/>
        <v>10.130000000000001</v>
      </c>
      <c r="P37" s="109">
        <v>1</v>
      </c>
      <c r="Q37" s="139">
        <v>7.59</v>
      </c>
      <c r="R37" s="179">
        <v>0</v>
      </c>
      <c r="S37" s="219">
        <v>0</v>
      </c>
      <c r="T37" s="132">
        <v>0</v>
      </c>
      <c r="U37" s="180">
        <v>0</v>
      </c>
      <c r="V37" s="179">
        <v>0</v>
      </c>
      <c r="W37" s="180">
        <v>0</v>
      </c>
      <c r="X37" s="179">
        <v>2</v>
      </c>
      <c r="Y37" s="180">
        <v>0.54</v>
      </c>
      <c r="Z37" s="179">
        <v>0</v>
      </c>
      <c r="AA37" s="180">
        <v>0</v>
      </c>
      <c r="AB37" s="179">
        <v>0</v>
      </c>
      <c r="AC37" s="180">
        <v>0</v>
      </c>
      <c r="AD37" s="179">
        <v>0</v>
      </c>
      <c r="AE37" s="180">
        <v>0</v>
      </c>
      <c r="AF37" s="227">
        <v>20</v>
      </c>
      <c r="AG37" s="228">
        <v>25.72</v>
      </c>
      <c r="AH37" s="181">
        <v>4097</v>
      </c>
      <c r="AI37" s="225">
        <f t="shared" si="4"/>
        <v>6.2777642177202827E-3</v>
      </c>
      <c r="AJ37" s="183">
        <v>24</v>
      </c>
      <c r="AK37" s="226">
        <f t="shared" si="5"/>
        <v>10.716666666666667</v>
      </c>
      <c r="AL37" s="137"/>
      <c r="AM37" s="138"/>
      <c r="AN37" s="25"/>
    </row>
    <row r="38" spans="1:40" s="26" customFormat="1" ht="27" customHeight="1" x14ac:dyDescent="0.2">
      <c r="A38" s="92" t="s">
        <v>57</v>
      </c>
      <c r="B38" s="182">
        <v>15</v>
      </c>
      <c r="C38" s="175">
        <v>3.55</v>
      </c>
      <c r="D38" s="174">
        <v>2</v>
      </c>
      <c r="E38" s="175">
        <v>4.93</v>
      </c>
      <c r="F38" s="176">
        <v>2</v>
      </c>
      <c r="G38" s="177">
        <v>11.17</v>
      </c>
      <c r="H38" s="107">
        <f t="shared" si="12"/>
        <v>19</v>
      </c>
      <c r="I38" s="131">
        <f t="shared" si="13"/>
        <v>19.649999999999999</v>
      </c>
      <c r="J38" s="178">
        <v>0</v>
      </c>
      <c r="K38" s="175">
        <v>0</v>
      </c>
      <c r="L38" s="174">
        <v>0</v>
      </c>
      <c r="M38" s="175">
        <v>0</v>
      </c>
      <c r="N38" s="130">
        <f t="shared" si="14"/>
        <v>0</v>
      </c>
      <c r="O38" s="131">
        <f t="shared" si="15"/>
        <v>0</v>
      </c>
      <c r="P38" s="109">
        <v>1</v>
      </c>
      <c r="Q38" s="139">
        <v>22.6</v>
      </c>
      <c r="R38" s="179">
        <v>1</v>
      </c>
      <c r="S38" s="219">
        <v>51.96</v>
      </c>
      <c r="T38" s="132">
        <v>0</v>
      </c>
      <c r="U38" s="180">
        <v>0</v>
      </c>
      <c r="V38" s="179">
        <v>0</v>
      </c>
      <c r="W38" s="180">
        <v>0</v>
      </c>
      <c r="X38" s="179">
        <v>0</v>
      </c>
      <c r="Y38" s="180">
        <v>0</v>
      </c>
      <c r="Z38" s="179">
        <v>1</v>
      </c>
      <c r="AA38" s="180">
        <v>5.29</v>
      </c>
      <c r="AB38" s="179">
        <v>0</v>
      </c>
      <c r="AC38" s="180">
        <v>0</v>
      </c>
      <c r="AD38" s="179">
        <v>0</v>
      </c>
      <c r="AE38" s="180">
        <v>0</v>
      </c>
      <c r="AF38" s="227">
        <v>22</v>
      </c>
      <c r="AG38" s="228">
        <v>99.5</v>
      </c>
      <c r="AH38" s="181">
        <v>3428</v>
      </c>
      <c r="AI38" s="225">
        <f t="shared" si="4"/>
        <v>2.9025670945157525E-2</v>
      </c>
      <c r="AJ38" s="183">
        <v>40</v>
      </c>
      <c r="AK38" s="226">
        <f t="shared" si="5"/>
        <v>24.875</v>
      </c>
      <c r="AL38" s="137">
        <v>1</v>
      </c>
      <c r="AM38" s="138">
        <v>51.96</v>
      </c>
      <c r="AN38" s="25"/>
    </row>
    <row r="39" spans="1:40" s="26" customFormat="1" ht="27" customHeight="1" thickBot="1" x14ac:dyDescent="0.25">
      <c r="A39" s="92" t="s">
        <v>58</v>
      </c>
      <c r="B39" s="184">
        <v>0</v>
      </c>
      <c r="C39" s="185">
        <v>0</v>
      </c>
      <c r="D39" s="186">
        <v>0</v>
      </c>
      <c r="E39" s="185">
        <v>0</v>
      </c>
      <c r="F39" s="186">
        <v>0</v>
      </c>
      <c r="G39" s="185">
        <v>0</v>
      </c>
      <c r="H39" s="107">
        <f t="shared" si="12"/>
        <v>0</v>
      </c>
      <c r="I39" s="131">
        <f t="shared" si="13"/>
        <v>0</v>
      </c>
      <c r="J39" s="187">
        <v>0</v>
      </c>
      <c r="K39" s="185">
        <v>0</v>
      </c>
      <c r="L39" s="186">
        <v>0</v>
      </c>
      <c r="M39" s="185">
        <v>0</v>
      </c>
      <c r="N39" s="130">
        <f t="shared" si="14"/>
        <v>0</v>
      </c>
      <c r="O39" s="131">
        <f t="shared" si="15"/>
        <v>0</v>
      </c>
      <c r="P39" s="109">
        <v>0</v>
      </c>
      <c r="Q39" s="188">
        <v>0</v>
      </c>
      <c r="R39" s="189">
        <v>0</v>
      </c>
      <c r="S39" s="220">
        <v>0</v>
      </c>
      <c r="T39" s="210">
        <v>0</v>
      </c>
      <c r="U39" s="190">
        <v>0</v>
      </c>
      <c r="V39" s="189">
        <v>0</v>
      </c>
      <c r="W39" s="190">
        <v>0</v>
      </c>
      <c r="X39" s="189">
        <v>0</v>
      </c>
      <c r="Y39" s="190">
        <v>0</v>
      </c>
      <c r="Z39" s="189">
        <v>0</v>
      </c>
      <c r="AA39" s="190">
        <v>0</v>
      </c>
      <c r="AB39" s="189">
        <v>0</v>
      </c>
      <c r="AC39" s="190">
        <v>0</v>
      </c>
      <c r="AD39" s="189">
        <v>0</v>
      </c>
      <c r="AE39" s="190">
        <v>0</v>
      </c>
      <c r="AF39" s="227">
        <v>0</v>
      </c>
      <c r="AG39" s="228">
        <v>0</v>
      </c>
      <c r="AH39" s="191">
        <v>0</v>
      </c>
      <c r="AI39" s="192" t="s">
        <v>68</v>
      </c>
      <c r="AJ39" s="193">
        <v>0</v>
      </c>
      <c r="AK39" s="330">
        <v>0</v>
      </c>
      <c r="AL39" s="332"/>
      <c r="AM39" s="138"/>
      <c r="AN39" s="25"/>
    </row>
    <row r="40" spans="1:40" s="26" customFormat="1" ht="33" customHeight="1" thickTop="1" thickBot="1" x14ac:dyDescent="0.25">
      <c r="A40" s="67" t="s">
        <v>59</v>
      </c>
      <c r="B40" s="302">
        <f t="shared" ref="B40:AH40" si="16">SUM(B26:B39)</f>
        <v>156</v>
      </c>
      <c r="C40" s="194">
        <f t="shared" si="16"/>
        <v>35.739999999999995</v>
      </c>
      <c r="D40" s="195">
        <f t="shared" si="16"/>
        <v>10</v>
      </c>
      <c r="E40" s="194">
        <f t="shared" si="16"/>
        <v>17.619999999999997</v>
      </c>
      <c r="F40" s="195">
        <f t="shared" si="16"/>
        <v>3</v>
      </c>
      <c r="G40" s="196">
        <f t="shared" si="16"/>
        <v>15.94</v>
      </c>
      <c r="H40" s="303">
        <f t="shared" si="16"/>
        <v>169</v>
      </c>
      <c r="I40" s="197">
        <f t="shared" si="16"/>
        <v>69.3</v>
      </c>
      <c r="J40" s="198">
        <f t="shared" si="16"/>
        <v>3</v>
      </c>
      <c r="K40" s="196">
        <f t="shared" si="16"/>
        <v>50.34</v>
      </c>
      <c r="L40" s="199">
        <f t="shared" si="16"/>
        <v>3</v>
      </c>
      <c r="M40" s="196">
        <f t="shared" si="16"/>
        <v>36.72</v>
      </c>
      <c r="N40" s="200">
        <f t="shared" si="16"/>
        <v>6</v>
      </c>
      <c r="O40" s="197">
        <f t="shared" si="16"/>
        <v>87.06</v>
      </c>
      <c r="P40" s="198">
        <f t="shared" si="16"/>
        <v>10</v>
      </c>
      <c r="Q40" s="194">
        <f t="shared" si="16"/>
        <v>71.52000000000001</v>
      </c>
      <c r="R40" s="199">
        <f t="shared" si="16"/>
        <v>2</v>
      </c>
      <c r="S40" s="304">
        <f t="shared" si="16"/>
        <v>69.86</v>
      </c>
      <c r="T40" s="198">
        <f t="shared" si="16"/>
        <v>0</v>
      </c>
      <c r="U40" s="201">
        <f t="shared" si="16"/>
        <v>0</v>
      </c>
      <c r="V40" s="199">
        <f t="shared" si="16"/>
        <v>1</v>
      </c>
      <c r="W40" s="201">
        <f t="shared" si="16"/>
        <v>29.57</v>
      </c>
      <c r="X40" s="199">
        <f t="shared" si="16"/>
        <v>2</v>
      </c>
      <c r="Y40" s="201">
        <f t="shared" si="16"/>
        <v>0.54</v>
      </c>
      <c r="Z40" s="199">
        <f t="shared" si="16"/>
        <v>20</v>
      </c>
      <c r="AA40" s="201">
        <f t="shared" si="16"/>
        <v>11.44</v>
      </c>
      <c r="AB40" s="199">
        <f t="shared" si="16"/>
        <v>3</v>
      </c>
      <c r="AC40" s="196">
        <f t="shared" si="16"/>
        <v>1.85</v>
      </c>
      <c r="AD40" s="199">
        <f t="shared" ref="AD40:AE40" si="17">SUM(AD26:AD39)</f>
        <v>0</v>
      </c>
      <c r="AE40" s="196">
        <f t="shared" si="17"/>
        <v>0</v>
      </c>
      <c r="AF40" s="305">
        <f t="shared" si="16"/>
        <v>213</v>
      </c>
      <c r="AG40" s="197">
        <f t="shared" si="16"/>
        <v>341.12</v>
      </c>
      <c r="AH40" s="306">
        <f t="shared" si="16"/>
        <v>30009</v>
      </c>
      <c r="AI40" s="307">
        <f>AG40/AH40</f>
        <v>1.136725648971975E-2</v>
      </c>
      <c r="AJ40" s="308">
        <f>SUM(AJ26:AJ39)</f>
        <v>285</v>
      </c>
      <c r="AK40" s="331">
        <f>(AG40*10000)/(AJ40*1000)</f>
        <v>11.969122807017543</v>
      </c>
      <c r="AL40" s="333">
        <f>SUM(AL26:AL39)</f>
        <v>6</v>
      </c>
      <c r="AM40" s="309">
        <f>SUM(AM26:AM39)</f>
        <v>127.03999999999999</v>
      </c>
      <c r="AN40" s="25"/>
    </row>
    <row r="41" spans="1:40" s="26" customFormat="1" ht="33" customHeight="1" thickTop="1" x14ac:dyDescent="0.2">
      <c r="A41" s="360" t="s">
        <v>43</v>
      </c>
      <c r="B41" s="343">
        <f t="shared" ref="B41:AH41" si="18">B24+B40</f>
        <v>2677</v>
      </c>
      <c r="C41" s="279">
        <f t="shared" si="18"/>
        <v>386.36</v>
      </c>
      <c r="D41" s="231">
        <f t="shared" si="18"/>
        <v>114</v>
      </c>
      <c r="E41" s="237">
        <f t="shared" si="18"/>
        <v>174.64</v>
      </c>
      <c r="F41" s="231">
        <f t="shared" si="18"/>
        <v>20</v>
      </c>
      <c r="G41" s="279">
        <f t="shared" si="18"/>
        <v>125.93999999999998</v>
      </c>
      <c r="H41" s="344">
        <f t="shared" si="18"/>
        <v>2811</v>
      </c>
      <c r="I41" s="310">
        <f t="shared" si="18"/>
        <v>686.94</v>
      </c>
      <c r="J41" s="231">
        <f t="shared" si="18"/>
        <v>17</v>
      </c>
      <c r="K41" s="237">
        <f t="shared" si="18"/>
        <v>270.58000000000004</v>
      </c>
      <c r="L41" s="231">
        <f t="shared" si="18"/>
        <v>20</v>
      </c>
      <c r="M41" s="311">
        <f t="shared" si="18"/>
        <v>220.14</v>
      </c>
      <c r="N41" s="236">
        <f t="shared" si="18"/>
        <v>37</v>
      </c>
      <c r="O41" s="279">
        <f t="shared" si="18"/>
        <v>490.71999999999991</v>
      </c>
      <c r="P41" s="312">
        <f t="shared" si="18"/>
        <v>47</v>
      </c>
      <c r="Q41" s="237">
        <f t="shared" si="18"/>
        <v>355.84000000000003</v>
      </c>
      <c r="R41" s="231">
        <f t="shared" si="18"/>
        <v>9</v>
      </c>
      <c r="S41" s="279">
        <f t="shared" si="18"/>
        <v>310.56</v>
      </c>
      <c r="T41" s="231">
        <f t="shared" si="18"/>
        <v>1</v>
      </c>
      <c r="U41" s="237">
        <f t="shared" si="18"/>
        <v>0.19</v>
      </c>
      <c r="V41" s="231">
        <f t="shared" si="18"/>
        <v>99</v>
      </c>
      <c r="W41" s="237">
        <f t="shared" si="18"/>
        <v>234.38000000000002</v>
      </c>
      <c r="X41" s="231">
        <f t="shared" si="18"/>
        <v>4</v>
      </c>
      <c r="Y41" s="237">
        <f t="shared" si="18"/>
        <v>0.78</v>
      </c>
      <c r="Z41" s="231">
        <f t="shared" si="18"/>
        <v>168</v>
      </c>
      <c r="AA41" s="237">
        <f t="shared" si="18"/>
        <v>378.14</v>
      </c>
      <c r="AB41" s="231">
        <f t="shared" si="18"/>
        <v>24</v>
      </c>
      <c r="AC41" s="237">
        <f t="shared" si="18"/>
        <v>18.100000000000001</v>
      </c>
      <c r="AD41" s="231">
        <f t="shared" ref="AD41:AE41" si="19">AD24+AD40</f>
        <v>5</v>
      </c>
      <c r="AE41" s="237">
        <f t="shared" si="19"/>
        <v>15.850000000000001</v>
      </c>
      <c r="AF41" s="231">
        <f t="shared" si="18"/>
        <v>3205</v>
      </c>
      <c r="AG41" s="311">
        <f t="shared" si="18"/>
        <v>2491.4799999999996</v>
      </c>
      <c r="AH41" s="345">
        <f t="shared" si="18"/>
        <v>119964</v>
      </c>
      <c r="AI41" s="313">
        <f>AG41/AH41</f>
        <v>2.0768563902504082E-2</v>
      </c>
      <c r="AJ41" s="286">
        <f>AJ24+AJ40</f>
        <v>3191</v>
      </c>
      <c r="AK41" s="327">
        <f>(AG41*10000)/(AJ41*1000)</f>
        <v>7.8078345346286415</v>
      </c>
      <c r="AL41" s="231">
        <f>AL24+AL40</f>
        <v>19</v>
      </c>
      <c r="AM41" s="237">
        <f>AM24+AM40</f>
        <v>462.55999999999995</v>
      </c>
      <c r="AN41" s="25"/>
    </row>
    <row r="42" spans="1:40" s="26" customFormat="1" ht="33" customHeight="1" thickBot="1" x14ac:dyDescent="0.25">
      <c r="A42" s="68" t="s">
        <v>60</v>
      </c>
      <c r="B42" s="346">
        <f t="shared" ref="B42:AH42" si="20">B25+B40</f>
        <v>6544</v>
      </c>
      <c r="C42" s="238">
        <f t="shared" si="20"/>
        <v>943.8</v>
      </c>
      <c r="D42" s="235">
        <f t="shared" si="20"/>
        <v>355</v>
      </c>
      <c r="E42" s="238">
        <f t="shared" si="20"/>
        <v>578.05000000000007</v>
      </c>
      <c r="F42" s="235">
        <f t="shared" si="20"/>
        <v>75</v>
      </c>
      <c r="G42" s="238">
        <f t="shared" si="20"/>
        <v>379.5</v>
      </c>
      <c r="H42" s="347">
        <f t="shared" si="20"/>
        <v>6974</v>
      </c>
      <c r="I42" s="348">
        <f t="shared" si="20"/>
        <v>1901.35</v>
      </c>
      <c r="J42" s="235">
        <f t="shared" si="20"/>
        <v>43</v>
      </c>
      <c r="K42" s="238">
        <f t="shared" si="20"/>
        <v>813.21000000000015</v>
      </c>
      <c r="L42" s="235">
        <f t="shared" si="20"/>
        <v>31</v>
      </c>
      <c r="M42" s="314">
        <f t="shared" si="20"/>
        <v>512.33000000000004</v>
      </c>
      <c r="N42" s="239">
        <f t="shared" si="20"/>
        <v>74</v>
      </c>
      <c r="O42" s="238">
        <f t="shared" si="20"/>
        <v>1325.5399999999997</v>
      </c>
      <c r="P42" s="315">
        <f t="shared" si="20"/>
        <v>78</v>
      </c>
      <c r="Q42" s="238">
        <f t="shared" si="20"/>
        <v>541.20000000000005</v>
      </c>
      <c r="R42" s="235">
        <f t="shared" si="20"/>
        <v>15</v>
      </c>
      <c r="S42" s="238">
        <f t="shared" si="20"/>
        <v>602.12</v>
      </c>
      <c r="T42" s="235">
        <f t="shared" si="20"/>
        <v>2</v>
      </c>
      <c r="U42" s="238">
        <f t="shared" si="20"/>
        <v>15.42</v>
      </c>
      <c r="V42" s="235">
        <f t="shared" si="20"/>
        <v>142</v>
      </c>
      <c r="W42" s="238">
        <f t="shared" si="20"/>
        <v>309.09999999999997</v>
      </c>
      <c r="X42" s="235">
        <f t="shared" si="20"/>
        <v>11</v>
      </c>
      <c r="Y42" s="238">
        <f t="shared" si="20"/>
        <v>1.93</v>
      </c>
      <c r="Z42" s="235">
        <f t="shared" si="20"/>
        <v>340</v>
      </c>
      <c r="AA42" s="238">
        <f t="shared" si="20"/>
        <v>522.77</v>
      </c>
      <c r="AB42" s="235">
        <f t="shared" si="20"/>
        <v>73</v>
      </c>
      <c r="AC42" s="238">
        <f t="shared" si="20"/>
        <v>84.579999999999984</v>
      </c>
      <c r="AD42" s="235">
        <f t="shared" ref="AD42:AE42" si="21">AD25+AD40</f>
        <v>14</v>
      </c>
      <c r="AE42" s="238">
        <f t="shared" si="21"/>
        <v>18.490000000000002</v>
      </c>
      <c r="AF42" s="235">
        <f t="shared" si="20"/>
        <v>7723</v>
      </c>
      <c r="AG42" s="238">
        <f t="shared" si="20"/>
        <v>5322.4800000000005</v>
      </c>
      <c r="AH42" s="349">
        <f t="shared" si="20"/>
        <v>199756</v>
      </c>
      <c r="AI42" s="316">
        <f>AG42/AH42</f>
        <v>2.6644906786279263E-2</v>
      </c>
      <c r="AJ42" s="329">
        <f>AJ25+AJ40</f>
        <v>9227</v>
      </c>
      <c r="AK42" s="328">
        <f>(AG42*10000)/(AJ42*1000)</f>
        <v>5.7683754199631521</v>
      </c>
      <c r="AL42" s="239">
        <f>AL25+AL40</f>
        <v>27</v>
      </c>
      <c r="AM42" s="319">
        <f>AM25+AM40</f>
        <v>725.72</v>
      </c>
      <c r="AN42" s="25"/>
    </row>
    <row r="43" spans="1:40" s="26" customFormat="1" ht="15" customHeight="1" x14ac:dyDescent="0.2">
      <c r="A43" s="27"/>
      <c r="B43" s="28"/>
      <c r="C43" s="29"/>
      <c r="D43" s="30"/>
      <c r="E43" s="29"/>
      <c r="F43" s="30"/>
      <c r="G43" s="29"/>
      <c r="H43" s="54"/>
      <c r="I43" s="55"/>
      <c r="J43" s="30"/>
      <c r="K43" s="29"/>
      <c r="L43" s="30"/>
      <c r="M43" s="29"/>
      <c r="N43" s="30"/>
      <c r="O43" s="55"/>
      <c r="P43" s="30"/>
      <c r="Q43" s="29"/>
      <c r="R43" s="30"/>
      <c r="S43" s="29"/>
      <c r="T43" s="30"/>
      <c r="U43" s="29"/>
      <c r="V43" s="30"/>
      <c r="W43" s="29"/>
      <c r="X43" s="30"/>
      <c r="Y43" s="29"/>
      <c r="Z43" s="30"/>
      <c r="AA43" s="29"/>
      <c r="AB43" s="30"/>
      <c r="AC43" s="29"/>
      <c r="AD43" s="30"/>
      <c r="AE43" s="29"/>
      <c r="AF43" s="28"/>
      <c r="AG43" s="55"/>
      <c r="AH43" s="31"/>
      <c r="AI43" s="32"/>
      <c r="AJ43" s="28"/>
      <c r="AK43" s="29"/>
      <c r="AL43" s="30"/>
      <c r="AM43" s="29"/>
      <c r="AN43" s="25"/>
    </row>
    <row r="44" spans="1:40" s="26" customFormat="1" ht="26.25" customHeight="1" x14ac:dyDescent="0.2">
      <c r="A44" s="49" t="s">
        <v>61</v>
      </c>
      <c r="B44" s="37" t="s">
        <v>71</v>
      </c>
      <c r="C44" s="39"/>
      <c r="D44" s="37"/>
      <c r="E44" s="37"/>
      <c r="F44" s="39"/>
      <c r="G44" s="37"/>
      <c r="H44" s="56"/>
      <c r="I44" s="57"/>
      <c r="K44" s="33"/>
      <c r="L44" s="33"/>
      <c r="M44" s="33"/>
      <c r="N44" s="33"/>
      <c r="O44" s="58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6"/>
      <c r="AG44" s="59"/>
      <c r="AH44" s="34"/>
      <c r="AI44" s="35"/>
      <c r="AJ44" s="36"/>
      <c r="AK44" s="33"/>
      <c r="AL44" s="33"/>
      <c r="AM44" s="33"/>
    </row>
    <row r="45" spans="1:40" s="26" customFormat="1" ht="26.25" customHeight="1" x14ac:dyDescent="0.2">
      <c r="A45" s="37"/>
      <c r="B45" s="37" t="s">
        <v>72</v>
      </c>
      <c r="C45" s="37"/>
      <c r="D45" s="37"/>
      <c r="E45" s="37"/>
      <c r="F45" s="37"/>
      <c r="G45" s="37"/>
      <c r="H45" s="2"/>
      <c r="I45" s="57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6"/>
      <c r="AG45" s="59"/>
      <c r="AH45" s="34"/>
      <c r="AI45" s="35"/>
      <c r="AJ45" s="36"/>
      <c r="AK45" s="33"/>
      <c r="AL45" s="33"/>
      <c r="AM45" s="33"/>
    </row>
    <row r="46" spans="1:40" s="26" customFormat="1" ht="26.25" customHeight="1" x14ac:dyDescent="0.2">
      <c r="A46" s="37"/>
      <c r="B46" s="37" t="s">
        <v>73</v>
      </c>
      <c r="C46" s="37"/>
      <c r="D46" s="37"/>
      <c r="E46" s="37"/>
      <c r="F46" s="37"/>
      <c r="G46" s="37"/>
      <c r="H46" s="2"/>
      <c r="I46" s="57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6"/>
      <c r="AG46" s="59"/>
      <c r="AH46" s="34"/>
      <c r="AI46" s="35"/>
      <c r="AJ46" s="36"/>
      <c r="AK46" s="33"/>
      <c r="AL46" s="33"/>
      <c r="AM46" s="33"/>
    </row>
    <row r="47" spans="1:40" s="26" customFormat="1" ht="26.25" customHeight="1" x14ac:dyDescent="0.2">
      <c r="A47" s="37"/>
      <c r="B47" s="37" t="s">
        <v>74</v>
      </c>
      <c r="C47" s="37"/>
      <c r="D47" s="37"/>
      <c r="E47" s="37"/>
      <c r="F47" s="37"/>
      <c r="G47" s="37"/>
      <c r="H47" s="2"/>
      <c r="I47" s="57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6"/>
      <c r="AG47" s="59"/>
      <c r="AH47" s="34"/>
      <c r="AI47" s="35"/>
      <c r="AJ47" s="36"/>
      <c r="AK47" s="33"/>
      <c r="AL47" s="33"/>
      <c r="AM47" s="33"/>
    </row>
    <row r="48" spans="1:40" s="39" customFormat="1" ht="26.25" customHeight="1" x14ac:dyDescent="0.2">
      <c r="A48" s="33"/>
      <c r="B48" s="37"/>
      <c r="C48" s="37"/>
      <c r="D48" s="37"/>
      <c r="E48" s="37"/>
      <c r="F48" s="37"/>
      <c r="G48" s="37"/>
      <c r="H48" s="2"/>
      <c r="I48" s="57"/>
      <c r="J48" s="37"/>
      <c r="K48" s="37"/>
      <c r="L48" s="37"/>
      <c r="M48" s="37"/>
      <c r="N48" s="37"/>
      <c r="O48" s="5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2"/>
      <c r="AG48" s="60"/>
      <c r="AH48" s="1"/>
      <c r="AI48" s="38"/>
      <c r="AJ48" s="2"/>
      <c r="AK48" s="37"/>
      <c r="AL48" s="37"/>
      <c r="AM48" s="37"/>
    </row>
    <row r="49" spans="1:39" s="44" customFormat="1" x14ac:dyDescent="0.2">
      <c r="A49" s="40"/>
      <c r="B49" s="41"/>
      <c r="C49" s="42"/>
      <c r="D49" s="42"/>
      <c r="E49" s="42"/>
      <c r="F49" s="42"/>
      <c r="G49" s="42"/>
      <c r="H49" s="4"/>
      <c r="I49" s="61"/>
      <c r="J49" s="42"/>
      <c r="K49" s="42"/>
      <c r="L49" s="42"/>
      <c r="M49" s="42"/>
      <c r="N49" s="42"/>
      <c r="O49" s="61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"/>
      <c r="AG49" s="62"/>
      <c r="AH49" s="3"/>
      <c r="AI49" s="43"/>
      <c r="AJ49" s="4"/>
      <c r="AK49" s="42"/>
      <c r="AL49" s="42"/>
      <c r="AM49" s="42"/>
    </row>
    <row r="50" spans="1:39" s="44" customFormat="1" ht="27" customHeight="1" x14ac:dyDescent="0.2">
      <c r="A50" s="40"/>
      <c r="B50" s="4"/>
      <c r="C50" s="42"/>
      <c r="D50" s="42"/>
      <c r="E50" s="42"/>
      <c r="F50" s="42"/>
      <c r="G50" s="42"/>
      <c r="H50" s="4"/>
      <c r="I50" s="61"/>
      <c r="J50" s="42"/>
      <c r="K50" s="42"/>
      <c r="L50" s="42"/>
      <c r="M50" s="42"/>
      <c r="N50" s="42"/>
      <c r="O50" s="61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"/>
      <c r="AG50" s="61"/>
      <c r="AH50" s="4"/>
      <c r="AI50" s="42"/>
      <c r="AJ50" s="5" t="s">
        <v>17</v>
      </c>
      <c r="AK50" s="42"/>
      <c r="AL50" s="42"/>
      <c r="AM50" s="42"/>
    </row>
    <row r="51" spans="1:39" s="44" customFormat="1" ht="20.25" customHeight="1" x14ac:dyDescent="0.2">
      <c r="A51" s="45" t="s">
        <v>0</v>
      </c>
      <c r="B51" s="4"/>
      <c r="C51" s="42"/>
      <c r="D51" s="42"/>
      <c r="E51" s="42"/>
      <c r="F51" s="42"/>
      <c r="G51" s="42"/>
      <c r="H51" s="4"/>
      <c r="I51" s="61"/>
      <c r="J51" s="42"/>
      <c r="K51" s="42"/>
      <c r="L51" s="42"/>
      <c r="M51" s="42"/>
      <c r="N51" s="42"/>
      <c r="O51" s="61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"/>
      <c r="AG51" s="62"/>
      <c r="AH51" s="3"/>
      <c r="AI51" s="43"/>
      <c r="AJ51" s="6"/>
    </row>
    <row r="52" spans="1:39" s="44" customFormat="1" ht="20.25" customHeight="1" x14ac:dyDescent="0.2">
      <c r="A52" s="40"/>
      <c r="B52" s="4"/>
      <c r="C52" s="42"/>
      <c r="D52" s="42"/>
      <c r="E52" s="42"/>
      <c r="F52" s="42"/>
      <c r="G52" s="42"/>
      <c r="H52" s="4"/>
      <c r="I52" s="61"/>
      <c r="J52" s="42"/>
      <c r="K52" s="42"/>
      <c r="L52" s="42"/>
      <c r="M52" s="42"/>
      <c r="N52" s="42"/>
      <c r="O52" s="61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"/>
      <c r="AG52" s="62"/>
      <c r="AH52" s="3"/>
      <c r="AI52" s="43"/>
      <c r="AJ52" s="6"/>
    </row>
    <row r="53" spans="1:39" ht="20.25" customHeight="1" x14ac:dyDescent="0.25">
      <c r="A53" s="10"/>
      <c r="B53" s="7"/>
      <c r="C53" s="46"/>
      <c r="D53" s="46"/>
      <c r="E53" s="46"/>
      <c r="F53" s="46"/>
      <c r="G53" s="46"/>
      <c r="H53" s="7"/>
      <c r="I53" s="63"/>
      <c r="J53" s="46"/>
      <c r="K53" s="46"/>
      <c r="L53" s="46"/>
      <c r="M53" s="46"/>
      <c r="N53" s="46"/>
      <c r="O53" s="63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7"/>
      <c r="AG53" s="64"/>
      <c r="AH53" s="8"/>
      <c r="AI53" s="47"/>
    </row>
    <row r="54" spans="1:39" ht="20.25" customHeight="1" x14ac:dyDescent="0.25"/>
    <row r="55" spans="1:39" ht="20.25" customHeight="1" x14ac:dyDescent="0.25"/>
    <row r="56" spans="1:39" ht="20.25" customHeight="1" x14ac:dyDescent="0.25"/>
    <row r="57" spans="1:39" ht="20.25" customHeight="1" x14ac:dyDescent="0.25"/>
    <row r="58" spans="1:39" ht="20.25" customHeight="1" x14ac:dyDescent="0.25"/>
    <row r="59" spans="1:39" ht="20.25" customHeight="1" x14ac:dyDescent="0.25"/>
    <row r="60" spans="1:39" ht="20.25" customHeight="1" x14ac:dyDescent="0.25"/>
    <row r="61" spans="1:39" ht="20.25" customHeight="1" x14ac:dyDescent="0.25"/>
    <row r="62" spans="1:39" ht="20.25" customHeight="1" x14ac:dyDescent="0.25"/>
    <row r="63" spans="1:39" ht="20.25" customHeight="1" x14ac:dyDescent="0.25"/>
    <row r="64" spans="1:39" ht="20.25" customHeight="1" x14ac:dyDescent="0.25"/>
    <row r="65" ht="20.25" customHeight="1" x14ac:dyDescent="0.25"/>
    <row r="66" ht="20.25" customHeight="1" x14ac:dyDescent="0.25"/>
    <row r="67" ht="20.25" customHeight="1" x14ac:dyDescent="0.25"/>
    <row r="68" ht="20.25" customHeight="1" x14ac:dyDescent="0.25"/>
    <row r="69" ht="20.25" customHeight="1" x14ac:dyDescent="0.25"/>
    <row r="70" ht="20.25" customHeight="1" x14ac:dyDescent="0.25"/>
    <row r="71" ht="20.25" customHeight="1" x14ac:dyDescent="0.25"/>
    <row r="72" ht="20.25" customHeight="1" x14ac:dyDescent="0.25"/>
    <row r="73" ht="20.25" customHeight="1" x14ac:dyDescent="0.25"/>
    <row r="74" ht="20.25" customHeight="1" x14ac:dyDescent="0.25"/>
    <row r="75" ht="20.25" customHeight="1" x14ac:dyDescent="0.25"/>
    <row r="76" ht="20.25" customHeight="1" x14ac:dyDescent="0.25"/>
    <row r="77" ht="20.25" customHeight="1" x14ac:dyDescent="0.25"/>
    <row r="78" ht="20.25" customHeight="1" x14ac:dyDescent="0.25"/>
    <row r="79" ht="20.25" customHeight="1" x14ac:dyDescent="0.25"/>
  </sheetData>
  <autoFilter ref="A4:BB42"/>
  <mergeCells count="5">
    <mergeCell ref="A1:Q1"/>
    <mergeCell ref="AH1:AM1"/>
    <mergeCell ref="A3:A4"/>
    <mergeCell ref="AF3:AG3"/>
    <mergeCell ref="AH3:AI3"/>
  </mergeCells>
  <phoneticPr fontId="3"/>
  <pageMargins left="0.70866141732283472" right="0.19685039370078741" top="0.70866141732283472" bottom="0.43307086614173229" header="0.51181102362204722" footer="0.35433070866141736"/>
  <pageSetup paperSize="8" scale="51" firstPageNumber="7" orientation="landscape" useFirstPageNumber="1" r:id="rId1"/>
  <headerFooter alignWithMargins="0"/>
  <colBreaks count="1" manualBreakCount="1">
    <brk id="19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県集計最終版（R4.3.31) </vt:lpstr>
      <vt:lpstr>'県集計最終版（R4.3.31)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2023-05-17T01:37:15Z</dcterms:created>
  <dcterms:modified xsi:type="dcterms:W3CDTF">2023-08-04T05:20:54Z</dcterms:modified>
</cp:coreProperties>
</file>