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７年度\03_R7原稿\"/>
    </mc:Choice>
  </mc:AlternateContent>
  <bookViews>
    <workbookView xWindow="0" yWindow="0" windowWidth="12255" windowHeight="7755" tabRatio="861"/>
  </bookViews>
  <sheets>
    <sheet name="7(1)管内福祉の概要 " sheetId="97" r:id="rId1"/>
    <sheet name="7(2)病院・診療所の状況" sheetId="90" r:id="rId2"/>
    <sheet name="7(3)医療関係従事者の状況 " sheetId="95" r:id="rId3"/>
    <sheet name="7(4)保育所状況" sheetId="92" r:id="rId4"/>
  </sheets>
  <definedNames>
    <definedName name="_Order1" hidden="1">255</definedName>
    <definedName name="_xlnm.Print_Area" localSheetId="0">'7(1)管内福祉の概要 '!$A$1:$R$27</definedName>
    <definedName name="_xlnm.Print_Area" localSheetId="1">'7(2)病院・診療所の状況'!$A$1:$J$23</definedName>
    <definedName name="_xlnm.Print_Area" localSheetId="2">'7(3)医療関係従事者の状況 '!$A$1:$J$40</definedName>
    <definedName name="_xlnm.Print_Area" localSheetId="3">'7(4)保育所状況'!$A$1:$F$20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C29" i="95" l="1"/>
  <c r="D29" i="95"/>
  <c r="E29" i="95"/>
  <c r="H29" i="95"/>
  <c r="C27" i="95"/>
  <c r="D27" i="95"/>
  <c r="E27" i="95"/>
  <c r="F27" i="95"/>
  <c r="F19" i="95"/>
  <c r="E19" i="95"/>
  <c r="G19" i="95"/>
  <c r="C20" i="95" l="1"/>
  <c r="D19" i="95" l="1"/>
  <c r="C19" i="95"/>
  <c r="H26" i="95"/>
  <c r="I29" i="95"/>
  <c r="I19" i="95"/>
  <c r="I27" i="95"/>
  <c r="I32" i="95"/>
  <c r="G29" i="95"/>
  <c r="H27" i="95"/>
  <c r="H19" i="95"/>
  <c r="G27" i="95"/>
  <c r="F29" i="95"/>
  <c r="L17" i="97" l="1"/>
  <c r="L13" i="97" l="1"/>
  <c r="C17" i="97"/>
  <c r="B17" i="97"/>
  <c r="B13" i="97"/>
  <c r="L18" i="97" l="1"/>
  <c r="R17" i="97"/>
  <c r="Q17" i="97"/>
  <c r="R13" i="97"/>
  <c r="Q13" i="97"/>
  <c r="Q18" i="97" l="1"/>
  <c r="R18" i="97"/>
  <c r="D32" i="95"/>
  <c r="E32" i="95"/>
  <c r="F32" i="95"/>
  <c r="G32" i="95"/>
  <c r="H32" i="95"/>
  <c r="C32" i="95"/>
  <c r="D28" i="95"/>
  <c r="E28" i="95"/>
  <c r="F28" i="95"/>
  <c r="G28" i="95"/>
  <c r="H28" i="95"/>
  <c r="I28" i="95"/>
  <c r="C28" i="95"/>
  <c r="D26" i="95"/>
  <c r="E26" i="95"/>
  <c r="F26" i="95"/>
  <c r="G26" i="95"/>
  <c r="I26" i="95"/>
  <c r="C26" i="95"/>
  <c r="F24" i="95"/>
  <c r="C24" i="95"/>
  <c r="D24" i="95"/>
  <c r="E24" i="95"/>
  <c r="H24" i="95"/>
  <c r="I24" i="95"/>
  <c r="D22" i="95"/>
  <c r="E22" i="95"/>
  <c r="F22" i="95"/>
  <c r="H22" i="95"/>
  <c r="I22" i="95"/>
  <c r="C22" i="95"/>
  <c r="D20" i="95"/>
  <c r="E20" i="95"/>
  <c r="F20" i="95"/>
  <c r="G20" i="95"/>
  <c r="H20" i="95"/>
  <c r="I20" i="95"/>
  <c r="D18" i="95"/>
  <c r="E18" i="95"/>
  <c r="F18" i="95"/>
  <c r="H18" i="95"/>
  <c r="I18" i="95"/>
  <c r="C18" i="95"/>
  <c r="C16" i="95"/>
  <c r="H14" i="95"/>
  <c r="D16" i="95"/>
  <c r="E16" i="95"/>
  <c r="F16" i="95"/>
  <c r="H16" i="95"/>
  <c r="I16" i="95"/>
  <c r="D14" i="95"/>
  <c r="E14" i="95"/>
  <c r="F14" i="95"/>
  <c r="I14" i="95"/>
  <c r="C14" i="95"/>
  <c r="C12" i="95"/>
  <c r="D12" i="95"/>
  <c r="E12" i="95"/>
  <c r="F12" i="95"/>
  <c r="H12" i="95"/>
  <c r="I12" i="95"/>
  <c r="D10" i="95"/>
  <c r="E10" i="95"/>
  <c r="F10" i="95"/>
  <c r="G10" i="95"/>
  <c r="H10" i="95"/>
  <c r="I10" i="95"/>
  <c r="C10" i="95"/>
  <c r="D8" i="95"/>
  <c r="E8" i="95"/>
  <c r="F8" i="95"/>
  <c r="G8" i="95"/>
  <c r="H8" i="95"/>
  <c r="I8" i="95"/>
  <c r="C8" i="95"/>
  <c r="D6" i="95"/>
  <c r="E6" i="95"/>
  <c r="F6" i="95"/>
  <c r="G6" i="95"/>
  <c r="H6" i="95"/>
  <c r="I6" i="95"/>
  <c r="C6" i="95"/>
  <c r="K30" i="95"/>
  <c r="D30" i="95" s="1"/>
  <c r="I30" i="95" l="1"/>
  <c r="C30" i="95"/>
  <c r="H30" i="95"/>
  <c r="G30" i="95"/>
  <c r="F30" i="95"/>
  <c r="E30" i="95"/>
  <c r="G19" i="97"/>
  <c r="D19" i="97"/>
  <c r="K17" i="97"/>
  <c r="J17" i="97"/>
  <c r="I17" i="97"/>
  <c r="H17" i="97"/>
  <c r="F17" i="97"/>
  <c r="F18" i="97" s="1"/>
  <c r="E17" i="97"/>
  <c r="G16" i="97"/>
  <c r="D16" i="97"/>
  <c r="G15" i="97"/>
  <c r="G17" i="97" s="1"/>
  <c r="D15" i="97"/>
  <c r="G14" i="97"/>
  <c r="D14" i="97"/>
  <c r="K13" i="97"/>
  <c r="J13" i="97"/>
  <c r="I13" i="97"/>
  <c r="H13" i="97"/>
  <c r="F13" i="97"/>
  <c r="E13" i="97"/>
  <c r="C13" i="97"/>
  <c r="D18" i="97" s="1"/>
  <c r="G12" i="97"/>
  <c r="D12" i="97"/>
  <c r="G11" i="97"/>
  <c r="D11" i="97"/>
  <c r="G10" i="97"/>
  <c r="D10" i="97"/>
  <c r="G9" i="97"/>
  <c r="D9" i="97"/>
  <c r="G8" i="97"/>
  <c r="D8" i="97"/>
  <c r="G7" i="97"/>
  <c r="D7" i="97"/>
  <c r="G6" i="97"/>
  <c r="D6" i="97"/>
  <c r="J18" i="97" l="1"/>
  <c r="D17" i="97"/>
  <c r="K18" i="97"/>
  <c r="G13" i="97"/>
  <c r="I18" i="97"/>
  <c r="D13" i="97"/>
  <c r="E18" i="97"/>
  <c r="G18" i="97" s="1"/>
  <c r="H18" i="97"/>
  <c r="C12" i="92" l="1"/>
  <c r="F16" i="92" l="1"/>
  <c r="E16" i="92"/>
  <c r="D16" i="92"/>
  <c r="C16" i="92"/>
  <c r="C17" i="92" s="1"/>
  <c r="F12" i="92"/>
  <c r="E12" i="92"/>
  <c r="D12" i="92"/>
  <c r="E17" i="92" l="1"/>
  <c r="F17" i="92"/>
  <c r="D17" i="92"/>
</calcChain>
</file>

<file path=xl/sharedStrings.xml><?xml version="1.0" encoding="utf-8"?>
<sst xmlns="http://schemas.openxmlformats.org/spreadsheetml/2006/main" count="155" uniqueCount="88">
  <si>
    <t>小田原市</t>
    <rPh sb="0" eb="4">
      <t>オダワラシ</t>
    </rPh>
    <phoneticPr fontId="4"/>
  </si>
  <si>
    <t>湯河原町</t>
    <rPh sb="0" eb="4">
      <t>ユガワラマチ</t>
    </rPh>
    <phoneticPr fontId="4"/>
  </si>
  <si>
    <t>南足柄市</t>
    <rPh sb="0" eb="1">
      <t>ミナミ</t>
    </rPh>
    <rPh sb="1" eb="3">
      <t>アシガラ</t>
    </rPh>
    <rPh sb="3" eb="4">
      <t>シ</t>
    </rPh>
    <phoneticPr fontId="4"/>
  </si>
  <si>
    <t>南足柄市</t>
    <rPh sb="0" eb="4">
      <t>ミナミアシガラシ</t>
    </rPh>
    <phoneticPr fontId="4"/>
  </si>
  <si>
    <t>中 井 町</t>
    <rPh sb="0" eb="1">
      <t>ナカ</t>
    </rPh>
    <rPh sb="2" eb="3">
      <t>イ</t>
    </rPh>
    <rPh sb="4" eb="5">
      <t>マチ</t>
    </rPh>
    <phoneticPr fontId="4"/>
  </si>
  <si>
    <t>大 井 町</t>
    <rPh sb="0" eb="1">
      <t>ダイ</t>
    </rPh>
    <rPh sb="2" eb="3">
      <t>イ</t>
    </rPh>
    <rPh sb="4" eb="5">
      <t>マチ</t>
    </rPh>
    <phoneticPr fontId="4"/>
  </si>
  <si>
    <t>松 田 町</t>
    <rPh sb="0" eb="1">
      <t>マツ</t>
    </rPh>
    <rPh sb="2" eb="3">
      <t>タ</t>
    </rPh>
    <rPh sb="4" eb="5">
      <t>マチ</t>
    </rPh>
    <phoneticPr fontId="4"/>
  </si>
  <si>
    <t>山 北 町</t>
    <rPh sb="0" eb="1">
      <t>ヤマ</t>
    </rPh>
    <rPh sb="2" eb="3">
      <t>キタ</t>
    </rPh>
    <rPh sb="4" eb="5">
      <t>マチ</t>
    </rPh>
    <phoneticPr fontId="4"/>
  </si>
  <si>
    <t>開 成 町</t>
    <rPh sb="0" eb="1">
      <t>カイ</t>
    </rPh>
    <rPh sb="2" eb="3">
      <t>シゲル</t>
    </rPh>
    <rPh sb="4" eb="5">
      <t>マチ</t>
    </rPh>
    <phoneticPr fontId="4"/>
  </si>
  <si>
    <t>箱 根 町</t>
    <rPh sb="0" eb="1">
      <t>ハコ</t>
    </rPh>
    <rPh sb="2" eb="3">
      <t>ネ</t>
    </rPh>
    <rPh sb="4" eb="5">
      <t>マチ</t>
    </rPh>
    <phoneticPr fontId="4"/>
  </si>
  <si>
    <t>真 鶴 町</t>
    <rPh sb="0" eb="1">
      <t>シン</t>
    </rPh>
    <rPh sb="2" eb="3">
      <t>ツル</t>
    </rPh>
    <rPh sb="4" eb="5">
      <t>マチ</t>
    </rPh>
    <phoneticPr fontId="4"/>
  </si>
  <si>
    <t>管 内 計</t>
    <rPh sb="0" eb="3">
      <t>カンナイ</t>
    </rPh>
    <rPh sb="4" eb="5">
      <t>ケイ</t>
    </rPh>
    <phoneticPr fontId="4"/>
  </si>
  <si>
    <t>下郡計</t>
    <rPh sb="0" eb="1">
      <t>シモ</t>
    </rPh>
    <rPh sb="1" eb="2">
      <t>グン</t>
    </rPh>
    <rPh sb="2" eb="3">
      <t>ケイ</t>
    </rPh>
    <phoneticPr fontId="4"/>
  </si>
  <si>
    <t>上郡計</t>
    <rPh sb="0" eb="1">
      <t>ウエ</t>
    </rPh>
    <rPh sb="1" eb="2">
      <t>グン</t>
    </rPh>
    <rPh sb="2" eb="3">
      <t>ケイ</t>
    </rPh>
    <phoneticPr fontId="4"/>
  </si>
  <si>
    <t>県　 計</t>
    <rPh sb="0" eb="1">
      <t>ケン</t>
    </rPh>
    <rPh sb="3" eb="4">
      <t>ケイ</t>
    </rPh>
    <phoneticPr fontId="4"/>
  </si>
  <si>
    <t>県 　計</t>
    <rPh sb="0" eb="1">
      <t>ケン</t>
    </rPh>
    <rPh sb="3" eb="4">
      <t>ケイ</t>
    </rPh>
    <phoneticPr fontId="4"/>
  </si>
  <si>
    <t>管 内 計</t>
    <rPh sb="0" eb="1">
      <t>カン</t>
    </rPh>
    <rPh sb="2" eb="3">
      <t>ナイ</t>
    </rPh>
    <rPh sb="4" eb="5">
      <t>ケイ</t>
    </rPh>
    <phoneticPr fontId="4"/>
  </si>
  <si>
    <t>計</t>
    <rPh sb="0" eb="1">
      <t>ケイ</t>
    </rPh>
    <phoneticPr fontId="4"/>
  </si>
  <si>
    <t>区　分</t>
    <rPh sb="0" eb="3">
      <t>クブン</t>
    </rPh>
    <phoneticPr fontId="4"/>
  </si>
  <si>
    <t>要介護</t>
    <rPh sb="0" eb="3">
      <t>ヨウカイゴ</t>
    </rPh>
    <phoneticPr fontId="4"/>
  </si>
  <si>
    <t>要支援</t>
    <rPh sb="0" eb="3">
      <t>ヨウシエン</t>
    </rPh>
    <phoneticPr fontId="4"/>
  </si>
  <si>
    <t xml:space="preserve">
保護率　（‰）</t>
    <phoneticPr fontId="4"/>
  </si>
  <si>
    <t xml:space="preserve">
被保護
人員数</t>
    <phoneticPr fontId="4"/>
  </si>
  <si>
    <t xml:space="preserve">
被保護
世帯数</t>
    <phoneticPr fontId="4"/>
  </si>
  <si>
    <t>父子
世帯数</t>
    <rPh sb="0" eb="2">
      <t>フシ</t>
    </rPh>
    <rPh sb="3" eb="6">
      <t>セタイスウ</t>
    </rPh>
    <phoneticPr fontId="4"/>
  </si>
  <si>
    <t>母子
世帯数</t>
    <rPh sb="0" eb="2">
      <t>ボシ</t>
    </rPh>
    <rPh sb="3" eb="6">
      <t>セタイスウ</t>
    </rPh>
    <phoneticPr fontId="4"/>
  </si>
  <si>
    <t>6歳以上
18歳未満</t>
    <rPh sb="1" eb="2">
      <t>サイ</t>
    </rPh>
    <rPh sb="2" eb="4">
      <t>イジョウ</t>
    </rPh>
    <rPh sb="7" eb="8">
      <t>サイ</t>
    </rPh>
    <rPh sb="8" eb="10">
      <t>ミマン</t>
    </rPh>
    <phoneticPr fontId="4"/>
  </si>
  <si>
    <t>6歳未満</t>
    <rPh sb="1" eb="2">
      <t>サイ</t>
    </rPh>
    <rPh sb="2" eb="4">
      <t>ミマン</t>
    </rPh>
    <phoneticPr fontId="4"/>
  </si>
  <si>
    <t>生活保護</t>
    <phoneticPr fontId="4"/>
  </si>
  <si>
    <t>介護保険・要介護認定</t>
    <rPh sb="0" eb="2">
      <t>カイゴ</t>
    </rPh>
    <rPh sb="2" eb="4">
      <t>ホケン</t>
    </rPh>
    <rPh sb="5" eb="6">
      <t>ヨウ</t>
    </rPh>
    <rPh sb="6" eb="8">
      <t>カイゴ</t>
    </rPh>
    <rPh sb="8" eb="10">
      <t>ニンテイ</t>
    </rPh>
    <phoneticPr fontId="4"/>
  </si>
  <si>
    <t>老齢人口
65歳以上</t>
    <rPh sb="0" eb="2">
      <t>ロウレイ</t>
    </rPh>
    <rPh sb="2" eb="4">
      <t>ジンコウ</t>
    </rPh>
    <rPh sb="7" eb="8">
      <t>サイ</t>
    </rPh>
    <rPh sb="8" eb="10">
      <t>イジョウ</t>
    </rPh>
    <phoneticPr fontId="4"/>
  </si>
  <si>
    <t>知的障害者数</t>
    <rPh sb="0" eb="2">
      <t>チテキ</t>
    </rPh>
    <rPh sb="2" eb="5">
      <t>ショウガイシャ</t>
    </rPh>
    <rPh sb="5" eb="6">
      <t>スウ</t>
    </rPh>
    <phoneticPr fontId="4"/>
  </si>
  <si>
    <t>身体障害者数</t>
    <rPh sb="0" eb="2">
      <t>シンタイ</t>
    </rPh>
    <rPh sb="2" eb="5">
      <t>ショウガイシャ</t>
    </rPh>
    <rPh sb="5" eb="6">
      <t>スウ</t>
    </rPh>
    <phoneticPr fontId="4"/>
  </si>
  <si>
    <t>母子・父子世帯</t>
    <rPh sb="0" eb="2">
      <t>ボシ</t>
    </rPh>
    <rPh sb="3" eb="5">
      <t>フシ</t>
    </rPh>
    <rPh sb="5" eb="7">
      <t>セタイ</t>
    </rPh>
    <phoneticPr fontId="4"/>
  </si>
  <si>
    <t>児 童 数</t>
    <rPh sb="0" eb="1">
      <t>コ</t>
    </rPh>
    <rPh sb="2" eb="3">
      <t>ワラベ</t>
    </rPh>
    <rPh sb="4" eb="5">
      <t>スウ</t>
    </rPh>
    <phoneticPr fontId="4"/>
  </si>
  <si>
    <t>（１）管内福祉の概要</t>
    <rPh sb="3" eb="5">
      <t>カンナイ</t>
    </rPh>
    <rPh sb="5" eb="7">
      <t>フクシ</t>
    </rPh>
    <rPh sb="8" eb="10">
      <t>ガイヨウ</t>
    </rPh>
    <phoneticPr fontId="4"/>
  </si>
  <si>
    <t>７　保健・衛生・福祉</t>
    <rPh sb="2" eb="4">
      <t>ホケン</t>
    </rPh>
    <rPh sb="5" eb="7">
      <t>エイセイ</t>
    </rPh>
    <rPh sb="8" eb="10">
      <t>フクシ</t>
    </rPh>
    <phoneticPr fontId="4"/>
  </si>
  <si>
    <t>県　 計</t>
    <rPh sb="0" eb="1">
      <t>ケンケイ</t>
    </rPh>
    <rPh sb="3" eb="4">
      <t>ケイ</t>
    </rPh>
    <phoneticPr fontId="4"/>
  </si>
  <si>
    <t xml:space="preserve">       －</t>
  </si>
  <si>
    <t xml:space="preserve">対人口10万人
病   床   数 </t>
    <rPh sb="0" eb="1">
      <t>タイ</t>
    </rPh>
    <rPh sb="1" eb="3">
      <t>ジンコウ</t>
    </rPh>
    <rPh sb="5" eb="6">
      <t>マン</t>
    </rPh>
    <rPh sb="6" eb="7">
      <t>ニン</t>
    </rPh>
    <rPh sb="8" eb="9">
      <t>ビョウ</t>
    </rPh>
    <rPh sb="12" eb="13">
      <t>ユカ</t>
    </rPh>
    <rPh sb="16" eb="17">
      <t>スウ</t>
    </rPh>
    <phoneticPr fontId="4"/>
  </si>
  <si>
    <t>病 床 数</t>
    <rPh sb="0" eb="1">
      <t>ヤマイ</t>
    </rPh>
    <rPh sb="2" eb="3">
      <t>ユカ</t>
    </rPh>
    <rPh sb="4" eb="5">
      <t>スウ</t>
    </rPh>
    <phoneticPr fontId="4"/>
  </si>
  <si>
    <t>一般診療所数</t>
    <rPh sb="0" eb="2">
      <t>イッパン</t>
    </rPh>
    <rPh sb="2" eb="4">
      <t>シンリョウ</t>
    </rPh>
    <rPh sb="4" eb="5">
      <t>ショ</t>
    </rPh>
    <rPh sb="5" eb="6">
      <t>スウ</t>
    </rPh>
    <phoneticPr fontId="4"/>
  </si>
  <si>
    <t>病 院 数</t>
    <rPh sb="0" eb="1">
      <t>ヤマイ</t>
    </rPh>
    <rPh sb="2" eb="3">
      <t>イン</t>
    </rPh>
    <rPh sb="4" eb="5">
      <t>スウ</t>
    </rPh>
    <phoneticPr fontId="4"/>
  </si>
  <si>
    <t>歯科診療所</t>
    <rPh sb="0" eb="2">
      <t>シカ</t>
    </rPh>
    <rPh sb="2" eb="5">
      <t>シンリョウショ</t>
    </rPh>
    <phoneticPr fontId="4"/>
  </si>
  <si>
    <t>診　療　所</t>
    <rPh sb="0" eb="5">
      <t>シンリョウショ</t>
    </rPh>
    <phoneticPr fontId="4"/>
  </si>
  <si>
    <t>病　　　院</t>
    <rPh sb="0" eb="1">
      <t>ヤマイ</t>
    </rPh>
    <rPh sb="4" eb="5">
      <t>イン</t>
    </rPh>
    <phoneticPr fontId="4"/>
  </si>
  <si>
    <t>(単位　病床数：床)</t>
    <rPh sb="1" eb="3">
      <t>タンイ</t>
    </rPh>
    <rPh sb="4" eb="7">
      <t>ビョウショウスウ</t>
    </rPh>
    <rPh sb="8" eb="9">
      <t>ユカ</t>
    </rPh>
    <phoneticPr fontId="4"/>
  </si>
  <si>
    <t>（２）病院・診療所の状況</t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</si>
  <si>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</si>
  <si>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看護師</t>
    <rPh sb="0" eb="2">
      <t>カンゴ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</si>
  <si>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</si>
  <si>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保健師</t>
    <rPh sb="0" eb="2">
      <t>ホケン</t>
    </rPh>
    <rPh sb="2" eb="3">
      <t>シ</t>
    </rPh>
    <phoneticPr fontId="4"/>
  </si>
  <si>
    <t>薬剤師</t>
    <rPh sb="0" eb="3">
      <t>ヤクザイシ</t>
    </rPh>
    <phoneticPr fontId="4"/>
  </si>
  <si>
    <t>歯科医師</t>
    <rPh sb="0" eb="4">
      <t>シカイシ</t>
    </rPh>
    <phoneticPr fontId="4"/>
  </si>
  <si>
    <t>医  師</t>
    <rPh sb="0" eb="1">
      <t>イ</t>
    </rPh>
    <rPh sb="3" eb="4">
      <t>シ</t>
    </rPh>
    <phoneticPr fontId="4"/>
  </si>
  <si>
    <t>（３）医療関係従事者の状況　</t>
    <phoneticPr fontId="4"/>
  </si>
  <si>
    <t>（４）保育所状況</t>
    <phoneticPr fontId="4"/>
  </si>
  <si>
    <t>(うち18歳未満の
児童数)</t>
    <rPh sb="5" eb="6">
      <t>サイ</t>
    </rPh>
    <rPh sb="6" eb="8">
      <t>ミマン</t>
    </rPh>
    <phoneticPr fontId="4"/>
  </si>
  <si>
    <t xml:space="preserve">(人口構成比％)
</t>
    <rPh sb="1" eb="3">
      <t>ジンコウ</t>
    </rPh>
    <phoneticPr fontId="4"/>
  </si>
  <si>
    <t xml:space="preserve"> ※ 保健師・助産師・看護師・准看護士については、平成30年12月31日現在の人数</t>
    <rPh sb="3" eb="6">
      <t>ホケンシ</t>
    </rPh>
    <rPh sb="7" eb="10">
      <t>ジョサンシ</t>
    </rPh>
    <rPh sb="11" eb="14">
      <t>カンゴシ</t>
    </rPh>
    <rPh sb="15" eb="16">
      <t>ジュン</t>
    </rPh>
    <rPh sb="16" eb="19">
      <t>カンゴシ</t>
    </rPh>
    <rPh sb="25" eb="27">
      <t>ヘイセイ</t>
    </rPh>
    <rPh sb="29" eb="30">
      <t>ネン</t>
    </rPh>
    <rPh sb="32" eb="33">
      <t>ツキ</t>
    </rPh>
    <rPh sb="35" eb="36">
      <t>ニチ</t>
    </rPh>
    <rPh sb="36" eb="38">
      <t>ゲンザイ</t>
    </rPh>
    <rPh sb="39" eb="41">
      <t>ニンズウ</t>
    </rPh>
    <phoneticPr fontId="4"/>
  </si>
  <si>
    <t xml:space="preserve"> ※ (   )内は人口10万人に対する人数</t>
    <phoneticPr fontId="4"/>
  </si>
  <si>
    <t xml:space="preserve"> ※ 保育士数は有資格の常勤・非常勤職員の数</t>
    <phoneticPr fontId="4"/>
  </si>
  <si>
    <t xml:space="preserve"> ※ 平成30年12月31日現在の人数</t>
    <rPh sb="3" eb="5">
      <t>ヘイセイ</t>
    </rPh>
    <rPh sb="7" eb="8">
      <t>ネン</t>
    </rPh>
    <rPh sb="10" eb="11">
      <t>ツキ</t>
    </rPh>
    <rPh sb="13" eb="14">
      <t>ニチ</t>
    </rPh>
    <rPh sb="14" eb="16">
      <t>ゲンザイ</t>
    </rPh>
    <rPh sb="17" eb="19">
      <t>ニンズウ</t>
    </rPh>
    <phoneticPr fontId="4"/>
  </si>
  <si>
    <t>(1‰) = 0.1％</t>
    <phoneticPr fontId="4"/>
  </si>
  <si>
    <r>
      <t xml:space="preserve">保育所数
        </t>
    </r>
    <r>
      <rPr>
        <sz val="9"/>
        <rFont val="ＭＳ 明朝"/>
        <family val="1"/>
        <charset val="128"/>
      </rPr>
      <t>(施設)</t>
    </r>
    <rPh sb="0" eb="3">
      <t>ホイクショ</t>
    </rPh>
    <rPh sb="3" eb="4">
      <t>スウ</t>
    </rPh>
    <phoneticPr fontId="4"/>
  </si>
  <si>
    <r>
      <t>保育士数
       　</t>
    </r>
    <r>
      <rPr>
        <sz val="9"/>
        <rFont val="ＭＳ 明朝"/>
        <family val="1"/>
        <charset val="128"/>
      </rPr>
      <t xml:space="preserve"> (人)</t>
    </r>
    <rPh sb="0" eb="2">
      <t>ホイク</t>
    </rPh>
    <rPh sb="2" eb="3">
      <t>シ</t>
    </rPh>
    <rPh sb="3" eb="4">
      <t>スウ</t>
    </rPh>
    <rPh sb="15" eb="16">
      <t>ヒト</t>
    </rPh>
    <phoneticPr fontId="4"/>
  </si>
  <si>
    <r>
      <t xml:space="preserve">入所定員
       </t>
    </r>
    <r>
      <rPr>
        <sz val="9"/>
        <rFont val="ＭＳ 明朝"/>
        <family val="1"/>
        <charset val="128"/>
      </rPr>
      <t>　 (人)</t>
    </r>
    <rPh sb="0" eb="2">
      <t>ニュウショ</t>
    </rPh>
    <rPh sb="2" eb="4">
      <t>テイイン</t>
    </rPh>
    <phoneticPr fontId="4"/>
  </si>
  <si>
    <r>
      <t xml:space="preserve">入所児童数
       　 </t>
    </r>
    <r>
      <rPr>
        <sz val="9"/>
        <rFont val="ＭＳ 明朝"/>
        <family val="1"/>
        <charset val="128"/>
      </rPr>
      <t>(人)</t>
    </r>
    <rPh sb="0" eb="2">
      <t>ニュウショ</t>
    </rPh>
    <rPh sb="2" eb="5">
      <t>ジドウスウ</t>
    </rPh>
    <phoneticPr fontId="4"/>
  </si>
  <si>
    <t xml:space="preserve"> ※ 率算出に用いた人口は、「神奈川県人口統計調査結果」(令和２年１月１日現在 統計センター)による</t>
    <rPh sb="25" eb="27">
      <t>ケッカ</t>
    </rPh>
    <rPh sb="29" eb="31">
      <t>レイワ</t>
    </rPh>
    <rPh sb="32" eb="33">
      <t>ネン</t>
    </rPh>
    <rPh sb="34" eb="35">
      <t>ガツ</t>
    </rPh>
    <phoneticPr fontId="4"/>
  </si>
  <si>
    <t xml:space="preserve"> ※ 母子・父子世帯は、令和２年10月１日現在（令和２年国勢調査）</t>
    <rPh sb="3" eb="5">
      <t>ボシ</t>
    </rPh>
    <rPh sb="6" eb="8">
      <t>フシ</t>
    </rPh>
    <rPh sb="8" eb="10">
      <t>セタイ</t>
    </rPh>
    <rPh sb="12" eb="14">
      <t>レイワ</t>
    </rPh>
    <rPh sb="15" eb="16">
      <t>ネン</t>
    </rPh>
    <rPh sb="16" eb="17">
      <t>ヘイネン</t>
    </rPh>
    <rPh sb="18" eb="19">
      <t>ガツ</t>
    </rPh>
    <rPh sb="20" eb="21">
      <t>ニチ</t>
    </rPh>
    <rPh sb="21" eb="23">
      <t>ゲンザイ</t>
    </rPh>
    <rPh sb="24" eb="26">
      <t>レイワ</t>
    </rPh>
    <rPh sb="27" eb="28">
      <t>ネン</t>
    </rPh>
    <rPh sb="28" eb="30">
      <t>コクセイ</t>
    </rPh>
    <rPh sb="30" eb="32">
      <t>チョウサ</t>
    </rPh>
    <phoneticPr fontId="4"/>
  </si>
  <si>
    <t>人口</t>
    <rPh sb="0" eb="2">
      <t>ジンコウ</t>
    </rPh>
    <phoneticPr fontId="4"/>
  </si>
  <si>
    <t>( - )</t>
    <phoneticPr fontId="4"/>
  </si>
  <si>
    <t xml:space="preserve"> ※ 介護保険、要介護認定数は、令和６年１月末現在の認定件数（県介護保険事業状況報告）</t>
    <rPh sb="3" eb="5">
      <t>カイゴ</t>
    </rPh>
    <rPh sb="5" eb="7">
      <t>ホケン</t>
    </rPh>
    <rPh sb="8" eb="11">
      <t>ヨウカイゴ</t>
    </rPh>
    <rPh sb="11" eb="13">
      <t>ニンテイ</t>
    </rPh>
    <rPh sb="13" eb="14">
      <t>スウ</t>
    </rPh>
    <rPh sb="16" eb="18">
      <t>レイワ</t>
    </rPh>
    <rPh sb="19" eb="20">
      <t>ネン</t>
    </rPh>
    <rPh sb="21" eb="22">
      <t>ガツ</t>
    </rPh>
    <rPh sb="22" eb="23">
      <t>マツ</t>
    </rPh>
    <rPh sb="23" eb="25">
      <t>ゲンザイ</t>
    </rPh>
    <rPh sb="26" eb="28">
      <t>ニンテイ</t>
    </rPh>
    <rPh sb="28" eb="30">
      <t>ケンスウ</t>
    </rPh>
    <rPh sb="31" eb="32">
      <t>ケン</t>
    </rPh>
    <rPh sb="32" eb="34">
      <t>カイゴ</t>
    </rPh>
    <rPh sb="34" eb="36">
      <t>ホケン</t>
    </rPh>
    <rPh sb="36" eb="38">
      <t>ジギョウ</t>
    </rPh>
    <rPh sb="38" eb="40">
      <t>ジョウキョウ</t>
    </rPh>
    <rPh sb="40" eb="42">
      <t>ホウコク</t>
    </rPh>
    <phoneticPr fontId="4"/>
  </si>
  <si>
    <t xml:space="preserve"> ※ 身体障害者数、知的障害者数は、令和５年３月31日現在（令和４年神奈川県福祉統計）</t>
    <rPh sb="3" eb="5">
      <t>シンタイ</t>
    </rPh>
    <rPh sb="5" eb="8">
      <t>ショウガイシャ</t>
    </rPh>
    <rPh sb="8" eb="9">
      <t>スウ</t>
    </rPh>
    <rPh sb="10" eb="12">
      <t>チテキ</t>
    </rPh>
    <rPh sb="12" eb="15">
      <t>ショウガイシャ</t>
    </rPh>
    <rPh sb="15" eb="16">
      <t>スウ</t>
    </rPh>
    <rPh sb="18" eb="20">
      <t>レイワ</t>
    </rPh>
    <rPh sb="21" eb="22">
      <t>ネン</t>
    </rPh>
    <rPh sb="23" eb="24">
      <t>ガツ</t>
    </rPh>
    <rPh sb="26" eb="27">
      <t>ニチ</t>
    </rPh>
    <rPh sb="27" eb="29">
      <t>ゲンザイ</t>
    </rPh>
    <rPh sb="30" eb="32">
      <t>レイワ</t>
    </rPh>
    <rPh sb="33" eb="34">
      <t>ネン</t>
    </rPh>
    <rPh sb="34" eb="37">
      <t>カナガワ</t>
    </rPh>
    <rPh sb="37" eb="38">
      <t>ケン</t>
    </rPh>
    <rPh sb="38" eb="40">
      <t>フクシ</t>
    </rPh>
    <rPh sb="40" eb="42">
      <t>トウケイ</t>
    </rPh>
    <phoneticPr fontId="4"/>
  </si>
  <si>
    <t xml:space="preserve"> ※ 老齢人口及びその人口構成比は、令和６年１月１日現在（県年齢別人口統計調査結果）</t>
    <rPh sb="3" eb="5">
      <t>ロウレイ</t>
    </rPh>
    <rPh sb="5" eb="7">
      <t>ジンコウ</t>
    </rPh>
    <rPh sb="7" eb="8">
      <t>オヨ</t>
    </rPh>
    <rPh sb="11" eb="13">
      <t>ジンコウ</t>
    </rPh>
    <rPh sb="13" eb="16">
      <t>コウセイヒ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ネンレイ</t>
    </rPh>
    <rPh sb="32" eb="33">
      <t>ベツ</t>
    </rPh>
    <rPh sb="33" eb="35">
      <t>ジンコウ</t>
    </rPh>
    <rPh sb="35" eb="37">
      <t>トウケイ</t>
    </rPh>
    <rPh sb="37" eb="39">
      <t>チョウサ</t>
    </rPh>
    <rPh sb="39" eb="41">
      <t>ケッカ</t>
    </rPh>
    <phoneticPr fontId="4"/>
  </si>
  <si>
    <t xml:space="preserve"> ※ 児童数は、令和６年１月１日現在（県年齢別人口統計調査結果）</t>
    <rPh sb="3" eb="6">
      <t>ジドウスウ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ゲンザイ</t>
    </rPh>
    <rPh sb="19" eb="20">
      <t>ケン</t>
    </rPh>
    <rPh sb="20" eb="23">
      <t>ネンレイベツ</t>
    </rPh>
    <rPh sb="23" eb="25">
      <t>ジンコウ</t>
    </rPh>
    <rPh sb="25" eb="27">
      <t>トウケイ</t>
    </rPh>
    <rPh sb="27" eb="29">
      <t>チョウサ</t>
    </rPh>
    <rPh sb="29" eb="31">
      <t>ケッカ</t>
    </rPh>
    <phoneticPr fontId="4"/>
  </si>
  <si>
    <t>（単位：人)令和４年12月31日現在</t>
    <rPh sb="6" eb="8">
      <t>レイワ</t>
    </rPh>
    <rPh sb="9" eb="10">
      <t>ネン</t>
    </rPh>
    <rPh sb="10" eb="11">
      <t>ヘイネン</t>
    </rPh>
    <rPh sb="12" eb="13">
      <t>ガツ</t>
    </rPh>
    <rPh sb="15" eb="16">
      <t>ニチ</t>
    </rPh>
    <rPh sb="16" eb="18">
      <t>ゲンザイ</t>
    </rPh>
    <phoneticPr fontId="4"/>
  </si>
  <si>
    <t>「県勢要覧(令和６年度版)」</t>
    <phoneticPr fontId="4"/>
  </si>
  <si>
    <t>「厚生労働省　令和４年医師・歯科医師・薬剤師の概況」</t>
    <rPh sb="1" eb="3">
      <t>コウセイ</t>
    </rPh>
    <rPh sb="3" eb="6">
      <t>ロウドウショウ</t>
    </rPh>
    <rPh sb="7" eb="9">
      <t>レイワ</t>
    </rPh>
    <rPh sb="10" eb="11">
      <t>ネン</t>
    </rPh>
    <rPh sb="11" eb="13">
      <t>イシ</t>
    </rPh>
    <rPh sb="14" eb="16">
      <t>シカ</t>
    </rPh>
    <rPh sb="16" eb="18">
      <t>イシ</t>
    </rPh>
    <rPh sb="19" eb="22">
      <t>ヤクザイシ</t>
    </rPh>
    <rPh sb="23" eb="25">
      <t>ガイキョウ</t>
    </rPh>
    <phoneticPr fontId="4"/>
  </si>
  <si>
    <t>令和５年４月１日現在</t>
    <rPh sb="0" eb="2">
      <t>レイワ</t>
    </rPh>
    <rPh sb="3" eb="4">
      <t>ネン</t>
    </rPh>
    <phoneticPr fontId="4"/>
  </si>
  <si>
    <t>「県勢要覧(令和６年度版)」</t>
    <rPh sb="1" eb="3">
      <t>ケンセイ</t>
    </rPh>
    <rPh sb="3" eb="5">
      <t>ヨウラン</t>
    </rPh>
    <rPh sb="6" eb="8">
      <t>レイワ</t>
    </rPh>
    <rPh sb="9" eb="11">
      <t>ネンド</t>
    </rPh>
    <rPh sb="11" eb="12">
      <t>バン</t>
    </rPh>
    <phoneticPr fontId="4"/>
  </si>
  <si>
    <t>※ 県計に関する数値は令和５年10月1日現在（医療施設調査）</t>
    <rPh sb="2" eb="3">
      <t>ケン</t>
    </rPh>
    <rPh sb="3" eb="4">
      <t>ケイ</t>
    </rPh>
    <rPh sb="5" eb="6">
      <t>カン</t>
    </rPh>
    <rPh sb="8" eb="10">
      <t>スウチ</t>
    </rPh>
    <rPh sb="11" eb="13">
      <t>レイワ</t>
    </rPh>
    <rPh sb="14" eb="15">
      <t>ネン</t>
    </rPh>
    <rPh sb="15" eb="16">
      <t>ヘイネン</t>
    </rPh>
    <rPh sb="17" eb="18">
      <t>ガツ</t>
    </rPh>
    <rPh sb="19" eb="20">
      <t>ニチ</t>
    </rPh>
    <rPh sb="20" eb="22">
      <t>ゲンザイ</t>
    </rPh>
    <rPh sb="23" eb="25">
      <t>イリョウ</t>
    </rPh>
    <rPh sb="25" eb="27">
      <t>シセツ</t>
    </rPh>
    <rPh sb="27" eb="29">
      <t>チョウサ</t>
    </rPh>
    <phoneticPr fontId="4"/>
  </si>
  <si>
    <r>
      <t>※ 管内の施設数は、令和７年３月31日現在</t>
    </r>
    <r>
      <rPr>
        <sz val="8"/>
        <rFont val="ＭＳ 明朝"/>
        <family val="1"/>
        <charset val="128"/>
      </rPr>
      <t>（小田原保健福祉事務所・小田原保健福祉事務所足柄上センター 調）</t>
    </r>
    <rPh sb="2" eb="4">
      <t>カンナイ</t>
    </rPh>
    <rPh sb="5" eb="7">
      <t>シセツ</t>
    </rPh>
    <rPh sb="7" eb="8">
      <t>スウ</t>
    </rPh>
    <rPh sb="10" eb="12">
      <t>レイワ</t>
    </rPh>
    <rPh sb="13" eb="14">
      <t>ネン</t>
    </rPh>
    <rPh sb="15" eb="16">
      <t>ガツ</t>
    </rPh>
    <rPh sb="18" eb="21">
      <t>ニチゲンザイ</t>
    </rPh>
    <rPh sb="19" eb="21">
      <t>ゲンザイ</t>
    </rPh>
    <rPh sb="22" eb="25">
      <t>オダワラ</t>
    </rPh>
    <rPh sb="25" eb="27">
      <t>ホケン</t>
    </rPh>
    <rPh sb="27" eb="29">
      <t>フクシ</t>
    </rPh>
    <rPh sb="29" eb="31">
      <t>ジム</t>
    </rPh>
    <rPh sb="31" eb="32">
      <t>ショ</t>
    </rPh>
    <rPh sb="33" eb="36">
      <t>オダワラ</t>
    </rPh>
    <rPh sb="36" eb="38">
      <t>ホケン</t>
    </rPh>
    <rPh sb="38" eb="40">
      <t>フクシ</t>
    </rPh>
    <rPh sb="40" eb="42">
      <t>ジム</t>
    </rPh>
    <rPh sb="42" eb="43">
      <t>ショ</t>
    </rPh>
    <rPh sb="43" eb="46">
      <t>アシガラカミ</t>
    </rPh>
    <rPh sb="51" eb="52">
      <t>シラ</t>
    </rPh>
    <phoneticPr fontId="4"/>
  </si>
  <si>
    <r>
      <t>※ 管内の対人口10万人病床数算出に用いた人口は、令和７年３月１日現在</t>
    </r>
    <r>
      <rPr>
        <sz val="9"/>
        <rFont val="ＭＳ 明朝"/>
        <family val="1"/>
        <charset val="128"/>
      </rPr>
      <t>（神奈川県の人口と世帯）</t>
    </r>
    <rPh sb="2" eb="4">
      <t>カンナイ</t>
    </rPh>
    <rPh sb="5" eb="6">
      <t>タイ</t>
    </rPh>
    <rPh sb="6" eb="8">
      <t>ジンコウ</t>
    </rPh>
    <rPh sb="10" eb="11">
      <t>マン</t>
    </rPh>
    <rPh sb="11" eb="12">
      <t>ニン</t>
    </rPh>
    <rPh sb="12" eb="15">
      <t>ビョウショウスウ</t>
    </rPh>
    <rPh sb="15" eb="17">
      <t>サンシュツ</t>
    </rPh>
    <rPh sb="18" eb="19">
      <t>モチ</t>
    </rPh>
    <rPh sb="21" eb="23">
      <t>ジンコウ</t>
    </rPh>
    <rPh sb="25" eb="27">
      <t>レイワ</t>
    </rPh>
    <rPh sb="28" eb="29">
      <t>ネン</t>
    </rPh>
    <rPh sb="30" eb="31">
      <t>ツキ</t>
    </rPh>
    <rPh sb="32" eb="33">
      <t>ニチ</t>
    </rPh>
    <rPh sb="33" eb="35">
      <t>ゲンザイ</t>
    </rPh>
    <rPh sb="36" eb="40">
      <t>カナガワケン</t>
    </rPh>
    <rPh sb="41" eb="43">
      <t>ジンコウ</t>
    </rPh>
    <rPh sb="44" eb="46">
      <t>セタイ</t>
    </rPh>
    <phoneticPr fontId="4"/>
  </si>
  <si>
    <t>「小田原保健福祉事務所年報(令和５年度版)」</t>
    <rPh sb="1" eb="11">
      <t>オダワラホケンフクシジムショ</t>
    </rPh>
    <rPh sb="11" eb="13">
      <t>ネンポウ</t>
    </rPh>
    <phoneticPr fontId="4"/>
  </si>
  <si>
    <t>「小田原保健福祉事務所足柄上センター年報(令和５年度版)」</t>
    <rPh sb="1" eb="11">
      <t>オダワラホケンフクシジムショ</t>
    </rPh>
    <rPh sb="11" eb="14">
      <t>アシガラカミ</t>
    </rPh>
    <rPh sb="18" eb="20">
      <t>ネンポウ</t>
    </rPh>
    <phoneticPr fontId="4"/>
  </si>
  <si>
    <t xml:space="preserve"> ※ 生活保護は令和６年12月現在（生活保護統計月報(速報値)）</t>
    <rPh sb="8" eb="10">
      <t>レイワ</t>
    </rPh>
    <phoneticPr fontId="4"/>
  </si>
  <si>
    <t xml:space="preserve">    保護率の算出に用いた人口は、令和７年１月１日現在推定人口</t>
    <rPh sb="4" eb="6">
      <t>ホゴ</t>
    </rPh>
    <rPh sb="6" eb="7">
      <t>リツ</t>
    </rPh>
    <rPh sb="8" eb="10">
      <t>サンシュツ</t>
    </rPh>
    <rPh sb="11" eb="12">
      <t>モチ</t>
    </rPh>
    <rPh sb="14" eb="16">
      <t>ジンコウ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8" eb="30">
      <t>スイテイ</t>
    </rPh>
    <rPh sb="30" eb="32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</si>
</sst>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_);[Red]\(#,##0\)"/>
    <numFmt numFmtId="178" formatCode="\(0.0\)"/>
    <numFmt numFmtId="179" formatCode="#,##0_);\(#,##0\)"/>
    <numFmt numFmtId="180" formatCode="#,##0.0_);[Red]\(#,##0.0\)"/>
    <numFmt numFmtId="181" formatCode="\(General\)"/>
    <numFmt numFmtId="182" formatCode="\(#,##0\)"/>
    <numFmt numFmtId="183" formatCode="\(#,##0.0\)"/>
    <numFmt numFmtId="184" formatCode="\(0.00\)"/>
  </numFmts>
  <fonts count="26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.5"/>
      <color rgb="FF0070C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8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5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3" fillId="0" borderId="0"/>
    <xf numFmtId="0" fontId="5" fillId="0" borderId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3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top"/>
    </xf>
    <xf numFmtId="0" fontId="16" fillId="0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177" fontId="17" fillId="0" borderId="0" xfId="2" applyNumberFormat="1" applyFont="1" applyFill="1" applyAlignment="1">
      <alignment horizontal="center" vertical="center"/>
    </xf>
    <xf numFmtId="177" fontId="17" fillId="0" borderId="0" xfId="2" applyNumberFormat="1" applyFont="1" applyFill="1" applyAlignment="1">
      <alignment horizontal="right" vertical="center"/>
    </xf>
    <xf numFmtId="177" fontId="17" fillId="0" borderId="0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183" fontId="9" fillId="0" borderId="0" xfId="0" applyNumberFormat="1" applyFont="1" applyFill="1" applyBorder="1" applyAlignment="1">
      <alignment vertical="center"/>
    </xf>
    <xf numFmtId="177" fontId="7" fillId="0" borderId="0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6" fillId="4" borderId="0" xfId="0" applyFont="1" applyFill="1"/>
    <xf numFmtId="0" fontId="10" fillId="4" borderId="0" xfId="0" applyFont="1" applyFill="1" applyBorder="1" applyAlignment="1">
      <alignment vertical="center"/>
    </xf>
    <xf numFmtId="0" fontId="7" fillId="4" borderId="0" xfId="0" applyFont="1" applyFill="1" applyBorder="1"/>
    <xf numFmtId="58" fontId="7" fillId="4" borderId="0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58" fontId="7" fillId="4" borderId="0" xfId="0" applyNumberFormat="1" applyFont="1" applyFill="1" applyBorder="1" applyAlignment="1">
      <alignment horizontal="right"/>
    </xf>
    <xf numFmtId="0" fontId="6" fillId="4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6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177" fontId="7" fillId="4" borderId="0" xfId="0" applyNumberFormat="1" applyFont="1" applyFill="1" applyBorder="1" applyAlignment="1">
      <alignment vertical="center"/>
    </xf>
    <xf numFmtId="180" fontId="7" fillId="4" borderId="0" xfId="0" applyNumberFormat="1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8" fillId="0" borderId="13" xfId="0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13" xfId="2" applyNumberFormat="1" applyFont="1" applyFill="1" applyBorder="1" applyAlignment="1">
      <alignment vertical="center"/>
    </xf>
    <xf numFmtId="183" fontId="7" fillId="2" borderId="15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horizontal="right" vertical="center"/>
    </xf>
    <xf numFmtId="176" fontId="19" fillId="0" borderId="9" xfId="0" applyNumberFormat="1" applyFont="1" applyFill="1" applyBorder="1" applyAlignment="1">
      <alignment vertical="center"/>
    </xf>
    <xf numFmtId="183" fontId="7" fillId="2" borderId="14" xfId="0" applyNumberFormat="1" applyFont="1" applyFill="1" applyBorder="1" applyAlignment="1">
      <alignment vertical="center"/>
    </xf>
    <xf numFmtId="176" fontId="19" fillId="0" borderId="48" xfId="0" applyNumberFormat="1" applyFont="1" applyFill="1" applyBorder="1" applyAlignment="1">
      <alignment vertical="center"/>
    </xf>
    <xf numFmtId="176" fontId="19" fillId="0" borderId="48" xfId="0" applyNumberFormat="1" applyFont="1" applyFill="1" applyBorder="1" applyAlignment="1">
      <alignment horizontal="right" vertical="center"/>
    </xf>
    <xf numFmtId="176" fontId="19" fillId="0" borderId="50" xfId="0" applyNumberFormat="1" applyFont="1" applyFill="1" applyBorder="1" applyAlignment="1">
      <alignment vertical="center"/>
    </xf>
    <xf numFmtId="183" fontId="7" fillId="3" borderId="21" xfId="0" applyNumberFormat="1" applyFont="1" applyFill="1" applyBorder="1" applyAlignment="1">
      <alignment vertical="center"/>
    </xf>
    <xf numFmtId="183" fontId="7" fillId="3" borderId="21" xfId="0" applyNumberFormat="1" applyFont="1" applyFill="1" applyBorder="1" applyAlignment="1">
      <alignment horizontal="right" vertical="center"/>
    </xf>
    <xf numFmtId="183" fontId="7" fillId="3" borderId="14" xfId="0" applyNumberFormat="1" applyFont="1" applyFill="1" applyBorder="1" applyAlignment="1">
      <alignment vertical="center"/>
    </xf>
    <xf numFmtId="183" fontId="7" fillId="3" borderId="15" xfId="0" applyNumberFormat="1" applyFont="1" applyFill="1" applyBorder="1" applyAlignment="1">
      <alignment vertical="center"/>
    </xf>
    <xf numFmtId="183" fontId="7" fillId="3" borderId="15" xfId="0" applyNumberFormat="1" applyFont="1" applyFill="1" applyBorder="1" applyAlignment="1">
      <alignment horizontal="right" vertical="center"/>
    </xf>
    <xf numFmtId="179" fontId="19" fillId="3" borderId="13" xfId="0" applyNumberFormat="1" applyFont="1" applyFill="1" applyBorder="1" applyAlignment="1">
      <alignment vertical="center"/>
    </xf>
    <xf numFmtId="183" fontId="7" fillId="3" borderId="14" xfId="0" applyNumberFormat="1" applyFont="1" applyFill="1" applyBorder="1" applyAlignment="1">
      <alignment horizontal="right" vertical="center"/>
    </xf>
    <xf numFmtId="179" fontId="19" fillId="3" borderId="14" xfId="0" applyNumberFormat="1" applyFont="1" applyFill="1" applyBorder="1" applyAlignment="1">
      <alignment vertical="center"/>
    </xf>
    <xf numFmtId="176" fontId="20" fillId="3" borderId="76" xfId="0" applyNumberFormat="1" applyFont="1" applyFill="1" applyBorder="1" applyAlignment="1">
      <alignment vertical="center"/>
    </xf>
    <xf numFmtId="176" fontId="19" fillId="0" borderId="79" xfId="0" applyNumberFormat="1" applyFont="1" applyFill="1" applyBorder="1" applyAlignment="1">
      <alignment vertical="center"/>
    </xf>
    <xf numFmtId="177" fontId="19" fillId="4" borderId="3" xfId="0" applyNumberFormat="1" applyFont="1" applyFill="1" applyBorder="1" applyAlignment="1">
      <alignment horizontal="right" vertical="center"/>
    </xf>
    <xf numFmtId="177" fontId="19" fillId="4" borderId="13" xfId="0" applyNumberFormat="1" applyFont="1" applyFill="1" applyBorder="1" applyAlignment="1">
      <alignment horizontal="right" vertical="center"/>
    </xf>
    <xf numFmtId="177" fontId="19" fillId="4" borderId="48" xfId="0" applyNumberFormat="1" applyFont="1" applyFill="1" applyBorder="1" applyAlignment="1">
      <alignment horizontal="right" vertical="center"/>
    </xf>
    <xf numFmtId="177" fontId="19" fillId="4" borderId="11" xfId="0" applyNumberFormat="1" applyFont="1" applyFill="1" applyBorder="1" applyAlignment="1">
      <alignment horizontal="right" vertical="center"/>
    </xf>
    <xf numFmtId="177" fontId="19" fillId="4" borderId="10" xfId="0" applyNumberFormat="1" applyFont="1" applyFill="1" applyBorder="1" applyAlignment="1">
      <alignment horizontal="right" vertical="center"/>
    </xf>
    <xf numFmtId="177" fontId="19" fillId="4" borderId="1" xfId="0" applyNumberFormat="1" applyFont="1" applyFill="1" applyBorder="1" applyAlignment="1">
      <alignment horizontal="right" vertical="center"/>
    </xf>
    <xf numFmtId="177" fontId="19" fillId="4" borderId="19" xfId="0" applyNumberFormat="1" applyFont="1" applyFill="1" applyBorder="1" applyAlignment="1">
      <alignment horizontal="right" vertical="center"/>
    </xf>
    <xf numFmtId="177" fontId="19" fillId="4" borderId="39" xfId="0" applyNumberFormat="1" applyFont="1" applyFill="1" applyBorder="1" applyAlignment="1">
      <alignment horizontal="right" vertical="center"/>
    </xf>
    <xf numFmtId="177" fontId="19" fillId="4" borderId="21" xfId="0" applyNumberFormat="1" applyFont="1" applyFill="1" applyBorder="1" applyAlignment="1">
      <alignment horizontal="right" vertical="center"/>
    </xf>
    <xf numFmtId="177" fontId="19" fillId="4" borderId="40" xfId="0" applyNumberFormat="1" applyFont="1" applyFill="1" applyBorder="1" applyAlignment="1">
      <alignment horizontal="right" vertical="center"/>
    </xf>
    <xf numFmtId="177" fontId="19" fillId="4" borderId="20" xfId="0" applyNumberFormat="1" applyFont="1" applyFill="1" applyBorder="1" applyAlignment="1">
      <alignment horizontal="right" vertical="center"/>
    </xf>
    <xf numFmtId="177" fontId="19" fillId="4" borderId="2" xfId="0" applyNumberFormat="1" applyFont="1" applyFill="1" applyBorder="1" applyAlignment="1">
      <alignment horizontal="right" vertical="center"/>
    </xf>
    <xf numFmtId="177" fontId="19" fillId="4" borderId="14" xfId="0" applyNumberFormat="1" applyFont="1" applyFill="1" applyBorder="1" applyAlignment="1">
      <alignment horizontal="right" vertical="center"/>
    </xf>
    <xf numFmtId="177" fontId="19" fillId="4" borderId="9" xfId="0" applyNumberFormat="1" applyFont="1" applyFill="1" applyBorder="1" applyAlignment="1">
      <alignment horizontal="right" vertical="center"/>
    </xf>
    <xf numFmtId="177" fontId="19" fillId="4" borderId="16" xfId="0" applyNumberFormat="1" applyFont="1" applyFill="1" applyBorder="1" applyAlignment="1">
      <alignment horizontal="right" vertical="center"/>
    </xf>
    <xf numFmtId="177" fontId="19" fillId="4" borderId="23" xfId="0" applyNumberFormat="1" applyFont="1" applyFill="1" applyBorder="1" applyAlignment="1">
      <alignment horizontal="right" vertical="center"/>
    </xf>
    <xf numFmtId="177" fontId="19" fillId="4" borderId="41" xfId="0" applyNumberFormat="1" applyFont="1" applyFill="1" applyBorder="1" applyAlignment="1">
      <alignment horizontal="right" vertical="center"/>
    </xf>
    <xf numFmtId="177" fontId="19" fillId="4" borderId="22" xfId="0" applyNumberFormat="1" applyFont="1" applyFill="1" applyBorder="1" applyAlignment="1">
      <alignment horizontal="right" vertical="center"/>
    </xf>
    <xf numFmtId="177" fontId="19" fillId="4" borderId="43" xfId="0" applyNumberFormat="1" applyFont="1" applyFill="1" applyBorder="1" applyAlignment="1">
      <alignment horizontal="right" vertical="center"/>
    </xf>
    <xf numFmtId="177" fontId="19" fillId="4" borderId="75" xfId="0" applyNumberFormat="1" applyFont="1" applyFill="1" applyBorder="1" applyAlignment="1">
      <alignment horizontal="right" vertical="center"/>
    </xf>
    <xf numFmtId="177" fontId="19" fillId="4" borderId="65" xfId="0" applyNumberFormat="1" applyFont="1" applyFill="1" applyBorder="1" applyAlignment="1">
      <alignment horizontal="right" vertical="center"/>
    </xf>
    <xf numFmtId="177" fontId="19" fillId="4" borderId="74" xfId="0" applyNumberFormat="1" applyFont="1" applyFill="1" applyBorder="1" applyAlignment="1">
      <alignment horizontal="right" vertical="center"/>
    </xf>
    <xf numFmtId="177" fontId="20" fillId="4" borderId="2" xfId="0" applyNumberFormat="1" applyFont="1" applyFill="1" applyBorder="1" applyAlignment="1">
      <alignment horizontal="right" vertical="center"/>
    </xf>
    <xf numFmtId="177" fontId="20" fillId="4" borderId="64" xfId="0" applyNumberFormat="1" applyFont="1" applyFill="1" applyBorder="1" applyAlignment="1">
      <alignment horizontal="right" vertical="center"/>
    </xf>
    <xf numFmtId="177" fontId="20" fillId="4" borderId="14" xfId="0" applyNumberFormat="1" applyFont="1" applyFill="1" applyBorder="1" applyAlignment="1">
      <alignment horizontal="right" vertical="center"/>
    </xf>
    <xf numFmtId="177" fontId="20" fillId="4" borderId="9" xfId="0" applyNumberFormat="1" applyFont="1" applyFill="1" applyBorder="1" applyAlignment="1">
      <alignment horizontal="right" vertical="center"/>
    </xf>
    <xf numFmtId="177" fontId="19" fillId="4" borderId="63" xfId="0" applyNumberFormat="1" applyFont="1" applyFill="1" applyBorder="1" applyAlignment="1">
      <alignment horizontal="right" vertical="center"/>
    </xf>
    <xf numFmtId="177" fontId="19" fillId="4" borderId="60" xfId="0" applyNumberFormat="1" applyFont="1" applyFill="1" applyBorder="1" applyAlignment="1">
      <alignment horizontal="right" vertical="center"/>
    </xf>
    <xf numFmtId="177" fontId="19" fillId="4" borderId="81" xfId="0" applyNumberFormat="1" applyFont="1" applyFill="1" applyBorder="1" applyAlignment="1">
      <alignment horizontal="right" vertical="center"/>
    </xf>
    <xf numFmtId="177" fontId="7" fillId="4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9" fillId="0" borderId="46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8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9" fillId="0" borderId="59" xfId="0" applyNumberFormat="1" applyFont="1" applyFill="1" applyBorder="1" applyAlignment="1">
      <alignment horizontal="right" vertical="center"/>
    </xf>
    <xf numFmtId="177" fontId="9" fillId="0" borderId="29" xfId="0" applyNumberFormat="1" applyFont="1" applyFill="1" applyBorder="1" applyAlignment="1">
      <alignment horizontal="right" vertical="center"/>
    </xf>
    <xf numFmtId="177" fontId="9" fillId="0" borderId="49" xfId="0" applyNumberFormat="1" applyFont="1" applyFill="1" applyBorder="1" applyAlignment="1">
      <alignment horizontal="right"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>
      <alignment horizontal="right" vertical="center"/>
    </xf>
    <xf numFmtId="38" fontId="9" fillId="0" borderId="4" xfId="2" applyFont="1" applyFill="1" applyBorder="1" applyAlignment="1">
      <alignment horizontal="right" vertical="center"/>
    </xf>
    <xf numFmtId="181" fontId="9" fillId="0" borderId="4" xfId="0" applyNumberFormat="1" applyFont="1" applyFill="1" applyBorder="1" applyAlignment="1">
      <alignment horizontal="right" vertical="center"/>
    </xf>
    <xf numFmtId="38" fontId="9" fillId="0" borderId="2" xfId="2" applyFont="1" applyFill="1" applyBorder="1" applyAlignment="1">
      <alignment horizontal="right" vertical="center"/>
    </xf>
    <xf numFmtId="38" fontId="9" fillId="0" borderId="10" xfId="2" applyFont="1" applyFill="1" applyBorder="1" applyAlignment="1">
      <alignment horizontal="right" vertical="center"/>
    </xf>
    <xf numFmtId="178" fontId="9" fillId="0" borderId="7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184" fontId="9" fillId="0" borderId="1" xfId="0" quotePrefix="1" applyNumberFormat="1" applyFont="1" applyFill="1" applyBorder="1" applyAlignment="1">
      <alignment horizontal="right" vertical="center" shrinkToFit="1"/>
    </xf>
    <xf numFmtId="177" fontId="9" fillId="0" borderId="88" xfId="0" applyNumberFormat="1" applyFont="1" applyFill="1" applyBorder="1" applyAlignment="1">
      <alignment horizontal="right" vertical="center"/>
    </xf>
    <xf numFmtId="177" fontId="9" fillId="0" borderId="5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6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10" xfId="0" applyNumberFormat="1" applyFont="1" applyFill="1" applyBorder="1" applyAlignment="1">
      <alignment horizontal="right" vertical="center"/>
    </xf>
    <xf numFmtId="177" fontId="9" fillId="0" borderId="19" xfId="0" applyNumberFormat="1" applyFont="1" applyFill="1" applyBorder="1" applyAlignment="1">
      <alignment horizontal="right" vertical="center"/>
    </xf>
    <xf numFmtId="38" fontId="9" fillId="0" borderId="7" xfId="2" applyFont="1" applyFill="1" applyBorder="1" applyAlignment="1">
      <alignment horizontal="right" vertical="center"/>
    </xf>
    <xf numFmtId="181" fontId="9" fillId="0" borderId="7" xfId="0" applyNumberFormat="1" applyFont="1" applyFill="1" applyBorder="1" applyAlignment="1">
      <alignment horizontal="right" vertical="center"/>
    </xf>
    <xf numFmtId="181" fontId="9" fillId="0" borderId="19" xfId="0" applyNumberFormat="1" applyFont="1" applyFill="1" applyBorder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177" fontId="9" fillId="0" borderId="89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177" fontId="9" fillId="0" borderId="52" xfId="0" applyNumberFormat="1" applyFont="1" applyFill="1" applyBorder="1" applyAlignment="1">
      <alignment horizontal="right" vertical="center"/>
    </xf>
    <xf numFmtId="177" fontId="9" fillId="0" borderId="26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9" fillId="0" borderId="9" xfId="0" applyNumberFormat="1" applyFont="1" applyFill="1" applyBorder="1" applyAlignment="1">
      <alignment horizontal="right" vertical="center"/>
    </xf>
    <xf numFmtId="177" fontId="9" fillId="0" borderId="86" xfId="0" applyNumberFormat="1" applyFont="1" applyFill="1" applyBorder="1" applyAlignment="1">
      <alignment horizontal="right" vertical="center"/>
    </xf>
    <xf numFmtId="184" fontId="9" fillId="0" borderId="86" xfId="0" quotePrefix="1" applyNumberFormat="1" applyFont="1" applyFill="1" applyBorder="1" applyAlignment="1">
      <alignment horizontal="right" vertical="center" shrinkToFit="1"/>
    </xf>
    <xf numFmtId="177" fontId="9" fillId="0" borderId="90" xfId="0" applyNumberFormat="1" applyFont="1" applyFill="1" applyBorder="1" applyAlignment="1">
      <alignment horizontal="right" vertical="center"/>
    </xf>
    <xf numFmtId="0" fontId="11" fillId="0" borderId="16" xfId="0" applyFont="1" applyFill="1" applyBorder="1" applyAlignment="1">
      <alignment horizontal="center" vertical="center"/>
    </xf>
    <xf numFmtId="177" fontId="9" fillId="0" borderId="36" xfId="0" applyNumberFormat="1" applyFont="1" applyFill="1" applyBorder="1" applyAlignment="1">
      <alignment horizontal="right" vertical="center"/>
    </xf>
    <xf numFmtId="177" fontId="9" fillId="0" borderId="18" xfId="0" applyNumberFormat="1" applyFont="1" applyFill="1" applyBorder="1" applyAlignment="1">
      <alignment horizontal="right" vertical="center"/>
    </xf>
    <xf numFmtId="177" fontId="9" fillId="0" borderId="25" xfId="0" applyNumberFormat="1" applyFont="1" applyFill="1" applyBorder="1" applyAlignment="1">
      <alignment horizontal="right" vertical="center"/>
    </xf>
    <xf numFmtId="177" fontId="9" fillId="0" borderId="16" xfId="0" applyNumberFormat="1" applyFont="1" applyFill="1" applyBorder="1" applyAlignment="1">
      <alignment horizontal="right" vertical="center"/>
    </xf>
    <xf numFmtId="177" fontId="9" fillId="0" borderId="23" xfId="0" applyNumberFormat="1" applyFont="1" applyFill="1" applyBorder="1" applyAlignment="1">
      <alignment horizontal="right" vertical="center"/>
    </xf>
    <xf numFmtId="38" fontId="9" fillId="0" borderId="25" xfId="2" applyFont="1" applyFill="1" applyBorder="1" applyAlignment="1">
      <alignment horizontal="right" vertical="center"/>
    </xf>
    <xf numFmtId="181" fontId="9" fillId="0" borderId="25" xfId="0" applyNumberFormat="1" applyFont="1" applyFill="1" applyBorder="1" applyAlignment="1">
      <alignment horizontal="right" vertical="center"/>
    </xf>
    <xf numFmtId="38" fontId="9" fillId="0" borderId="16" xfId="2" applyFont="1" applyFill="1" applyBorder="1" applyAlignment="1">
      <alignment horizontal="right" vertical="center"/>
    </xf>
    <xf numFmtId="181" fontId="9" fillId="0" borderId="23" xfId="0" applyNumberFormat="1" applyFont="1" applyFill="1" applyBorder="1" applyAlignment="1">
      <alignment horizontal="right" vertical="center"/>
    </xf>
    <xf numFmtId="178" fontId="9" fillId="0" borderId="25" xfId="0" applyNumberFormat="1" applyFont="1" applyFill="1" applyBorder="1" applyAlignment="1">
      <alignment horizontal="right" vertical="center"/>
    </xf>
    <xf numFmtId="177" fontId="9" fillId="0" borderId="20" xfId="0" applyNumberFormat="1" applyFont="1" applyFill="1" applyBorder="1" applyAlignment="1">
      <alignment horizontal="right" vertical="center"/>
    </xf>
    <xf numFmtId="184" fontId="9" fillId="0" borderId="20" xfId="0" quotePrefix="1" applyNumberFormat="1" applyFont="1" applyFill="1" applyBorder="1" applyAlignment="1">
      <alignment horizontal="right" vertical="center" shrinkToFit="1"/>
    </xf>
    <xf numFmtId="177" fontId="9" fillId="0" borderId="38" xfId="0" applyNumberFormat="1" applyFont="1" applyFill="1" applyBorder="1" applyAlignment="1">
      <alignment horizontal="right" vertical="center"/>
    </xf>
    <xf numFmtId="177" fontId="9" fillId="0" borderId="91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>
      <alignment horizontal="right" vertical="center"/>
    </xf>
    <xf numFmtId="177" fontId="9" fillId="0" borderId="22" xfId="0" applyNumberFormat="1" applyFont="1" applyFill="1" applyBorder="1" applyAlignment="1">
      <alignment horizontal="right" vertical="center"/>
    </xf>
    <xf numFmtId="184" fontId="9" fillId="0" borderId="22" xfId="0" quotePrefix="1" applyNumberFormat="1" applyFont="1" applyFill="1" applyBorder="1" applyAlignment="1">
      <alignment horizontal="right" vertical="center" shrinkToFit="1"/>
    </xf>
    <xf numFmtId="177" fontId="9" fillId="0" borderId="87" xfId="0" applyNumberFormat="1" applyFont="1" applyFill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177" fontId="9" fillId="0" borderId="44" xfId="0" applyNumberFormat="1" applyFont="1" applyFill="1" applyBorder="1" applyAlignment="1">
      <alignment horizontal="right" vertical="center"/>
    </xf>
    <xf numFmtId="177" fontId="9" fillId="0" borderId="30" xfId="0" applyNumberFormat="1" applyFont="1" applyFill="1" applyBorder="1" applyAlignment="1">
      <alignment horizontal="right" vertical="center"/>
    </xf>
    <xf numFmtId="177" fontId="9" fillId="0" borderId="34" xfId="0" applyNumberFormat="1" applyFont="1" applyFill="1" applyBorder="1" applyAlignment="1">
      <alignment horizontal="right" vertical="center"/>
    </xf>
    <xf numFmtId="177" fontId="9" fillId="0" borderId="33" xfId="0" applyNumberFormat="1" applyFont="1" applyFill="1" applyBorder="1" applyAlignment="1">
      <alignment horizontal="right" vertical="center"/>
    </xf>
    <xf numFmtId="177" fontId="9" fillId="0" borderId="35" xfId="0" applyNumberFormat="1" applyFont="1" applyFill="1" applyBorder="1" applyAlignment="1">
      <alignment horizontal="right" vertical="center"/>
    </xf>
    <xf numFmtId="38" fontId="9" fillId="0" borderId="34" xfId="2" applyFont="1" applyFill="1" applyBorder="1" applyAlignment="1">
      <alignment horizontal="right" vertical="center"/>
    </xf>
    <xf numFmtId="181" fontId="9" fillId="0" borderId="34" xfId="0" applyNumberFormat="1" applyFont="1" applyFill="1" applyBorder="1" applyAlignment="1">
      <alignment horizontal="right" vertical="center"/>
    </xf>
    <xf numFmtId="38" fontId="9" fillId="0" borderId="33" xfId="2" applyFont="1" applyFill="1" applyBorder="1" applyAlignment="1">
      <alignment horizontal="right" vertical="center"/>
    </xf>
    <xf numFmtId="181" fontId="9" fillId="0" borderId="35" xfId="0" applyNumberFormat="1" applyFont="1" applyFill="1" applyBorder="1" applyAlignment="1">
      <alignment horizontal="right" vertical="center"/>
    </xf>
    <xf numFmtId="177" fontId="9" fillId="0" borderId="92" xfId="0" applyNumberFormat="1" applyFont="1" applyFill="1" applyBorder="1" applyAlignment="1">
      <alignment horizontal="right" vertical="center"/>
    </xf>
    <xf numFmtId="0" fontId="11" fillId="0" borderId="58" xfId="0" applyFont="1" applyFill="1" applyBorder="1" applyAlignment="1">
      <alignment horizontal="center" vertical="center"/>
    </xf>
    <xf numFmtId="177" fontId="9" fillId="0" borderId="54" xfId="0" applyNumberFormat="1" applyFont="1" applyFill="1" applyBorder="1" applyAlignment="1">
      <alignment horizontal="right" vertical="center"/>
    </xf>
    <xf numFmtId="177" fontId="9" fillId="0" borderId="55" xfId="0" applyNumberFormat="1" applyFont="1" applyFill="1" applyBorder="1" applyAlignment="1">
      <alignment horizontal="right" vertical="center"/>
    </xf>
    <xf numFmtId="177" fontId="9" fillId="0" borderId="58" xfId="0" applyNumberFormat="1" applyFont="1" applyFill="1" applyBorder="1" applyAlignment="1">
      <alignment horizontal="right" vertical="center"/>
    </xf>
    <xf numFmtId="38" fontId="9" fillId="0" borderId="49" xfId="2" applyFont="1" applyFill="1" applyBorder="1" applyAlignment="1">
      <alignment horizontal="right" vertical="center"/>
    </xf>
    <xf numFmtId="181" fontId="9" fillId="0" borderId="49" xfId="0" applyNumberFormat="1" applyFont="1" applyFill="1" applyBorder="1" applyAlignment="1">
      <alignment horizontal="right" vertical="center"/>
    </xf>
    <xf numFmtId="38" fontId="9" fillId="0" borderId="58" xfId="2" applyFont="1" applyFill="1" applyBorder="1" applyAlignment="1">
      <alignment horizontal="right" vertical="center"/>
    </xf>
    <xf numFmtId="181" fontId="9" fillId="0" borderId="50" xfId="0" applyNumberFormat="1" applyFont="1" applyFill="1" applyBorder="1" applyAlignment="1">
      <alignment horizontal="right" vertical="center"/>
    </xf>
    <xf numFmtId="177" fontId="9" fillId="0" borderId="48" xfId="0" applyNumberFormat="1" applyFont="1" applyFill="1" applyBorder="1" applyAlignment="1">
      <alignment horizontal="right" vertical="center"/>
    </xf>
    <xf numFmtId="184" fontId="9" fillId="0" borderId="48" xfId="0" quotePrefix="1" applyNumberFormat="1" applyFont="1" applyFill="1" applyBorder="1" applyAlignment="1">
      <alignment horizontal="right" vertical="center" shrinkToFit="1"/>
    </xf>
    <xf numFmtId="0" fontId="11" fillId="0" borderId="75" xfId="0" applyFont="1" applyFill="1" applyBorder="1" applyAlignment="1">
      <alignment horizontal="center" vertical="center"/>
    </xf>
    <xf numFmtId="177" fontId="9" fillId="0" borderId="66" xfId="0" applyNumberFormat="1" applyFont="1" applyFill="1" applyBorder="1" applyAlignment="1">
      <alignment horizontal="right" vertical="center"/>
    </xf>
    <xf numFmtId="177" fontId="9" fillId="0" borderId="73" xfId="0" applyNumberFormat="1" applyFont="1" applyFill="1" applyBorder="1" applyAlignment="1">
      <alignment horizontal="right" vertical="center"/>
    </xf>
    <xf numFmtId="177" fontId="9" fillId="0" borderId="78" xfId="0" applyNumberFormat="1" applyFont="1" applyFill="1" applyBorder="1" applyAlignment="1">
      <alignment horizontal="right" vertical="center"/>
    </xf>
    <xf numFmtId="177" fontId="9" fillId="0" borderId="75" xfId="0" applyNumberFormat="1" applyFont="1" applyFill="1" applyBorder="1" applyAlignment="1">
      <alignment horizontal="right" vertical="center"/>
    </xf>
    <xf numFmtId="177" fontId="9" fillId="0" borderId="74" xfId="0" applyNumberFormat="1" applyFont="1" applyFill="1" applyBorder="1" applyAlignment="1">
      <alignment horizontal="right" vertical="center"/>
    </xf>
    <xf numFmtId="38" fontId="9" fillId="0" borderId="78" xfId="2" applyFont="1" applyFill="1" applyBorder="1" applyAlignment="1">
      <alignment horizontal="right" vertical="center"/>
    </xf>
    <xf numFmtId="181" fontId="9" fillId="0" borderId="78" xfId="0" applyNumberFormat="1" applyFont="1" applyFill="1" applyBorder="1" applyAlignment="1">
      <alignment horizontal="right" vertical="center"/>
    </xf>
    <xf numFmtId="38" fontId="9" fillId="0" borderId="75" xfId="2" applyFont="1" applyFill="1" applyBorder="1" applyAlignment="1">
      <alignment horizontal="right" vertical="center"/>
    </xf>
    <xf numFmtId="181" fontId="9" fillId="0" borderId="74" xfId="0" applyNumberFormat="1" applyFont="1" applyFill="1" applyBorder="1" applyAlignment="1">
      <alignment horizontal="right" vertical="center"/>
    </xf>
    <xf numFmtId="178" fontId="9" fillId="0" borderId="78" xfId="0" applyNumberFormat="1" applyFont="1" applyFill="1" applyBorder="1" applyAlignment="1">
      <alignment horizontal="right" vertical="center"/>
    </xf>
    <xf numFmtId="177" fontId="9" fillId="0" borderId="65" xfId="0" applyNumberFormat="1" applyFont="1" applyFill="1" applyBorder="1" applyAlignment="1">
      <alignment horizontal="right" vertical="center"/>
    </xf>
    <xf numFmtId="184" fontId="9" fillId="0" borderId="65" xfId="0" quotePrefix="1" applyNumberFormat="1" applyFont="1" applyFill="1" applyBorder="1" applyAlignment="1">
      <alignment horizontal="right" vertical="center" shrinkToFit="1"/>
    </xf>
    <xf numFmtId="177" fontId="9" fillId="0" borderId="93" xfId="0" applyNumberFormat="1" applyFont="1" applyFill="1" applyBorder="1" applyAlignment="1">
      <alignment horizontal="right" vertical="center"/>
    </xf>
    <xf numFmtId="0" fontId="22" fillId="0" borderId="84" xfId="0" applyFont="1" applyFill="1" applyBorder="1" applyAlignment="1">
      <alignment horizontal="center" vertical="center"/>
    </xf>
    <xf numFmtId="177" fontId="23" fillId="0" borderId="70" xfId="0" applyNumberFormat="1" applyFont="1" applyFill="1" applyBorder="1" applyAlignment="1">
      <alignment horizontal="right" vertical="center"/>
    </xf>
    <xf numFmtId="177" fontId="23" fillId="0" borderId="69" xfId="0" applyNumberFormat="1" applyFont="1" applyFill="1" applyBorder="1" applyAlignment="1">
      <alignment horizontal="right" vertical="center"/>
    </xf>
    <xf numFmtId="177" fontId="23" fillId="0" borderId="82" xfId="0" applyNumberFormat="1" applyFont="1" applyFill="1" applyBorder="1" applyAlignment="1">
      <alignment horizontal="right" vertical="center"/>
    </xf>
    <xf numFmtId="177" fontId="23" fillId="0" borderId="84" xfId="0" applyNumberFormat="1" applyFont="1" applyFill="1" applyBorder="1" applyAlignment="1">
      <alignment horizontal="right" vertical="center"/>
    </xf>
    <xf numFmtId="177" fontId="23" fillId="0" borderId="80" xfId="0" applyNumberFormat="1" applyFont="1" applyFill="1" applyBorder="1" applyAlignment="1">
      <alignment horizontal="right" vertical="center"/>
    </xf>
    <xf numFmtId="38" fontId="23" fillId="0" borderId="82" xfId="2" applyFont="1" applyFill="1" applyBorder="1" applyAlignment="1">
      <alignment horizontal="right" vertical="center"/>
    </xf>
    <xf numFmtId="181" fontId="23" fillId="0" borderId="82" xfId="0" applyNumberFormat="1" applyFont="1" applyFill="1" applyBorder="1" applyAlignment="1">
      <alignment horizontal="right" vertical="center"/>
    </xf>
    <xf numFmtId="38" fontId="23" fillId="0" borderId="84" xfId="2" applyFont="1" applyFill="1" applyBorder="1" applyAlignment="1">
      <alignment horizontal="right" vertical="center"/>
    </xf>
    <xf numFmtId="181" fontId="23" fillId="0" borderId="80" xfId="0" applyNumberFormat="1" applyFont="1" applyFill="1" applyBorder="1" applyAlignment="1">
      <alignment horizontal="right" vertical="center"/>
    </xf>
    <xf numFmtId="178" fontId="23" fillId="0" borderId="82" xfId="0" applyNumberFormat="1" applyFont="1" applyFill="1" applyBorder="1" applyAlignment="1">
      <alignment horizontal="right" vertical="center"/>
    </xf>
    <xf numFmtId="177" fontId="23" fillId="0" borderId="94" xfId="0" applyNumberFormat="1" applyFont="1" applyFill="1" applyBorder="1" applyAlignment="1">
      <alignment horizontal="right" vertical="center"/>
    </xf>
    <xf numFmtId="184" fontId="9" fillId="0" borderId="94" xfId="0" quotePrefix="1" applyNumberFormat="1" applyFont="1" applyFill="1" applyBorder="1" applyAlignment="1">
      <alignment horizontal="right" vertical="center" shrinkToFit="1"/>
    </xf>
    <xf numFmtId="177" fontId="23" fillId="0" borderId="95" xfId="0" applyNumberFormat="1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center" vertical="center"/>
    </xf>
    <xf numFmtId="38" fontId="9" fillId="0" borderId="53" xfId="2" applyFont="1" applyFill="1" applyBorder="1" applyAlignment="1">
      <alignment horizontal="right" vertical="center" shrinkToFit="1"/>
    </xf>
    <xf numFmtId="38" fontId="9" fillId="0" borderId="24" xfId="2" applyFont="1" applyFill="1" applyBorder="1" applyAlignment="1">
      <alignment horizontal="right"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9" fillId="0" borderId="12" xfId="2" applyFont="1" applyFill="1" applyBorder="1" applyAlignment="1">
      <alignment horizontal="right" vertical="center" shrinkToFit="1"/>
    </xf>
    <xf numFmtId="38" fontId="9" fillId="0" borderId="17" xfId="2" applyFont="1" applyFill="1" applyBorder="1" applyAlignment="1">
      <alignment horizontal="right" vertical="center" shrinkToFit="1"/>
    </xf>
    <xf numFmtId="182" fontId="9" fillId="0" borderId="8" xfId="2" applyNumberFormat="1" applyFont="1" applyFill="1" applyBorder="1" applyAlignment="1">
      <alignment horizontal="right" vertical="center" shrinkToFit="1"/>
    </xf>
    <xf numFmtId="38" fontId="9" fillId="0" borderId="12" xfId="2" applyFont="1" applyFill="1" applyBorder="1" applyAlignment="1">
      <alignment horizontal="right" vertical="center"/>
    </xf>
    <xf numFmtId="182" fontId="9" fillId="0" borderId="17" xfId="0" applyNumberFormat="1" applyFont="1" applyFill="1" applyBorder="1" applyAlignment="1">
      <alignment horizontal="right" vertical="center" shrinkToFit="1"/>
    </xf>
    <xf numFmtId="178" fontId="9" fillId="0" borderId="8" xfId="0" applyNumberFormat="1" applyFont="1" applyFill="1" applyBorder="1" applyAlignment="1">
      <alignment horizontal="right" vertical="center"/>
    </xf>
    <xf numFmtId="38" fontId="9" fillId="0" borderId="15" xfId="2" applyFont="1" applyFill="1" applyBorder="1" applyAlignment="1">
      <alignment horizontal="right" vertical="center" shrinkToFit="1"/>
    </xf>
    <xf numFmtId="184" fontId="9" fillId="0" borderId="15" xfId="0" quotePrefix="1" applyNumberFormat="1" applyFont="1" applyFill="1" applyBorder="1" applyAlignment="1">
      <alignment horizontal="right" vertical="center" shrinkToFit="1"/>
    </xf>
    <xf numFmtId="38" fontId="9" fillId="0" borderId="96" xfId="2" applyFont="1" applyFill="1" applyBorder="1" applyAlignment="1">
      <alignment horizontal="right" vertical="center" shrinkToFit="1"/>
    </xf>
    <xf numFmtId="0" fontId="24" fillId="0" borderId="0" xfId="0" applyFont="1" applyFill="1" applyAlignment="1">
      <alignment horizontal="left" vertical="center"/>
    </xf>
    <xf numFmtId="177" fontId="6" fillId="0" borderId="0" xfId="0" applyNumberFormat="1" applyFont="1" applyFill="1" applyAlignment="1">
      <alignment horizontal="center" vertical="center"/>
    </xf>
    <xf numFmtId="0" fontId="24" fillId="0" borderId="0" xfId="0" applyFont="1" applyFill="1"/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9" fillId="0" borderId="5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5" fillId="0" borderId="68" xfId="0" applyFont="1" applyFill="1" applyBorder="1" applyAlignment="1">
      <alignment horizontal="center" vertical="center" wrapText="1" shrinkToFi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6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177" fontId="7" fillId="0" borderId="59" xfId="0" applyNumberFormat="1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vertical="center"/>
    </xf>
    <xf numFmtId="180" fontId="7" fillId="0" borderId="67" xfId="0" applyNumberFormat="1" applyFont="1" applyFill="1" applyBorder="1" applyAlignment="1">
      <alignment vertical="center"/>
    </xf>
    <xf numFmtId="177" fontId="7" fillId="0" borderId="13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80" fontId="7" fillId="0" borderId="6" xfId="0" applyNumberFormat="1" applyFont="1" applyFill="1" applyBorder="1" applyAlignment="1">
      <alignment vertical="center"/>
    </xf>
    <xf numFmtId="180" fontId="7" fillId="0" borderId="47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77" fontId="7" fillId="0" borderId="45" xfId="0" applyNumberFormat="1" applyFont="1" applyFill="1" applyBorder="1" applyAlignment="1">
      <alignment vertical="center"/>
    </xf>
    <xf numFmtId="177" fontId="7" fillId="0" borderId="31" xfId="0" applyNumberFormat="1" applyFont="1" applyFill="1" applyBorder="1" applyAlignment="1">
      <alignment vertical="center"/>
    </xf>
    <xf numFmtId="180" fontId="7" fillId="0" borderId="31" xfId="0" applyNumberFormat="1" applyFont="1" applyFill="1" applyBorder="1" applyAlignment="1">
      <alignment vertical="center"/>
    </xf>
    <xf numFmtId="180" fontId="7" fillId="0" borderId="57" xfId="0" applyNumberFormat="1" applyFont="1" applyFill="1" applyBorder="1" applyAlignment="1">
      <alignment vertical="center"/>
    </xf>
    <xf numFmtId="177" fontId="7" fillId="0" borderId="21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177" fontId="7" fillId="0" borderId="36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80" fontId="7" fillId="0" borderId="28" xfId="0" applyNumberFormat="1" applyFont="1" applyFill="1" applyBorder="1" applyAlignment="1">
      <alignment vertical="center"/>
    </xf>
    <xf numFmtId="177" fontId="7" fillId="0" borderId="36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vertical="center"/>
    </xf>
    <xf numFmtId="177" fontId="7" fillId="0" borderId="20" xfId="0" applyNumberFormat="1" applyFont="1" applyFill="1" applyBorder="1" applyAlignment="1">
      <alignment vertical="center"/>
    </xf>
    <xf numFmtId="177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vertical="center"/>
    </xf>
    <xf numFmtId="180" fontId="7" fillId="0" borderId="56" xfId="0" applyNumberFormat="1" applyFont="1" applyFill="1" applyBorder="1" applyAlignment="1">
      <alignment vertical="center"/>
    </xf>
    <xf numFmtId="180" fontId="7" fillId="0" borderId="36" xfId="0" applyNumberFormat="1" applyFont="1" applyFill="1" applyBorder="1" applyAlignment="1">
      <alignment vertical="center"/>
    </xf>
    <xf numFmtId="177" fontId="7" fillId="0" borderId="18" xfId="0" applyNumberFormat="1" applyFont="1" applyFill="1" applyBorder="1" applyAlignment="1">
      <alignment vertical="center"/>
    </xf>
    <xf numFmtId="0" fontId="7" fillId="0" borderId="48" xfId="0" applyFont="1" applyFill="1" applyBorder="1" applyAlignment="1">
      <alignment horizontal="center" vertical="center"/>
    </xf>
    <xf numFmtId="177" fontId="7" fillId="0" borderId="54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vertical="center"/>
    </xf>
    <xf numFmtId="180" fontId="7" fillId="0" borderId="51" xfId="0" applyNumberFormat="1" applyFont="1" applyFill="1" applyBorder="1" applyAlignment="1">
      <alignment vertical="center"/>
    </xf>
    <xf numFmtId="177" fontId="7" fillId="0" borderId="55" xfId="0" applyNumberFormat="1" applyFont="1" applyFill="1" applyBorder="1" applyAlignment="1">
      <alignment horizontal="right" vertical="center"/>
    </xf>
    <xf numFmtId="177" fontId="7" fillId="0" borderId="48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/>
    </xf>
    <xf numFmtId="180" fontId="7" fillId="0" borderId="27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0" fontId="6" fillId="0" borderId="64" xfId="0" applyFont="1" applyFill="1" applyBorder="1" applyAlignment="1">
      <alignment horizontal="center" vertical="center"/>
    </xf>
    <xf numFmtId="177" fontId="6" fillId="0" borderId="72" xfId="0" applyNumberFormat="1" applyFont="1" applyFill="1" applyBorder="1" applyAlignment="1">
      <alignment vertical="center"/>
    </xf>
    <xf numFmtId="177" fontId="6" fillId="0" borderId="71" xfId="0" applyNumberFormat="1" applyFont="1" applyFill="1" applyBorder="1" applyAlignment="1">
      <alignment vertical="center"/>
    </xf>
    <xf numFmtId="180" fontId="7" fillId="0" borderId="85" xfId="0" applyNumberFormat="1" applyFont="1" applyFill="1" applyBorder="1" applyAlignment="1">
      <alignment vertical="center"/>
    </xf>
    <xf numFmtId="177" fontId="6" fillId="0" borderId="77" xfId="0" applyNumberFormat="1" applyFont="1" applyFill="1" applyBorder="1" applyAlignment="1">
      <alignment vertical="center"/>
    </xf>
    <xf numFmtId="0" fontId="7" fillId="0" borderId="60" xfId="0" applyFont="1" applyFill="1" applyBorder="1" applyAlignment="1">
      <alignment horizontal="center" vertical="center" wrapText="1"/>
    </xf>
    <xf numFmtId="177" fontId="7" fillId="0" borderId="62" xfId="0" applyNumberFormat="1" applyFont="1" applyFill="1" applyBorder="1" applyAlignment="1">
      <alignment vertical="center"/>
    </xf>
    <xf numFmtId="177" fontId="7" fillId="0" borderId="83" xfId="0" applyNumberFormat="1" applyFont="1" applyFill="1" applyBorder="1" applyAlignment="1">
      <alignment vertical="center"/>
    </xf>
    <xf numFmtId="180" fontId="7" fillId="0" borderId="61" xfId="0" applyNumberFormat="1" applyFont="1" applyFill="1" applyBorder="1" applyAlignment="1">
      <alignment vertical="center"/>
    </xf>
    <xf numFmtId="177" fontId="7" fillId="0" borderId="53" xfId="0" applyNumberFormat="1" applyFont="1" applyFill="1" applyBorder="1" applyAlignment="1">
      <alignment vertical="center"/>
    </xf>
    <xf numFmtId="177" fontId="7" fillId="0" borderId="24" xfId="0" applyNumberFormat="1" applyFont="1" applyFill="1" applyBorder="1" applyAlignment="1">
      <alignment vertical="center"/>
    </xf>
    <xf numFmtId="180" fontId="7" fillId="0" borderId="68" xfId="0" applyNumberFormat="1" applyFont="1" applyFill="1" applyBorder="1" applyAlignment="1">
      <alignment vertical="center"/>
    </xf>
    <xf numFmtId="177" fontId="7" fillId="0" borderId="6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/>
    </xf>
    <xf numFmtId="0" fontId="20" fillId="0" borderId="4" xfId="0" applyFont="1" applyFill="1" applyBorder="1" applyAlignment="1">
      <alignment horizontal="left" vertical="top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</cellXfs>
  <cellStyles count="12">
    <cellStyle name="パーセント 2" xfId="1"/>
    <cellStyle name="パーセント 2 2" xfId="9"/>
    <cellStyle name="桁区切り" xfId="2" builtinId="6"/>
    <cellStyle name="桁区切り 2" xfId="3"/>
    <cellStyle name="桁区切り 2 2" xfId="6"/>
    <cellStyle name="桁区切り 3" xfId="7"/>
    <cellStyle name="桁区切り 4" xfId="11"/>
    <cellStyle name="標準" xfId="0" builtinId="0"/>
    <cellStyle name="標準 2" xfId="4"/>
    <cellStyle name="標準 2 2" xfId="5"/>
    <cellStyle name="標準 3" xfId="8"/>
    <cellStyle name="標準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342168</xdr:colOff>
      <xdr:row>1</xdr:row>
      <xdr:rowOff>181708</xdr:rowOff>
    </xdr:from>
    <xdr:to>
      <xdr:col>17</xdr:col>
      <xdr:colOff>460278</xdr:colOff>
      <xdr:row>3</xdr:row>
      <xdr:rowOff>28575</xdr:rowOff>
    </xdr:to>
    <xdr:grpSp>
      <xdr:nvGrpSpPr>
        <xdr:cNvPr id="2" name="グループ化 4"/>
        <xdr:cNvGrpSpPr>
          <a:grpSpLocks/>
        </xdr:cNvGrpSpPr>
      </xdr:nvGrpSpPr>
      <xdr:grpSpPr bwMode="auto">
        <a:xfrm>
          <a:off x="7323433" y="786826"/>
          <a:ext cx="1698139" cy="508014"/>
          <a:chOff x="5036820" y="320040"/>
          <a:chExt cx="1150620" cy="419100"/>
        </a:xfrm>
      </xdr:grpSpPr>
      <xdr:sp macro="" textlink="">
        <xdr:nvSpPr>
          <xdr:cNvPr id="3" name="大かっこ 2"/>
          <xdr:cNvSpPr/>
        </xdr:nvSpPr>
        <xdr:spPr bwMode="auto">
          <a:xfrm>
            <a:off x="5036820" y="351084"/>
            <a:ext cx="1150620" cy="333728"/>
          </a:xfrm>
          <a:prstGeom prst="bracketPair">
            <a:avLst/>
          </a:prstGeom>
          <a:noFill/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l"/>
            <a:r>
              <a:rPr kumimoji="1" lang="ja-JP" altLang="en-US" sz="800"/>
              <a:t>　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単位</a:t>
            </a: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5329243" y="320040"/>
            <a:ext cx="788270" cy="419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300"/>
              </a:lnSpc>
            </a:pPr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世帯数 ：世帯</a:t>
            </a:r>
            <a:endPara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>
              <a:lnSpc>
                <a:spcPts val="1200"/>
              </a:lnSpc>
            </a:pPr>
            <a:r>
              <a:rPr kumimoji="1" lang="ja-JP" altLang="en-US" sz="1050">
                <a:latin typeface="ＭＳ 明朝" panose="02020609040205080304" pitchFamily="17" charset="-128"/>
                <a:ea typeface="ＭＳ 明朝" panose="02020609040205080304" pitchFamily="17" charset="-128"/>
              </a:rPr>
              <a:t>その他 ： 人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view="pageBreakPreview" zoomScale="85" zoomScaleNormal="100" zoomScaleSheetLayoutView="85" workbookViewId="0">
      <selection activeCell="R23" sqref="R23"/>
    </sheetView>
  </sheetViews>
  <sheetFormatPr defaultColWidth="8.25" defaultRowHeight="12.75" x14ac:dyDescent="0.15"/>
  <cols>
    <col min="1" max="1" width="6.625" style="7" customWidth="1"/>
    <col min="2" max="4" width="7.125" style="7" customWidth="1"/>
    <col min="5" max="7" width="6" style="7" customWidth="1"/>
    <col min="8" max="8" width="7.125" style="7" customWidth="1"/>
    <col min="9" max="9" width="5.125" style="7" customWidth="1"/>
    <col min="10" max="10" width="7.125" style="7" customWidth="1"/>
    <col min="11" max="11" width="5.125" style="7" customWidth="1"/>
    <col min="12" max="12" width="7.625" style="7" customWidth="1"/>
    <col min="13" max="13" width="6.625" style="7" customWidth="1"/>
    <col min="14" max="15" width="7.125" style="7" customWidth="1"/>
    <col min="16" max="16" width="6.625" style="7" customWidth="1"/>
    <col min="17" max="18" width="7.125" style="7" customWidth="1"/>
    <col min="19" max="16384" width="8.25" style="7"/>
  </cols>
  <sheetData>
    <row r="1" spans="1:18" s="6" customFormat="1" ht="47.25" customHeight="1" x14ac:dyDescent="0.2">
      <c r="A1" s="8" t="s">
        <v>36</v>
      </c>
    </row>
    <row r="2" spans="1:18" ht="30.75" customHeight="1" x14ac:dyDescent="0.15">
      <c r="A2" s="9" t="s">
        <v>35</v>
      </c>
    </row>
    <row r="3" spans="1:18" ht="21" customHeight="1" x14ac:dyDescent="0.15">
      <c r="Q3" s="106"/>
    </row>
    <row r="4" spans="1:18" ht="27" customHeight="1" x14ac:dyDescent="0.15">
      <c r="A4" s="294" t="s">
        <v>18</v>
      </c>
      <c r="B4" s="296" t="s">
        <v>34</v>
      </c>
      <c r="C4" s="297"/>
      <c r="D4" s="297"/>
      <c r="E4" s="298" t="s">
        <v>33</v>
      </c>
      <c r="F4" s="298"/>
      <c r="G4" s="298"/>
      <c r="H4" s="296" t="s">
        <v>32</v>
      </c>
      <c r="I4" s="297"/>
      <c r="J4" s="296" t="s">
        <v>31</v>
      </c>
      <c r="K4" s="297"/>
      <c r="L4" s="307" t="s">
        <v>30</v>
      </c>
      <c r="M4" s="308"/>
      <c r="N4" s="295" t="s">
        <v>28</v>
      </c>
      <c r="O4" s="295"/>
      <c r="P4" s="295"/>
      <c r="Q4" s="301" t="s">
        <v>29</v>
      </c>
      <c r="R4" s="302"/>
    </row>
    <row r="5" spans="1:18" ht="41.25" customHeight="1" x14ac:dyDescent="0.15">
      <c r="A5" s="295"/>
      <c r="B5" s="107" t="s">
        <v>27</v>
      </c>
      <c r="C5" s="108" t="s">
        <v>26</v>
      </c>
      <c r="D5" s="109" t="s">
        <v>17</v>
      </c>
      <c r="E5" s="110" t="s">
        <v>25</v>
      </c>
      <c r="F5" s="108" t="s">
        <v>24</v>
      </c>
      <c r="G5" s="111" t="s">
        <v>17</v>
      </c>
      <c r="H5" s="303" t="s">
        <v>57</v>
      </c>
      <c r="I5" s="304"/>
      <c r="J5" s="303" t="s">
        <v>57</v>
      </c>
      <c r="K5" s="304"/>
      <c r="L5" s="305" t="s">
        <v>58</v>
      </c>
      <c r="M5" s="306"/>
      <c r="N5" s="112" t="s">
        <v>23</v>
      </c>
      <c r="O5" s="112" t="s">
        <v>22</v>
      </c>
      <c r="P5" s="112" t="s">
        <v>21</v>
      </c>
      <c r="Q5" s="113" t="s">
        <v>20</v>
      </c>
      <c r="R5" s="111" t="s">
        <v>19</v>
      </c>
    </row>
    <row r="6" spans="1:18" ht="45" customHeight="1" x14ac:dyDescent="0.15">
      <c r="A6" s="114" t="s">
        <v>0</v>
      </c>
      <c r="B6" s="115">
        <v>6637</v>
      </c>
      <c r="C6" s="116">
        <v>17383</v>
      </c>
      <c r="D6" s="117">
        <f t="shared" ref="D6:D12" si="0">SUM(B6:C6)</f>
        <v>24020</v>
      </c>
      <c r="E6" s="118">
        <v>1333</v>
      </c>
      <c r="F6" s="116">
        <v>223</v>
      </c>
      <c r="G6" s="119">
        <f t="shared" ref="G6:G12" si="1">SUM(E6:F6)</f>
        <v>1556</v>
      </c>
      <c r="H6" s="120">
        <v>6922</v>
      </c>
      <c r="I6" s="121">
        <v>106</v>
      </c>
      <c r="J6" s="122">
        <v>1967</v>
      </c>
      <c r="K6" s="121">
        <v>494</v>
      </c>
      <c r="L6" s="123">
        <v>57075</v>
      </c>
      <c r="M6" s="124">
        <v>31.2</v>
      </c>
      <c r="N6" s="125">
        <v>2832</v>
      </c>
      <c r="O6" s="125">
        <v>3506</v>
      </c>
      <c r="P6" s="126">
        <v>18.87</v>
      </c>
      <c r="Q6" s="127">
        <v>2729</v>
      </c>
      <c r="R6" s="128">
        <v>8210</v>
      </c>
    </row>
    <row r="7" spans="1:18" ht="45" customHeight="1" x14ac:dyDescent="0.15">
      <c r="A7" s="129" t="s">
        <v>3</v>
      </c>
      <c r="B7" s="130">
        <v>1133</v>
      </c>
      <c r="C7" s="131">
        <v>3894</v>
      </c>
      <c r="D7" s="132">
        <f t="shared" si="0"/>
        <v>5027</v>
      </c>
      <c r="E7" s="133">
        <v>343</v>
      </c>
      <c r="F7" s="131">
        <v>71</v>
      </c>
      <c r="G7" s="134">
        <f t="shared" si="1"/>
        <v>414</v>
      </c>
      <c r="H7" s="135">
        <v>1958</v>
      </c>
      <c r="I7" s="136">
        <v>17</v>
      </c>
      <c r="J7" s="123">
        <v>420</v>
      </c>
      <c r="K7" s="137">
        <v>113</v>
      </c>
      <c r="L7" s="120">
        <v>13479</v>
      </c>
      <c r="M7" s="138">
        <v>34.299999999999997</v>
      </c>
      <c r="N7" s="125">
        <v>353</v>
      </c>
      <c r="O7" s="125">
        <v>439</v>
      </c>
      <c r="P7" s="126">
        <v>11.19</v>
      </c>
      <c r="Q7" s="139">
        <v>627</v>
      </c>
      <c r="R7" s="134">
        <v>1887</v>
      </c>
    </row>
    <row r="8" spans="1:18" ht="45" customHeight="1" x14ac:dyDescent="0.15">
      <c r="A8" s="140" t="s">
        <v>4</v>
      </c>
      <c r="B8" s="141">
        <v>216</v>
      </c>
      <c r="C8" s="142">
        <v>736</v>
      </c>
      <c r="D8" s="143">
        <f t="shared" si="0"/>
        <v>952</v>
      </c>
      <c r="E8" s="118">
        <v>46</v>
      </c>
      <c r="F8" s="142">
        <v>8</v>
      </c>
      <c r="G8" s="119">
        <f t="shared" si="1"/>
        <v>54</v>
      </c>
      <c r="H8" s="144">
        <v>341</v>
      </c>
      <c r="I8" s="145">
        <v>3</v>
      </c>
      <c r="J8" s="122">
        <v>116</v>
      </c>
      <c r="K8" s="146">
        <v>17</v>
      </c>
      <c r="L8" s="120">
        <v>3302</v>
      </c>
      <c r="M8" s="138">
        <v>38.299999999999997</v>
      </c>
      <c r="N8" s="147">
        <v>44</v>
      </c>
      <c r="O8" s="147">
        <v>54</v>
      </c>
      <c r="P8" s="148">
        <v>6.07</v>
      </c>
      <c r="Q8" s="149">
        <v>88</v>
      </c>
      <c r="R8" s="119">
        <v>447</v>
      </c>
    </row>
    <row r="9" spans="1:18" ht="45" customHeight="1" x14ac:dyDescent="0.15">
      <c r="A9" s="150" t="s">
        <v>5</v>
      </c>
      <c r="B9" s="151">
        <v>738</v>
      </c>
      <c r="C9" s="152">
        <v>1748</v>
      </c>
      <c r="D9" s="153">
        <f t="shared" si="0"/>
        <v>2486</v>
      </c>
      <c r="E9" s="154">
        <v>144</v>
      </c>
      <c r="F9" s="152">
        <v>31</v>
      </c>
      <c r="G9" s="155">
        <f t="shared" si="1"/>
        <v>175</v>
      </c>
      <c r="H9" s="156">
        <v>573</v>
      </c>
      <c r="I9" s="157">
        <v>6</v>
      </c>
      <c r="J9" s="158">
        <v>154</v>
      </c>
      <c r="K9" s="159">
        <v>46</v>
      </c>
      <c r="L9" s="158">
        <v>5057</v>
      </c>
      <c r="M9" s="160">
        <v>29.4</v>
      </c>
      <c r="N9" s="161">
        <v>166</v>
      </c>
      <c r="O9" s="161">
        <v>220</v>
      </c>
      <c r="P9" s="162">
        <v>12.74</v>
      </c>
      <c r="Q9" s="163">
        <v>145</v>
      </c>
      <c r="R9" s="155">
        <v>603</v>
      </c>
    </row>
    <row r="10" spans="1:18" ht="45" customHeight="1" x14ac:dyDescent="0.15">
      <c r="A10" s="150" t="s">
        <v>6</v>
      </c>
      <c r="B10" s="151">
        <v>323</v>
      </c>
      <c r="C10" s="152">
        <v>830</v>
      </c>
      <c r="D10" s="153">
        <f t="shared" si="0"/>
        <v>1153</v>
      </c>
      <c r="E10" s="154">
        <v>71</v>
      </c>
      <c r="F10" s="152">
        <v>11</v>
      </c>
      <c r="G10" s="155">
        <f t="shared" si="1"/>
        <v>82</v>
      </c>
      <c r="H10" s="156">
        <v>462</v>
      </c>
      <c r="I10" s="157">
        <v>5</v>
      </c>
      <c r="J10" s="158">
        <v>116</v>
      </c>
      <c r="K10" s="159">
        <v>19</v>
      </c>
      <c r="L10" s="158">
        <v>3611</v>
      </c>
      <c r="M10" s="160">
        <v>35.4</v>
      </c>
      <c r="N10" s="161">
        <v>151</v>
      </c>
      <c r="O10" s="161">
        <v>179</v>
      </c>
      <c r="P10" s="162">
        <v>17.46</v>
      </c>
      <c r="Q10" s="163">
        <v>116</v>
      </c>
      <c r="R10" s="155">
        <v>497</v>
      </c>
    </row>
    <row r="11" spans="1:18" ht="45" customHeight="1" x14ac:dyDescent="0.15">
      <c r="A11" s="150" t="s">
        <v>7</v>
      </c>
      <c r="B11" s="151">
        <v>211</v>
      </c>
      <c r="C11" s="152">
        <v>731</v>
      </c>
      <c r="D11" s="153">
        <f t="shared" si="0"/>
        <v>942</v>
      </c>
      <c r="E11" s="154">
        <v>55</v>
      </c>
      <c r="F11" s="152">
        <v>18</v>
      </c>
      <c r="G11" s="155">
        <f t="shared" si="1"/>
        <v>73</v>
      </c>
      <c r="H11" s="156">
        <v>421</v>
      </c>
      <c r="I11" s="157">
        <v>2</v>
      </c>
      <c r="J11" s="158">
        <v>88</v>
      </c>
      <c r="K11" s="159">
        <v>23</v>
      </c>
      <c r="L11" s="158">
        <v>3873</v>
      </c>
      <c r="M11" s="160">
        <v>42.2</v>
      </c>
      <c r="N11" s="161">
        <v>62</v>
      </c>
      <c r="O11" s="161">
        <v>80</v>
      </c>
      <c r="P11" s="162">
        <v>8.85</v>
      </c>
      <c r="Q11" s="164">
        <v>210</v>
      </c>
      <c r="R11" s="155">
        <v>576</v>
      </c>
    </row>
    <row r="12" spans="1:18" ht="45" customHeight="1" x14ac:dyDescent="0.15">
      <c r="A12" s="140" t="s">
        <v>8</v>
      </c>
      <c r="B12" s="141">
        <v>941</v>
      </c>
      <c r="C12" s="142">
        <v>2283</v>
      </c>
      <c r="D12" s="143">
        <f t="shared" si="0"/>
        <v>3224</v>
      </c>
      <c r="E12" s="118">
        <v>141</v>
      </c>
      <c r="F12" s="142">
        <v>27</v>
      </c>
      <c r="G12" s="119">
        <f t="shared" si="1"/>
        <v>168</v>
      </c>
      <c r="H12" s="144">
        <v>595</v>
      </c>
      <c r="I12" s="145">
        <v>9</v>
      </c>
      <c r="J12" s="122">
        <v>162</v>
      </c>
      <c r="K12" s="146">
        <v>49</v>
      </c>
      <c r="L12" s="144">
        <v>5007</v>
      </c>
      <c r="M12" s="165">
        <v>26.7</v>
      </c>
      <c r="N12" s="166">
        <v>111</v>
      </c>
      <c r="O12" s="166">
        <v>145</v>
      </c>
      <c r="P12" s="167">
        <v>7.74</v>
      </c>
      <c r="Q12" s="168">
        <v>212</v>
      </c>
      <c r="R12" s="119">
        <v>686</v>
      </c>
    </row>
    <row r="13" spans="1:18" ht="45" customHeight="1" x14ac:dyDescent="0.15">
      <c r="A13" s="129" t="s">
        <v>13</v>
      </c>
      <c r="B13" s="130">
        <f>SUM(B8:B12)</f>
        <v>2429</v>
      </c>
      <c r="C13" s="131">
        <f t="shared" ref="C13:I13" si="2">SUM(C8:C12)</f>
        <v>6328</v>
      </c>
      <c r="D13" s="132">
        <f t="shared" si="2"/>
        <v>8757</v>
      </c>
      <c r="E13" s="133">
        <f t="shared" si="2"/>
        <v>457</v>
      </c>
      <c r="F13" s="131">
        <f t="shared" si="2"/>
        <v>95</v>
      </c>
      <c r="G13" s="134">
        <f t="shared" si="2"/>
        <v>552</v>
      </c>
      <c r="H13" s="135">
        <f t="shared" si="2"/>
        <v>2392</v>
      </c>
      <c r="I13" s="136">
        <f t="shared" si="2"/>
        <v>25</v>
      </c>
      <c r="J13" s="123">
        <f>SUM(J8:J12)</f>
        <v>636</v>
      </c>
      <c r="K13" s="137">
        <f>SUM(K8:K12)</f>
        <v>154</v>
      </c>
      <c r="L13" s="120">
        <f>L8+L9+L10+L11+L12</f>
        <v>20850</v>
      </c>
      <c r="M13" s="138">
        <v>32.6</v>
      </c>
      <c r="N13" s="125">
        <v>534</v>
      </c>
      <c r="O13" s="125">
        <v>678</v>
      </c>
      <c r="P13" s="126">
        <v>10.560747660000001</v>
      </c>
      <c r="Q13" s="139">
        <f>SUM(Q8:Q12)</f>
        <v>771</v>
      </c>
      <c r="R13" s="134">
        <f>SUM(R8:R12)</f>
        <v>2809</v>
      </c>
    </row>
    <row r="14" spans="1:18" ht="45" customHeight="1" x14ac:dyDescent="0.15">
      <c r="A14" s="169" t="s">
        <v>9</v>
      </c>
      <c r="B14" s="170">
        <v>179</v>
      </c>
      <c r="C14" s="171">
        <v>560</v>
      </c>
      <c r="D14" s="172">
        <f>SUM(B14:C14)</f>
        <v>739</v>
      </c>
      <c r="E14" s="173">
        <v>76</v>
      </c>
      <c r="F14" s="171">
        <v>16</v>
      </c>
      <c r="G14" s="174">
        <f>SUM(E14:F14)</f>
        <v>92</v>
      </c>
      <c r="H14" s="175">
        <v>753</v>
      </c>
      <c r="I14" s="176">
        <v>1</v>
      </c>
      <c r="J14" s="177">
        <v>79</v>
      </c>
      <c r="K14" s="178">
        <v>15</v>
      </c>
      <c r="L14" s="120">
        <v>4001</v>
      </c>
      <c r="M14" s="138">
        <v>38.4</v>
      </c>
      <c r="N14" s="147">
        <v>204</v>
      </c>
      <c r="O14" s="147">
        <v>222</v>
      </c>
      <c r="P14" s="148">
        <v>20.399999999999999</v>
      </c>
      <c r="Q14" s="179">
        <v>165</v>
      </c>
      <c r="R14" s="174">
        <v>643</v>
      </c>
    </row>
    <row r="15" spans="1:18" ht="45" customHeight="1" x14ac:dyDescent="0.15">
      <c r="A15" s="150" t="s">
        <v>10</v>
      </c>
      <c r="B15" s="151">
        <v>123</v>
      </c>
      <c r="C15" s="152">
        <v>379</v>
      </c>
      <c r="D15" s="153">
        <f>SUM(B15:C15)</f>
        <v>502</v>
      </c>
      <c r="E15" s="154">
        <v>47</v>
      </c>
      <c r="F15" s="152">
        <v>6</v>
      </c>
      <c r="G15" s="155">
        <f>SUM(E15:F15)</f>
        <v>53</v>
      </c>
      <c r="H15" s="156">
        <v>345</v>
      </c>
      <c r="I15" s="157">
        <v>3</v>
      </c>
      <c r="J15" s="158">
        <v>76</v>
      </c>
      <c r="K15" s="159">
        <v>15</v>
      </c>
      <c r="L15" s="158">
        <v>2896</v>
      </c>
      <c r="M15" s="160">
        <v>46</v>
      </c>
      <c r="N15" s="161">
        <v>96</v>
      </c>
      <c r="O15" s="161">
        <v>127</v>
      </c>
      <c r="P15" s="162">
        <v>20.67</v>
      </c>
      <c r="Q15" s="163">
        <v>129</v>
      </c>
      <c r="R15" s="155">
        <v>420</v>
      </c>
    </row>
    <row r="16" spans="1:18" ht="45" customHeight="1" x14ac:dyDescent="0.15">
      <c r="A16" s="180" t="s">
        <v>1</v>
      </c>
      <c r="B16" s="181">
        <v>424</v>
      </c>
      <c r="C16" s="182">
        <v>1508</v>
      </c>
      <c r="D16" s="117">
        <f>SUM(B16:C16)</f>
        <v>1932</v>
      </c>
      <c r="E16" s="183">
        <v>175</v>
      </c>
      <c r="F16" s="182">
        <v>40</v>
      </c>
      <c r="G16" s="128">
        <f>SUM(E16:F16)</f>
        <v>215</v>
      </c>
      <c r="H16" s="184">
        <v>1328</v>
      </c>
      <c r="I16" s="185">
        <v>13</v>
      </c>
      <c r="J16" s="186">
        <v>232</v>
      </c>
      <c r="K16" s="187">
        <v>51</v>
      </c>
      <c r="L16" s="144">
        <v>9792</v>
      </c>
      <c r="M16" s="165">
        <v>44.2</v>
      </c>
      <c r="N16" s="188">
        <v>638</v>
      </c>
      <c r="O16" s="188">
        <v>722</v>
      </c>
      <c r="P16" s="189">
        <v>32.71</v>
      </c>
      <c r="Q16" s="164">
        <v>442</v>
      </c>
      <c r="R16" s="128">
        <v>1309</v>
      </c>
    </row>
    <row r="17" spans="1:18" ht="45" customHeight="1" thickBot="1" x14ac:dyDescent="0.2">
      <c r="A17" s="190" t="s">
        <v>12</v>
      </c>
      <c r="B17" s="191">
        <f>SUM(B14:B16)</f>
        <v>726</v>
      </c>
      <c r="C17" s="192">
        <f>SUM(C14:C16)</f>
        <v>2447</v>
      </c>
      <c r="D17" s="193">
        <f>SUM(D14:D16)</f>
        <v>3173</v>
      </c>
      <c r="E17" s="194">
        <f t="shared" ref="E17:I17" si="3">SUM(E14:E16)</f>
        <v>298</v>
      </c>
      <c r="F17" s="192">
        <f t="shared" si="3"/>
        <v>62</v>
      </c>
      <c r="G17" s="195">
        <f t="shared" si="3"/>
        <v>360</v>
      </c>
      <c r="H17" s="196">
        <f t="shared" si="3"/>
        <v>2426</v>
      </c>
      <c r="I17" s="197">
        <f t="shared" si="3"/>
        <v>17</v>
      </c>
      <c r="J17" s="198">
        <f>SUM(J14:J16)</f>
        <v>387</v>
      </c>
      <c r="K17" s="199">
        <f>SUM(K14:K16)</f>
        <v>81</v>
      </c>
      <c r="L17" s="196">
        <f>L14+L15+L16</f>
        <v>16689</v>
      </c>
      <c r="M17" s="200">
        <v>43</v>
      </c>
      <c r="N17" s="201">
        <v>938</v>
      </c>
      <c r="O17" s="201">
        <v>1071</v>
      </c>
      <c r="P17" s="202">
        <v>27.39</v>
      </c>
      <c r="Q17" s="203">
        <f>SUM(Q14:Q16)</f>
        <v>736</v>
      </c>
      <c r="R17" s="195">
        <f>SUM(R14:R16)</f>
        <v>2372</v>
      </c>
    </row>
    <row r="18" spans="1:18" ht="48.75" customHeight="1" thickBot="1" x14ac:dyDescent="0.2">
      <c r="A18" s="204" t="s">
        <v>16</v>
      </c>
      <c r="B18" s="205">
        <v>10925</v>
      </c>
      <c r="C18" s="206">
        <v>30052</v>
      </c>
      <c r="D18" s="207">
        <f>SUM(B18:C18)</f>
        <v>40977</v>
      </c>
      <c r="E18" s="208">
        <f>SUM(E17,E13,E7,E6)</f>
        <v>2431</v>
      </c>
      <c r="F18" s="206">
        <f>SUM(F17,F13,F7,F6)</f>
        <v>451</v>
      </c>
      <c r="G18" s="209">
        <f>SUM(E18:F18)</f>
        <v>2882</v>
      </c>
      <c r="H18" s="210">
        <f>SUM(H17,H13,H7,H6)</f>
        <v>13698</v>
      </c>
      <c r="I18" s="211">
        <f>SUM(I17,I13,I7,I6)</f>
        <v>165</v>
      </c>
      <c r="J18" s="212">
        <f>SUM(J17,J13,J7,J6)</f>
        <v>3410</v>
      </c>
      <c r="K18" s="213">
        <f>SUM(K17,K13,K7,K6)</f>
        <v>842</v>
      </c>
      <c r="L18" s="212">
        <f>L6+L7+L13+L17</f>
        <v>108093</v>
      </c>
      <c r="M18" s="214">
        <v>33.200000000000003</v>
      </c>
      <c r="N18" s="215">
        <v>4657</v>
      </c>
      <c r="O18" s="215">
        <v>5694</v>
      </c>
      <c r="P18" s="216">
        <v>17.34415693</v>
      </c>
      <c r="Q18" s="217">
        <f>SUM(Q17,Q13,Q7,Q6)</f>
        <v>4863</v>
      </c>
      <c r="R18" s="209">
        <f>SUM(R17,R13,R7,R6)</f>
        <v>15278</v>
      </c>
    </row>
    <row r="19" spans="1:18" s="4" customFormat="1" ht="48.75" customHeight="1" thickTop="1" x14ac:dyDescent="0.15">
      <c r="A19" s="218" t="s">
        <v>15</v>
      </c>
      <c r="B19" s="219">
        <v>366780</v>
      </c>
      <c r="C19" s="220">
        <v>894753</v>
      </c>
      <c r="D19" s="221">
        <f>SUM(B19:C19)</f>
        <v>1261533</v>
      </c>
      <c r="E19" s="222">
        <v>50756</v>
      </c>
      <c r="F19" s="220">
        <v>8560</v>
      </c>
      <c r="G19" s="223">
        <f>SUM(E19:F19)</f>
        <v>59316</v>
      </c>
      <c r="H19" s="221">
        <v>265527</v>
      </c>
      <c r="I19" s="224">
        <v>5238</v>
      </c>
      <c r="J19" s="225">
        <v>84668</v>
      </c>
      <c r="K19" s="226">
        <v>28958</v>
      </c>
      <c r="L19" s="222">
        <v>2334481</v>
      </c>
      <c r="M19" s="227">
        <v>25.9</v>
      </c>
      <c r="N19" s="228">
        <v>124709</v>
      </c>
      <c r="O19" s="228">
        <v>152711</v>
      </c>
      <c r="P19" s="229">
        <v>16.559999999999999</v>
      </c>
      <c r="Q19" s="230">
        <v>135143</v>
      </c>
      <c r="R19" s="223">
        <v>341555</v>
      </c>
    </row>
    <row r="20" spans="1:18" ht="11.45" customHeight="1" x14ac:dyDescent="0.15">
      <c r="P20" s="299" t="s">
        <v>63</v>
      </c>
      <c r="Q20" s="300"/>
    </row>
    <row r="21" spans="1:18" ht="22.5" customHeight="1" x14ac:dyDescent="0.15">
      <c r="A21" s="231" t="s">
        <v>75</v>
      </c>
      <c r="B21" s="232"/>
      <c r="P21" s="299"/>
      <c r="Q21" s="299"/>
    </row>
    <row r="22" spans="1:18" ht="22.5" customHeight="1" x14ac:dyDescent="0.15">
      <c r="A22" s="231" t="s">
        <v>69</v>
      </c>
    </row>
    <row r="23" spans="1:18" ht="22.5" customHeight="1" x14ac:dyDescent="0.15">
      <c r="A23" s="231" t="s">
        <v>73</v>
      </c>
    </row>
    <row r="24" spans="1:18" ht="22.5" customHeight="1" x14ac:dyDescent="0.15">
      <c r="A24" s="231" t="s">
        <v>74</v>
      </c>
    </row>
    <row r="25" spans="1:18" ht="22.5" customHeight="1" x14ac:dyDescent="0.15">
      <c r="A25" s="231" t="s">
        <v>86</v>
      </c>
    </row>
    <row r="26" spans="1:18" ht="22.5" customHeight="1" x14ac:dyDescent="0.15">
      <c r="A26" s="231" t="s">
        <v>87</v>
      </c>
    </row>
    <row r="27" spans="1:18" ht="22.5" customHeight="1" x14ac:dyDescent="0.15">
      <c r="A27" s="231" t="s">
        <v>72</v>
      </c>
    </row>
    <row r="28" spans="1:18" ht="22.5" customHeight="1" x14ac:dyDescent="0.15"/>
    <row r="29" spans="1:18" ht="22.5" customHeight="1" x14ac:dyDescent="0.15"/>
    <row r="30" spans="1:18" ht="22.5" customHeight="1" x14ac:dyDescent="0.15"/>
    <row r="31" spans="1:18" ht="22.5" customHeight="1" x14ac:dyDescent="0.15"/>
    <row r="32" spans="1:18" ht="22.5" customHeight="1" x14ac:dyDescent="0.15"/>
    <row r="33" ht="22.5" customHeight="1" x14ac:dyDescent="0.15"/>
    <row r="34" ht="22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</sheetData>
  <mergeCells count="12">
    <mergeCell ref="P20:Q21"/>
    <mergeCell ref="N4:P4"/>
    <mergeCell ref="Q4:R4"/>
    <mergeCell ref="H5:I5"/>
    <mergeCell ref="J5:K5"/>
    <mergeCell ref="L5:M5"/>
    <mergeCell ref="L4:M4"/>
    <mergeCell ref="A4:A5"/>
    <mergeCell ref="B4:D4"/>
    <mergeCell ref="E4:G4"/>
    <mergeCell ref="H4:I4"/>
    <mergeCell ref="J4:K4"/>
  </mergeCells>
  <phoneticPr fontId="4"/>
  <pageMargins left="0.74803149606299213" right="0.78740157480314965" top="0.59055118110236227" bottom="0.59055118110236227" header="0.51181102362204722" footer="0.19685039370078741"/>
  <pageSetup paperSize="9" scale="72" firstPageNumber="42" fitToHeight="0" orientation="portrait" blackAndWhite="1" useFirstPageNumber="1" r:id="rId1"/>
  <headerFooter scaleWithDoc="0" alignWithMargins="0">
    <oddFooter xml:space="preserve">&amp;C&amp;P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A16" zoomScaleNormal="100" zoomScaleSheetLayoutView="100" workbookViewId="0">
      <selection activeCell="B23" sqref="B23"/>
    </sheetView>
  </sheetViews>
  <sheetFormatPr defaultColWidth="9" defaultRowHeight="12.75" x14ac:dyDescent="0.15"/>
  <cols>
    <col min="1" max="1" width="2.5" style="5" customWidth="1"/>
    <col min="2" max="2" width="11.625" style="5" customWidth="1"/>
    <col min="3" max="9" width="10.125" style="5" customWidth="1"/>
    <col min="10" max="10" width="3.75" style="5" customWidth="1"/>
    <col min="11" max="11" width="9.5" style="5" bestFit="1" customWidth="1"/>
    <col min="12" max="16384" width="9" style="5"/>
  </cols>
  <sheetData>
    <row r="1" spans="1:11" ht="13.5" customHeight="1" x14ac:dyDescent="0.2">
      <c r="E1" s="233"/>
    </row>
    <row r="2" spans="1:11" ht="18.75" customHeight="1" x14ac:dyDescent="0.15">
      <c r="A2" s="234" t="s">
        <v>47</v>
      </c>
      <c r="C2" s="10"/>
      <c r="D2" s="10"/>
      <c r="E2" s="10"/>
      <c r="F2" s="10"/>
      <c r="G2" s="10"/>
      <c r="H2" s="10"/>
    </row>
    <row r="3" spans="1:11" ht="15" customHeight="1" x14ac:dyDescent="0.15">
      <c r="B3" s="234"/>
      <c r="C3" s="10"/>
      <c r="D3" s="10"/>
      <c r="E3" s="10"/>
      <c r="F3" s="10"/>
      <c r="G3" s="10"/>
      <c r="H3" s="10"/>
      <c r="I3" s="235" t="s">
        <v>46</v>
      </c>
      <c r="K3" s="16"/>
    </row>
    <row r="4" spans="1:11" s="3" customFormat="1" ht="22.5" customHeight="1" x14ac:dyDescent="0.15">
      <c r="B4" s="309" t="s">
        <v>18</v>
      </c>
      <c r="C4" s="311" t="s">
        <v>45</v>
      </c>
      <c r="D4" s="312"/>
      <c r="E4" s="313"/>
      <c r="F4" s="311" t="s">
        <v>44</v>
      </c>
      <c r="G4" s="312"/>
      <c r="H4" s="313"/>
      <c r="I4" s="309" t="s">
        <v>43</v>
      </c>
      <c r="K4" s="18"/>
    </row>
    <row r="5" spans="1:11" s="3" customFormat="1" ht="44.25" customHeight="1" x14ac:dyDescent="0.15">
      <c r="B5" s="310"/>
      <c r="C5" s="236" t="s">
        <v>42</v>
      </c>
      <c r="D5" s="237" t="s">
        <v>40</v>
      </c>
      <c r="E5" s="238" t="s">
        <v>39</v>
      </c>
      <c r="F5" s="239" t="s">
        <v>41</v>
      </c>
      <c r="G5" s="237" t="s">
        <v>40</v>
      </c>
      <c r="H5" s="240" t="s">
        <v>39</v>
      </c>
      <c r="I5" s="310"/>
      <c r="K5" s="19"/>
    </row>
    <row r="6" spans="1:11" s="3" customFormat="1" ht="39.950000000000003" customHeight="1" x14ac:dyDescent="0.15">
      <c r="B6" s="241" t="s">
        <v>0</v>
      </c>
      <c r="C6" s="242">
        <v>13</v>
      </c>
      <c r="D6" s="243">
        <v>2117</v>
      </c>
      <c r="E6" s="244">
        <v>1142.0999999999999</v>
      </c>
      <c r="F6" s="242">
        <v>163</v>
      </c>
      <c r="G6" s="243">
        <v>65</v>
      </c>
      <c r="H6" s="244">
        <v>35.1</v>
      </c>
      <c r="I6" s="245">
        <v>109</v>
      </c>
      <c r="K6" s="20"/>
    </row>
    <row r="7" spans="1:11" s="3" customFormat="1" ht="39.950000000000003" customHeight="1" x14ac:dyDescent="0.15">
      <c r="B7" s="246" t="s">
        <v>2</v>
      </c>
      <c r="C7" s="247">
        <v>2</v>
      </c>
      <c r="D7" s="248">
        <v>398</v>
      </c>
      <c r="E7" s="244">
        <v>1016.8</v>
      </c>
      <c r="F7" s="247">
        <v>23</v>
      </c>
      <c r="G7" s="249" t="s">
        <v>38</v>
      </c>
      <c r="H7" s="250" t="s">
        <v>38</v>
      </c>
      <c r="I7" s="251">
        <v>15</v>
      </c>
      <c r="K7" s="20"/>
    </row>
    <row r="8" spans="1:11" s="3" customFormat="1" ht="39.950000000000003" customHeight="1" x14ac:dyDescent="0.15">
      <c r="B8" s="252" t="s">
        <v>4</v>
      </c>
      <c r="C8" s="253">
        <v>1</v>
      </c>
      <c r="D8" s="254">
        <v>22</v>
      </c>
      <c r="E8" s="244">
        <v>247.4</v>
      </c>
      <c r="F8" s="253">
        <v>8</v>
      </c>
      <c r="G8" s="255" t="s">
        <v>38</v>
      </c>
      <c r="H8" s="256" t="s">
        <v>38</v>
      </c>
      <c r="I8" s="257">
        <v>3</v>
      </c>
      <c r="K8" s="20"/>
    </row>
    <row r="9" spans="1:11" s="3" customFormat="1" ht="39.950000000000003" customHeight="1" x14ac:dyDescent="0.15">
      <c r="B9" s="258" t="s">
        <v>5</v>
      </c>
      <c r="C9" s="259">
        <v>1</v>
      </c>
      <c r="D9" s="260">
        <v>30</v>
      </c>
      <c r="E9" s="261">
        <v>173.8</v>
      </c>
      <c r="F9" s="262">
        <v>9</v>
      </c>
      <c r="G9" s="263" t="s">
        <v>38</v>
      </c>
      <c r="H9" s="256" t="s">
        <v>38</v>
      </c>
      <c r="I9" s="264">
        <v>6</v>
      </c>
      <c r="K9" s="20"/>
    </row>
    <row r="10" spans="1:11" s="3" customFormat="1" ht="39.950000000000003" customHeight="1" x14ac:dyDescent="0.15">
      <c r="B10" s="258" t="s">
        <v>6</v>
      </c>
      <c r="C10" s="262">
        <v>1</v>
      </c>
      <c r="D10" s="265">
        <v>296</v>
      </c>
      <c r="E10" s="261">
        <v>2892.6</v>
      </c>
      <c r="F10" s="266">
        <v>9</v>
      </c>
      <c r="G10" s="263" t="s">
        <v>38</v>
      </c>
      <c r="H10" s="267" t="s">
        <v>38</v>
      </c>
      <c r="I10" s="264">
        <v>4</v>
      </c>
      <c r="K10" s="20"/>
    </row>
    <row r="11" spans="1:11" s="3" customFormat="1" ht="39.950000000000003" customHeight="1" x14ac:dyDescent="0.15">
      <c r="B11" s="258" t="s">
        <v>7</v>
      </c>
      <c r="C11" s="268" t="s">
        <v>38</v>
      </c>
      <c r="D11" s="263" t="s">
        <v>38</v>
      </c>
      <c r="E11" s="261" t="s">
        <v>38</v>
      </c>
      <c r="F11" s="262">
        <v>6</v>
      </c>
      <c r="G11" s="269">
        <v>19</v>
      </c>
      <c r="H11" s="261">
        <v>211.7</v>
      </c>
      <c r="I11" s="264">
        <v>3</v>
      </c>
      <c r="K11" s="20"/>
    </row>
    <row r="12" spans="1:11" s="3" customFormat="1" ht="39.950000000000003" customHeight="1" x14ac:dyDescent="0.15">
      <c r="B12" s="270" t="s">
        <v>8</v>
      </c>
      <c r="C12" s="271">
        <v>1</v>
      </c>
      <c r="D12" s="272">
        <v>310</v>
      </c>
      <c r="E12" s="273">
        <v>1652</v>
      </c>
      <c r="F12" s="271">
        <v>18</v>
      </c>
      <c r="G12" s="274">
        <v>9</v>
      </c>
      <c r="H12" s="273">
        <v>48</v>
      </c>
      <c r="I12" s="275">
        <v>9</v>
      </c>
      <c r="K12" s="20"/>
    </row>
    <row r="13" spans="1:11" s="3" customFormat="1" ht="39.950000000000003" customHeight="1" x14ac:dyDescent="0.15">
      <c r="B13" s="246" t="s">
        <v>13</v>
      </c>
      <c r="C13" s="247">
        <v>4</v>
      </c>
      <c r="D13" s="248">
        <v>658</v>
      </c>
      <c r="E13" s="244">
        <v>1026.0999999999999</v>
      </c>
      <c r="F13" s="247">
        <v>50</v>
      </c>
      <c r="G13" s="276">
        <v>28</v>
      </c>
      <c r="H13" s="277">
        <v>43.7</v>
      </c>
      <c r="I13" s="251">
        <v>25</v>
      </c>
      <c r="K13" s="21"/>
    </row>
    <row r="14" spans="1:11" s="3" customFormat="1" ht="39.950000000000003" customHeight="1" x14ac:dyDescent="0.15">
      <c r="B14" s="252" t="s">
        <v>9</v>
      </c>
      <c r="C14" s="253">
        <v>1</v>
      </c>
      <c r="D14" s="254">
        <v>109</v>
      </c>
      <c r="E14" s="244">
        <v>1006.5</v>
      </c>
      <c r="F14" s="253">
        <v>8</v>
      </c>
      <c r="G14" s="255" t="s">
        <v>38</v>
      </c>
      <c r="H14" s="255" t="s">
        <v>38</v>
      </c>
      <c r="I14" s="257">
        <v>4</v>
      </c>
      <c r="K14" s="20"/>
    </row>
    <row r="15" spans="1:11" s="3" customFormat="1" ht="39.950000000000003" customHeight="1" x14ac:dyDescent="0.15">
      <c r="B15" s="258" t="s">
        <v>10</v>
      </c>
      <c r="C15" s="268" t="s">
        <v>38</v>
      </c>
      <c r="D15" s="263" t="s">
        <v>38</v>
      </c>
      <c r="E15" s="261" t="s">
        <v>38</v>
      </c>
      <c r="F15" s="262">
        <v>2</v>
      </c>
      <c r="G15" s="255" t="s">
        <v>38</v>
      </c>
      <c r="H15" s="261" t="s">
        <v>38</v>
      </c>
      <c r="I15" s="264">
        <v>2</v>
      </c>
      <c r="K15" s="20"/>
    </row>
    <row r="16" spans="1:11" s="3" customFormat="1" ht="39.950000000000003" customHeight="1" x14ac:dyDescent="0.15">
      <c r="B16" s="270" t="s">
        <v>1</v>
      </c>
      <c r="C16" s="271">
        <v>3</v>
      </c>
      <c r="D16" s="272">
        <v>481</v>
      </c>
      <c r="E16" s="273">
        <v>2188.4</v>
      </c>
      <c r="F16" s="271">
        <v>23</v>
      </c>
      <c r="G16" s="272">
        <v>8</v>
      </c>
      <c r="H16" s="273">
        <v>36.4</v>
      </c>
      <c r="I16" s="275">
        <v>12</v>
      </c>
      <c r="K16" s="20"/>
    </row>
    <row r="17" spans="2:11" s="3" customFormat="1" ht="39.950000000000003" customHeight="1" x14ac:dyDescent="0.15">
      <c r="B17" s="246" t="s">
        <v>12</v>
      </c>
      <c r="C17" s="247">
        <v>4</v>
      </c>
      <c r="D17" s="248">
        <v>590</v>
      </c>
      <c r="E17" s="244">
        <v>1516.5</v>
      </c>
      <c r="F17" s="247">
        <v>33</v>
      </c>
      <c r="G17" s="248">
        <v>8</v>
      </c>
      <c r="H17" s="244">
        <v>20.6</v>
      </c>
      <c r="I17" s="278">
        <v>18</v>
      </c>
      <c r="K17" s="21"/>
    </row>
    <row r="18" spans="2:11" s="3" customFormat="1" ht="39.950000000000003" customHeight="1" thickBot="1" x14ac:dyDescent="0.2">
      <c r="B18" s="279" t="s">
        <v>11</v>
      </c>
      <c r="C18" s="280">
        <v>23</v>
      </c>
      <c r="D18" s="281">
        <v>3763</v>
      </c>
      <c r="E18" s="244">
        <v>1148.9000000000001</v>
      </c>
      <c r="F18" s="280">
        <v>269</v>
      </c>
      <c r="G18" s="281">
        <v>101</v>
      </c>
      <c r="H18" s="282">
        <v>30.8</v>
      </c>
      <c r="I18" s="283">
        <v>167</v>
      </c>
      <c r="K18" s="22"/>
    </row>
    <row r="19" spans="2:11" s="3" customFormat="1" ht="39.950000000000003" customHeight="1" thickTop="1" x14ac:dyDescent="0.15">
      <c r="B19" s="284" t="s">
        <v>37</v>
      </c>
      <c r="C19" s="285">
        <v>334</v>
      </c>
      <c r="D19" s="286">
        <v>73155</v>
      </c>
      <c r="E19" s="287">
        <v>792.7</v>
      </c>
      <c r="F19" s="288">
        <v>7150</v>
      </c>
      <c r="G19" s="289">
        <v>2035</v>
      </c>
      <c r="H19" s="290">
        <v>22.1</v>
      </c>
      <c r="I19" s="291">
        <v>4899</v>
      </c>
      <c r="K19" s="18"/>
    </row>
    <row r="20" spans="2:11" ht="18" customHeight="1" x14ac:dyDescent="0.15">
      <c r="B20" s="14"/>
      <c r="I20" s="12"/>
    </row>
    <row r="21" spans="2:11" ht="15.75" customHeight="1" x14ac:dyDescent="0.15">
      <c r="B21" s="292" t="s">
        <v>82</v>
      </c>
      <c r="C21" s="292"/>
      <c r="D21" s="292"/>
      <c r="E21" s="292"/>
      <c r="F21" s="292"/>
      <c r="G21" s="292"/>
      <c r="H21" s="292"/>
      <c r="I21" s="292"/>
    </row>
    <row r="22" spans="2:11" ht="15.75" customHeight="1" x14ac:dyDescent="0.15">
      <c r="B22" s="293" t="s">
        <v>83</v>
      </c>
    </row>
    <row r="23" spans="2:11" ht="15.75" customHeight="1" x14ac:dyDescent="0.15">
      <c r="B23" s="293" t="s">
        <v>81</v>
      </c>
    </row>
    <row r="24" spans="2:11" ht="25.5" customHeight="1" x14ac:dyDescent="0.15">
      <c r="B24" s="14"/>
    </row>
    <row r="25" spans="2:11" ht="25.5" customHeight="1" x14ac:dyDescent="0.15">
      <c r="B25" s="14"/>
    </row>
    <row r="26" spans="2:11" ht="22.5" customHeight="1" x14ac:dyDescent="0.15">
      <c r="B26" s="14"/>
    </row>
    <row r="27" spans="2:11" ht="22.5" customHeight="1" x14ac:dyDescent="0.15">
      <c r="B27" s="14"/>
    </row>
    <row r="28" spans="2:11" ht="22.5" customHeight="1" x14ac:dyDescent="0.15">
      <c r="I28" s="15"/>
    </row>
    <row r="29" spans="2:11" ht="22.5" customHeight="1" x14ac:dyDescent="0.15"/>
    <row r="30" spans="2:11" s="3" customFormat="1" ht="22.5" customHeight="1" x14ac:dyDescent="0.15">
      <c r="B30" s="5"/>
      <c r="C30" s="5"/>
      <c r="D30" s="5"/>
      <c r="E30" s="5"/>
      <c r="F30" s="5"/>
      <c r="G30" s="5"/>
      <c r="H30" s="5"/>
      <c r="I30" s="5"/>
    </row>
    <row r="31" spans="2:11" s="3" customFormat="1" ht="22.5" customHeight="1" x14ac:dyDescent="0.15">
      <c r="B31" s="5"/>
      <c r="C31" s="5"/>
      <c r="D31" s="5"/>
      <c r="E31" s="5"/>
      <c r="F31" s="5"/>
      <c r="G31" s="5"/>
      <c r="H31" s="5"/>
      <c r="I31" s="5"/>
    </row>
    <row r="32" spans="2:11" s="3" customFormat="1" ht="22.5" customHeight="1" x14ac:dyDescent="0.15">
      <c r="B32" s="5"/>
      <c r="C32" s="5"/>
      <c r="D32" s="5"/>
      <c r="E32" s="5"/>
      <c r="F32" s="5"/>
      <c r="G32" s="5"/>
      <c r="H32" s="5"/>
      <c r="I32" s="5"/>
    </row>
    <row r="33" spans="2:9" s="3" customFormat="1" ht="22.5" customHeight="1" x14ac:dyDescent="0.15">
      <c r="B33" s="5"/>
      <c r="C33" s="5"/>
      <c r="D33" s="5"/>
      <c r="E33" s="5"/>
      <c r="F33" s="5"/>
      <c r="G33" s="5"/>
      <c r="H33" s="5"/>
      <c r="I33" s="5"/>
    </row>
    <row r="34" spans="2:9" s="3" customFormat="1" ht="25.5" customHeight="1" x14ac:dyDescent="0.15">
      <c r="B34" s="5"/>
      <c r="C34" s="5"/>
      <c r="D34" s="5"/>
      <c r="E34" s="5"/>
      <c r="F34" s="5"/>
      <c r="G34" s="5"/>
      <c r="H34" s="5"/>
      <c r="I34" s="5"/>
    </row>
    <row r="35" spans="2:9" s="3" customFormat="1" ht="25.5" customHeight="1" x14ac:dyDescent="0.15">
      <c r="B35" s="5"/>
      <c r="C35" s="5"/>
      <c r="D35" s="5"/>
      <c r="E35" s="5"/>
      <c r="F35" s="5"/>
      <c r="G35" s="5"/>
      <c r="H35" s="5"/>
      <c r="I35" s="5"/>
    </row>
    <row r="36" spans="2:9" s="3" customFormat="1" ht="25.5" customHeight="1" x14ac:dyDescent="0.15">
      <c r="B36" s="5"/>
      <c r="C36" s="5"/>
      <c r="D36" s="5"/>
      <c r="E36" s="5"/>
      <c r="F36" s="5"/>
      <c r="G36" s="5"/>
      <c r="H36" s="10"/>
      <c r="I36" s="5"/>
    </row>
    <row r="37" spans="2:9" s="3" customFormat="1" ht="25.5" customHeight="1" x14ac:dyDescent="0.15">
      <c r="B37" s="5"/>
      <c r="C37" s="5"/>
      <c r="D37" s="5"/>
      <c r="E37" s="5"/>
      <c r="F37" s="5"/>
      <c r="G37" s="5"/>
      <c r="H37" s="5"/>
      <c r="I37" s="5"/>
    </row>
    <row r="38" spans="2:9" s="3" customFormat="1" ht="25.5" customHeight="1" x14ac:dyDescent="0.15">
      <c r="B38" s="5"/>
      <c r="C38" s="5"/>
      <c r="D38" s="5"/>
      <c r="E38" s="5"/>
      <c r="F38" s="5"/>
      <c r="G38" s="5"/>
      <c r="H38" s="10"/>
      <c r="I38" s="5"/>
    </row>
    <row r="39" spans="2:9" s="3" customFormat="1" ht="25.5" customHeight="1" x14ac:dyDescent="0.15">
      <c r="B39" s="5"/>
      <c r="C39" s="5"/>
      <c r="D39" s="5"/>
      <c r="E39" s="5"/>
      <c r="F39" s="5"/>
      <c r="G39" s="5"/>
      <c r="H39" s="5"/>
      <c r="I39" s="5"/>
    </row>
    <row r="40" spans="2:9" s="3" customFormat="1" ht="25.5" customHeight="1" x14ac:dyDescent="0.15">
      <c r="B40" s="5"/>
      <c r="C40" s="5"/>
      <c r="D40" s="5"/>
      <c r="E40" s="5"/>
      <c r="F40" s="5"/>
      <c r="G40" s="5"/>
      <c r="H40" s="5"/>
      <c r="I40" s="5"/>
    </row>
    <row r="41" spans="2:9" s="3" customFormat="1" ht="25.5" customHeight="1" x14ac:dyDescent="0.15">
      <c r="B41" s="5"/>
      <c r="C41" s="5"/>
      <c r="D41" s="5"/>
      <c r="E41" s="5"/>
      <c r="F41" s="5"/>
      <c r="G41" s="5"/>
      <c r="H41" s="5"/>
      <c r="I41" s="5"/>
    </row>
    <row r="42" spans="2:9" s="3" customFormat="1" ht="25.5" customHeight="1" x14ac:dyDescent="0.15">
      <c r="B42" s="5"/>
      <c r="C42" s="5"/>
      <c r="D42" s="5"/>
      <c r="E42" s="5"/>
      <c r="F42" s="5"/>
      <c r="G42" s="5"/>
      <c r="H42" s="5"/>
      <c r="I42" s="5"/>
    </row>
    <row r="43" spans="2:9" s="3" customFormat="1" ht="25.5" customHeight="1" x14ac:dyDescent="0.15">
      <c r="B43" s="5"/>
      <c r="C43" s="5"/>
      <c r="D43" s="5"/>
      <c r="E43" s="5"/>
      <c r="F43" s="5"/>
      <c r="G43" s="5"/>
      <c r="H43" s="5"/>
      <c r="I43" s="5"/>
    </row>
    <row r="44" spans="2:9" s="3" customFormat="1" ht="25.5" customHeight="1" x14ac:dyDescent="0.15">
      <c r="B44" s="5"/>
      <c r="C44" s="5"/>
      <c r="D44" s="5"/>
      <c r="E44" s="5"/>
      <c r="F44" s="5"/>
      <c r="G44" s="5"/>
      <c r="H44" s="5"/>
      <c r="I44" s="5"/>
    </row>
    <row r="45" spans="2:9" s="3" customFormat="1" ht="25.5" customHeight="1" x14ac:dyDescent="0.15">
      <c r="B45" s="5"/>
      <c r="C45" s="5"/>
      <c r="D45" s="5"/>
      <c r="E45" s="5"/>
      <c r="F45" s="5"/>
      <c r="G45" s="5"/>
      <c r="H45" s="5"/>
      <c r="I45" s="5"/>
    </row>
    <row r="46" spans="2:9" s="3" customFormat="1" ht="25.5" customHeight="1" x14ac:dyDescent="0.15">
      <c r="B46" s="5"/>
      <c r="C46" s="5"/>
      <c r="D46" s="5"/>
      <c r="E46" s="5"/>
      <c r="F46" s="5"/>
      <c r="G46" s="5"/>
      <c r="H46" s="5"/>
      <c r="I46" s="5"/>
    </row>
    <row r="47" spans="2:9" s="3" customFormat="1" ht="25.5" customHeight="1" x14ac:dyDescent="0.15">
      <c r="B47" s="5"/>
      <c r="C47" s="5"/>
      <c r="D47" s="5"/>
      <c r="E47" s="5"/>
      <c r="F47" s="5"/>
      <c r="G47" s="5"/>
      <c r="H47" s="5"/>
      <c r="I47" s="5"/>
    </row>
    <row r="48" spans="2:9" s="3" customFormat="1" ht="25.5" customHeight="1" x14ac:dyDescent="0.15">
      <c r="B48" s="5"/>
      <c r="C48" s="5"/>
      <c r="D48" s="5"/>
      <c r="E48" s="5"/>
      <c r="F48" s="5"/>
      <c r="G48" s="5"/>
      <c r="H48" s="5"/>
      <c r="I48" s="5"/>
    </row>
    <row r="49" spans="2:9" s="3" customFormat="1" ht="25.5" customHeight="1" x14ac:dyDescent="0.15">
      <c r="B49" s="5"/>
      <c r="C49" s="5"/>
      <c r="D49" s="5"/>
      <c r="E49" s="5"/>
      <c r="F49" s="5"/>
      <c r="G49" s="5"/>
      <c r="H49" s="5"/>
      <c r="I49" s="5"/>
    </row>
    <row r="50" spans="2:9" s="3" customFormat="1" ht="25.5" customHeight="1" x14ac:dyDescent="0.15">
      <c r="B50" s="5"/>
      <c r="C50" s="5"/>
      <c r="D50" s="5"/>
      <c r="E50" s="5"/>
      <c r="F50" s="5"/>
      <c r="G50" s="5"/>
      <c r="H50" s="5"/>
      <c r="I50" s="5"/>
    </row>
    <row r="51" spans="2:9" s="3" customFormat="1" ht="25.5" customHeight="1" x14ac:dyDescent="0.15">
      <c r="B51" s="5"/>
      <c r="C51" s="5"/>
      <c r="D51" s="5"/>
      <c r="E51" s="5"/>
      <c r="F51" s="5"/>
      <c r="G51" s="5"/>
      <c r="H51" s="5"/>
      <c r="I51" s="5"/>
    </row>
    <row r="52" spans="2:9" s="3" customFormat="1" ht="25.5" customHeight="1" x14ac:dyDescent="0.15">
      <c r="B52" s="5"/>
      <c r="C52" s="5"/>
      <c r="D52" s="5"/>
      <c r="E52" s="5"/>
      <c r="F52" s="5"/>
      <c r="G52" s="5"/>
      <c r="H52" s="5"/>
      <c r="I52" s="5"/>
    </row>
    <row r="53" spans="2:9" s="3" customFormat="1" ht="25.5" customHeight="1" x14ac:dyDescent="0.15">
      <c r="B53" s="5"/>
      <c r="C53" s="5"/>
      <c r="D53" s="5"/>
      <c r="E53" s="5"/>
      <c r="F53" s="5"/>
      <c r="G53" s="5"/>
      <c r="H53" s="5"/>
      <c r="I53" s="5"/>
    </row>
    <row r="54" spans="2:9" ht="18" customHeight="1" x14ac:dyDescent="0.15"/>
    <row r="55" spans="2:9" ht="15.75" customHeight="1" x14ac:dyDescent="0.15"/>
    <row r="56" spans="2:9" ht="15.75" customHeight="1" x14ac:dyDescent="0.15"/>
    <row r="57" spans="2:9" ht="15.75" customHeight="1" x14ac:dyDescent="0.15"/>
    <row r="58" spans="2:9" ht="15.75" customHeight="1" x14ac:dyDescent="0.15"/>
  </sheetData>
  <mergeCells count="4">
    <mergeCell ref="B4:B5"/>
    <mergeCell ref="I4:I5"/>
    <mergeCell ref="C4:E4"/>
    <mergeCell ref="F4:H4"/>
  </mergeCells>
  <phoneticPr fontId="4"/>
  <pageMargins left="0.74803149606299213" right="0.78740157480314965" top="0.59055118110236227" bottom="0.59055118110236227" header="0.51181102362204722" footer="0.19685039370078741"/>
  <pageSetup paperSize="9" scale="98" firstPageNumber="43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view="pageBreakPreview" topLeftCell="A22" zoomScaleNormal="100" zoomScaleSheetLayoutView="100" workbookViewId="0">
      <selection activeCell="M38" sqref="M38"/>
    </sheetView>
  </sheetViews>
  <sheetFormatPr defaultColWidth="9" defaultRowHeight="12.75" x14ac:dyDescent="0.15"/>
  <cols>
    <col min="1" max="1" width="2.5" style="2" customWidth="1"/>
    <col min="2" max="2" width="11.25" style="2" customWidth="1"/>
    <col min="3" max="9" width="10.125" style="2" customWidth="1"/>
    <col min="10" max="16384" width="9" style="2"/>
  </cols>
  <sheetData>
    <row r="1" spans="1:11" ht="13.5" customHeight="1" x14ac:dyDescent="0.15"/>
    <row r="2" spans="1:11" ht="18.75" customHeight="1" x14ac:dyDescent="0.15">
      <c r="A2" s="23" t="s">
        <v>55</v>
      </c>
      <c r="C2" s="5"/>
      <c r="D2" s="5"/>
      <c r="E2" s="5"/>
      <c r="F2" s="5"/>
      <c r="G2" s="5"/>
      <c r="H2" s="5"/>
      <c r="I2" s="12"/>
    </row>
    <row r="3" spans="1:11" ht="15" customHeight="1" x14ac:dyDescent="0.15">
      <c r="D3" s="5"/>
      <c r="E3" s="5"/>
      <c r="G3" s="5"/>
      <c r="H3" s="5"/>
      <c r="I3" s="12" t="s">
        <v>76</v>
      </c>
    </row>
    <row r="4" spans="1:11" s="1" customFormat="1" ht="26.25" customHeight="1" x14ac:dyDescent="0.15">
      <c r="B4" s="55" t="s">
        <v>18</v>
      </c>
      <c r="C4" s="55" t="s">
        <v>54</v>
      </c>
      <c r="D4" s="55" t="s">
        <v>53</v>
      </c>
      <c r="E4" s="55" t="s">
        <v>52</v>
      </c>
      <c r="F4" s="30" t="s">
        <v>51</v>
      </c>
      <c r="G4" s="30" t="s">
        <v>50</v>
      </c>
      <c r="H4" s="30" t="s">
        <v>49</v>
      </c>
      <c r="I4" s="30" t="s">
        <v>48</v>
      </c>
      <c r="K4" s="1" t="s">
        <v>70</v>
      </c>
    </row>
    <row r="5" spans="1:11" s="1" customFormat="1" ht="21.95" customHeight="1" x14ac:dyDescent="0.15">
      <c r="B5" s="314" t="s">
        <v>0</v>
      </c>
      <c r="C5" s="56">
        <v>411</v>
      </c>
      <c r="D5" s="56">
        <v>144</v>
      </c>
      <c r="E5" s="56">
        <v>622</v>
      </c>
      <c r="F5" s="56">
        <v>68</v>
      </c>
      <c r="G5" s="56">
        <v>55</v>
      </c>
      <c r="H5" s="57">
        <v>1761</v>
      </c>
      <c r="I5" s="56">
        <v>192</v>
      </c>
    </row>
    <row r="6" spans="1:11" s="1" customFormat="1" ht="21.95" customHeight="1" x14ac:dyDescent="0.15">
      <c r="B6" s="315"/>
      <c r="C6" s="58">
        <f>100000/$K$6*C5</f>
        <v>219.49031252002649</v>
      </c>
      <c r="D6" s="58">
        <f t="shared" ref="D6:I6" si="0">100000/$K$6*D5</f>
        <v>76.901715335483729</v>
      </c>
      <c r="E6" s="58">
        <f t="shared" si="0"/>
        <v>332.17268707410335</v>
      </c>
      <c r="F6" s="58">
        <f t="shared" si="0"/>
        <v>36.314698908422876</v>
      </c>
      <c r="G6" s="58">
        <f t="shared" si="0"/>
        <v>29.372182940636147</v>
      </c>
      <c r="H6" s="58">
        <f t="shared" si="0"/>
        <v>940.44389379018651</v>
      </c>
      <c r="I6" s="58">
        <f t="shared" si="0"/>
        <v>102.53562044731164</v>
      </c>
      <c r="K6" s="1">
        <v>187252</v>
      </c>
    </row>
    <row r="7" spans="1:11" s="1" customFormat="1" ht="21.95" customHeight="1" x14ac:dyDescent="0.15">
      <c r="B7" s="314" t="s">
        <v>3</v>
      </c>
      <c r="C7" s="56">
        <v>40</v>
      </c>
      <c r="D7" s="56">
        <v>19</v>
      </c>
      <c r="E7" s="56">
        <v>38</v>
      </c>
      <c r="F7" s="56">
        <v>22</v>
      </c>
      <c r="G7" s="56">
        <v>2</v>
      </c>
      <c r="H7" s="57">
        <v>170</v>
      </c>
      <c r="I7" s="56">
        <v>56</v>
      </c>
    </row>
    <row r="8" spans="1:11" s="1" customFormat="1" ht="21.95" customHeight="1" x14ac:dyDescent="0.15">
      <c r="B8" s="316"/>
      <c r="C8" s="58">
        <f>100000/$K$8*C7</f>
        <v>99.646255791938628</v>
      </c>
      <c r="D8" s="58">
        <f t="shared" ref="D8:I8" si="1">100000/$K$8*D7</f>
        <v>47.331971501170848</v>
      </c>
      <c r="E8" s="58">
        <f t="shared" si="1"/>
        <v>94.663943002341696</v>
      </c>
      <c r="F8" s="58">
        <f t="shared" si="1"/>
        <v>54.805440685566246</v>
      </c>
      <c r="G8" s="58">
        <f t="shared" si="1"/>
        <v>4.9823127895969312</v>
      </c>
      <c r="H8" s="58">
        <f t="shared" si="1"/>
        <v>423.49658711573915</v>
      </c>
      <c r="I8" s="58">
        <f t="shared" si="1"/>
        <v>139.50475810871407</v>
      </c>
      <c r="K8" s="1">
        <v>40142</v>
      </c>
    </row>
    <row r="9" spans="1:11" s="1" customFormat="1" ht="21.95" customHeight="1" x14ac:dyDescent="0.15">
      <c r="B9" s="315" t="s">
        <v>4</v>
      </c>
      <c r="C9" s="59">
        <v>8</v>
      </c>
      <c r="D9" s="59">
        <v>6</v>
      </c>
      <c r="E9" s="59">
        <v>26</v>
      </c>
      <c r="F9" s="59">
        <v>9</v>
      </c>
      <c r="G9" s="60">
        <v>1</v>
      </c>
      <c r="H9" s="61">
        <v>58</v>
      </c>
      <c r="I9" s="61">
        <v>12</v>
      </c>
    </row>
    <row r="10" spans="1:11" s="1" customFormat="1" ht="21.95" customHeight="1" x14ac:dyDescent="0.15">
      <c r="B10" s="318"/>
      <c r="C10" s="62">
        <f>100000/$K$10*C9</f>
        <v>88.183421516754848</v>
      </c>
      <c r="D10" s="62">
        <f t="shared" ref="D10:I10" si="2">100000/$K$10*D9</f>
        <v>66.137566137566139</v>
      </c>
      <c r="E10" s="62">
        <f t="shared" si="2"/>
        <v>286.59611992945327</v>
      </c>
      <c r="F10" s="62">
        <f t="shared" si="2"/>
        <v>99.206349206349202</v>
      </c>
      <c r="G10" s="62">
        <f t="shared" si="2"/>
        <v>11.022927689594356</v>
      </c>
      <c r="H10" s="62">
        <f t="shared" si="2"/>
        <v>639.3298059964726</v>
      </c>
      <c r="I10" s="62">
        <f t="shared" si="2"/>
        <v>132.27513227513228</v>
      </c>
      <c r="K10" s="1">
        <v>9072</v>
      </c>
    </row>
    <row r="11" spans="1:11" s="1" customFormat="1" ht="21.95" customHeight="1" x14ac:dyDescent="0.15">
      <c r="B11" s="317" t="s">
        <v>5</v>
      </c>
      <c r="C11" s="63">
        <v>13</v>
      </c>
      <c r="D11" s="63">
        <v>14</v>
      </c>
      <c r="E11" s="63">
        <v>26</v>
      </c>
      <c r="F11" s="63">
        <v>8</v>
      </c>
      <c r="G11" s="64">
        <v>0</v>
      </c>
      <c r="H11" s="65">
        <v>80</v>
      </c>
      <c r="I11" s="65">
        <v>14</v>
      </c>
    </row>
    <row r="12" spans="1:11" s="1" customFormat="1" ht="21.95" customHeight="1" x14ac:dyDescent="0.15">
      <c r="B12" s="318"/>
      <c r="C12" s="66">
        <f>100000/$K$12*C11</f>
        <v>75.519925641919372</v>
      </c>
      <c r="D12" s="66">
        <f t="shared" ref="D12:I12" si="3">100000/$K$12*D11</f>
        <v>81.329150691297784</v>
      </c>
      <c r="E12" s="66">
        <f t="shared" si="3"/>
        <v>151.03985128383874</v>
      </c>
      <c r="F12" s="66">
        <f t="shared" si="3"/>
        <v>46.473800395027304</v>
      </c>
      <c r="G12" s="67" t="s">
        <v>71</v>
      </c>
      <c r="H12" s="66">
        <f t="shared" si="3"/>
        <v>464.73800395027303</v>
      </c>
      <c r="I12" s="66">
        <f t="shared" si="3"/>
        <v>81.329150691297784</v>
      </c>
      <c r="K12" s="1">
        <v>17214</v>
      </c>
    </row>
    <row r="13" spans="1:11" s="1" customFormat="1" ht="21.95" customHeight="1" x14ac:dyDescent="0.15">
      <c r="B13" s="315" t="s">
        <v>6</v>
      </c>
      <c r="C13" s="59">
        <v>59</v>
      </c>
      <c r="D13" s="59">
        <v>7</v>
      </c>
      <c r="E13" s="59">
        <v>37</v>
      </c>
      <c r="F13" s="59">
        <v>9</v>
      </c>
      <c r="G13" s="60">
        <v>0</v>
      </c>
      <c r="H13" s="59">
        <v>250</v>
      </c>
      <c r="I13" s="59">
        <v>3</v>
      </c>
    </row>
    <row r="14" spans="1:11" s="1" customFormat="1" ht="21.95" customHeight="1" x14ac:dyDescent="0.15">
      <c r="B14" s="318"/>
      <c r="C14" s="68">
        <f>100000/$K$14*C13</f>
        <v>560.57007125890732</v>
      </c>
      <c r="D14" s="68">
        <f t="shared" ref="D14:I14" si="4">100000/$K$14*D13</f>
        <v>66.5083135391924</v>
      </c>
      <c r="E14" s="68">
        <f t="shared" si="4"/>
        <v>351.54394299287412</v>
      </c>
      <c r="F14" s="68">
        <f t="shared" si="4"/>
        <v>85.510688836104507</v>
      </c>
      <c r="G14" s="67" t="s">
        <v>71</v>
      </c>
      <c r="H14" s="68">
        <f>100000/$K$14*H13</f>
        <v>2375.296912114014</v>
      </c>
      <c r="I14" s="68">
        <f t="shared" si="4"/>
        <v>28.50356294536817</v>
      </c>
      <c r="K14" s="1">
        <v>10525</v>
      </c>
    </row>
    <row r="15" spans="1:11" s="1" customFormat="1" ht="21.95" customHeight="1" x14ac:dyDescent="0.15">
      <c r="B15" s="317" t="s">
        <v>7</v>
      </c>
      <c r="C15" s="63">
        <v>5</v>
      </c>
      <c r="D15" s="63">
        <v>1</v>
      </c>
      <c r="E15" s="63">
        <v>5</v>
      </c>
      <c r="F15" s="63">
        <v>7</v>
      </c>
      <c r="G15" s="64">
        <v>0</v>
      </c>
      <c r="H15" s="63">
        <v>14</v>
      </c>
      <c r="I15" s="63">
        <v>5</v>
      </c>
    </row>
    <row r="16" spans="1:11" s="1" customFormat="1" ht="21.95" customHeight="1" x14ac:dyDescent="0.15">
      <c r="B16" s="318"/>
      <c r="C16" s="66">
        <f>100000/$K$16*C15</f>
        <v>53.401687493324786</v>
      </c>
      <c r="D16" s="66">
        <f t="shared" ref="D16:I16" si="5">100000/$K$16*D15</f>
        <v>10.680337498664958</v>
      </c>
      <c r="E16" s="66">
        <f t="shared" si="5"/>
        <v>53.401687493324786</v>
      </c>
      <c r="F16" s="66">
        <f t="shared" si="5"/>
        <v>74.762362490654709</v>
      </c>
      <c r="G16" s="67" t="s">
        <v>71</v>
      </c>
      <c r="H16" s="66">
        <f t="shared" si="5"/>
        <v>149.52472498130942</v>
      </c>
      <c r="I16" s="66">
        <f t="shared" si="5"/>
        <v>53.401687493324786</v>
      </c>
      <c r="K16" s="1">
        <v>9363</v>
      </c>
    </row>
    <row r="17" spans="2:11" s="1" customFormat="1" ht="21.95" customHeight="1" x14ac:dyDescent="0.15">
      <c r="B17" s="317" t="s">
        <v>8</v>
      </c>
      <c r="C17" s="59">
        <v>19</v>
      </c>
      <c r="D17" s="59">
        <v>13</v>
      </c>
      <c r="E17" s="59">
        <v>55</v>
      </c>
      <c r="F17" s="59">
        <v>16</v>
      </c>
      <c r="G17" s="60">
        <v>0</v>
      </c>
      <c r="H17" s="59">
        <v>143</v>
      </c>
      <c r="I17" s="59">
        <v>25</v>
      </c>
    </row>
    <row r="18" spans="2:11" s="1" customFormat="1" ht="21.95" customHeight="1" x14ac:dyDescent="0.15">
      <c r="B18" s="315"/>
      <c r="C18" s="69">
        <f>100000/$K$18*C17</f>
        <v>101.43612193689606</v>
      </c>
      <c r="D18" s="69">
        <f t="shared" ref="D18:I18" si="6">100000/$K$18*D17</f>
        <v>69.403662377876259</v>
      </c>
      <c r="E18" s="69">
        <f t="shared" si="6"/>
        <v>293.63087929101494</v>
      </c>
      <c r="F18" s="69">
        <f t="shared" si="6"/>
        <v>85.419892157386158</v>
      </c>
      <c r="G18" s="70" t="s">
        <v>71</v>
      </c>
      <c r="H18" s="69">
        <f t="shared" si="6"/>
        <v>763.44028615663876</v>
      </c>
      <c r="I18" s="69">
        <f t="shared" si="6"/>
        <v>133.46858149591588</v>
      </c>
      <c r="K18" s="1">
        <v>18731</v>
      </c>
    </row>
    <row r="19" spans="2:11" s="1" customFormat="1" ht="21.75" customHeight="1" x14ac:dyDescent="0.15">
      <c r="B19" s="314" t="s">
        <v>13</v>
      </c>
      <c r="C19" s="71">
        <f t="shared" ref="C19:I19" si="7">SUM(C9,C11,C13,C15,C17)</f>
        <v>104</v>
      </c>
      <c r="D19" s="71">
        <f t="shared" si="7"/>
        <v>41</v>
      </c>
      <c r="E19" s="71">
        <f t="shared" si="7"/>
        <v>149</v>
      </c>
      <c r="F19" s="71">
        <f t="shared" si="7"/>
        <v>49</v>
      </c>
      <c r="G19" s="71">
        <f t="shared" si="7"/>
        <v>1</v>
      </c>
      <c r="H19" s="71">
        <f t="shared" si="7"/>
        <v>545</v>
      </c>
      <c r="I19" s="71">
        <f t="shared" si="7"/>
        <v>59</v>
      </c>
    </row>
    <row r="20" spans="2:11" s="1" customFormat="1" ht="21.75" customHeight="1" x14ac:dyDescent="0.15">
      <c r="B20" s="316"/>
      <c r="C20" s="69">
        <f>100000/$K$20*C19</f>
        <v>160.23418842924275</v>
      </c>
      <c r="D20" s="69">
        <f t="shared" ref="D20:I20" si="8">100000/$K$20*D19</f>
        <v>63.169247361528392</v>
      </c>
      <c r="E20" s="69">
        <f t="shared" si="8"/>
        <v>229.56628919189586</v>
      </c>
      <c r="F20" s="69">
        <f t="shared" si="8"/>
        <v>75.494954163777834</v>
      </c>
      <c r="G20" s="69">
        <f t="shared" si="8"/>
        <v>1.5407133502811803</v>
      </c>
      <c r="H20" s="69">
        <f t="shared" si="8"/>
        <v>839.68877590324325</v>
      </c>
      <c r="I20" s="69">
        <f t="shared" si="8"/>
        <v>90.902087666589637</v>
      </c>
      <c r="K20" s="1">
        <v>64905</v>
      </c>
    </row>
    <row r="21" spans="2:11" s="1" customFormat="1" ht="21.95" customHeight="1" x14ac:dyDescent="0.15">
      <c r="B21" s="315" t="s">
        <v>9</v>
      </c>
      <c r="C21" s="59">
        <v>9</v>
      </c>
      <c r="D21" s="59">
        <v>6</v>
      </c>
      <c r="E21" s="59">
        <v>12</v>
      </c>
      <c r="F21" s="59">
        <v>8</v>
      </c>
      <c r="G21" s="60">
        <v>0</v>
      </c>
      <c r="H21" s="59">
        <v>68</v>
      </c>
      <c r="I21" s="59">
        <v>18</v>
      </c>
    </row>
    <row r="22" spans="2:11" s="1" customFormat="1" ht="21.95" customHeight="1" x14ac:dyDescent="0.15">
      <c r="B22" s="318"/>
      <c r="C22" s="68">
        <f>100000/$K$22*C21</f>
        <v>82.349711776008789</v>
      </c>
      <c r="D22" s="68">
        <f t="shared" ref="D22:I22" si="9">100000/$K$22*D21</f>
        <v>54.899807850672524</v>
      </c>
      <c r="E22" s="68">
        <f t="shared" si="9"/>
        <v>109.79961570134505</v>
      </c>
      <c r="F22" s="68">
        <f t="shared" si="9"/>
        <v>73.199743800896698</v>
      </c>
      <c r="G22" s="72" t="s">
        <v>71</v>
      </c>
      <c r="H22" s="68">
        <f t="shared" si="9"/>
        <v>622.19782230762189</v>
      </c>
      <c r="I22" s="68">
        <f t="shared" si="9"/>
        <v>164.69942355201758</v>
      </c>
      <c r="K22" s="1">
        <v>10929</v>
      </c>
    </row>
    <row r="23" spans="2:11" s="1" customFormat="1" ht="21.95" customHeight="1" x14ac:dyDescent="0.15">
      <c r="B23" s="317" t="s">
        <v>10</v>
      </c>
      <c r="C23" s="63">
        <v>1</v>
      </c>
      <c r="D23" s="63">
        <v>1</v>
      </c>
      <c r="E23" s="63">
        <v>6</v>
      </c>
      <c r="F23" s="63">
        <v>5</v>
      </c>
      <c r="G23" s="64">
        <v>0</v>
      </c>
      <c r="H23" s="63">
        <v>5</v>
      </c>
      <c r="I23" s="63">
        <v>1</v>
      </c>
    </row>
    <row r="24" spans="2:11" s="1" customFormat="1" ht="21.95" customHeight="1" x14ac:dyDescent="0.15">
      <c r="B24" s="318"/>
      <c r="C24" s="66">
        <f>100000/$K$24*C23</f>
        <v>15.427337241592101</v>
      </c>
      <c r="D24" s="66">
        <f t="shared" ref="D24:I24" si="10">100000/$K$24*D23</f>
        <v>15.427337241592101</v>
      </c>
      <c r="E24" s="66">
        <f t="shared" si="10"/>
        <v>92.564023449552607</v>
      </c>
      <c r="F24" s="66">
        <f>100000/$K$24*F23</f>
        <v>77.136686207960508</v>
      </c>
      <c r="G24" s="67" t="s">
        <v>71</v>
      </c>
      <c r="H24" s="66">
        <f t="shared" si="10"/>
        <v>77.136686207960508</v>
      </c>
      <c r="I24" s="66">
        <f t="shared" si="10"/>
        <v>15.427337241592101</v>
      </c>
      <c r="K24" s="1">
        <v>6482</v>
      </c>
    </row>
    <row r="25" spans="2:11" s="1" customFormat="1" ht="21.95" customHeight="1" x14ac:dyDescent="0.15">
      <c r="B25" s="317" t="s">
        <v>1</v>
      </c>
      <c r="C25" s="59">
        <v>41</v>
      </c>
      <c r="D25" s="59">
        <v>13</v>
      </c>
      <c r="E25" s="59">
        <v>54</v>
      </c>
      <c r="F25" s="63">
        <v>8</v>
      </c>
      <c r="G25" s="64">
        <v>2</v>
      </c>
      <c r="H25" s="63">
        <v>207</v>
      </c>
      <c r="I25" s="63">
        <v>48</v>
      </c>
    </row>
    <row r="26" spans="2:11" s="1" customFormat="1" ht="21.95" customHeight="1" x14ac:dyDescent="0.15">
      <c r="B26" s="316"/>
      <c r="C26" s="69">
        <f>100000/$K$26*C25</f>
        <v>179.88767988767989</v>
      </c>
      <c r="D26" s="69">
        <f t="shared" ref="D26:I26" si="11">100000/$K$26*D25</f>
        <v>57.037557037557036</v>
      </c>
      <c r="E26" s="69">
        <f t="shared" si="11"/>
        <v>236.92523692523693</v>
      </c>
      <c r="F26" s="69">
        <f t="shared" si="11"/>
        <v>35.1000351000351</v>
      </c>
      <c r="G26" s="69">
        <f t="shared" si="11"/>
        <v>8.7750087750087751</v>
      </c>
      <c r="H26" s="69">
        <f>100000/$K$26*H25</f>
        <v>908.21340821340823</v>
      </c>
      <c r="I26" s="69">
        <f t="shared" si="11"/>
        <v>210.6002106002106</v>
      </c>
      <c r="K26" s="1">
        <v>22792</v>
      </c>
    </row>
    <row r="27" spans="2:11" s="1" customFormat="1" ht="21.75" customHeight="1" x14ac:dyDescent="0.15">
      <c r="B27" s="315" t="s">
        <v>12</v>
      </c>
      <c r="C27" s="73">
        <f>SUM(C21,C23,C25)</f>
        <v>51</v>
      </c>
      <c r="D27" s="73">
        <f t="shared" ref="D27:E27" si="12">SUM(D21,D23,D25)</f>
        <v>20</v>
      </c>
      <c r="E27" s="73">
        <f t="shared" si="12"/>
        <v>72</v>
      </c>
      <c r="F27" s="73">
        <f>SUM(F21,F23,F25)</f>
        <v>21</v>
      </c>
      <c r="G27" s="73">
        <f>SUM(G25,G21,G23)</f>
        <v>2</v>
      </c>
      <c r="H27" s="73">
        <f>SUM(H21,H23,H25)</f>
        <v>280</v>
      </c>
      <c r="I27" s="73">
        <f>SUM(I21,I23,I25)</f>
        <v>67</v>
      </c>
    </row>
    <row r="28" spans="2:11" s="1" customFormat="1" ht="21.75" customHeight="1" thickBot="1" x14ac:dyDescent="0.2">
      <c r="B28" s="315"/>
      <c r="C28" s="69">
        <f>100000/$K$28*C27</f>
        <v>126.85620476083875</v>
      </c>
      <c r="D28" s="69">
        <f t="shared" ref="D28:I28" si="13">100000/$K$28*D27</f>
        <v>49.747531278760292</v>
      </c>
      <c r="E28" s="69">
        <f t="shared" si="13"/>
        <v>179.09111260353706</v>
      </c>
      <c r="F28" s="69">
        <f t="shared" si="13"/>
        <v>52.234907842698313</v>
      </c>
      <c r="G28" s="69">
        <f t="shared" si="13"/>
        <v>4.9747531278760295</v>
      </c>
      <c r="H28" s="69">
        <f t="shared" si="13"/>
        <v>696.46543790264411</v>
      </c>
      <c r="I28" s="69">
        <f t="shared" si="13"/>
        <v>166.654229783847</v>
      </c>
      <c r="K28" s="1">
        <v>40203</v>
      </c>
    </row>
    <row r="29" spans="2:11" s="1" customFormat="1" ht="25.5" customHeight="1" x14ac:dyDescent="0.15">
      <c r="B29" s="319" t="s">
        <v>11</v>
      </c>
      <c r="C29" s="74">
        <f t="shared" ref="C29:E29" si="14">SUM(C27,C19,C5,C7)</f>
        <v>606</v>
      </c>
      <c r="D29" s="74">
        <f t="shared" si="14"/>
        <v>224</v>
      </c>
      <c r="E29" s="74">
        <f t="shared" si="14"/>
        <v>881</v>
      </c>
      <c r="F29" s="74">
        <f>SUM(F27,F19,F5,F7)</f>
        <v>160</v>
      </c>
      <c r="G29" s="74">
        <f>SUM(G27,G5,G7,G19)</f>
        <v>60</v>
      </c>
      <c r="H29" s="74">
        <f>SUM(H27,H5,H7,H19)</f>
        <v>2756</v>
      </c>
      <c r="I29" s="74">
        <f>SUM(I5,I7,I19,I27)</f>
        <v>374</v>
      </c>
    </row>
    <row r="30" spans="2:11" s="1" customFormat="1" ht="25.5" customHeight="1" thickBot="1" x14ac:dyDescent="0.2">
      <c r="B30" s="320"/>
      <c r="C30" s="69">
        <f>100000/$K$30*C29</f>
        <v>182.25454282981758</v>
      </c>
      <c r="D30" s="69">
        <f t="shared" ref="D30:I30" si="15">100000/$K$30*D29</f>
        <v>67.368015831483731</v>
      </c>
      <c r="E30" s="69">
        <f t="shared" si="15"/>
        <v>264.96081226579088</v>
      </c>
      <c r="F30" s="69">
        <f t="shared" si="15"/>
        <v>48.120011308202663</v>
      </c>
      <c r="G30" s="69">
        <f t="shared" si="15"/>
        <v>18.045004240575999</v>
      </c>
      <c r="H30" s="69">
        <f t="shared" si="15"/>
        <v>828.86719478379086</v>
      </c>
      <c r="I30" s="69">
        <f t="shared" si="15"/>
        <v>112.48052643292372</v>
      </c>
      <c r="K30" s="1">
        <f>K6+K8+K20+K28</f>
        <v>332502</v>
      </c>
    </row>
    <row r="31" spans="2:11" s="1" customFormat="1" ht="25.5" customHeight="1" thickTop="1" x14ac:dyDescent="0.15">
      <c r="B31" s="321" t="s">
        <v>37</v>
      </c>
      <c r="C31" s="75">
        <v>21421</v>
      </c>
      <c r="D31" s="75">
        <v>7314</v>
      </c>
      <c r="E31" s="75">
        <v>23718</v>
      </c>
      <c r="F31" s="75">
        <v>2862</v>
      </c>
      <c r="G31" s="75">
        <v>2494</v>
      </c>
      <c r="H31" s="75">
        <v>75074</v>
      </c>
      <c r="I31" s="75">
        <v>7338</v>
      </c>
    </row>
    <row r="32" spans="2:11" s="1" customFormat="1" ht="25.5" customHeight="1" x14ac:dyDescent="0.15">
      <c r="B32" s="322"/>
      <c r="C32" s="70">
        <f>100000/$K$32*C31</f>
        <v>232.0272570556769</v>
      </c>
      <c r="D32" s="70">
        <f t="shared" ref="D32:H32" si="16">100000/$K$32*D31</f>
        <v>79.223535694188911</v>
      </c>
      <c r="E32" s="70">
        <f t="shared" si="16"/>
        <v>256.90782329707037</v>
      </c>
      <c r="F32" s="70">
        <f t="shared" si="16"/>
        <v>31.000513967291315</v>
      </c>
      <c r="G32" s="70">
        <f t="shared" si="16"/>
        <v>27.014424121042815</v>
      </c>
      <c r="H32" s="70">
        <f t="shared" si="16"/>
        <v>813.18399216646685</v>
      </c>
      <c r="I32" s="70">
        <f>100000/$K$32*I31</f>
        <v>79.483498075465988</v>
      </c>
      <c r="K32" s="1">
        <v>9232105</v>
      </c>
    </row>
    <row r="33" spans="2:9" s="1" customFormat="1" ht="19.149999999999999" customHeight="1" x14ac:dyDescent="0.15">
      <c r="B33" s="24"/>
      <c r="C33" s="25"/>
      <c r="D33" s="25"/>
      <c r="E33" s="25"/>
      <c r="F33" s="25"/>
      <c r="G33" s="25"/>
      <c r="H33" s="25"/>
      <c r="I33" s="26" t="s">
        <v>77</v>
      </c>
    </row>
    <row r="34" spans="2:9" s="1" customFormat="1" ht="19.149999999999999" hidden="1" customHeight="1" x14ac:dyDescent="0.15">
      <c r="B34" s="27" t="s">
        <v>62</v>
      </c>
      <c r="C34" s="25"/>
      <c r="D34" s="25"/>
      <c r="E34" s="25"/>
      <c r="F34" s="25"/>
      <c r="G34" s="25"/>
      <c r="H34" s="25"/>
      <c r="I34" s="28"/>
    </row>
    <row r="35" spans="2:9" s="1" customFormat="1" ht="19.149999999999999" hidden="1" customHeight="1" x14ac:dyDescent="0.15">
      <c r="B35" s="27" t="s">
        <v>59</v>
      </c>
      <c r="C35" s="25"/>
      <c r="D35" s="25"/>
      <c r="E35" s="25"/>
      <c r="F35" s="25"/>
      <c r="G35" s="25"/>
      <c r="H35" s="25"/>
      <c r="I35" s="28"/>
    </row>
    <row r="36" spans="2:9" s="1" customFormat="1" ht="19.149999999999999" customHeight="1" x14ac:dyDescent="0.15">
      <c r="B36" s="27"/>
      <c r="C36" s="25"/>
      <c r="D36" s="25"/>
      <c r="E36" s="25"/>
      <c r="F36" s="25"/>
      <c r="G36" s="25"/>
      <c r="H36" s="25"/>
      <c r="I36" s="28" t="s">
        <v>84</v>
      </c>
    </row>
    <row r="37" spans="2:9" s="1" customFormat="1" ht="19.149999999999999" customHeight="1" x14ac:dyDescent="0.15">
      <c r="B37" s="27"/>
      <c r="C37" s="25"/>
      <c r="D37" s="25"/>
      <c r="E37" s="25"/>
      <c r="F37" s="25"/>
      <c r="G37" s="25"/>
      <c r="H37" s="25"/>
      <c r="I37" s="28" t="s">
        <v>85</v>
      </c>
    </row>
    <row r="38" spans="2:9" s="1" customFormat="1" ht="19.149999999999999" customHeight="1" x14ac:dyDescent="0.15">
      <c r="B38" s="27"/>
      <c r="C38" s="25"/>
      <c r="D38" s="25"/>
      <c r="E38" s="25"/>
      <c r="F38" s="25"/>
      <c r="G38" s="25"/>
      <c r="H38" s="25"/>
      <c r="I38" s="28" t="s">
        <v>78</v>
      </c>
    </row>
    <row r="39" spans="2:9" ht="19.149999999999999" customHeight="1" x14ac:dyDescent="0.15">
      <c r="B39" s="29" t="s">
        <v>60</v>
      </c>
      <c r="C39" s="5"/>
      <c r="D39" s="5"/>
      <c r="E39" s="5"/>
      <c r="F39" s="5"/>
    </row>
    <row r="40" spans="2:9" ht="21.95" customHeight="1" x14ac:dyDescent="0.15">
      <c r="B40" s="29" t="s">
        <v>68</v>
      </c>
      <c r="C40" s="5"/>
      <c r="D40" s="5"/>
      <c r="E40" s="5"/>
      <c r="F40" s="5"/>
      <c r="I40" s="13"/>
    </row>
    <row r="41" spans="2:9" ht="21.95" customHeight="1" x14ac:dyDescent="0.15">
      <c r="B41" s="5"/>
      <c r="C41" s="5"/>
      <c r="D41" s="5"/>
      <c r="E41" s="5"/>
      <c r="F41" s="5"/>
      <c r="I41" s="13"/>
    </row>
    <row r="42" spans="2:9" ht="21.95" customHeight="1" x14ac:dyDescent="0.15">
      <c r="I42" s="13"/>
    </row>
    <row r="43" spans="2:9" ht="21.95" customHeight="1" x14ac:dyDescent="0.15"/>
    <row r="44" spans="2:9" ht="21.95" customHeight="1" x14ac:dyDescent="0.15">
      <c r="I44" s="13"/>
    </row>
  </sheetData>
  <mergeCells count="14">
    <mergeCell ref="B29:B30"/>
    <mergeCell ref="B31:B32"/>
    <mergeCell ref="B25:B26"/>
    <mergeCell ref="B27:B28"/>
    <mergeCell ref="B21:B22"/>
    <mergeCell ref="B23:B24"/>
    <mergeCell ref="B5:B6"/>
    <mergeCell ref="B7:B8"/>
    <mergeCell ref="B17:B18"/>
    <mergeCell ref="B19:B20"/>
    <mergeCell ref="B13:B14"/>
    <mergeCell ref="B15:B16"/>
    <mergeCell ref="B9:B10"/>
    <mergeCell ref="B11:B12"/>
  </mergeCells>
  <phoneticPr fontId="4"/>
  <pageMargins left="0.74803149606299213" right="0.78740157480314965" top="0.59055118110236227" bottom="0.59055118110236227" header="0.51181102362204722" footer="0.19685039370078741"/>
  <pageSetup paperSize="9" scale="94" firstPageNumber="44" orientation="portrait" blackAndWhite="1" useFirstPageNumber="1" r:id="rId1"/>
  <headerFooter scaleWithDoc="0" alignWithMargins="0">
    <oddFooter xml:space="preserve"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zoomScaleNormal="100" zoomScaleSheetLayoutView="100" workbookViewId="0">
      <selection activeCell="F7" sqref="F7"/>
    </sheetView>
  </sheetViews>
  <sheetFormatPr defaultColWidth="9" defaultRowHeight="12.75" x14ac:dyDescent="0.15"/>
  <cols>
    <col min="1" max="1" width="2.5" style="2" customWidth="1"/>
    <col min="2" max="2" width="15.125" style="2" customWidth="1"/>
    <col min="3" max="6" width="16.625" style="2" customWidth="1"/>
    <col min="7" max="16384" width="9" style="2"/>
  </cols>
  <sheetData>
    <row r="1" spans="1:6" ht="13.15" customHeight="1" x14ac:dyDescent="0.15">
      <c r="A1" s="31"/>
      <c r="B1" s="31"/>
      <c r="C1" s="31"/>
      <c r="D1" s="31"/>
      <c r="E1" s="31"/>
      <c r="F1" s="31"/>
    </row>
    <row r="2" spans="1:6" ht="18.600000000000001" customHeight="1" x14ac:dyDescent="0.15">
      <c r="A2" s="32" t="s">
        <v>56</v>
      </c>
      <c r="B2" s="31"/>
      <c r="C2" s="33"/>
      <c r="D2" s="33"/>
      <c r="E2" s="33"/>
      <c r="F2" s="34"/>
    </row>
    <row r="3" spans="1:6" ht="15" customHeight="1" x14ac:dyDescent="0.15">
      <c r="A3" s="31"/>
      <c r="B3" s="35"/>
      <c r="C3" s="36"/>
      <c r="D3" s="33"/>
      <c r="E3" s="31"/>
      <c r="F3" s="34" t="s">
        <v>79</v>
      </c>
    </row>
    <row r="4" spans="1:6" s="1" customFormat="1" ht="41.25" customHeight="1" x14ac:dyDescent="0.15">
      <c r="A4" s="37"/>
      <c r="B4" s="38" t="s">
        <v>18</v>
      </c>
      <c r="C4" s="39" t="s">
        <v>64</v>
      </c>
      <c r="D4" s="40" t="s">
        <v>65</v>
      </c>
      <c r="E4" s="40" t="s">
        <v>66</v>
      </c>
      <c r="F4" s="41" t="s">
        <v>67</v>
      </c>
    </row>
    <row r="5" spans="1:6" s="1" customFormat="1" ht="39" customHeight="1" x14ac:dyDescent="0.15">
      <c r="A5" s="37"/>
      <c r="B5" s="42" t="s">
        <v>0</v>
      </c>
      <c r="C5" s="76">
        <v>32</v>
      </c>
      <c r="D5" s="77">
        <v>647</v>
      </c>
      <c r="E5" s="78">
        <v>3088</v>
      </c>
      <c r="F5" s="79">
        <v>3012</v>
      </c>
    </row>
    <row r="6" spans="1:6" s="1" customFormat="1" ht="39" customHeight="1" x14ac:dyDescent="0.15">
      <c r="A6" s="37"/>
      <c r="B6" s="38" t="s">
        <v>2</v>
      </c>
      <c r="C6" s="80">
        <v>5</v>
      </c>
      <c r="D6" s="81">
        <v>90</v>
      </c>
      <c r="E6" s="81">
        <v>540</v>
      </c>
      <c r="F6" s="82">
        <v>503</v>
      </c>
    </row>
    <row r="7" spans="1:6" s="1" customFormat="1" ht="39" customHeight="1" x14ac:dyDescent="0.15">
      <c r="A7" s="37"/>
      <c r="B7" s="43" t="s">
        <v>4</v>
      </c>
      <c r="C7" s="83">
        <v>1</v>
      </c>
      <c r="D7" s="84">
        <v>21</v>
      </c>
      <c r="E7" s="84">
        <v>120</v>
      </c>
      <c r="F7" s="85">
        <v>58</v>
      </c>
    </row>
    <row r="8" spans="1:6" s="1" customFormat="1" ht="39" customHeight="1" x14ac:dyDescent="0.15">
      <c r="A8" s="37"/>
      <c r="B8" s="43" t="s">
        <v>5</v>
      </c>
      <c r="C8" s="83">
        <v>3</v>
      </c>
      <c r="D8" s="84">
        <v>67</v>
      </c>
      <c r="E8" s="86">
        <v>271</v>
      </c>
      <c r="F8" s="85">
        <v>316</v>
      </c>
    </row>
    <row r="9" spans="1:6" s="1" customFormat="1" ht="39" customHeight="1" x14ac:dyDescent="0.15">
      <c r="A9" s="37"/>
      <c r="B9" s="43" t="s">
        <v>6</v>
      </c>
      <c r="C9" s="83">
        <v>1</v>
      </c>
      <c r="D9" s="84">
        <v>35</v>
      </c>
      <c r="E9" s="86">
        <v>120</v>
      </c>
      <c r="F9" s="85">
        <v>118</v>
      </c>
    </row>
    <row r="10" spans="1:6" s="1" customFormat="1" ht="39" customHeight="1" x14ac:dyDescent="0.15">
      <c r="A10" s="37"/>
      <c r="B10" s="43" t="s">
        <v>7</v>
      </c>
      <c r="C10" s="83">
        <v>1</v>
      </c>
      <c r="D10" s="84">
        <v>16</v>
      </c>
      <c r="E10" s="86">
        <v>115</v>
      </c>
      <c r="F10" s="85">
        <v>55</v>
      </c>
    </row>
    <row r="11" spans="1:6" s="1" customFormat="1" ht="39" customHeight="1" x14ac:dyDescent="0.15">
      <c r="A11" s="37"/>
      <c r="B11" s="44" t="s">
        <v>8</v>
      </c>
      <c r="C11" s="87">
        <v>3</v>
      </c>
      <c r="D11" s="88">
        <v>85</v>
      </c>
      <c r="E11" s="78">
        <v>396</v>
      </c>
      <c r="F11" s="89">
        <v>426</v>
      </c>
    </row>
    <row r="12" spans="1:6" s="1" customFormat="1" ht="39" customHeight="1" x14ac:dyDescent="0.15">
      <c r="A12" s="37"/>
      <c r="B12" s="38" t="s">
        <v>13</v>
      </c>
      <c r="C12" s="80">
        <f>SUM(C7:C11)</f>
        <v>9</v>
      </c>
      <c r="D12" s="81">
        <f>SUM(D7:D11)</f>
        <v>224</v>
      </c>
      <c r="E12" s="81">
        <f>SUM(E7:E11)</f>
        <v>1022</v>
      </c>
      <c r="F12" s="82">
        <f>SUM(F7:F11)</f>
        <v>973</v>
      </c>
    </row>
    <row r="13" spans="1:6" s="1" customFormat="1" ht="39" customHeight="1" x14ac:dyDescent="0.15">
      <c r="A13" s="37"/>
      <c r="B13" s="43" t="s">
        <v>9</v>
      </c>
      <c r="C13" s="83">
        <v>1</v>
      </c>
      <c r="D13" s="84">
        <v>16</v>
      </c>
      <c r="E13" s="84">
        <v>100</v>
      </c>
      <c r="F13" s="85">
        <v>31</v>
      </c>
    </row>
    <row r="14" spans="1:6" s="1" customFormat="1" ht="39" customHeight="1" x14ac:dyDescent="0.15">
      <c r="A14" s="37"/>
      <c r="B14" s="45" t="s">
        <v>10</v>
      </c>
      <c r="C14" s="90">
        <v>2</v>
      </c>
      <c r="D14" s="86">
        <v>16</v>
      </c>
      <c r="E14" s="86">
        <v>105</v>
      </c>
      <c r="F14" s="91">
        <v>90</v>
      </c>
    </row>
    <row r="15" spans="1:6" s="1" customFormat="1" ht="39" customHeight="1" x14ac:dyDescent="0.15">
      <c r="A15" s="37"/>
      <c r="B15" s="46" t="s">
        <v>1</v>
      </c>
      <c r="C15" s="92">
        <v>4</v>
      </c>
      <c r="D15" s="93">
        <v>65</v>
      </c>
      <c r="E15" s="93">
        <v>460</v>
      </c>
      <c r="F15" s="94">
        <v>274</v>
      </c>
    </row>
    <row r="16" spans="1:6" s="1" customFormat="1" ht="39" customHeight="1" thickBot="1" x14ac:dyDescent="0.2">
      <c r="A16" s="37"/>
      <c r="B16" s="47" t="s">
        <v>12</v>
      </c>
      <c r="C16" s="95">
        <f>SUM(C13,C14,C15)</f>
        <v>7</v>
      </c>
      <c r="D16" s="96">
        <f>SUM(D13,D14,D15)</f>
        <v>97</v>
      </c>
      <c r="E16" s="96">
        <f>SUM(E13,E14,E15)</f>
        <v>665</v>
      </c>
      <c r="F16" s="97">
        <f>SUM(F13,F14,F15)</f>
        <v>395</v>
      </c>
    </row>
    <row r="17" spans="1:7" s="1" customFormat="1" ht="42" customHeight="1" thickBot="1" x14ac:dyDescent="0.2">
      <c r="A17" s="37"/>
      <c r="B17" s="48" t="s">
        <v>11</v>
      </c>
      <c r="C17" s="98">
        <f>SUM(C16,C12,C6,C5)</f>
        <v>53</v>
      </c>
      <c r="D17" s="99">
        <f>SUM(D16,D12,D6,D5)</f>
        <v>1058</v>
      </c>
      <c r="E17" s="100">
        <f>SUM(E16,E12,E6,E5)</f>
        <v>5315</v>
      </c>
      <c r="F17" s="101">
        <f>SUM(F16,F12,F6,F5)</f>
        <v>4883</v>
      </c>
    </row>
    <row r="18" spans="1:7" s="1" customFormat="1" ht="42" customHeight="1" thickTop="1" x14ac:dyDescent="0.15">
      <c r="A18" s="37"/>
      <c r="B18" s="49" t="s">
        <v>14</v>
      </c>
      <c r="C18" s="102">
        <v>1925</v>
      </c>
      <c r="D18" s="103">
        <v>40010</v>
      </c>
      <c r="E18" s="103">
        <v>154239</v>
      </c>
      <c r="F18" s="104">
        <v>148619</v>
      </c>
    </row>
    <row r="19" spans="1:7" s="1" customFormat="1" ht="22.5" customHeight="1" x14ac:dyDescent="0.15">
      <c r="A19" s="37"/>
      <c r="B19" s="50"/>
      <c r="C19" s="51"/>
      <c r="D19" s="51"/>
      <c r="E19" s="52"/>
      <c r="F19" s="105" t="s">
        <v>80</v>
      </c>
      <c r="G19" s="17"/>
    </row>
    <row r="20" spans="1:7" ht="18" customHeight="1" x14ac:dyDescent="0.15">
      <c r="A20" s="31"/>
      <c r="B20" s="53" t="s">
        <v>61</v>
      </c>
      <c r="C20" s="54"/>
      <c r="D20" s="54"/>
      <c r="E20" s="54"/>
      <c r="F20" s="54"/>
    </row>
    <row r="21" spans="1:7" ht="18" customHeight="1" x14ac:dyDescent="0.15"/>
    <row r="22" spans="1:7" ht="18" customHeight="1" x14ac:dyDescent="0.15"/>
    <row r="23" spans="1:7" ht="18" customHeight="1" x14ac:dyDescent="0.15"/>
    <row r="24" spans="1:7" ht="18" customHeight="1" x14ac:dyDescent="0.15"/>
    <row r="25" spans="1:7" ht="22.5" customHeight="1" x14ac:dyDescent="0.15"/>
    <row r="26" spans="1:7" ht="22.5" customHeight="1" x14ac:dyDescent="0.15"/>
    <row r="27" spans="1:7" ht="22.5" customHeight="1" x14ac:dyDescent="0.15"/>
    <row r="28" spans="1:7" ht="22.5" customHeight="1" x14ac:dyDescent="0.15"/>
    <row r="29" spans="1:7" ht="22.5" customHeight="1" x14ac:dyDescent="0.15"/>
    <row r="30" spans="1:7" ht="22.5" customHeight="1" x14ac:dyDescent="0.15"/>
    <row r="31" spans="1:7" ht="22.5" customHeight="1" x14ac:dyDescent="0.15"/>
    <row r="32" spans="1:7" ht="25.5" customHeight="1" x14ac:dyDescent="0.15"/>
    <row r="33" spans="6:6" ht="25.5" customHeight="1" x14ac:dyDescent="0.15"/>
    <row r="34" spans="6:6" ht="25.5" customHeight="1" x14ac:dyDescent="0.15">
      <c r="F34" s="11"/>
    </row>
    <row r="35" spans="6:6" ht="25.5" customHeight="1" x14ac:dyDescent="0.15"/>
    <row r="36" spans="6:6" ht="25.5" customHeight="1" x14ac:dyDescent="0.15"/>
    <row r="37" spans="6:6" ht="25.5" customHeight="1" x14ac:dyDescent="0.15"/>
    <row r="38" spans="6:6" ht="25.5" customHeight="1" x14ac:dyDescent="0.15"/>
    <row r="39" spans="6:6" ht="25.5" customHeight="1" x14ac:dyDescent="0.15"/>
    <row r="40" spans="6:6" ht="25.5" customHeight="1" x14ac:dyDescent="0.15"/>
    <row r="41" spans="6:6" ht="25.5" customHeight="1" x14ac:dyDescent="0.15"/>
    <row r="42" spans="6:6" ht="25.5" customHeight="1" x14ac:dyDescent="0.15"/>
    <row r="43" spans="6:6" ht="25.5" customHeight="1" x14ac:dyDescent="0.15"/>
    <row r="44" spans="6:6" ht="25.5" customHeight="1" x14ac:dyDescent="0.15"/>
    <row r="45" spans="6:6" ht="25.5" customHeight="1" x14ac:dyDescent="0.15"/>
    <row r="46" spans="6:6" ht="25.5" customHeight="1" x14ac:dyDescent="0.15"/>
    <row r="47" spans="6:6" ht="25.5" customHeight="1" x14ac:dyDescent="0.15"/>
    <row r="48" spans="6:6" ht="25.5" customHeight="1" x14ac:dyDescent="0.15"/>
    <row r="49" ht="25.5" customHeight="1" x14ac:dyDescent="0.15"/>
    <row r="50" ht="25.5" customHeight="1" x14ac:dyDescent="0.15"/>
    <row r="51" ht="25.5" customHeight="1" x14ac:dyDescent="0.15"/>
  </sheetData>
  <phoneticPr fontId="4"/>
  <pageMargins left="0.74803149606299213" right="0.78740157480314965" top="0.59055118110236227" bottom="0.59055118110236227" header="0.51181102362204722" footer="0.19685039370078741"/>
  <pageSetup paperSize="9" firstPageNumber="45" fitToHeight="0" orientation="portrait" blackAndWhite="1" useFirstPageNumber="1" r:id="rId1"/>
  <headerFooter scaleWithDoc="0"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7(1)管内福祉の概要 </vt:lpstr>
      <vt:lpstr>7(2)病院・診療所の状況</vt:lpstr>
      <vt:lpstr>7(3)医療関係従事者の状況 </vt:lpstr>
      <vt:lpstr>7(4)保育所状況</vt:lpstr>
      <vt:lpstr>'7(1)管内福祉の概要 '!Print_Area</vt:lpstr>
      <vt:lpstr>'7(2)病院・診療所の状況'!Print_Area</vt:lpstr>
      <vt:lpstr>'7(3)医療関係従事者の状況 '!Print_Area</vt:lpstr>
      <vt:lpstr>'7(4)保育所状況'!Print_Area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2025-06-19T06:30:33Z</cp:lastPrinted>
  <dcterms:created xsi:type="dcterms:W3CDTF">1999-05-13T05:22:10Z</dcterms:created>
  <dcterms:modified xsi:type="dcterms:W3CDTF">2025-08-22T05:57:40Z</dcterms:modified>
</cp:coreProperties>
</file>