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17座間市\"/>
    </mc:Choice>
  </mc:AlternateContent>
  <bookViews>
    <workbookView xWindow="-15" yWindow="-15" windowWidth="19230" windowHeight="6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CW102" i="12"/>
  <c r="CR102" i="12"/>
  <c r="DG10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C35" i="10"/>
  <c r="BE34" i="10"/>
  <c r="C34" i="10"/>
  <c r="U34" i="10" s="1"/>
  <c r="U35" i="10" s="1"/>
  <c r="U36" i="10" s="1"/>
  <c r="AM34" i="10" l="1"/>
  <c r="AM35" i="10" s="1"/>
  <c r="BW34" i="10"/>
  <c r="BW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6" i="10" l="1"/>
  <c r="BW37" i="10" s="1"/>
  <c r="CO34" i="10"/>
  <c r="CO35" i="10" s="1"/>
</calcChain>
</file>

<file path=xl/sharedStrings.xml><?xml version="1.0" encoding="utf-8"?>
<sst xmlns="http://schemas.openxmlformats.org/spreadsheetml/2006/main" count="1059" uniqueCount="579">
  <si>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</si>
  <si>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</si>
  <si>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</si>
  <si>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</si>
  <si>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</si>
  <si>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</si>
  <si>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</si>
  <si>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</si>
  <si>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</si>
  <si>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</si>
  <si>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</si>
  <si>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</si>
  <si>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</si>
  <si>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</si>
  <si>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</si>
  <si>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</si>
  <si>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</si>
  <si>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</si>
  <si>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</si>
  <si>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</si>
  <si>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</si>
  <si>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</si>
  <si>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</si>
  <si>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</si>
  <si>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</si>
  <si>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</si>
  <si>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</si>
  <si>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</si>
  <si>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</si>
  <si>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</si>
  <si>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</si>
  <si>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</si>
  <si>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</si>
  <si>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</si>
  <si>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</si>
  <si>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</si>
  <si>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</si>
  <si>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</si>
  <si>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</si>
  <si>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</si>
  <si>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</si>
  <si>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</si>
  <si>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</si>
  <si>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</si>
  <si>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</si>
  <si>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</si>
  <si>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</si>
  <si>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</si>
  <si>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</si>
  <si>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</si>
  <si>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</si>
  <si>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</si>
  <si>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</si>
  <si>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</si>
  <si>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</si>
  <si>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</si>
  <si>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</si>
  <si>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</si>
  <si>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</si>
  <si>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</si>
  <si>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</si>
  <si>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</si>
  <si>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</si>
  <si>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</si>
  <si>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</si>
  <si>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</si>
  <si>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</si>
  <si>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</si>
  <si>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</si>
  <si>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</si>
  <si>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</si>
  <si>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</si>
  <si>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</si>
  <si>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</si>
  <si>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</si>
  <si>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</si>
  <si>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</si>
  <si>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</si>
  <si>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</si>
  <si>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</si>
  <si>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</si>
  <si>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</si>
  <si>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</si>
  <si>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</si>
  <si>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</si>
  <si>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</si>
  <si>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</si>
  <si>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</si>
  <si>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</si>
  <si>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</si>
  <si>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</si>
  <si>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</si>
  <si>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座間市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</si>
  <si>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</si>
  <si>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</si>
  <si>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</si>
  <si>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</si>
  <si>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</si>
  <si>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</si>
  <si>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</si>
  <si>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</si>
  <si>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</si>
  <si>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</si>
  <si>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</si>
  <si>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</si>
  <si>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</si>
  <si>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</si>
  <si>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</si>
  <si>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</si>
  <si>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</si>
  <si>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</si>
  <si>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</si>
  <si>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</si>
  <si>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</si>
  <si>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</si>
  <si>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</si>
  <si>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</si>
  <si>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</si>
  <si>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</si>
  <si>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</si>
  <si>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</si>
  <si>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</si>
  <si>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</si>
  <si>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</si>
  <si>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</si>
  <si>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</si>
  <si>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</si>
  <si>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</si>
  <si>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</si>
  <si>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</si>
  <si>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</si>
  <si>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</si>
  <si>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</si>
  <si>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</si>
  <si>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</si>
  <si>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</si>
  <si>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</si>
  <si>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</si>
  <si>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</si>
  <si>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</si>
  <si>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</si>
  <si>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</si>
  <si>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</si>
  <si>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</si>
  <si>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</si>
  <si>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</si>
  <si>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</si>
  <si>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</si>
  <si>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</si>
  <si>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</si>
  <si>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</si>
  <si>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</si>
  <si>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</si>
  <si>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</si>
  <si>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</si>
  <si>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</si>
  <si>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</si>
  <si>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</si>
  <si>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</si>
  <si>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</si>
  <si>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</si>
  <si>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</si>
  <si>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</si>
  <si>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</si>
  <si>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</si>
  <si>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</si>
  <si>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</si>
  <si>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</si>
  <si>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</si>
  <si>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</si>
  <si>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</si>
  <si>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</si>
  <si>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</si>
  <si>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</si>
  <si>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</si>
  <si>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</si>
  <si>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</si>
  <si>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</si>
  <si>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</si>
  <si>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</si>
  <si>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</si>
  <si>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</si>
  <si>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</si>
  <si>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</si>
  <si>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</si>
  <si>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</si>
  <si>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</si>
  <si>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</si>
  <si>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</si>
  <si>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</si>
  <si>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</si>
  <si>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</si>
  <si>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</si>
  <si>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</si>
  <si>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</si>
  <si>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</si>
  <si>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</si>
  <si>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</si>
  <si>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</si>
  <si>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</si>
  <si>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</si>
  <si>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</si>
  <si>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</si>
  <si>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</si>
  <si>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</si>
  <si>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</si>
  <si>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</si>
  <si>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神奈川県座間市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</si>
  <si>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</si>
  <si>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</si>
  <si>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</si>
  <si>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</si>
  <si>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</si>
  <si>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</si>
  <si>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</si>
  <si>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</si>
  <si>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</si>
  <si>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</si>
  <si>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</si>
  <si>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</si>
  <si>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</si>
  <si>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</si>
  <si>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</si>
  <si>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</si>
  <si>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</si>
  <si>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</si>
  <si>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</si>
  <si>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</si>
  <si>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</si>
  <si>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</si>
  <si>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</si>
  <si>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</si>
  <si>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</si>
  <si>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</si>
  <si>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</si>
  <si>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</si>
  <si>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</si>
  <si>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</si>
  <si>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</si>
  <si>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</si>
  <si>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</si>
  <si>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</si>
  <si>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</si>
  <si>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</si>
  <si>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</si>
  <si>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</si>
  <si>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</si>
  <si>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</si>
  <si>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</si>
  <si>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</si>
  <si>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</si>
  <si>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</si>
  <si>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</si>
  <si>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</si>
  <si>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</si>
  <si>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</si>
  <si>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</si>
  <si>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</si>
  <si>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</si>
  <si>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</si>
  <si>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</si>
  <si>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</si>
  <si>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</si>
  <si>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</si>
  <si>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</si>
  <si>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</si>
  <si>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</si>
  <si>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</si>
  <si>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</si>
  <si>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</si>
  <si>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</si>
  <si>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</si>
  <si>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</si>
  <si>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</si>
  <si>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</si>
  <si>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</si>
  <si>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</si>
  <si>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</si>
  <si>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</si>
  <si>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</si>
  <si>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</si>
  <si>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</si>
  <si>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</si>
  <si>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</si>
  <si>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</si>
  <si>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</si>
  <si>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</si>
  <si>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</si>
  <si>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</si>
  <si>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</si>
  <si>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</si>
  <si>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</si>
  <si>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</si>
  <si>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</si>
  <si>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</si>
  <si>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</si>
  <si>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</si>
  <si>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</si>
  <si>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</si>
  <si>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</si>
  <si>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</si>
  <si>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</si>
  <si>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</si>
  <si>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</si>
  <si>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</si>
  <si>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</si>
  <si>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</si>
  <si>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</si>
  <si>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</si>
  <si>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</si>
  <si>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</si>
  <si>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</si>
  <si>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</si>
  <si>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</si>
  <si>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</si>
  <si>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</si>
  <si>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</si>
  <si>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</si>
  <si>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</si>
  <si>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</si>
  <si>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</si>
  <si>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</si>
  <si>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</si>
  <si>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</si>
  <si>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</si>
  <si>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</si>
  <si>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</si>
  <si>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</si>
  <si>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</si>
  <si>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</si>
  <si>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</si>
  <si>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</si>
  <si>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</si>
  <si>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</si>
  <si>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</si>
  <si>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</si>
  <si>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</si>
  <si>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</si>
  <si>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</si>
  <si>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</si>
  <si>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</si>
  <si>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</si>
  <si>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</si>
  <si>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</si>
  <si>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</si>
  <si>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</si>
  <si>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</si>
  <si>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</si>
  <si>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</si>
  <si>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</si>
  <si>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</si>
  <si>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</si>
  <si>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</si>
  <si>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</si>
  <si>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</si>
  <si>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</si>
  <si>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</si>
  <si>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神奈川県座間市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</si>
  <si>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</si>
  <si>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</si>
  <si>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</si>
  <si>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</si>
  <si>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</si>
  <si>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</si>
  <si>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</si>
  <si>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</si>
  <si>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</si>
  <si>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</si>
  <si>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</si>
  <si>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</si>
  <si>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</si>
  <si>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</si>
  <si>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</si>
  <si>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</si>
  <si>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</si>
  <si>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</si>
  <si>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</si>
  <si>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</si>
  <si>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</si>
  <si>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</si>
  <si>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</si>
  <si>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</si>
  <si>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</si>
  <si>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</si>
  <si>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</si>
  <si>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</si>
  <si>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</si>
  <si>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</si>
  <si>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</si>
  <si>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</si>
  <si>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</si>
  <si>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</si>
  <si>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</si>
  <si>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</si>
  <si>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</si>
  <si>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</si>
  <si>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</si>
  <si>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</si>
  <si>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</si>
  <si>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</si>
  <si>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</si>
  <si>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</si>
  <si>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</si>
  <si>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</si>
  <si>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</si>
  <si>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</si>
  <si>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</si>
  <si>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</si>
  <si>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</si>
  <si>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</si>
  <si>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</si>
  <si>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</si>
  <si>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</si>
  <si>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</si>
  <si>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</si>
  <si>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</si>
  <si>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</si>
  <si>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</si>
  <si>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</si>
  <si>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</si>
  <si>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</si>
  <si>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</si>
  <si>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</si>
  <si>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</si>
  <si>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</si>
  <si>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</si>
  <si>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</si>
  <si>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</si>
  <si>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</si>
  <si>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</si>
  <si>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</si>
  <si>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</si>
  <si>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</si>
  <si>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</si>
  <si>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</si>
  <si>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</si>
  <si>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</si>
  <si>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</si>
  <si>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</si>
  <si>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</si>
  <si>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</si>
  <si>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</si>
  <si>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</si>
  <si>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</si>
  <si>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</si>
  <si>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</si>
  <si>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</si>
  <si>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</si>
  <si>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</si>
  <si>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</si>
  <si>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</si>
  <si>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</si>
  <si>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</si>
  <si>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</si>
  <si>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</si>
  <si>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</si>
  <si>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</si>
  <si>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</si>
  <si>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</si>
  <si>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</si>
  <si>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</si>
  <si>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</si>
  <si>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</si>
  <si>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</si>
  <si>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</si>
  <si>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</si>
  <si>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</si>
  <si>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</si>
  <si>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</si>
  <si>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</si>
  <si>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</si>
  <si>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</si>
  <si>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</si>
  <si>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</si>
  <si>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</si>
  <si>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</si>
  <si>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</si>
  <si>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</si>
  <si>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</si>
  <si>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</si>
  <si>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</si>
  <si>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</si>
  <si>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</si>
  <si>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</si>
  <si>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</si>
  <si>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</si>
  <si>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</si>
  <si>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</si>
  <si>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</si>
  <si>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</si>
  <si>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</si>
  <si>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</si>
  <si>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</si>
  <si>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</si>
  <si>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</si>
  <si>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</si>
  <si>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</si>
  <si>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</si>
  <si>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</si>
  <si>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</si>
  <si>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</si>
  <si>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</si>
  <si>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</si>
  <si>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</si>
  <si>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</si>
  <si>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</si>
  <si>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</si>
  <si>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</si>
  <si>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</si>
  <si>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</si>
  <si>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</si>
  <si>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</si>
  <si>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</si>
  <si>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</si>
  <si>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</si>
  <si>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</si>
  <si>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</si>
  <si>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</si>
  <si>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</si>
  <si>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</si>
  <si>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</si>
  <si>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</si>
  <si>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</si>
  <si>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</si>
  <si>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</si>
  <si>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</si>
  <si>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</si>
  <si>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</si>
  <si>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</si>
  <si>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</si>
  <si>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</si>
  <si>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</si>
  <si>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</si>
  <si>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</si>
  <si>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</si>
  <si>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</si>
  <si>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</si>
  <si>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</si>
  <si>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</si>
  <si>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</si>
  <si>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3.48</t>
  </si>
  <si>
    <t>水道事業会計</t>
  </si>
  <si>
    <t>一般会計</t>
  </si>
  <si>
    <t>国民健康保険事業特別会計</t>
  </si>
  <si>
    <t>介護保険事業特別会計</t>
  </si>
  <si>
    <t>公共下水道事業会計</t>
  </si>
  <si>
    <t>後期高齢者医療保険事業特別会計</t>
  </si>
  <si>
    <t>その他会計（赤字）</t>
  </si>
  <si>
    <t>その他会計（黒字）</t>
  </si>
  <si>
    <t>-</t>
    <phoneticPr fontId="5"/>
  </si>
  <si>
    <t>-</t>
    <phoneticPr fontId="2"/>
  </si>
  <si>
    <t>-</t>
    <phoneticPr fontId="2"/>
  </si>
  <si>
    <t>-</t>
    <phoneticPr fontId="2"/>
  </si>
  <si>
    <t>○</t>
    <phoneticPr fontId="2"/>
  </si>
  <si>
    <t>座間市土地開発公社</t>
    <rPh sb="0" eb="3">
      <t>ザマシ</t>
    </rPh>
    <rPh sb="3" eb="5">
      <t>トチ</t>
    </rPh>
    <rPh sb="5" eb="7">
      <t>カイハツ</t>
    </rPh>
    <rPh sb="7" eb="9">
      <t>コウシャ</t>
    </rPh>
    <phoneticPr fontId="11"/>
  </si>
  <si>
    <t>座間市スポーツ・文化振興財団</t>
    <rPh sb="0" eb="3">
      <t>ザマシ</t>
    </rPh>
    <rPh sb="8" eb="10">
      <t>ブンカ</t>
    </rPh>
    <rPh sb="10" eb="12">
      <t>シンコウ</t>
    </rPh>
    <rPh sb="12" eb="14">
      <t>ザイダン</t>
    </rPh>
    <phoneticPr fontId="11"/>
  </si>
  <si>
    <t>広域大和斎場組合</t>
    <rPh sb="0" eb="2">
      <t>コウイキ</t>
    </rPh>
    <rPh sb="2" eb="4">
      <t>ヤマト</t>
    </rPh>
    <rPh sb="4" eb="6">
      <t>サイジョウ</t>
    </rPh>
    <rPh sb="6" eb="8">
      <t>クミアイ</t>
    </rPh>
    <phoneticPr fontId="11"/>
  </si>
  <si>
    <t>高座清掃施設組合</t>
    <rPh sb="0" eb="2">
      <t>コウザ</t>
    </rPh>
    <rPh sb="2" eb="4">
      <t>セイソウ</t>
    </rPh>
    <rPh sb="4" eb="6">
      <t>シセツ</t>
    </rPh>
    <rPh sb="6" eb="8">
      <t>クミアイ</t>
    </rPh>
    <phoneticPr fontId="11"/>
  </si>
  <si>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1"/>
  </si>
  <si>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11"/>
  </si>
  <si>
    <t>職員退職手当基金</t>
    <rPh sb="0" eb="2">
      <t>ショクイン</t>
    </rPh>
    <rPh sb="2" eb="4">
      <t>タイショク</t>
    </rPh>
    <rPh sb="4" eb="6">
      <t>テアテ</t>
    </rPh>
    <rPh sb="6" eb="8">
      <t>キキン</t>
    </rPh>
    <phoneticPr fontId="11"/>
  </si>
  <si>
    <t>地域福祉ふれあい基金</t>
    <rPh sb="0" eb="2">
      <t>チイキ</t>
    </rPh>
    <rPh sb="2" eb="4">
      <t>フクシ</t>
    </rPh>
    <rPh sb="8" eb="10">
      <t>キキン</t>
    </rPh>
    <phoneticPr fontId="2"/>
  </si>
  <si>
    <t>再編交付金基金</t>
    <rPh sb="0" eb="2">
      <t>サイヘン</t>
    </rPh>
    <rPh sb="2" eb="5">
      <t>コウフキン</t>
    </rPh>
    <rPh sb="5" eb="7">
      <t>キキン</t>
    </rPh>
    <phoneticPr fontId="11"/>
  </si>
  <si>
    <t>地下水保全対策基金</t>
    <rPh sb="0" eb="3">
      <t>チカスイ</t>
    </rPh>
    <rPh sb="3" eb="5">
      <t>ホゼン</t>
    </rPh>
    <rPh sb="5" eb="7">
      <t>タイサク</t>
    </rPh>
    <rPh sb="7" eb="9">
      <t>キキン</t>
    </rPh>
    <phoneticPr fontId="11"/>
  </si>
  <si>
    <t>緑地保全基金</t>
    <rPh sb="0" eb="2">
      <t>リョクチ</t>
    </rPh>
    <rPh sb="2" eb="4">
      <t>ホゼン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</si>
  <si>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</si>
  <si>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</si>
  <si>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</si>
  <si>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と比較し低い水準にあるが、将来負担比率は次年度以降に、平成30年度に整備予定の小田急相模原駅前西地区市街地の再開発、旧消防庁舎の総合防災備蓄倉庫への転用等の整備費用の財源として地方債の発行を見込んでいることから、これまで以上に起債額が増加する傾向にあり、将来負担比率を更に悪化させる要因が見込まれる。</t>
    <rPh sb="0" eb="2">
      <t>ショウライ</t>
    </rPh>
    <rPh sb="2" eb="4">
      <t>フタン</t>
    </rPh>
    <rPh sb="4" eb="6">
      <t>ヒリツ</t>
    </rPh>
    <rPh sb="6" eb="7">
      <t>オヨ</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</si>
  <si>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</si>
  <si>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</si>
  <si>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</si>
  <si>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</si>
  <si>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</si>
  <si>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</si>
  <si>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</si>
  <si>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将来負担比率は類似団体と比較して高い水準にあり、前年度より4.2ポイント上昇した。一方、実質公債費比率は類似団体と比較して低い水準にあり、前年度より0.1ポイント減少した。
本年度において、将来負担比率が上昇した主な要因としては、地方債現在高の増加や一部事務組合が借り入れた地方債の償還財源に充てる組合への負担金見込額が増加したことによるものである。次年度以降においても、施設整備費用等の財源として地方債の発行を見込んでいることから、今後も起債額が増加する傾向にあり、将来負担比率を更に悪化させる要因が見込まれる。今後は、既存の公共施設等の老朽化の進行も見据え、令和元年度に策定予定の公共施設再整備計画を着実に実施していくことにより、公共施設等の更新費の縮減を踏まえ、公債費の抑制に取り組んでいく必要がある。</t>
    <rPh sb="7" eb="9">
      <t>ルイジ</t>
    </rPh>
    <rPh sb="9" eb="11">
      <t>ダンタイ</t>
    </rPh>
    <rPh sb="12" eb="14">
      <t>ヒカク</t>
    </rPh>
    <rPh sb="16" eb="17">
      <t>タカ</t>
    </rPh>
    <rPh sb="18" eb="20">
      <t>スイジュン</t>
    </rPh>
    <rPh sb="24" eb="27">
      <t>ゼンネンド</t>
    </rPh>
    <rPh sb="36" eb="38">
      <t>ジョウショウ</t>
    </rPh>
    <rPh sb="41" eb="43">
      <t>イッポウ</t>
    </rPh>
    <rPh sb="44" eb="46">
      <t>ジッシツ</t>
    </rPh>
    <rPh sb="46" eb="49">
      <t>コウサイヒ</t>
    </rPh>
    <rPh sb="49" eb="51">
      <t>ヒリツ</t>
    </rPh>
    <rPh sb="52" eb="54">
      <t>ルイジ</t>
    </rPh>
    <rPh sb="54" eb="56">
      <t>ダンタイ</t>
    </rPh>
    <rPh sb="57" eb="59">
      <t>ヒカク</t>
    </rPh>
    <rPh sb="61" eb="62">
      <t>ヒク</t>
    </rPh>
    <rPh sb="63" eb="65">
      <t>スイジュン</t>
    </rPh>
    <rPh sb="69" eb="72">
      <t>ゼンネンド</t>
    </rPh>
    <rPh sb="81" eb="83">
      <t>ゲンショウ</t>
    </rPh>
    <rPh sb="115" eb="118">
      <t>チホウサイ</t>
    </rPh>
    <rPh sb="118" eb="120">
      <t>ゲンザイ</t>
    </rPh>
    <rPh sb="120" eb="121">
      <t>ダカ</t>
    </rPh>
    <rPh sb="122" eb="124">
      <t>ゾウカ</t>
    </rPh>
    <rPh sb="186" eb="188">
      <t>シセツ</t>
    </rPh>
    <rPh sb="192" eb="193">
      <t>トウ</t>
    </rPh>
    <rPh sb="217" eb="219">
      <t>コンゴ</t>
    </rPh>
    <rPh sb="281" eb="283">
      <t>レイワ</t>
    </rPh>
    <rPh sb="283" eb="284">
      <t>ガン</t>
    </rPh>
    <rPh sb="284" eb="286">
      <t>ネンド</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</si>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</sst>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3DC3-4F46-8E7E-FC90D9F4B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15143</c:v>
                </c:pt>
                <c:pt idx="1">
                  <c:v>18871</c:v>
                </c:pt>
                <c:pt idx="2">
                  <c:v>26512</c:v>
                </c:pt>
                <c:pt idx="3">
                  <c:v>26216</c:v>
                </c:pt>
                <c:pt idx="4">
                  <c:v>32918</c:v>
                </c:pt>
              </c:numCache>
            </c:numRef>
          </c:val>
          <c:smooth val="0"/>
          <c:extLst xmlns:c16r2="http://schemas.microsoft.com/office/drawing/2015/06/chart">
            <c:ext xmlns:c16="http://schemas.microsoft.com/office/drawing/2014/chart" uri="{C3380CC4-5D6E-409C-BE32-E72D297353CC}">
              <c16:uniqueId val="{00000001-3DC3-4F46-8E7E-FC90D9F4B9A5}"/>
            </c:ext>
          </c:extLst>
        </c:ser>
        <c:dLbls>
          <c:showLegendKey val="0"/>
          <c:showVal val="0"/>
          <c:showCatName val="0"/>
          <c:showSerName val="0"/>
          <c:showPercent val="0"/>
          <c:showBubbleSize val="0"/>
        </c:dLbls>
        <c:marker val="1"/>
        <c:smooth val="0"/>
        <c:axId val="455710880"/>
        <c:axId val="455711264"/>
      </c:lineChart>
      <c:catAx>
        <c:axId val="455710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11264"/>
        <c:crosses val="autoZero"/>
        <c:auto val="1"/>
        <c:lblAlgn val="ctr"/>
        <c:lblOffset val="100"/>
        <c:tickLblSkip val="1"/>
        <c:tickMarkSkip val="1"/>
        <c:noMultiLvlLbl val="0"/>
      </c:catAx>
      <c:valAx>
        <c:axId val="455711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71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2.59</c:v>
                </c:pt>
                <c:pt idx="1">
                  <c:v>2.0499999999999998</c:v>
                </c:pt>
                <c:pt idx="2">
                  <c:v>5.6</c:v>
                </c:pt>
                <c:pt idx="3">
                  <c:v>4.13</c:v>
                </c:pt>
                <c:pt idx="4">
                  <c:v>4.6100000000000003</c:v>
                </c:pt>
              </c:numCache>
            </c:numRef>
          </c:val>
          <c:extLst xmlns:c16r2="http://schemas.microsoft.com/office/drawing/2015/06/chart">
            <c:ext xmlns:c16="http://schemas.microsoft.com/office/drawing/2014/chart" uri="{C3380CC4-5D6E-409C-BE32-E72D297353CC}">
              <c16:uniqueId val="{00000000-751F-4DE7-AB76-CC58B77958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6.78</c:v>
                </c:pt>
                <c:pt idx="1">
                  <c:v>7.38</c:v>
                </c:pt>
                <c:pt idx="2">
                  <c:v>6.41</c:v>
                </c:pt>
                <c:pt idx="3">
                  <c:v>4.21</c:v>
                </c:pt>
                <c:pt idx="4">
                  <c:v>9.19</c:v>
                </c:pt>
              </c:numCache>
            </c:numRef>
          </c:val>
          <c:extLst xmlns:c16r2="http://schemas.microsoft.com/office/drawing/2015/06/chart">
            <c:ext xmlns:c16="http://schemas.microsoft.com/office/drawing/2014/chart" uri="{C3380CC4-5D6E-409C-BE32-E72D297353CC}">
              <c16:uniqueId val="{00000001-751F-4DE7-AB76-CC58B7795855}"/>
            </c:ext>
          </c:extLst>
        </c:ser>
        <c:dLbls>
          <c:showLegendKey val="0"/>
          <c:showVal val="0"/>
          <c:showCatName val="0"/>
          <c:showSerName val="0"/>
          <c:showPercent val="0"/>
          <c:showBubbleSize val="0"/>
        </c:dLbls>
        <c:gapWidth val="250"/>
        <c:overlap val="100"/>
        <c:axId val="457734760"/>
        <c:axId val="457735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0.03</c:v>
                </c:pt>
                <c:pt idx="2">
                  <c:v>2.7</c:v>
                </c:pt>
                <c:pt idx="3">
                  <c:v>-3.48</c:v>
                </c:pt>
                <c:pt idx="4">
                  <c:v>5.46</c:v>
                </c:pt>
              </c:numCache>
            </c:numRef>
          </c:val>
          <c:smooth val="0"/>
          <c:extLst xmlns:c16r2="http://schemas.microsoft.com/office/drawing/2015/06/chart">
            <c:ext xmlns:c16="http://schemas.microsoft.com/office/drawing/2014/chart" uri="{C3380CC4-5D6E-409C-BE32-E72D297353CC}">
              <c16:uniqueId val="{00000002-751F-4DE7-AB76-CC58B7795855}"/>
            </c:ext>
          </c:extLst>
        </c:ser>
        <c:dLbls>
          <c:showLegendKey val="0"/>
          <c:showVal val="0"/>
          <c:showCatName val="0"/>
          <c:showSerName val="0"/>
          <c:showPercent val="0"/>
          <c:showBubbleSize val="0"/>
        </c:dLbls>
        <c:marker val="1"/>
        <c:smooth val="0"/>
        <c:axId val="457734760"/>
        <c:axId val="457735544"/>
      </c:lineChart>
      <c:catAx>
        <c:axId val="45773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735544"/>
        <c:crosses val="autoZero"/>
        <c:auto val="1"/>
        <c:lblAlgn val="ctr"/>
        <c:lblOffset val="100"/>
        <c:tickLblSkip val="1"/>
        <c:tickMarkSkip val="1"/>
        <c:noMultiLvlLbl val="0"/>
      </c:catAx>
      <c:valAx>
        <c:axId val="45773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3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0.54</c:v>
                </c:pt>
                <c:pt idx="2">
                  <c:v>#N/A</c:v>
                </c:pt>
                <c:pt idx="3">
                  <c:v>0.26</c:v>
                </c:pt>
                <c:pt idx="4">
                  <c:v>#N/A</c:v>
                </c:pt>
                <c:pt idx="5">
                  <c:v>0.66</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EE-48D4-BB55-5FA97EFD6C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EE-48D4-BB55-5FA97EFD6C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8EE-48D4-BB55-5FA97EFD6C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8EE-48D4-BB55-5FA97EFD6C7C}"/>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0.26</c:v>
                </c:pt>
                <c:pt idx="4">
                  <c:v>#N/A</c:v>
                </c:pt>
                <c:pt idx="5">
                  <c:v>0.27</c:v>
                </c:pt>
                <c:pt idx="6">
                  <c:v>#N/A</c:v>
                </c:pt>
                <c:pt idx="7">
                  <c:v>0.28999999999999998</c:v>
                </c:pt>
                <c:pt idx="8">
                  <c:v>#N/A</c:v>
                </c:pt>
                <c:pt idx="9">
                  <c:v>0.26</c:v>
                </c:pt>
              </c:numCache>
            </c:numRef>
          </c:val>
          <c:extLst xmlns:c16r2="http://schemas.microsoft.com/office/drawing/2015/06/chart">
            <c:ext xmlns:c16="http://schemas.microsoft.com/office/drawing/2014/chart" uri="{C3380CC4-5D6E-409C-BE32-E72D297353CC}">
              <c16:uniqueId val="{00000004-68EE-48D4-BB55-5FA97EFD6C7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0.71</c:v>
                </c:pt>
                <c:pt idx="8">
                  <c:v>#N/A</c:v>
                </c:pt>
                <c:pt idx="9">
                  <c:v>0.69</c:v>
                </c:pt>
              </c:numCache>
            </c:numRef>
          </c:val>
          <c:extLst xmlns:c16r2="http://schemas.microsoft.com/office/drawing/2015/06/chart">
            <c:ext xmlns:c16="http://schemas.microsoft.com/office/drawing/2014/chart" uri="{C3380CC4-5D6E-409C-BE32-E72D297353CC}">
              <c16:uniqueId val="{00000005-68EE-48D4-BB55-5FA97EFD6C7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0.6</c:v>
                </c:pt>
                <c:pt idx="4">
                  <c:v>#N/A</c:v>
                </c:pt>
                <c:pt idx="5">
                  <c:v>0.87</c:v>
                </c:pt>
                <c:pt idx="6">
                  <c:v>#N/A</c:v>
                </c:pt>
                <c:pt idx="7">
                  <c:v>1.08</c:v>
                </c:pt>
                <c:pt idx="8">
                  <c:v>#N/A</c:v>
                </c:pt>
                <c:pt idx="9">
                  <c:v>1.56</c:v>
                </c:pt>
              </c:numCache>
            </c:numRef>
          </c:val>
          <c:extLst xmlns:c16r2="http://schemas.microsoft.com/office/drawing/2015/06/chart">
            <c:ext xmlns:c16="http://schemas.microsoft.com/office/drawing/2014/chart" uri="{C3380CC4-5D6E-409C-BE32-E72D297353CC}">
              <c16:uniqueId val="{00000006-68EE-48D4-BB55-5FA97EFD6C7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0.33</c:v>
                </c:pt>
                <c:pt idx="2">
                  <c:v>#N/A</c:v>
                </c:pt>
                <c:pt idx="3">
                  <c:v>0.49</c:v>
                </c:pt>
                <c:pt idx="4">
                  <c:v>#N/A</c:v>
                </c:pt>
                <c:pt idx="5">
                  <c:v>0.37</c:v>
                </c:pt>
                <c:pt idx="6">
                  <c:v>#N/A</c:v>
                </c:pt>
                <c:pt idx="7">
                  <c:v>1.1299999999999999</c:v>
                </c:pt>
                <c:pt idx="8">
                  <c:v>#N/A</c:v>
                </c:pt>
                <c:pt idx="9">
                  <c:v>2.14</c:v>
                </c:pt>
              </c:numCache>
            </c:numRef>
          </c:val>
          <c:extLst xmlns:c16r2="http://schemas.microsoft.com/office/drawing/2015/06/chart">
            <c:ext xmlns:c16="http://schemas.microsoft.com/office/drawing/2014/chart" uri="{C3380CC4-5D6E-409C-BE32-E72D297353CC}">
              <c16:uniqueId val="{00000007-68EE-48D4-BB55-5FA97EFD6C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2.58</c:v>
                </c:pt>
                <c:pt idx="2">
                  <c:v>#N/A</c:v>
                </c:pt>
                <c:pt idx="3">
                  <c:v>2.04</c:v>
                </c:pt>
                <c:pt idx="4">
                  <c:v>#N/A</c:v>
                </c:pt>
                <c:pt idx="5">
                  <c:v>5.59</c:v>
                </c:pt>
                <c:pt idx="6">
                  <c:v>#N/A</c:v>
                </c:pt>
                <c:pt idx="7">
                  <c:v>4.13</c:v>
                </c:pt>
                <c:pt idx="8">
                  <c:v>#N/A</c:v>
                </c:pt>
                <c:pt idx="9">
                  <c:v>4.6100000000000003</c:v>
                </c:pt>
              </c:numCache>
            </c:numRef>
          </c:val>
          <c:extLst xmlns:c16r2="http://schemas.microsoft.com/office/drawing/2015/06/chart">
            <c:ext xmlns:c16="http://schemas.microsoft.com/office/drawing/2014/chart" uri="{C3380CC4-5D6E-409C-BE32-E72D297353CC}">
              <c16:uniqueId val="{00000008-68EE-48D4-BB55-5FA97EFD6C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7.78</c:v>
                </c:pt>
                <c:pt idx="2">
                  <c:v>#N/A</c:v>
                </c:pt>
                <c:pt idx="3">
                  <c:v>6.33</c:v>
                </c:pt>
                <c:pt idx="4">
                  <c:v>#N/A</c:v>
                </c:pt>
                <c:pt idx="5">
                  <c:v>7.45</c:v>
                </c:pt>
                <c:pt idx="6">
                  <c:v>#N/A</c:v>
                </c:pt>
                <c:pt idx="7">
                  <c:v>7.61</c:v>
                </c:pt>
                <c:pt idx="8">
                  <c:v>#N/A</c:v>
                </c:pt>
                <c:pt idx="9">
                  <c:v>8.5</c:v>
                </c:pt>
              </c:numCache>
            </c:numRef>
          </c:val>
          <c:extLst xmlns:c16r2="http://schemas.microsoft.com/office/drawing/2015/06/chart">
            <c:ext xmlns:c16="http://schemas.microsoft.com/office/drawing/2014/chart" uri="{C3380CC4-5D6E-409C-BE32-E72D297353CC}">
              <c16:uniqueId val="{00000009-68EE-48D4-BB55-5FA97EFD6C7C}"/>
            </c:ext>
          </c:extLst>
        </c:ser>
        <c:dLbls>
          <c:showLegendKey val="0"/>
          <c:showVal val="0"/>
          <c:showCatName val="0"/>
          <c:showSerName val="0"/>
          <c:showPercent val="0"/>
          <c:showBubbleSize val="0"/>
        </c:dLbls>
        <c:gapWidth val="150"/>
        <c:overlap val="100"/>
        <c:axId val="457735152"/>
        <c:axId val="457736328"/>
      </c:barChart>
      <c:catAx>
        <c:axId val="45773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736328"/>
        <c:crosses val="autoZero"/>
        <c:auto val="1"/>
        <c:lblAlgn val="ctr"/>
        <c:lblOffset val="100"/>
        <c:tickLblSkip val="1"/>
        <c:tickMarkSkip val="1"/>
        <c:noMultiLvlLbl val="0"/>
      </c:catAx>
      <c:valAx>
        <c:axId val="457736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3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3430</c:v>
                </c:pt>
                <c:pt idx="5">
                  <c:v>3385</c:v>
                </c:pt>
                <c:pt idx="8">
                  <c:v>3239</c:v>
                </c:pt>
                <c:pt idx="11">
                  <c:v>3076</c:v>
                </c:pt>
                <c:pt idx="14">
                  <c:v>3219</c:v>
                </c:pt>
              </c:numCache>
            </c:numRef>
          </c:val>
          <c:extLst xmlns:c16r2="http://schemas.microsoft.com/office/drawing/2015/06/chart">
            <c:ext xmlns:c16="http://schemas.microsoft.com/office/drawing/2014/chart" uri="{C3380CC4-5D6E-409C-BE32-E72D297353CC}">
              <c16:uniqueId val="{00000000-8F33-477C-9C4A-0AB8E78BC5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0</c:v>
                </c:pt>
                <c:pt idx="12">
                  <c:v>1</c:v>
                </c:pt>
              </c:numCache>
            </c:numRef>
          </c:val>
          <c:extLst xmlns:c16r2="http://schemas.microsoft.com/office/drawing/2015/06/chart">
            <c:ext xmlns:c16="http://schemas.microsoft.com/office/drawing/2014/chart" uri="{C3380CC4-5D6E-409C-BE32-E72D297353CC}">
              <c16:uniqueId val="{00000001-8F33-477C-9C4A-0AB8E78BC5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207</c:v>
                </c:pt>
                <c:pt idx="3">
                  <c:v>179</c:v>
                </c:pt>
                <c:pt idx="6">
                  <c:v>507</c:v>
                </c:pt>
                <c:pt idx="9">
                  <c:v>103</c:v>
                </c:pt>
                <c:pt idx="12">
                  <c:v>347</c:v>
                </c:pt>
              </c:numCache>
            </c:numRef>
          </c:val>
          <c:extLst xmlns:c16r2="http://schemas.microsoft.com/office/drawing/2015/06/chart">
            <c:ext xmlns:c16="http://schemas.microsoft.com/office/drawing/2014/chart" uri="{C3380CC4-5D6E-409C-BE32-E72D297353CC}">
              <c16:uniqueId val="{00000002-8F33-477C-9C4A-0AB8E78BC5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c:v>
                </c:pt>
                <c:pt idx="3">
                  <c:v>47</c:v>
                </c:pt>
                <c:pt idx="6">
                  <c:v>31</c:v>
                </c:pt>
                <c:pt idx="9">
                  <c:v>14</c:v>
                </c:pt>
                <c:pt idx="12">
                  <c:v>0</c:v>
                </c:pt>
              </c:numCache>
            </c:numRef>
          </c:val>
          <c:extLst xmlns:c16r2="http://schemas.microsoft.com/office/drawing/2015/06/chart">
            <c:ext xmlns:c16="http://schemas.microsoft.com/office/drawing/2014/chart" uri="{C3380CC4-5D6E-409C-BE32-E72D297353CC}">
              <c16:uniqueId val="{00000003-8F33-477C-9C4A-0AB8E78BC5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707</c:v>
                </c:pt>
                <c:pt idx="3">
                  <c:v>615</c:v>
                </c:pt>
                <c:pt idx="6">
                  <c:v>699</c:v>
                </c:pt>
                <c:pt idx="9">
                  <c:v>569</c:v>
                </c:pt>
                <c:pt idx="12">
                  <c:v>486</c:v>
                </c:pt>
              </c:numCache>
            </c:numRef>
          </c:val>
          <c:extLst xmlns:c16r2="http://schemas.microsoft.com/office/drawing/2015/06/chart">
            <c:ext xmlns:c16="http://schemas.microsoft.com/office/drawing/2014/chart" uri="{C3380CC4-5D6E-409C-BE32-E72D297353CC}">
              <c16:uniqueId val="{00000004-8F33-477C-9C4A-0AB8E78BC5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33-477C-9C4A-0AB8E78BC5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33-477C-9C4A-0AB8E78BC5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3437</c:v>
                </c:pt>
                <c:pt idx="3">
                  <c:v>2849</c:v>
                </c:pt>
                <c:pt idx="6">
                  <c:v>2481</c:v>
                </c:pt>
                <c:pt idx="9">
                  <c:v>2584</c:v>
                </c:pt>
                <c:pt idx="12">
                  <c:v>2595</c:v>
                </c:pt>
              </c:numCache>
            </c:numRef>
          </c:val>
          <c:extLst xmlns:c16r2="http://schemas.microsoft.com/office/drawing/2015/06/chart">
            <c:ext xmlns:c16="http://schemas.microsoft.com/office/drawing/2014/chart" uri="{C3380CC4-5D6E-409C-BE32-E72D297353CC}">
              <c16:uniqueId val="{00000007-8F33-477C-9C4A-0AB8E78BC51A}"/>
            </c:ext>
          </c:extLst>
        </c:ser>
        <c:dLbls>
          <c:showLegendKey val="0"/>
          <c:showVal val="0"/>
          <c:showCatName val="0"/>
          <c:showSerName val="0"/>
          <c:showPercent val="0"/>
          <c:showBubbleSize val="0"/>
        </c:dLbls>
        <c:gapWidth val="100"/>
        <c:overlap val="100"/>
        <c:axId val="457730840"/>
        <c:axId val="45773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972</c:v>
                </c:pt>
                <c:pt idx="2">
                  <c:v>#N/A</c:v>
                </c:pt>
                <c:pt idx="3">
                  <c:v>#N/A</c:v>
                </c:pt>
                <c:pt idx="4">
                  <c:v>305</c:v>
                </c:pt>
                <c:pt idx="5">
                  <c:v>#N/A</c:v>
                </c:pt>
                <c:pt idx="6">
                  <c:v>#N/A</c:v>
                </c:pt>
                <c:pt idx="7">
                  <c:v>480</c:v>
                </c:pt>
                <c:pt idx="8">
                  <c:v>#N/A</c:v>
                </c:pt>
                <c:pt idx="9">
                  <c:v>#N/A</c:v>
                </c:pt>
                <c:pt idx="10">
                  <c:v>194</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8F33-477C-9C4A-0AB8E78BC51A}"/>
            </c:ext>
          </c:extLst>
        </c:ser>
        <c:dLbls>
          <c:showLegendKey val="0"/>
          <c:showVal val="0"/>
          <c:showCatName val="0"/>
          <c:showSerName val="0"/>
          <c:showPercent val="0"/>
          <c:showBubbleSize val="0"/>
        </c:dLbls>
        <c:marker val="1"/>
        <c:smooth val="0"/>
        <c:axId val="457730840"/>
        <c:axId val="457735936"/>
      </c:lineChart>
      <c:catAx>
        <c:axId val="45773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735936"/>
        <c:crosses val="autoZero"/>
        <c:auto val="1"/>
        <c:lblAlgn val="ctr"/>
        <c:lblOffset val="100"/>
        <c:tickLblSkip val="1"/>
        <c:tickMarkSkip val="1"/>
        <c:noMultiLvlLbl val="0"/>
      </c:catAx>
      <c:valAx>
        <c:axId val="45773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3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29712</c:v>
                </c:pt>
                <c:pt idx="5">
                  <c:v>29907</c:v>
                </c:pt>
                <c:pt idx="8">
                  <c:v>29330</c:v>
                </c:pt>
                <c:pt idx="11">
                  <c:v>29224</c:v>
                </c:pt>
                <c:pt idx="14">
                  <c:v>29376</c:v>
                </c:pt>
              </c:numCache>
            </c:numRef>
          </c:val>
          <c:extLst xmlns:c16r2="http://schemas.microsoft.com/office/drawing/2015/06/chart">
            <c:ext xmlns:c16="http://schemas.microsoft.com/office/drawing/2014/chart" uri="{C3380CC4-5D6E-409C-BE32-E72D297353CC}">
              <c16:uniqueId val="{00000000-BD73-42F9-BAE1-F99A652391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8013</c:v>
                </c:pt>
                <c:pt idx="5">
                  <c:v>7624</c:v>
                </c:pt>
                <c:pt idx="8">
                  <c:v>7706</c:v>
                </c:pt>
                <c:pt idx="11">
                  <c:v>7588</c:v>
                </c:pt>
                <c:pt idx="14">
                  <c:v>7189</c:v>
                </c:pt>
              </c:numCache>
            </c:numRef>
          </c:val>
          <c:extLst xmlns:c16r2="http://schemas.microsoft.com/office/drawing/2015/06/chart">
            <c:ext xmlns:c16="http://schemas.microsoft.com/office/drawing/2014/chart" uri="{C3380CC4-5D6E-409C-BE32-E72D297353CC}">
              <c16:uniqueId val="{00000001-BD73-42F9-BAE1-F99A652391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2285</c:v>
                </c:pt>
                <c:pt idx="5">
                  <c:v>2609</c:v>
                </c:pt>
                <c:pt idx="8">
                  <c:v>2564</c:v>
                </c:pt>
                <c:pt idx="11">
                  <c:v>2168</c:v>
                </c:pt>
                <c:pt idx="14">
                  <c:v>3578</c:v>
                </c:pt>
              </c:numCache>
            </c:numRef>
          </c:val>
          <c:extLst xmlns:c16r2="http://schemas.microsoft.com/office/drawing/2015/06/chart">
            <c:ext xmlns:c16="http://schemas.microsoft.com/office/drawing/2014/chart" uri="{C3380CC4-5D6E-409C-BE32-E72D297353CC}">
              <c16:uniqueId val="{00000002-BD73-42F9-BAE1-F99A652391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73-42F9-BAE1-F99A652391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73-42F9-BAE1-F99A652391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73-42F9-BAE1-F99A652391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7179</c:v>
                </c:pt>
                <c:pt idx="3">
                  <c:v>6667</c:v>
                </c:pt>
                <c:pt idx="6">
                  <c:v>6057</c:v>
                </c:pt>
                <c:pt idx="9">
                  <c:v>5894</c:v>
                </c:pt>
                <c:pt idx="12">
                  <c:v>5822</c:v>
                </c:pt>
              </c:numCache>
            </c:numRef>
          </c:val>
          <c:extLst xmlns:c16r2="http://schemas.microsoft.com/office/drawing/2015/06/chart">
            <c:ext xmlns:c16="http://schemas.microsoft.com/office/drawing/2014/chart" uri="{C3380CC4-5D6E-409C-BE32-E72D297353CC}">
              <c16:uniqueId val="{00000006-BD73-42F9-BAE1-F99A652391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c:v>
                </c:pt>
                <c:pt idx="3">
                  <c:v>168</c:v>
                </c:pt>
                <c:pt idx="6">
                  <c:v>194</c:v>
                </c:pt>
                <c:pt idx="9">
                  <c:v>917</c:v>
                </c:pt>
                <c:pt idx="12">
                  <c:v>2270</c:v>
                </c:pt>
              </c:numCache>
            </c:numRef>
          </c:val>
          <c:extLst xmlns:c16r2="http://schemas.microsoft.com/office/drawing/2015/06/chart">
            <c:ext xmlns:c16="http://schemas.microsoft.com/office/drawing/2014/chart" uri="{C3380CC4-5D6E-409C-BE32-E72D297353CC}">
              <c16:uniqueId val="{00000007-BD73-42F9-BAE1-F99A652391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9089</c:v>
                </c:pt>
                <c:pt idx="3">
                  <c:v>7241</c:v>
                </c:pt>
                <c:pt idx="6">
                  <c:v>6682</c:v>
                </c:pt>
                <c:pt idx="9">
                  <c:v>6499</c:v>
                </c:pt>
                <c:pt idx="12">
                  <c:v>6289</c:v>
                </c:pt>
              </c:numCache>
            </c:numRef>
          </c:val>
          <c:extLst xmlns:c16r2="http://schemas.microsoft.com/office/drawing/2015/06/chart">
            <c:ext xmlns:c16="http://schemas.microsoft.com/office/drawing/2014/chart" uri="{C3380CC4-5D6E-409C-BE32-E72D297353CC}">
              <c16:uniqueId val="{00000008-BD73-42F9-BAE1-F99A652391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976</c:v>
                </c:pt>
                <c:pt idx="3">
                  <c:v>1148</c:v>
                </c:pt>
                <c:pt idx="6">
                  <c:v>800</c:v>
                </c:pt>
                <c:pt idx="9">
                  <c:v>708</c:v>
                </c:pt>
                <c:pt idx="12">
                  <c:v>361</c:v>
                </c:pt>
              </c:numCache>
            </c:numRef>
          </c:val>
          <c:extLst xmlns:c16r2="http://schemas.microsoft.com/office/drawing/2015/06/chart">
            <c:ext xmlns:c16="http://schemas.microsoft.com/office/drawing/2014/chart" uri="{C3380CC4-5D6E-409C-BE32-E72D297353CC}">
              <c16:uniqueId val="{00000009-BD73-42F9-BAE1-F99A652391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25599</c:v>
                </c:pt>
                <c:pt idx="3">
                  <c:v>26000</c:v>
                </c:pt>
                <c:pt idx="6">
                  <c:v>26716</c:v>
                </c:pt>
                <c:pt idx="9">
                  <c:v>27118</c:v>
                </c:pt>
                <c:pt idx="12">
                  <c:v>28423</c:v>
                </c:pt>
              </c:numCache>
            </c:numRef>
          </c:val>
          <c:extLst xmlns:c16r2="http://schemas.microsoft.com/office/drawing/2015/06/chart">
            <c:ext xmlns:c16="http://schemas.microsoft.com/office/drawing/2014/chart" uri="{C3380CC4-5D6E-409C-BE32-E72D297353CC}">
              <c16:uniqueId val="{0000000A-BD73-42F9-BAE1-F99A652391A8}"/>
            </c:ext>
          </c:extLst>
        </c:ser>
        <c:dLbls>
          <c:showLegendKey val="0"/>
          <c:showVal val="0"/>
          <c:showCatName val="0"/>
          <c:showSerName val="0"/>
          <c:showPercent val="0"/>
          <c:showBubbleSize val="0"/>
        </c:dLbls>
        <c:gapWidth val="100"/>
        <c:overlap val="100"/>
        <c:axId val="457732016"/>
        <c:axId val="45773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3029</c:v>
                </c:pt>
                <c:pt idx="2">
                  <c:v>#N/A</c:v>
                </c:pt>
                <c:pt idx="3">
                  <c:v>#N/A</c:v>
                </c:pt>
                <c:pt idx="4">
                  <c:v>1084</c:v>
                </c:pt>
                <c:pt idx="5">
                  <c:v>#N/A</c:v>
                </c:pt>
                <c:pt idx="6">
                  <c:v>#N/A</c:v>
                </c:pt>
                <c:pt idx="7">
                  <c:v>849</c:v>
                </c:pt>
                <c:pt idx="8">
                  <c:v>#N/A</c:v>
                </c:pt>
                <c:pt idx="9">
                  <c:v>#N/A</c:v>
                </c:pt>
                <c:pt idx="10">
                  <c:v>2157</c:v>
                </c:pt>
                <c:pt idx="11">
                  <c:v>#N/A</c:v>
                </c:pt>
                <c:pt idx="12">
                  <c:v>#N/A</c:v>
                </c:pt>
                <c:pt idx="13">
                  <c:v>3022</c:v>
                </c:pt>
                <c:pt idx="14">
                  <c:v>#N/A</c:v>
                </c:pt>
              </c:numCache>
            </c:numRef>
          </c:val>
          <c:smooth val="0"/>
          <c:extLst xmlns:c16r2="http://schemas.microsoft.com/office/drawing/2015/06/chart">
            <c:ext xmlns:c16="http://schemas.microsoft.com/office/drawing/2014/chart" uri="{C3380CC4-5D6E-409C-BE32-E72D297353CC}">
              <c16:uniqueId val="{0000000B-BD73-42F9-BAE1-F99A652391A8}"/>
            </c:ext>
          </c:extLst>
        </c:ser>
        <c:dLbls>
          <c:showLegendKey val="0"/>
          <c:showVal val="0"/>
          <c:showCatName val="0"/>
          <c:showSerName val="0"/>
          <c:showPercent val="0"/>
          <c:showBubbleSize val="0"/>
        </c:dLbls>
        <c:marker val="1"/>
        <c:smooth val="0"/>
        <c:axId val="457732016"/>
        <c:axId val="457732800"/>
      </c:lineChart>
      <c:catAx>
        <c:axId val="45773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732800"/>
        <c:crosses val="autoZero"/>
        <c:auto val="1"/>
        <c:lblAlgn val="ctr"/>
        <c:lblOffset val="100"/>
        <c:tickLblSkip val="1"/>
        <c:tickMarkSkip val="1"/>
        <c:noMultiLvlLbl val="0"/>
      </c:catAx>
      <c:valAx>
        <c:axId val="4577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73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1484</c:v>
                </c:pt>
                <c:pt idx="1">
                  <c:v>989</c:v>
                </c:pt>
                <c:pt idx="2">
                  <c:v>2161</c:v>
                </c:pt>
              </c:numCache>
            </c:numRef>
          </c:val>
          <c:extLst xmlns:c16r2="http://schemas.microsoft.com/office/drawing/2015/06/chart">
            <c:ext xmlns:c16="http://schemas.microsoft.com/office/drawing/2014/chart" uri="{C3380CC4-5D6E-409C-BE32-E72D297353CC}">
              <c16:uniqueId val="{00000000-68E6-40D5-8E03-E471AF159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8E6-40D5-8E03-E471AF159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1027</c:v>
                </c:pt>
                <c:pt idx="1">
                  <c:v>1030</c:v>
                </c:pt>
                <c:pt idx="2">
                  <c:v>939</c:v>
                </c:pt>
              </c:numCache>
            </c:numRef>
          </c:val>
          <c:extLst xmlns:c16r2="http://schemas.microsoft.com/office/drawing/2015/06/chart">
            <c:ext xmlns:c16="http://schemas.microsoft.com/office/drawing/2014/chart" uri="{C3380CC4-5D6E-409C-BE32-E72D297353CC}">
              <c16:uniqueId val="{00000002-68E6-40D5-8E03-E471AF159C3D}"/>
            </c:ext>
          </c:extLst>
        </c:ser>
        <c:dLbls>
          <c:showLegendKey val="0"/>
          <c:showVal val="0"/>
          <c:showCatName val="0"/>
          <c:showSerName val="0"/>
          <c:showPercent val="0"/>
          <c:showBubbleSize val="0"/>
        </c:dLbls>
        <c:gapWidth val="120"/>
        <c:overlap val="100"/>
        <c:axId val="466756632"/>
        <c:axId val="466758200"/>
      </c:barChart>
      <c:catAx>
        <c:axId val="46675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758200"/>
        <c:crosses val="autoZero"/>
        <c:auto val="1"/>
        <c:lblAlgn val="ctr"/>
        <c:lblOffset val="100"/>
        <c:tickLblSkip val="1"/>
        <c:tickMarkSkip val="1"/>
        <c:noMultiLvlLbl val="0"/>
      </c:catAx>
      <c:valAx>
        <c:axId val="466758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75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C6-4EC5-99F2-F64021370CEC}"/>
                </c:ext>
                <c:ext xmlns:c15="http://schemas.microsoft.com/office/drawing/2012/chart" uri="{CE6537A1-D6FC-4f65-9D91-7224C49458BB}">
                  <c15:dlblFieldTable>
                    <c15:dlblFTEntry>
                      <c15:txfldGUID>{9B0A1078-2598-4D0B-85DA-319C9E04353A}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C6-4EC5-99F2-F64021370CEC}"/>
                </c:ext>
                <c:ext xmlns:c15="http://schemas.microsoft.com/office/drawing/2012/chart" uri="{CE6537A1-D6FC-4f65-9D91-7224C49458BB}">
                  <c15:dlblFieldTable>
                    <c15:dlblFTEntry>
                      <c15:txfldGUID>{7A0B068E-1C6A-46EB-BA58-CDC47F92F92E}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C6-4EC5-99F2-F64021370CEC}"/>
                </c:ext>
                <c:ext xmlns:c15="http://schemas.microsoft.com/office/drawing/2012/chart" uri="{CE6537A1-D6FC-4f65-9D91-7224C49458BB}">
                  <c15:dlblFieldTable>
                    <c15:dlblFTEntry>
                      <c15:txfldGUID>{46141DC4-5D95-4950-AB39-F59D5AD81F3A}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C6-4EC5-99F2-F64021370CEC}"/>
                </c:ext>
                <c:ext xmlns:c15="http://schemas.microsoft.com/office/drawing/2012/chart" uri="{CE6537A1-D6FC-4f65-9D91-7224C49458BB}">
                  <c15:dlblFieldTable>
                    <c15:dlblFTEntry>
                      <c15:txfldGUID>{E15B68F0-02AB-4A3C-B63B-71EDB9CB482E}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C6-4EC5-99F2-F64021370CEC}"/>
                </c:ext>
                <c:ext xmlns:c15="http://schemas.microsoft.com/office/drawing/2012/chart" uri="{CE6537A1-D6FC-4f65-9D91-7224C49458BB}">
                  <c15:dlblFieldTable>
                    <c15:dlblFTEntry>
                      <c15:txfldGUID>{0E004073-CEE9-495D-95DF-3AB33B05B0CA}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C6-4EC5-99F2-F64021370CEC}"/>
                </c:ext>
                <c:ext xmlns:c15="http://schemas.microsoft.com/office/drawing/2012/chart" uri="{CE6537A1-D6FC-4f65-9D91-7224C49458BB}">
                  <c15:dlblFieldTable>
                    <c15:dlblFTEntry>
                      <c15:txfldGUID>{27AF2A58-CE5A-4A9B-982D-792B7F43E16F}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C6-4EC5-99F2-F64021370CEC}"/>
                </c:ext>
                <c:ext xmlns:c15="http://schemas.microsoft.com/office/drawing/2012/chart" uri="{CE6537A1-D6FC-4f65-9D91-7224C49458BB}">
                  <c15:dlblFieldTable>
                    <c15:dlblFTEntry>
                      <c15:txfldGUID>{BD21A47F-8462-4D00-8F91-725746FC3F9A}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C6-4EC5-99F2-F64021370CEC}"/>
                </c:ext>
                <c:ext xmlns:c15="http://schemas.microsoft.com/office/drawing/2012/chart" uri="{CE6537A1-D6FC-4f65-9D91-7224C49458BB}">
                  <c15:dlblFieldTable>
                    <c15:dlblFTEntry>
                      <c15:txfldGUID>{0EEF4BF2-0890-4D13-9DAA-1C9286397EAE}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C6-4EC5-99F2-F64021370CEC}"/>
                </c:ext>
                <c:ext xmlns:c15="http://schemas.microsoft.com/office/drawing/2012/chart" uri="{CE6537A1-D6FC-4f65-9D91-7224C49458BB}">
                  <c15:dlblFieldTable>
                    <c15:dlblFTEntry>
                      <c15:txfldGUID>{C352CA8A-832F-4316-B1F5-ECE1B2345878}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59.6</c:v>
                </c:pt>
              </c:numCache>
            </c:numRef>
          </c:xVal>
          <c:yVal>
            <c:numRef>
              <c:f>公会計指標分析・財政指標組合せ分析表!$BP$51:$DC$51</c:f>
              <c:numCache>
                <c:formatCode>#,##0.0;"▲ "#,##0.0</c:formatCode>
                <c:ptCount val="40"/>
                <c:pt idx="24">
                  <c:v>10.199999999999999</c:v>
                </c:pt>
              </c:numCache>
            </c:numRef>
          </c:yVal>
          <c:smooth val="0"/>
          <c:extLst xmlns:c16r2="http://schemas.microsoft.com/office/drawing/2015/06/chart">
            <c:ext xmlns:c16="http://schemas.microsoft.com/office/drawing/2014/chart" uri="{C3380CC4-5D6E-409C-BE32-E72D297353CC}">
              <c16:uniqueId val="{00000009-85C6-4EC5-99F2-F64021370C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C6-4EC5-99F2-F64021370CEC}"/>
                </c:ext>
                <c:ext xmlns:c15="http://schemas.microsoft.com/office/drawing/2012/chart" uri="{CE6537A1-D6FC-4f65-9D91-7224C49458BB}">
                  <c15:dlblFieldTable>
                    <c15:dlblFTEntry>
                      <c15:txfldGUID>{96C7CE87-DE0D-4D62-AAD6-7499EA86CDB0}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C6-4EC5-99F2-F64021370CEC}"/>
                </c:ext>
                <c:ext xmlns:c15="http://schemas.microsoft.com/office/drawing/2012/chart" uri="{CE6537A1-D6FC-4f65-9D91-7224C49458BB}">
                  <c15:dlblFieldTable>
                    <c15:dlblFTEntry>
                      <c15:txfldGUID>{0CE70E3B-2593-4FE4-96C3-49C4AD47AE19}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C6-4EC5-99F2-F64021370CEC}"/>
                </c:ext>
                <c:ext xmlns:c15="http://schemas.microsoft.com/office/drawing/2012/chart" uri="{CE6537A1-D6FC-4f65-9D91-7224C49458BB}">
                  <c15:dlblFieldTable>
                    <c15:dlblFTEntry>
                      <c15:txfldGUID>{C4373E69-3DAE-4242-A68F-DDF81F347A51}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C6-4EC5-99F2-F64021370CEC}"/>
                </c:ext>
                <c:ext xmlns:c15="http://schemas.microsoft.com/office/drawing/2012/chart" uri="{CE6537A1-D6FC-4f65-9D91-7224C49458BB}">
                  <c15:dlblFieldTable>
                    <c15:dlblFTEntry>
                      <c15:txfldGUID>{23C0693E-F33F-4C72-B674-21FE93B3011D}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C6-4EC5-99F2-F64021370CEC}"/>
                </c:ext>
                <c:ext xmlns:c15="http://schemas.microsoft.com/office/drawing/2012/chart" uri="{CE6537A1-D6FC-4f65-9D91-7224C49458BB}">
                  <c15:dlblFieldTable>
                    <c15:dlblFTEntry>
                      <c15:txfldGUID>{9EA504FD-BFE2-433F-8859-8E86B1383705}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C6-4EC5-99F2-F64021370CEC}"/>
                </c:ext>
                <c:ext xmlns:c15="http://schemas.microsoft.com/office/drawing/2012/chart" uri="{CE6537A1-D6FC-4f65-9D91-7224C49458BB}">
                  <c15:dlblFieldTable>
                    <c15:dlblFTEntry>
                      <c15:txfldGUID>{B704EA21-3211-4674-9F81-A2BA1703B10B}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C6-4EC5-99F2-F64021370CEC}"/>
                </c:ext>
                <c:ext xmlns:c15="http://schemas.microsoft.com/office/drawing/2012/chart" uri="{CE6537A1-D6FC-4f65-9D91-7224C49458BB}">
                  <c15:dlblFieldTable>
                    <c15:dlblFTEntry>
                      <c15:txfldGUID>{6B61483C-5ED7-4671-8CD5-CD55FAB6B8DB}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C6-4EC5-99F2-F64021370CEC}"/>
                </c:ext>
                <c:ext xmlns:c15="http://schemas.microsoft.com/office/drawing/2012/chart" uri="{CE6537A1-D6FC-4f65-9D91-7224C49458BB}">
                  <c15:dlblFieldTable>
                    <c15:dlblFTEntry>
                      <c15:txfldGUID>{8DC294EB-53A9-4ADB-9270-A302145057AB}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C6-4EC5-99F2-F64021370CEC}"/>
                </c:ext>
                <c:ext xmlns:c15="http://schemas.microsoft.com/office/drawing/2012/chart" uri="{CE6537A1-D6FC-4f65-9D91-7224C49458BB}">
                  <c15:dlblFieldTable>
                    <c15:dlblFTEntry>
                      <c15:txfldGUID>{BB1B23FA-BD15-41D1-A985-52ACAC2DF261}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xmlns:c16r2="http://schemas.microsoft.com/office/drawing/2015/06/chart">
            <c:ext xmlns:c16="http://schemas.microsoft.com/office/drawing/2014/chart" uri="{C3380CC4-5D6E-409C-BE32-E72D297353CC}">
              <c16:uniqueId val="{00000013-85C6-4EC5-99F2-F64021370CEC}"/>
            </c:ext>
          </c:extLst>
        </c:ser>
        <c:dLbls>
          <c:showLegendKey val="0"/>
          <c:showVal val="1"/>
          <c:showCatName val="0"/>
          <c:showSerName val="0"/>
          <c:showPercent val="0"/>
          <c:showBubbleSize val="0"/>
        </c:dLbls>
        <c:axId val="466757808"/>
        <c:axId val="466753104"/>
      </c:scatterChart>
      <c:valAx>
        <c:axId val="466757808"/>
        <c:scaling>
          <c:orientation val="minMax"/>
          <c:max val="60.2"/>
          <c:min val="5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53104"/>
        <c:crosses val="autoZero"/>
        <c:crossBetween val="midCat"/>
      </c:valAx>
      <c:valAx>
        <c:axId val="466753104"/>
        <c:scaling>
          <c:orientation val="minMax"/>
          <c:max val="15.8"/>
          <c:min val="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5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CD-4935-87A3-7B9BD15DEDDC}"/>
                </c:ext>
                <c:ext xmlns:c15="http://schemas.microsoft.com/office/drawing/2012/chart" uri="{CE6537A1-D6FC-4f65-9D91-7224C49458BB}">
                  <c15:dlblFieldTable>
                    <c15:dlblFTEntry>
                      <c15:txfldGUID>{DD503C88-3B23-4B8F-BCDB-54967B7D9A92}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CD-4935-87A3-7B9BD15DEDDC}"/>
                </c:ext>
                <c:ext xmlns:c15="http://schemas.microsoft.com/office/drawing/2012/chart" uri="{CE6537A1-D6FC-4f65-9D91-7224C49458BB}">
                  <c15:dlblFieldTable>
                    <c15:dlblFTEntry>
                      <c15:txfldGUID>{4F8B636A-33B1-4836-BCA0-61C7E230CBA6}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CD-4935-87A3-7B9BD15DEDDC}"/>
                </c:ext>
                <c:ext xmlns:c15="http://schemas.microsoft.com/office/drawing/2012/chart" uri="{CE6537A1-D6FC-4f65-9D91-7224C49458BB}">
                  <c15:dlblFieldTable>
                    <c15:dlblFTEntry>
                      <c15:txfldGUID>{D3E429C5-EF79-4C3D-97A8-1F0A2CB460B3}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CD-4935-87A3-7B9BD15DEDDC}"/>
                </c:ext>
                <c:ext xmlns:c15="http://schemas.microsoft.com/office/drawing/2012/chart" uri="{CE6537A1-D6FC-4f65-9D91-7224C49458BB}">
                  <c15:dlblFieldTable>
                    <c15:dlblFTEntry>
                      <c15:txfldGUID>{817CAAB3-F83A-4536-8BB6-4C3A869E2A45}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CD-4935-87A3-7B9BD15DEDDC}"/>
                </c:ext>
                <c:ext xmlns:c15="http://schemas.microsoft.com/office/drawing/2012/chart" uri="{CE6537A1-D6FC-4f65-9D91-7224C49458BB}">
                  <c15:dlblFieldTable>
                    <c15:dlblFTEntry>
                      <c15:txfldGUID>{8A3702F1-DAF3-4052-9E90-35DC3E883F54}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CD-4935-87A3-7B9BD15DEDDC}"/>
                </c:ext>
                <c:ext xmlns:c15="http://schemas.microsoft.com/office/drawing/2012/chart" uri="{CE6537A1-D6FC-4f65-9D91-7224C49458BB}">
                  <c15:dlblFieldTable>
                    <c15:dlblFTEntry>
                      <c15:txfldGUID>{9B2BB8EC-E82E-4869-8F7E-DA93D31A4EB3}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CD-4935-87A3-7B9BD15DEDDC}"/>
                </c:ext>
                <c:ext xmlns:c15="http://schemas.microsoft.com/office/drawing/2012/chart" uri="{CE6537A1-D6FC-4f65-9D91-7224C49458BB}">
                  <c15:dlblFieldTable>
                    <c15:dlblFTEntry>
                      <c15:txfldGUID>{807ED4A6-EB35-4014-945D-C6B1B202A766}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CD-4935-87A3-7B9BD15DEDDC}"/>
                </c:ext>
                <c:ext xmlns:c15="http://schemas.microsoft.com/office/drawing/2012/chart" uri="{CE6537A1-D6FC-4f65-9D91-7224C49458BB}">
                  <c15:dlblFieldTable>
                    <c15:dlblFTEntry>
                      <c15:txfldGUID>{0113FFC3-278D-4B39-9A97-5F8450AA55FA}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CD-4935-87A3-7B9BD15DEDDC}"/>
                </c:ext>
                <c:ext xmlns:c15="http://schemas.microsoft.com/office/drawing/2012/chart" uri="{CE6537A1-D6FC-4f65-9D91-7224C49458BB}">
                  <c15:dlblFieldTable>
                    <c15:dlblFTEntry>
                      <c15:txfldGUID>{F2FD44C6-0245-4715-ABF7-B070ED19BA06}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4.4000000000000004</c:v>
                </c:pt>
                <c:pt idx="16">
                  <c:v>2.8</c:v>
                </c:pt>
                <c:pt idx="24">
                  <c:v>1.5</c:v>
                </c:pt>
                <c:pt idx="32">
                  <c:v>1.4</c:v>
                </c:pt>
              </c:numCache>
            </c:numRef>
          </c:xVal>
          <c:yVal>
            <c:numRef>
              <c:f>公会計指標分析・財政指標組合せ分析表!$BP$73:$DC$73</c:f>
              <c:numCache>
                <c:formatCode>#,##0.0;"▲ "#,##0.0</c:formatCode>
                <c:ptCount val="40"/>
                <c:pt idx="0">
                  <c:v>14.8</c:v>
                </c:pt>
                <c:pt idx="8">
                  <c:v>5.3</c:v>
                </c:pt>
                <c:pt idx="16">
                  <c:v>4</c:v>
                </c:pt>
                <c:pt idx="24">
                  <c:v>10.199999999999999</c:v>
                </c:pt>
                <c:pt idx="32">
                  <c:v>14.4</c:v>
                </c:pt>
              </c:numCache>
            </c:numRef>
          </c:yVal>
          <c:smooth val="0"/>
          <c:extLst xmlns:c16r2="http://schemas.microsoft.com/office/drawing/2015/06/chart">
            <c:ext xmlns:c16="http://schemas.microsoft.com/office/drawing/2014/chart" uri="{C3380CC4-5D6E-409C-BE32-E72D297353CC}">
              <c16:uniqueId val="{00000009-B2CD-4935-87A3-7B9BD15DED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CD-4935-87A3-7B9BD15DEDDC}"/>
                </c:ext>
                <c:ext xmlns:c15="http://schemas.microsoft.com/office/drawing/2012/chart" uri="{CE6537A1-D6FC-4f65-9D91-7224C49458BB}">
                  <c15:dlblFieldTable>
                    <c15:dlblFTEntry>
                      <c15:txfldGUID>{0DC6376F-9C9A-42C1-B30A-E9ADBAAB6680}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CD-4935-87A3-7B9BD15DEDDC}"/>
                </c:ext>
                <c:ext xmlns:c15="http://schemas.microsoft.com/office/drawing/2012/chart" uri="{CE6537A1-D6FC-4f65-9D91-7224C49458BB}">
                  <c15:dlblFieldTable>
                    <c15:dlblFTEntry>
                      <c15:txfldGUID>{8A9B7EE9-C743-46B1-BA74-06C8D9F453FA}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CD-4935-87A3-7B9BD15DEDDC}"/>
                </c:ext>
                <c:ext xmlns:c15="http://schemas.microsoft.com/office/drawing/2012/chart" uri="{CE6537A1-D6FC-4f65-9D91-7224C49458BB}">
                  <c15:dlblFieldTable>
                    <c15:dlblFTEntry>
                      <c15:txfldGUID>{2844DE0D-92B8-4166-AB59-93C2CEB57903}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CD-4935-87A3-7B9BD15DEDDC}"/>
                </c:ext>
                <c:ext xmlns:c15="http://schemas.microsoft.com/office/drawing/2012/chart" uri="{CE6537A1-D6FC-4f65-9D91-7224C49458BB}">
                  <c15:dlblFieldTable>
                    <c15:dlblFTEntry>
                      <c15:txfldGUID>{562A9EF6-0853-44D5-B489-6223C7D49DFD}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CD-4935-87A3-7B9BD15DEDDC}"/>
                </c:ext>
                <c:ext xmlns:c15="http://schemas.microsoft.com/office/drawing/2012/chart" uri="{CE6537A1-D6FC-4f65-9D91-7224C49458BB}">
                  <c15:dlblFieldTable>
                    <c15:dlblFTEntry>
                      <c15:txfldGUID>{FAEAAC64-FF13-4E51-84EA-4E1F0FF289CA}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CD-4935-87A3-7B9BD15DEDDC}"/>
                </c:ext>
                <c:ext xmlns:c15="http://schemas.microsoft.com/office/drawing/2012/chart" uri="{CE6537A1-D6FC-4f65-9D91-7224C49458BB}">
                  <c15:dlblFieldTable>
                    <c15:dlblFTEntry>
                      <c15:txfldGUID>{6E2C85AB-C75D-4D41-B770-5D8218463BFE}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CD-4935-87A3-7B9BD15DEDDC}"/>
                </c:ext>
                <c:ext xmlns:c15="http://schemas.microsoft.com/office/drawing/2012/chart" uri="{CE6537A1-D6FC-4f65-9D91-7224C49458BB}">
                  <c15:dlblFieldTable>
                    <c15:dlblFTEntry>
                      <c15:txfldGUID>{90C8A553-9219-46E7-A61B-A1EB584CE9FA}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CD-4935-87A3-7B9BD15DEDDC}"/>
                </c:ext>
                <c:ext xmlns:c15="http://schemas.microsoft.com/office/drawing/2012/chart" uri="{CE6537A1-D6FC-4f65-9D91-7224C49458BB}">
                  <c15:dlblFieldTable>
                    <c15:dlblFTEntry>
                      <c15:txfldGUID>{44C30AB1-53A7-489B-B6CA-13E9FC5875D2}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CD-4935-87A3-7B9BD15DEDDC}"/>
                </c:ext>
                <c:ext xmlns:c15="http://schemas.microsoft.com/office/drawing/2012/chart" uri="{CE6537A1-D6FC-4f65-9D91-7224C49458BB}">
                  <c15:dlblFieldTable>
                    <c15:dlblFTEntry>
                      <c15:txfldGUID>{BC7116D0-FD3D-4A85-9070-C4FCBAA2AC60}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B2CD-4935-87A3-7B9BD15DEDDC}"/>
            </c:ext>
          </c:extLst>
        </c:ser>
        <c:dLbls>
          <c:showLegendKey val="0"/>
          <c:showVal val="1"/>
          <c:showCatName val="0"/>
          <c:showSerName val="0"/>
          <c:showPercent val="0"/>
          <c:showBubbleSize val="0"/>
        </c:dLbls>
        <c:axId val="466758592"/>
        <c:axId val="466755064"/>
      </c:scatterChart>
      <c:valAx>
        <c:axId val="466758592"/>
        <c:scaling>
          <c:orientation val="minMax"/>
          <c:max val="8.5"/>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755064"/>
        <c:crosses val="autoZero"/>
        <c:crossBetween val="midCat"/>
      </c:valAx>
      <c:valAx>
        <c:axId val="466755064"/>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758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年度と比べると大幅に減少したが、平成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年度は、準元利償還金である公債費に準ずる債務負担行為に基づく支出額が</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百万円増加したため、分子全体で前年度より</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将来負担比率の分子は、将来負担額の増加が充当可能財源等の増加を上回ったため、前年度と比べ</a:t>
          </a:r>
          <a:r>
            <a:rPr kumimoji="1" lang="en-US" altLang="ja-JP" sz="1400">
              <a:latin typeface="ＭＳ ゴシック" pitchFamily="49" charset="-128"/>
              <a:ea typeface="ＭＳ ゴシック" pitchFamily="49" charset="-128"/>
            </a:rPr>
            <a:t>865</a:t>
          </a:r>
          <a:r>
            <a:rPr kumimoji="1" lang="ja-JP" altLang="en-US" sz="1400">
              <a:latin typeface="ＭＳ ゴシック" pitchFamily="49" charset="-128"/>
              <a:ea typeface="ＭＳ ゴシック" pitchFamily="49" charset="-128"/>
            </a:rPr>
            <a:t>百万円の増加となり、過去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番目の金額となった。</a:t>
          </a:r>
        </a:p>
        <a:p>
          <a:r>
            <a:rPr kumimoji="1" lang="ja-JP" altLang="en-US" sz="1400">
              <a:latin typeface="ＭＳ ゴシック" pitchFamily="49" charset="-128"/>
              <a:ea typeface="ＭＳ ゴシック" pitchFamily="49" charset="-128"/>
            </a:rPr>
            <a:t>　将来負担額の増加要因は、臨時財政対策債等により一般会計の地方債現在高が</a:t>
          </a:r>
          <a:r>
            <a:rPr kumimoji="1" lang="en-US" altLang="ja-JP" sz="1400">
              <a:latin typeface="ＭＳ ゴシック" pitchFamily="49" charset="-128"/>
              <a:ea typeface="ＭＳ ゴシック" pitchFamily="49" charset="-128"/>
            </a:rPr>
            <a:t>1,305</a:t>
          </a:r>
          <a:r>
            <a:rPr kumimoji="1" lang="ja-JP" altLang="en-US" sz="1400">
              <a:latin typeface="ＭＳ ゴシック" pitchFamily="49" charset="-128"/>
              <a:ea typeface="ＭＳ ゴシック" pitchFamily="49" charset="-128"/>
            </a:rPr>
            <a:t>百万円増加したこと、一部事務組合が借り入れた地方債の償還財源に充てる、組合への負担金見込額が</a:t>
          </a:r>
          <a:r>
            <a:rPr kumimoji="1" lang="en-US" altLang="ja-JP" sz="1400">
              <a:latin typeface="ＭＳ ゴシック" pitchFamily="49" charset="-128"/>
              <a:ea typeface="ＭＳ ゴシック" pitchFamily="49" charset="-128"/>
            </a:rPr>
            <a:t>1,353</a:t>
          </a:r>
          <a:r>
            <a:rPr kumimoji="1" lang="ja-JP" altLang="en-US" sz="1400">
              <a:latin typeface="ＭＳ ゴシック" pitchFamily="49" charset="-128"/>
              <a:ea typeface="ＭＳ ゴシック" pitchFamily="49" charset="-128"/>
            </a:rPr>
            <a:t>百万円増加したことが挙げられ、前年度と比べ、</a:t>
          </a:r>
          <a:r>
            <a:rPr kumimoji="1" lang="en-US" altLang="ja-JP" sz="1400">
              <a:latin typeface="ＭＳ ゴシック" pitchFamily="49" charset="-128"/>
              <a:ea typeface="ＭＳ ゴシック" pitchFamily="49" charset="-128"/>
            </a:rPr>
            <a:t>2,029</a:t>
          </a:r>
          <a:r>
            <a:rPr kumimoji="1" lang="ja-JP" altLang="en-US" sz="1400">
              <a:latin typeface="ＭＳ ゴシック" pitchFamily="49" charset="-128"/>
              <a:ea typeface="ＭＳ ゴシック" pitchFamily="49" charset="-128"/>
            </a:rPr>
            <a:t>百万円の増加し、過去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年で最高額となった。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充当可能財源等の増加要因は、充当可能基金が財政調整基金により</a:t>
          </a:r>
          <a:r>
            <a:rPr kumimoji="1" lang="en-US" altLang="ja-JP" sz="1400">
              <a:latin typeface="ＭＳ ゴシック" pitchFamily="49" charset="-128"/>
              <a:ea typeface="ＭＳ ゴシック" pitchFamily="49" charset="-128"/>
            </a:rPr>
            <a:t>1,410</a:t>
          </a:r>
          <a:r>
            <a:rPr kumimoji="1" lang="ja-JP" altLang="en-US" sz="1400">
              <a:latin typeface="ＭＳ ゴシック" pitchFamily="49" charset="-128"/>
              <a:ea typeface="ＭＳ ゴシック" pitchFamily="49" charset="-128"/>
            </a:rPr>
            <a:t>百万円増加したことが挙げられ、過去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年間で最高額となった。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神奈川県座間市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百万円増加しており、主な増加要因としては、財政調整基金と職員退職手当基金が挙げられる。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財政調整基金は、基金の性質上、年度間調整によるものであるが前年度より増加しており、過去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年間で最高額となった。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職員退職手当基金は、職員等の退職手当の費用に充当するもので、前年度より増加しており、過去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年間でも増加傾向である。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財政調整基金は、不用額など積める財源は着実に積立て、年度間の財源の不均衡を調整するために活用する。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rPr>
            <a:t>その他特定目的基金は、基金の適正な運用を行うとともに、目的達成後には速やかに廃止する。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職員退職手当基金は、職員等の退職手当の費用に充当するために設置している。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地域福祉ふれあい基金は、地域福祉事業の費用に充当する目的のために設置している。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地下水保全対策基金は、地下水を保全する事業その他必要な事業の費用に充当する目的のために設置している。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職員退職手当基金は、職員等の退職手当の費用に充当するもので、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地域福祉ふれあい基金は、障がい者援護施設等の支援として障害福祉施設等施設整備事業費の建設事業補助金に充当したため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交流親善基金は、市民による交流活動の支援として国際交流事業費、国内友好都市交流事業費等に充当したため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各基金の目的に従って適正な運用を行う。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再編交付金基金は、基金の取崩しが、平成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年度中に完了予定であり、廃止となる見込みである。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年度間の財源の不均衡を調整するために一定額を確保する。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有形固定資産減価償却率は、類似団体と比較し低い水準にあり、今後も令和元年度に策定予定の公共施設再整備計画に基づき、比率の低下に向けた取り組みを着実に進めていく。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67"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128397</xdr:rowOff>
    </xdr:from>
    <xdr:to>
      <xdr:col>19</xdr:col>
      <xdr:colOff>187325</xdr:colOff>
      <xdr:row>32</xdr:row>
      <xdr:rowOff>58547</xdr:rowOff>
    </xdr:to>
    <xdr:sp macro="" textlink="">
      <xdr:nvSpPr>
        <xdr:cNvPr id="76" name="楕円 75"/>
        <xdr:cNvSpPr/>
      </xdr:nvSpPr>
      <xdr:spPr>
        <a:xfrm>
          <a:off x="4000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77"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78"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49674</xdr:rowOff>
    </xdr:from>
    <xdr:ext cx="405111" cy="259045"/>
    <xdr:sp macro="" textlink="">
      <xdr:nvSpPr>
        <xdr:cNvPr id="79" name="n_1mainValue有形固定資産減価償却率"/>
        <xdr:cNvSpPr txBox="1"/>
      </xdr:nvSpPr>
      <xdr:spPr>
        <a:xfrm>
          <a:off x="38360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債務償還可年数は</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年で、類似団体と比較し低い水準となっているが、次年度以降においても、施設整備費用等の財源として地方債の発行を見込んでいることから、今後も起債額が増加する傾向にある。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0" name="テキスト ボックス 9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2" name="テキスト ボックス 10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08" name="直線コネクタ 107"/>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1"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2" name="直線コネクタ 111"/>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3"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14" name="フローチャート: 判断 113"/>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26035</xdr:rowOff>
    </xdr:from>
    <xdr:to>
      <xdr:col>76</xdr:col>
      <xdr:colOff>73025</xdr:colOff>
      <xdr:row>32</xdr:row>
      <xdr:rowOff>127635</xdr:rowOff>
    </xdr:to>
    <xdr:sp macro="" textlink="">
      <xdr:nvSpPr>
        <xdr:cNvPr id="120" name="楕円 119"/>
        <xdr:cNvSpPr/>
      </xdr:nvSpPr>
      <xdr:spPr>
        <a:xfrm>
          <a:off x="1474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4462</xdr:rowOff>
    </xdr:from>
    <xdr:ext cx="340478" cy="259045"/>
    <xdr:sp macro="" textlink="">
      <xdr:nvSpPr>
        <xdr:cNvPr id="121" name="債務償還可能年数該当値テキスト"/>
        <xdr:cNvSpPr txBox="1"/>
      </xdr:nvSpPr>
      <xdr:spPr>
        <a:xfrm>
          <a:off x="14846300" y="6262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23114</xdr:rowOff>
    </xdr:from>
    <xdr:to>
      <xdr:col>20</xdr:col>
      <xdr:colOff>38100</xdr:colOff>
      <xdr:row>38</xdr:row>
      <xdr:rowOff>124714</xdr:rowOff>
    </xdr:to>
    <xdr:sp macro="" textlink="">
      <xdr:nvSpPr>
        <xdr:cNvPr id="68" name="楕円 67"/>
        <xdr:cNvSpPr/>
      </xdr:nvSpPr>
      <xdr:spPr>
        <a:xfrm>
          <a:off x="3746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31259</xdr:rowOff>
    </xdr:from>
    <xdr:ext cx="405111" cy="259045"/>
    <xdr:sp macro="" textlink="">
      <xdr:nvSpPr>
        <xdr:cNvPr id="69" name="n_1aveValue【道路】&#10;有形固定資産減価償却率"/>
        <xdr:cNvSpPr txBox="1"/>
      </xdr:nvSpPr>
      <xdr:spPr>
        <a:xfrm>
          <a:off x="3582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0"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141241</xdr:rowOff>
    </xdr:from>
    <xdr:ext cx="405111" cy="259045"/>
    <xdr:sp macro="" textlink="">
      <xdr:nvSpPr>
        <xdr:cNvPr id="71" name="n_1mainValue【道路】&#10;有形固定資産減価償却率"/>
        <xdr:cNvSpPr txBox="1"/>
      </xdr:nvSpPr>
      <xdr:spPr>
        <a:xfrm>
          <a:off x="35820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167498</xdr:rowOff>
    </xdr:from>
    <xdr:to>
      <xdr:col>50</xdr:col>
      <xdr:colOff>165100</xdr:colOff>
      <xdr:row>40</xdr:row>
      <xdr:rowOff>97648</xdr:rowOff>
    </xdr:to>
    <xdr:sp macro="" textlink="">
      <xdr:nvSpPr>
        <xdr:cNvPr id="107" name="楕円 106"/>
        <xdr:cNvSpPr/>
      </xdr:nvSpPr>
      <xdr:spPr>
        <a:xfrm>
          <a:off x="9588500" y="68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88775</xdr:rowOff>
    </xdr:from>
    <xdr:ext cx="469744" cy="259045"/>
    <xdr:sp macro="" textlink="">
      <xdr:nvSpPr>
        <xdr:cNvPr id="110" name="n_1mainValue【道路】&#10;一人当たり延長"/>
        <xdr:cNvSpPr txBox="1"/>
      </xdr:nvSpPr>
      <xdr:spPr>
        <a:xfrm>
          <a:off x="9391727" y="694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50" name="楕円 149"/>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68960</xdr:rowOff>
    </xdr:from>
    <xdr:ext cx="405111" cy="259045"/>
    <xdr:sp macro="" textlink="">
      <xdr:nvSpPr>
        <xdr:cNvPr id="151"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52"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120304</xdr:rowOff>
    </xdr:from>
    <xdr:ext cx="405111" cy="259045"/>
    <xdr:sp macro="" textlink="">
      <xdr:nvSpPr>
        <xdr:cNvPr id="153" name="n_1mainValue【橋りょう・トンネル】&#10;有形固定資産減価償却率"/>
        <xdr:cNvSpPr txBox="1"/>
      </xdr:nvSpPr>
      <xdr:spPr>
        <a:xfrm>
          <a:off x="3582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13291</xdr:rowOff>
    </xdr:from>
    <xdr:to>
      <xdr:col>50</xdr:col>
      <xdr:colOff>165100</xdr:colOff>
      <xdr:row>63</xdr:row>
      <xdr:rowOff>114891</xdr:rowOff>
    </xdr:to>
    <xdr:sp macro="" textlink="">
      <xdr:nvSpPr>
        <xdr:cNvPr id="191" name="楕円 190"/>
        <xdr:cNvSpPr/>
      </xdr:nvSpPr>
      <xdr:spPr>
        <a:xfrm>
          <a:off x="9588500" y="10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106018</xdr:rowOff>
    </xdr:from>
    <xdr:ext cx="534377" cy="259045"/>
    <xdr:sp macro="" textlink="">
      <xdr:nvSpPr>
        <xdr:cNvPr id="194" name="n_1mainValue【橋りょう・トンネル】&#10;一人当たり有形固定資産（償却資産）額"/>
        <xdr:cNvSpPr txBox="1"/>
      </xdr:nvSpPr>
      <xdr:spPr>
        <a:xfrm>
          <a:off x="9359411" y="10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33" name="楕円 232"/>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4"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5"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36" name="n_1main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163894</xdr:rowOff>
    </xdr:from>
    <xdr:to>
      <xdr:col>50</xdr:col>
      <xdr:colOff>165100</xdr:colOff>
      <xdr:row>85</xdr:row>
      <xdr:rowOff>94044</xdr:rowOff>
    </xdr:to>
    <xdr:sp macro="" textlink="">
      <xdr:nvSpPr>
        <xdr:cNvPr id="270" name="楕円 269"/>
        <xdr:cNvSpPr/>
      </xdr:nvSpPr>
      <xdr:spPr>
        <a:xfrm>
          <a:off x="9588500" y="14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72"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85171</xdr:rowOff>
    </xdr:from>
    <xdr:ext cx="469744" cy="259045"/>
    <xdr:sp macro="" textlink="">
      <xdr:nvSpPr>
        <xdr:cNvPr id="273" name="n_1mainValue【公営住宅】&#10;一人当たり面積"/>
        <xdr:cNvSpPr txBox="1"/>
      </xdr:nvSpPr>
      <xdr:spPr>
        <a:xfrm>
          <a:off x="9391727" y="1465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93980</xdr:rowOff>
    </xdr:from>
    <xdr:to>
      <xdr:col>81</xdr:col>
      <xdr:colOff>101600</xdr:colOff>
      <xdr:row>36</xdr:row>
      <xdr:rowOff>24130</xdr:rowOff>
    </xdr:to>
    <xdr:sp macro="" textlink="">
      <xdr:nvSpPr>
        <xdr:cNvPr id="328" name="楕円 327"/>
        <xdr:cNvSpPr/>
      </xdr:nvSpPr>
      <xdr:spPr>
        <a:xfrm>
          <a:off x="15430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80027</xdr:rowOff>
    </xdr:from>
    <xdr:ext cx="405111" cy="259045"/>
    <xdr:sp macro="" textlink="">
      <xdr:nvSpPr>
        <xdr:cNvPr id="32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30"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40657</xdr:rowOff>
    </xdr:from>
    <xdr:ext cx="405111" cy="259045"/>
    <xdr:sp macro="" textlink="">
      <xdr:nvSpPr>
        <xdr:cNvPr id="331" name="n_1mainValue【認定こども園・幼稚園・保育所】&#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367" name="楕円 366"/>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79519</xdr:rowOff>
    </xdr:from>
    <xdr:ext cx="469744" cy="259045"/>
    <xdr:sp macro="" textlink="">
      <xdr:nvSpPr>
        <xdr:cNvPr id="368"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69"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370"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09" name="楕円 408"/>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3827</xdr:rowOff>
    </xdr:from>
    <xdr:ext cx="405111" cy="259045"/>
    <xdr:sp macro="" textlink="">
      <xdr:nvSpPr>
        <xdr:cNvPr id="410"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11"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21607</xdr:rowOff>
    </xdr:from>
    <xdr:ext cx="405111" cy="259045"/>
    <xdr:sp macro="" textlink="">
      <xdr:nvSpPr>
        <xdr:cNvPr id="412" name="n_1mainValue【学校施設】&#10;有形固定資産減価償却率"/>
        <xdr:cNvSpPr txBox="1"/>
      </xdr:nvSpPr>
      <xdr:spPr>
        <a:xfrm>
          <a:off x="15266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12337</xdr:rowOff>
    </xdr:from>
    <xdr:to>
      <xdr:col>112</xdr:col>
      <xdr:colOff>38100</xdr:colOff>
      <xdr:row>62</xdr:row>
      <xdr:rowOff>113937</xdr:rowOff>
    </xdr:to>
    <xdr:sp macro="" textlink="">
      <xdr:nvSpPr>
        <xdr:cNvPr id="453" name="楕円 452"/>
        <xdr:cNvSpPr/>
      </xdr:nvSpPr>
      <xdr:spPr>
        <a:xfrm>
          <a:off x="21272500" y="106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454"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105064</xdr:rowOff>
    </xdr:from>
    <xdr:ext cx="469744" cy="259045"/>
    <xdr:sp macro="" textlink="">
      <xdr:nvSpPr>
        <xdr:cNvPr id="456" name="n_1mainValue【学校施設】&#10;一人当たり面積"/>
        <xdr:cNvSpPr txBox="1"/>
      </xdr:nvSpPr>
      <xdr:spPr>
        <a:xfrm>
          <a:off x="21075727" y="107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81" name="直線コネクタ 48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3" name="直線コネクタ 48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5" name="直線コネクタ 48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8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87" name="フローチャート: 判断 48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88" name="フローチャート: 判断 48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89" name="フローチャート: 判断 48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156845</xdr:rowOff>
    </xdr:from>
    <xdr:to>
      <xdr:col>81</xdr:col>
      <xdr:colOff>101600</xdr:colOff>
      <xdr:row>80</xdr:row>
      <xdr:rowOff>86995</xdr:rowOff>
    </xdr:to>
    <xdr:sp macro="" textlink="">
      <xdr:nvSpPr>
        <xdr:cNvPr id="495" name="楕円 494"/>
        <xdr:cNvSpPr/>
      </xdr:nvSpPr>
      <xdr:spPr>
        <a:xfrm>
          <a:off x="15430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22877</xdr:rowOff>
    </xdr:from>
    <xdr:ext cx="405111" cy="259045"/>
    <xdr:sp macro="" textlink="">
      <xdr:nvSpPr>
        <xdr:cNvPr id="496"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497"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103522</xdr:rowOff>
    </xdr:from>
    <xdr:ext cx="405111" cy="259045"/>
    <xdr:sp macro="" textlink="">
      <xdr:nvSpPr>
        <xdr:cNvPr id="498" name="n_1mainValue【児童館】&#10;有形固定資産減価償却率"/>
        <xdr:cNvSpPr txBox="1"/>
      </xdr:nvSpPr>
      <xdr:spPr>
        <a:xfrm>
          <a:off x="15266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22" name="直線コネクタ 52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4" name="直線コネクタ 52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2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26" name="直線コネクタ 52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2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28" name="フローチャート: 判断 52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9" name="フローチャート: 判断 52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30" name="フローチャート: 判断 529"/>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36" name="楕円 535"/>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38"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39"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51" name="直線コネクタ 55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52" name="テキスト ボックス 55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53" name="直線コネクタ 55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54" name="テキスト ボックス 55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55" name="直線コネクタ 55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56" name="テキスト ボックス 55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59" name="直線コネクタ 55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60" name="テキスト ボックス 55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61" name="直線コネクタ 56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62" name="テキスト ボックス 56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63" name="直線コネクタ 56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64" name="テキスト ボックス 56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68" name="直線コネクタ 567"/>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69"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70" name="直線コネクタ 569"/>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71"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72" name="直線コネクタ 571"/>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73"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74" name="フローチャート: 判断 573"/>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75" name="フローチャート: 判断 574"/>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6" name="フローチャート: 判断 575"/>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96838</xdr:rowOff>
    </xdr:from>
    <xdr:to>
      <xdr:col>81</xdr:col>
      <xdr:colOff>101600</xdr:colOff>
      <xdr:row>104</xdr:row>
      <xdr:rowOff>26988</xdr:rowOff>
    </xdr:to>
    <xdr:sp macro="" textlink="">
      <xdr:nvSpPr>
        <xdr:cNvPr id="582" name="楕円 581"/>
        <xdr:cNvSpPr/>
      </xdr:nvSpPr>
      <xdr:spPr>
        <a:xfrm>
          <a:off x="15430500" y="177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92409</xdr:rowOff>
    </xdr:from>
    <xdr:ext cx="405111" cy="259045"/>
    <xdr:sp macro="" textlink="">
      <xdr:nvSpPr>
        <xdr:cNvPr id="58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84"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43515</xdr:rowOff>
    </xdr:from>
    <xdr:ext cx="405111" cy="259045"/>
    <xdr:sp macro="" textlink="">
      <xdr:nvSpPr>
        <xdr:cNvPr id="585" name="n_1mainValue【公民館】&#10;有形固定資産減価償却率"/>
        <xdr:cNvSpPr txBox="1"/>
      </xdr:nvSpPr>
      <xdr:spPr>
        <a:xfrm>
          <a:off x="15266044" y="17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09" name="直線コネクタ 608"/>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1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12"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13" name="直線コネクタ 612"/>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14"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15" name="フローチャート: 判断 61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16" name="フローチャート: 判断 615"/>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17" name="フローチャート: 判断 616"/>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623" name="楕円 62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62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625"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626"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有形固定資産減価償却率について、類似団体平均と比較して、橋りょう・トンネル以外の施設が高い水準となっており、認定こども園・幼稚園・保育所や児童館、公民館が特に高くなっている。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新消防庁舎や小田急相模原駅前西地区市街地の再開発などによる新規の施設整備を行いながらも、令和元年度に策定予定の公共施設再整備計画により、今後は、既存の公共施設等の老朽化の進行も見据えた中で、公共施設等の更新費の縮減を踏まえ、計画を着実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3" name="楕円 72"/>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110870</xdr:rowOff>
    </xdr:from>
    <xdr:ext cx="405111" cy="259045"/>
    <xdr:sp macro="" textlink="">
      <xdr:nvSpPr>
        <xdr:cNvPr id="74"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08"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16" name="楕円 115"/>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11992</xdr:rowOff>
    </xdr:from>
    <xdr:ext cx="469744" cy="259045"/>
    <xdr:sp macro="" textlink="">
      <xdr:nvSpPr>
        <xdr:cNvPr id="117"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59" name="楕円 158"/>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41927</xdr:rowOff>
    </xdr:from>
    <xdr:ext cx="405111" cy="259045"/>
    <xdr:sp macro="" textlink="">
      <xdr:nvSpPr>
        <xdr:cNvPr id="160" name="n_1main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192"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74930</xdr:rowOff>
    </xdr:from>
    <xdr:to>
      <xdr:col>50</xdr:col>
      <xdr:colOff>165100</xdr:colOff>
      <xdr:row>60</xdr:row>
      <xdr:rowOff>5080</xdr:rowOff>
    </xdr:to>
    <xdr:sp macro="" textlink="">
      <xdr:nvSpPr>
        <xdr:cNvPr id="198" name="楕円 197"/>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21607</xdr:rowOff>
    </xdr:from>
    <xdr:ext cx="469744" cy="259045"/>
    <xdr:sp macro="" textlink="">
      <xdr:nvSpPr>
        <xdr:cNvPr id="199" name="n_1mainValue【体育館・プール】&#10;一人当たり面積"/>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105427</xdr:rowOff>
    </xdr:from>
    <xdr:ext cx="405111" cy="259045"/>
    <xdr:sp macro="" textlink="">
      <xdr:nvSpPr>
        <xdr:cNvPr id="234"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35" name="フローチャート: 判断 234"/>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36"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xdr:rowOff>
    </xdr:from>
    <xdr:to>
      <xdr:col>20</xdr:col>
      <xdr:colOff>38100</xdr:colOff>
      <xdr:row>82</xdr:row>
      <xdr:rowOff>108494</xdr:rowOff>
    </xdr:to>
    <xdr:sp macro="" textlink="">
      <xdr:nvSpPr>
        <xdr:cNvPr id="242" name="楕円 241"/>
        <xdr:cNvSpPr/>
      </xdr:nvSpPr>
      <xdr:spPr>
        <a:xfrm>
          <a:off x="3746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99621</xdr:rowOff>
    </xdr:from>
    <xdr:ext cx="405111" cy="259045"/>
    <xdr:sp macro="" textlink="">
      <xdr:nvSpPr>
        <xdr:cNvPr id="243" name="n_1mainValue【福祉施設】&#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31041</xdr:rowOff>
    </xdr:from>
    <xdr:ext cx="469744" cy="259045"/>
    <xdr:sp macro="" textlink="">
      <xdr:nvSpPr>
        <xdr:cNvPr id="277"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8" name="フローチャート: 判断 277"/>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9"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285" name="楕円 284"/>
        <xdr:cNvSpPr/>
      </xdr:nvSpPr>
      <xdr:spPr>
        <a:xfrm>
          <a:off x="958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7456</xdr:rowOff>
    </xdr:from>
    <xdr:ext cx="469744" cy="259045"/>
    <xdr:sp macro="" textlink="">
      <xdr:nvSpPr>
        <xdr:cNvPr id="286" name="n_1mainValue【福祉施設】&#10;一人当たり面積"/>
        <xdr:cNvSpPr txBox="1"/>
      </xdr:nvSpPr>
      <xdr:spPr>
        <a:xfrm>
          <a:off x="9391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8" name="直線コネクタ 29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9" name="テキスト ボックス 29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0" name="直線コネクタ 29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1" name="テキスト ボックス 30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2" name="直線コネクタ 30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3" name="テキスト ボックス 30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4" name="直線コネクタ 30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5" name="テキスト ボックス 30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9" name="直線コネクタ 308"/>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10"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11" name="直線コネクタ 310"/>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12"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13" name="直線コネクタ 312"/>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4"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5" name="フローチャート: 判断 31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6" name="フローチャート: 判断 31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159529</xdr:rowOff>
    </xdr:from>
    <xdr:ext cx="405111" cy="259045"/>
    <xdr:sp macro="" textlink="">
      <xdr:nvSpPr>
        <xdr:cNvPr id="317"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8" name="フローチャート: 判断 317"/>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319"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39115</xdr:rowOff>
    </xdr:from>
    <xdr:to>
      <xdr:col>20</xdr:col>
      <xdr:colOff>38100</xdr:colOff>
      <xdr:row>105</xdr:row>
      <xdr:rowOff>140715</xdr:rowOff>
    </xdr:to>
    <xdr:sp macro="" textlink="">
      <xdr:nvSpPr>
        <xdr:cNvPr id="325" name="楕円 324"/>
        <xdr:cNvSpPr/>
      </xdr:nvSpPr>
      <xdr:spPr>
        <a:xfrm>
          <a:off x="3746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131842</xdr:rowOff>
    </xdr:from>
    <xdr:ext cx="405111" cy="259045"/>
    <xdr:sp macro="" textlink="">
      <xdr:nvSpPr>
        <xdr:cNvPr id="326" name="n_1mainValue【市民会館】&#10;有形固定資産減価償却率"/>
        <xdr:cNvSpPr txBox="1"/>
      </xdr:nvSpPr>
      <xdr:spPr>
        <a:xfrm>
          <a:off x="3582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7" name="テキスト ボックス 33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51" name="直線コネクタ 350"/>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52"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53" name="直線コネクタ 35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5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55" name="直線コネクタ 35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56"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7" name="フローチャート: 判断 356"/>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58" name="フローチャート: 判断 357"/>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80027</xdr:rowOff>
    </xdr:from>
    <xdr:ext cx="469744" cy="259045"/>
    <xdr:sp macro="" textlink="">
      <xdr:nvSpPr>
        <xdr:cNvPr id="359"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360" name="フローチャート: 判断 359"/>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113047</xdr:rowOff>
    </xdr:from>
    <xdr:ext cx="469744" cy="259045"/>
    <xdr:sp macro="" textlink="">
      <xdr:nvSpPr>
        <xdr:cNvPr id="361"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367" name="楕円 366"/>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68" name="n_1main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5" name="直線コネクタ 3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6" name="テキスト ボックス 39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7" name="直線コネクタ 3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8" name="テキスト ボックス 3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9" name="直線コネクタ 3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0" name="テキスト ボックス 3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1" name="直線コネクタ 4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2" name="テキスト ボックス 4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3" name="直線コネクタ 4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4" name="テキスト ボックス 4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5" name="直線コネクタ 4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6" name="テキスト ボックス 40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10" name="直線コネクタ 409"/>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1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12" name="直線コネクタ 41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13"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14" name="直線コネクタ 41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15"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16" name="フローチャート: 判断 415"/>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17" name="フローチャート: 判断 416"/>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18"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19" name="フローチャート: 判断 418"/>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20"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426" name="楕円 425"/>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37028</xdr:rowOff>
    </xdr:from>
    <xdr:ext cx="405111" cy="259045"/>
    <xdr:sp macro="" textlink="">
      <xdr:nvSpPr>
        <xdr:cNvPr id="427" name="n_1mainValue【保健センター・保健所】&#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449" name="直線コネクタ 44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45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451" name="直線コネクタ 45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5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53" name="直線コネクタ 45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454"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455" name="フローチャート: 判断 4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456" name="フローチャート: 判断 4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45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458" name="フローチャート: 判断 457"/>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459"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65" name="楕円 464"/>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19067</xdr:rowOff>
    </xdr:from>
    <xdr:ext cx="469744" cy="259045"/>
    <xdr:sp macro="" textlink="">
      <xdr:nvSpPr>
        <xdr:cNvPr id="466"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7" name="テキスト ボックス 4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7" name="テキスト ボックス 4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491" name="直線コネクタ 490"/>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492"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493" name="直線コネクタ 492"/>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494"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495" name="直線コネクタ 494"/>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496"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497" name="フローチャート: 判断 496"/>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498" name="フローチャート: 判断 497"/>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53357</xdr:rowOff>
    </xdr:from>
    <xdr:ext cx="405111" cy="259045"/>
    <xdr:sp macro="" textlink="">
      <xdr:nvSpPr>
        <xdr:cNvPr id="499"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00" name="フローチャート: 判断 499"/>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01"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507" name="楕円 506"/>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78757</xdr:rowOff>
    </xdr:from>
    <xdr:ext cx="405111" cy="259045"/>
    <xdr:sp macro="" textlink="">
      <xdr:nvSpPr>
        <xdr:cNvPr id="508" name="n_1mainValue【消防施設】&#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9" name="直線コネクタ 5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0" name="テキスト ボックス 5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1" name="直線コネクタ 5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2" name="テキスト ボックス 5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3" name="直線コネクタ 5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4" name="テキスト ボックス 5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5" name="直線コネクタ 5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6" name="テキスト ボックス 5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7" name="直線コネクタ 5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8" name="テキスト ボックス 5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532" name="直線コネクタ 531"/>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533"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34" name="直線コネクタ 533"/>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535"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536" name="直線コネクタ 535"/>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537"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38" name="フローチャート: 判断 537"/>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39" name="フローチャート: 判断 538"/>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540"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541" name="フローチャート: 判断 540"/>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542"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548" name="楕円 547"/>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152416</xdr:rowOff>
    </xdr:from>
    <xdr:ext cx="469744" cy="259045"/>
    <xdr:sp macro="" textlink="">
      <xdr:nvSpPr>
        <xdr:cNvPr id="549" name="n_1mainValue【消防施設】&#10;一人当たり面積"/>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0" name="テキスト ボックス 5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2" name="テキスト ボックス 5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0" name="テキスト ボックス 5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574" name="直線コネクタ 573"/>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575"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576" name="直線コネクタ 575"/>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577"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578" name="直線コネクタ 577"/>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579"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580" name="フローチャート: 判断 579"/>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581" name="フローチャート: 判断 580"/>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42563</xdr:rowOff>
    </xdr:from>
    <xdr:ext cx="405111" cy="259045"/>
    <xdr:sp macro="" textlink="">
      <xdr:nvSpPr>
        <xdr:cNvPr id="582"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583" name="フローチャート: 判断 582"/>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584"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590" name="楕円 589"/>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114316</xdr:rowOff>
    </xdr:from>
    <xdr:ext cx="405111" cy="259045"/>
    <xdr:sp macro="" textlink="">
      <xdr:nvSpPr>
        <xdr:cNvPr id="591" name="n_1mainValue【庁舎】&#10;有形固定資産減価償却率"/>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13" name="直線コネクタ 612"/>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14"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15" name="直線コネクタ 614"/>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16"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17" name="直線コネクタ 61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18"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19" name="フローチャート: 判断 618"/>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20" name="フローチャート: 判断 619"/>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621"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22" name="フローチャート: 判断 621"/>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623"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119126</xdr:rowOff>
    </xdr:from>
    <xdr:to>
      <xdr:col>112</xdr:col>
      <xdr:colOff>38100</xdr:colOff>
      <xdr:row>102</xdr:row>
      <xdr:rowOff>49276</xdr:rowOff>
    </xdr:to>
    <xdr:sp macro="" textlink="">
      <xdr:nvSpPr>
        <xdr:cNvPr id="629" name="楕円 628"/>
        <xdr:cNvSpPr/>
      </xdr:nvSpPr>
      <xdr:spPr>
        <a:xfrm>
          <a:off x="21272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65803</xdr:rowOff>
    </xdr:from>
    <xdr:ext cx="469744" cy="259045"/>
    <xdr:sp macro="" textlink="">
      <xdr:nvSpPr>
        <xdr:cNvPr id="630" name="n_1mainValue【庁舎】&#10;一人当たり面積"/>
        <xdr:cNvSpPr txBox="1"/>
      </xdr:nvSpPr>
      <xdr:spPr>
        <a:xfrm>
          <a:off x="21075727" y="172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いる。一方、図書館や消防施設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が特に高くなっている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新消防庁舎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の整備が平成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年度に完成したところである。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小田急相模原駅前西地区市街地の再開発などによる新規の施設整備を行いながら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に策定予定の公共施設再整備計画により、今後は、既存の公共施設等の老朽化の進行も見据えた中で、公共施設等の更新費の縮減を踏まえ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計画を着実に実施していく。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ポイントと前年同となり、過去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年度単年度は、前年度と比べ</a:t>
          </a:r>
          <a:r>
            <a:rPr kumimoji="1" lang="en-US" altLang="ja-JP" sz="1300">
              <a:latin typeface="ＭＳ Ｐゴシック" panose="020B0600070205080204" pitchFamily="50" charset="-128"/>
              <a:ea typeface="ＭＳ Ｐゴシック" panose="020B0600070205080204" pitchFamily="50" charset="-128"/>
            </a:rPr>
            <a:t>0.022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0.883</a:t>
          </a:r>
          <a:r>
            <a:rPr kumimoji="1" lang="ja-JP" altLang="en-US" sz="1300">
              <a:latin typeface="ＭＳ Ｐゴシック" panose="020B0600070205080204" pitchFamily="50" charset="-128"/>
              <a:ea typeface="ＭＳ Ｐゴシック" panose="020B0600070205080204" pitchFamily="50" charset="-128"/>
            </a:rPr>
            <a:t>ポイントであった。分母である基準財政需要額（振替前）が増加し、分子である基準財政収入額が減少したため、財政力指数は減少した。</a:t>
          </a:r>
        </a:p>
        <a:p>
          <a:r>
            <a:rPr kumimoji="1" lang="ja-JP" altLang="en-US" sz="1300">
              <a:latin typeface="ＭＳ Ｐゴシック" panose="020B0600070205080204" pitchFamily="50" charset="-128"/>
              <a:ea typeface="ＭＳ Ｐゴシック" panose="020B0600070205080204" pitchFamily="50" charset="-128"/>
            </a:rPr>
            <a:t>　ただし、基準財政需要額（振替前）から臨時財政対策債に振り替えられた額が増加したことにより、基準財政需要額（振替後）が減少したため、財政力指数の減少幅が抑制された。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経常一般財源収入が経常経費充当一般財源の増加を上回ったことにより、財政の弾力性は改善された。</a:t>
          </a:r>
        </a:p>
        <a:p>
          <a:r>
            <a:rPr kumimoji="1" lang="ja-JP" altLang="en-US" sz="1300">
              <a:latin typeface="ＭＳ Ｐゴシック" panose="020B0600070205080204" pitchFamily="50" charset="-128"/>
              <a:ea typeface="ＭＳ Ｐゴシック" panose="020B0600070205080204" pitchFamily="50" charset="-128"/>
            </a:rPr>
            <a:t>　経常経費充当一般財源の主な増加要因は、物件費や扶助費の増加によるもの、経常一般財源収入の主な増加要因は、地方税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の市民税（法人税割）</a:t>
          </a:r>
          <a:r>
            <a:rPr kumimoji="1" lang="ja-JP" altLang="en-US" sz="1300">
              <a:latin typeface="ＭＳ Ｐゴシック" panose="020B0600070205080204" pitchFamily="50" charset="-128"/>
              <a:ea typeface="ＭＳ Ｐゴシック" panose="020B0600070205080204" pitchFamily="50" charset="-128"/>
            </a:rPr>
            <a:t>や地方交付税の増加によるものが挙げられる。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80518</xdr:rowOff>
    </xdr:to>
    <xdr:cxnSp macro="">
      <xdr:nvCxnSpPr>
        <xdr:cNvPr id="130" name="直線コネクタ 129"/>
        <xdr:cNvCxnSpPr/>
      </xdr:nvCxnSpPr>
      <xdr:spPr>
        <a:xfrm flipV="1">
          <a:off x="4114800" y="1058265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63</xdr:row>
      <xdr:rowOff>80518</xdr:rowOff>
    </xdr:to>
    <xdr:cxnSp macro="">
      <xdr:nvCxnSpPr>
        <xdr:cNvPr id="133" name="直線コネクタ 132"/>
        <xdr:cNvCxnSpPr/>
      </xdr:nvCxnSpPr>
      <xdr:spPr>
        <a:xfrm>
          <a:off x="3225800" y="104716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13208</xdr:rowOff>
    </xdr:from>
    <xdr:to>
      <xdr:col>15</xdr:col>
      <xdr:colOff>82550</xdr:colOff>
      <xdr:row>62</xdr:row>
      <xdr:rowOff>15494</xdr:rowOff>
    </xdr:to>
    <xdr:cxnSp macro="">
      <xdr:nvCxnSpPr>
        <xdr:cNvPr id="136" name="直線コネクタ 135"/>
        <xdr:cNvCxnSpPr/>
      </xdr:nvCxnSpPr>
      <xdr:spPr>
        <a:xfrm flipV="1">
          <a:off x="2336800" y="1047165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15494</xdr:rowOff>
    </xdr:to>
    <xdr:cxnSp macro="">
      <xdr:nvCxnSpPr>
        <xdr:cNvPr id="139" name="直線コネクタ 138"/>
        <xdr:cNvCxnSpPr/>
      </xdr:nvCxnSpPr>
      <xdr:spPr>
        <a:xfrm>
          <a:off x="1447800" y="106309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133858</xdr:rowOff>
    </xdr:from>
    <xdr:to>
      <xdr:col>15</xdr:col>
      <xdr:colOff>133350</xdr:colOff>
      <xdr:row>61</xdr:row>
      <xdr:rowOff>64008</xdr:rowOff>
    </xdr:to>
    <xdr:sp macro="" textlink="">
      <xdr:nvSpPr>
        <xdr:cNvPr id="153" name="楕円 152"/>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54" name="テキスト ボックス 153"/>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前年度と比べ決算額が</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円増加となり、過去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年間で見ても増加傾向であるが、類似団体、全国及び神奈川県平均をいずれも下回っている。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主な要因として、退職者の減少等により人件費は減少したものの、物件費の賃金や委託料の増加幅が更に大きかったことが挙げられる。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151119</xdr:rowOff>
    </xdr:from>
    <xdr:to>
      <xdr:col>23</xdr:col>
      <xdr:colOff>133350</xdr:colOff>
      <xdr:row>84</xdr:row>
      <xdr:rowOff>14556</xdr:rowOff>
    </xdr:to>
    <xdr:cxnSp macro="">
      <xdr:nvCxnSpPr>
        <xdr:cNvPr id="195" name="直線コネクタ 194"/>
        <xdr:cNvCxnSpPr/>
      </xdr:nvCxnSpPr>
      <xdr:spPr>
        <a:xfrm>
          <a:off x="4114800" y="14381469"/>
          <a:ext cx="8382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147552</xdr:rowOff>
    </xdr:from>
    <xdr:to>
      <xdr:col>19</xdr:col>
      <xdr:colOff>133350</xdr:colOff>
      <xdr:row>83</xdr:row>
      <xdr:rowOff>151119</xdr:rowOff>
    </xdr:to>
    <xdr:cxnSp macro="">
      <xdr:nvCxnSpPr>
        <xdr:cNvPr id="198" name="直線コネクタ 197"/>
        <xdr:cNvCxnSpPr/>
      </xdr:nvCxnSpPr>
      <xdr:spPr>
        <a:xfrm>
          <a:off x="3225800" y="14377902"/>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44965</xdr:rowOff>
    </xdr:from>
    <xdr:to>
      <xdr:col>15</xdr:col>
      <xdr:colOff>82550</xdr:colOff>
      <xdr:row>83</xdr:row>
      <xdr:rowOff>147552</xdr:rowOff>
    </xdr:to>
    <xdr:cxnSp macro="">
      <xdr:nvCxnSpPr>
        <xdr:cNvPr id="201" name="直線コネクタ 200"/>
        <xdr:cNvCxnSpPr/>
      </xdr:nvCxnSpPr>
      <xdr:spPr>
        <a:xfrm>
          <a:off x="2336800" y="14275315"/>
          <a:ext cx="889000" cy="10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108071</xdr:rowOff>
    </xdr:from>
    <xdr:to>
      <xdr:col>11</xdr:col>
      <xdr:colOff>31750</xdr:colOff>
      <xdr:row>83</xdr:row>
      <xdr:rowOff>44965</xdr:rowOff>
    </xdr:to>
    <xdr:cxnSp macro="">
      <xdr:nvCxnSpPr>
        <xdr:cNvPr id="204" name="直線コネクタ 203"/>
        <xdr:cNvCxnSpPr/>
      </xdr:nvCxnSpPr>
      <xdr:spPr>
        <a:xfrm>
          <a:off x="1447800" y="14166971"/>
          <a:ext cx="889000" cy="1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135206</xdr:rowOff>
    </xdr:from>
    <xdr:to>
      <xdr:col>23</xdr:col>
      <xdr:colOff>184150</xdr:colOff>
      <xdr:row>84</xdr:row>
      <xdr:rowOff>65356</xdr:rowOff>
    </xdr:to>
    <xdr:sp macro="" textlink="">
      <xdr:nvSpPr>
        <xdr:cNvPr id="214" name="楕円 213"/>
        <xdr:cNvSpPr/>
      </xdr:nvSpPr>
      <xdr:spPr>
        <a:xfrm>
          <a:off x="4902200" y="14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151733</xdr:rowOff>
    </xdr:from>
    <xdr:ext cx="762000" cy="259045"/>
    <xdr:sp macro="" textlink="">
      <xdr:nvSpPr>
        <xdr:cNvPr id="215" name="人件費・物件費等の状況該当値テキスト"/>
        <xdr:cNvSpPr txBox="1"/>
      </xdr:nvSpPr>
      <xdr:spPr>
        <a:xfrm>
          <a:off x="5041900" y="1421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100319</xdr:rowOff>
    </xdr:from>
    <xdr:to>
      <xdr:col>19</xdr:col>
      <xdr:colOff>184150</xdr:colOff>
      <xdr:row>84</xdr:row>
      <xdr:rowOff>30469</xdr:rowOff>
    </xdr:to>
    <xdr:sp macro="" textlink="">
      <xdr:nvSpPr>
        <xdr:cNvPr id="216" name="楕円 215"/>
        <xdr:cNvSpPr/>
      </xdr:nvSpPr>
      <xdr:spPr>
        <a:xfrm>
          <a:off x="4064000" y="143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40646</xdr:rowOff>
    </xdr:from>
    <xdr:ext cx="736600" cy="259045"/>
    <xdr:sp macro="" textlink="">
      <xdr:nvSpPr>
        <xdr:cNvPr id="217" name="テキスト ボックス 216"/>
        <xdr:cNvSpPr txBox="1"/>
      </xdr:nvSpPr>
      <xdr:spPr>
        <a:xfrm>
          <a:off x="3733800" y="1409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96752</xdr:rowOff>
    </xdr:from>
    <xdr:to>
      <xdr:col>15</xdr:col>
      <xdr:colOff>133350</xdr:colOff>
      <xdr:row>84</xdr:row>
      <xdr:rowOff>26902</xdr:rowOff>
    </xdr:to>
    <xdr:sp macro="" textlink="">
      <xdr:nvSpPr>
        <xdr:cNvPr id="218" name="楕円 217"/>
        <xdr:cNvSpPr/>
      </xdr:nvSpPr>
      <xdr:spPr>
        <a:xfrm>
          <a:off x="3175000" y="143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37079</xdr:rowOff>
    </xdr:from>
    <xdr:ext cx="762000" cy="259045"/>
    <xdr:sp macro="" textlink="">
      <xdr:nvSpPr>
        <xdr:cNvPr id="219" name="テキスト ボックス 218"/>
        <xdr:cNvSpPr txBox="1"/>
      </xdr:nvSpPr>
      <xdr:spPr>
        <a:xfrm>
          <a:off x="2844800" y="1409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165615</xdr:rowOff>
    </xdr:from>
    <xdr:to>
      <xdr:col>11</xdr:col>
      <xdr:colOff>82550</xdr:colOff>
      <xdr:row>83</xdr:row>
      <xdr:rowOff>95765</xdr:rowOff>
    </xdr:to>
    <xdr:sp macro="" textlink="">
      <xdr:nvSpPr>
        <xdr:cNvPr id="220" name="楕円 219"/>
        <xdr:cNvSpPr/>
      </xdr:nvSpPr>
      <xdr:spPr>
        <a:xfrm>
          <a:off x="2286000" y="142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105942</xdr:rowOff>
    </xdr:from>
    <xdr:ext cx="762000" cy="259045"/>
    <xdr:sp macro="" textlink="">
      <xdr:nvSpPr>
        <xdr:cNvPr id="221" name="テキスト ボックス 220"/>
        <xdr:cNvSpPr txBox="1"/>
      </xdr:nvSpPr>
      <xdr:spPr>
        <a:xfrm>
          <a:off x="1955800" y="1399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57271</xdr:rowOff>
    </xdr:from>
    <xdr:to>
      <xdr:col>7</xdr:col>
      <xdr:colOff>31750</xdr:colOff>
      <xdr:row>82</xdr:row>
      <xdr:rowOff>158871</xdr:rowOff>
    </xdr:to>
    <xdr:sp macro="" textlink="">
      <xdr:nvSpPr>
        <xdr:cNvPr id="222" name="楕円 221"/>
        <xdr:cNvSpPr/>
      </xdr:nvSpPr>
      <xdr:spPr>
        <a:xfrm>
          <a:off x="1397000" y="141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169048</xdr:rowOff>
    </xdr:from>
    <xdr:ext cx="762000" cy="259045"/>
    <xdr:sp macro="" textlink="">
      <xdr:nvSpPr>
        <xdr:cNvPr id="223" name="テキスト ボックス 222"/>
        <xdr:cNvSpPr txBox="1"/>
      </xdr:nvSpPr>
      <xdr:spPr>
        <a:xfrm>
          <a:off x="1066800" y="138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102.0</a:t>
          </a:r>
          <a:r>
            <a:rPr kumimoji="1" lang="ja-JP" altLang="en-US" sz="1300">
              <a:latin typeface="ＭＳ Ｐゴシック" panose="020B0600070205080204" pitchFamily="50" charset="-128"/>
              <a:ea typeface="ＭＳ Ｐゴシック" panose="020B0600070205080204" pitchFamily="50" charset="-128"/>
            </a:rPr>
            <a:t>と類似団体及び全国市の平均を上回った。</a:t>
          </a:r>
        </a:p>
        <a:p>
          <a:r>
            <a:rPr kumimoji="1" lang="ja-JP" altLang="en-US" sz="1300">
              <a:latin typeface="ＭＳ Ｐゴシック" panose="020B0600070205080204" pitchFamily="50" charset="-128"/>
              <a:ea typeface="ＭＳ Ｐゴシック" panose="020B0600070205080204" pitchFamily="50" charset="-128"/>
            </a:rPr>
            <a:t>　国家公務員の給与水準とほぼ同水準だが、初任給基準や給料表が国と異なるため高くなっている。今後、採用及び退職により変動が見込まれるが、より一層の給与適正化に努める。</a:t>
          </a:r>
        </a:p>
        <a:p>
          <a:r>
            <a:rPr kumimoji="1" lang="ja-JP" altLang="en-US" sz="1300">
              <a:latin typeface="ＭＳ Ｐゴシック" panose="020B0600070205080204" pitchFamily="50" charset="-128"/>
              <a:ea typeface="ＭＳ Ｐゴシック" panose="020B0600070205080204" pitchFamily="50" charset="-128"/>
            </a:rPr>
            <a:t>　なお、今年度数値は前年度数値を引用している。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34471</xdr:rowOff>
    </xdr:to>
    <xdr:cxnSp macro="">
      <xdr:nvCxnSpPr>
        <xdr:cNvPr id="262" name="直線コネクタ 261"/>
        <xdr:cNvCxnSpPr/>
      </xdr:nvCxnSpPr>
      <xdr:spPr>
        <a:xfrm>
          <a:off x="15290800" y="151105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22982</xdr:rowOff>
    </xdr:to>
    <xdr:cxnSp macro="">
      <xdr:nvCxnSpPr>
        <xdr:cNvPr id="265" name="直線コネクタ 264"/>
        <xdr:cNvCxnSpPr/>
      </xdr:nvCxnSpPr>
      <xdr:spPr>
        <a:xfrm>
          <a:off x="14401800" y="150876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0</xdr:rowOff>
    </xdr:to>
    <xdr:cxnSp macro="">
      <xdr:nvCxnSpPr>
        <xdr:cNvPr id="268" name="直線コネクタ 267"/>
        <xdr:cNvCxnSpPr/>
      </xdr:nvCxnSpPr>
      <xdr:spPr>
        <a:xfrm>
          <a:off x="13512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2" name="楕円 281"/>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3" name="テキスト ボックス 282"/>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6" name="楕円 285"/>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7" name="テキスト ボックス 286"/>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人下回った。過去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年間はほぼ横ばいで推移している。　今後も事務事業の見直し等により定員管理の適正化に努める。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82656</xdr:rowOff>
    </xdr:to>
    <xdr:cxnSp macro="">
      <xdr:nvCxnSpPr>
        <xdr:cNvPr id="322" name="直線コネクタ 321"/>
        <xdr:cNvCxnSpPr/>
      </xdr:nvCxnSpPr>
      <xdr:spPr>
        <a:xfrm flipV="1">
          <a:off x="16179800" y="1070853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74613</xdr:rowOff>
    </xdr:from>
    <xdr:to>
      <xdr:col>77</xdr:col>
      <xdr:colOff>44450</xdr:colOff>
      <xdr:row>62</xdr:row>
      <xdr:rowOff>82656</xdr:rowOff>
    </xdr:to>
    <xdr:cxnSp macro="">
      <xdr:nvCxnSpPr>
        <xdr:cNvPr id="325" name="直線コネクタ 324"/>
        <xdr:cNvCxnSpPr/>
      </xdr:nvCxnSpPr>
      <xdr:spPr>
        <a:xfrm>
          <a:off x="15290800" y="10704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74613</xdr:rowOff>
    </xdr:from>
    <xdr:to>
      <xdr:col>72</xdr:col>
      <xdr:colOff>203200</xdr:colOff>
      <xdr:row>62</xdr:row>
      <xdr:rowOff>82656</xdr:rowOff>
    </xdr:to>
    <xdr:cxnSp macro="">
      <xdr:nvCxnSpPr>
        <xdr:cNvPr id="328" name="直線コネクタ 327"/>
        <xdr:cNvCxnSpPr/>
      </xdr:nvCxnSpPr>
      <xdr:spPr>
        <a:xfrm flipV="1">
          <a:off x="14401800" y="10704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82656</xdr:rowOff>
    </xdr:from>
    <xdr:to>
      <xdr:col>68</xdr:col>
      <xdr:colOff>152400</xdr:colOff>
      <xdr:row>62</xdr:row>
      <xdr:rowOff>86678</xdr:rowOff>
    </xdr:to>
    <xdr:cxnSp macro="">
      <xdr:nvCxnSpPr>
        <xdr:cNvPr id="331" name="直線コネクタ 330"/>
        <xdr:cNvCxnSpPr/>
      </xdr:nvCxnSpPr>
      <xdr:spPr>
        <a:xfrm flipV="1">
          <a:off x="13512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41" name="楕円 340"/>
        <xdr:cNvSpPr/>
      </xdr:nvSpPr>
      <xdr:spPr>
        <a:xfrm>
          <a:off x="169672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44361</xdr:rowOff>
    </xdr:from>
    <xdr:ext cx="762000" cy="259045"/>
    <xdr:sp macro="" textlink="">
      <xdr:nvSpPr>
        <xdr:cNvPr id="342" name="定員管理の状況該当値テキスト"/>
        <xdr:cNvSpPr txBox="1"/>
      </xdr:nvSpPr>
      <xdr:spPr>
        <a:xfrm>
          <a:off x="171069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31856</xdr:rowOff>
    </xdr:from>
    <xdr:to>
      <xdr:col>77</xdr:col>
      <xdr:colOff>95250</xdr:colOff>
      <xdr:row>62</xdr:row>
      <xdr:rowOff>133456</xdr:rowOff>
    </xdr:to>
    <xdr:sp macro="" textlink="">
      <xdr:nvSpPr>
        <xdr:cNvPr id="343" name="楕円 342"/>
        <xdr:cNvSpPr/>
      </xdr:nvSpPr>
      <xdr:spPr>
        <a:xfrm>
          <a:off x="16129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143633</xdr:rowOff>
    </xdr:from>
    <xdr:ext cx="736600" cy="259045"/>
    <xdr:sp macro="" textlink="">
      <xdr:nvSpPr>
        <xdr:cNvPr id="344" name="テキスト ボックス 343"/>
        <xdr:cNvSpPr txBox="1"/>
      </xdr:nvSpPr>
      <xdr:spPr>
        <a:xfrm>
          <a:off x="15798800" y="1043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23813</xdr:rowOff>
    </xdr:from>
    <xdr:to>
      <xdr:col>73</xdr:col>
      <xdr:colOff>44450</xdr:colOff>
      <xdr:row>62</xdr:row>
      <xdr:rowOff>125413</xdr:rowOff>
    </xdr:to>
    <xdr:sp macro="" textlink="">
      <xdr:nvSpPr>
        <xdr:cNvPr id="345" name="楕円 344"/>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135590</xdr:rowOff>
    </xdr:from>
    <xdr:ext cx="762000" cy="259045"/>
    <xdr:sp macro="" textlink="">
      <xdr:nvSpPr>
        <xdr:cNvPr id="346" name="テキスト ボックス 345"/>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31856</xdr:rowOff>
    </xdr:from>
    <xdr:to>
      <xdr:col>68</xdr:col>
      <xdr:colOff>203200</xdr:colOff>
      <xdr:row>62</xdr:row>
      <xdr:rowOff>133456</xdr:rowOff>
    </xdr:to>
    <xdr:sp macro="" textlink="">
      <xdr:nvSpPr>
        <xdr:cNvPr id="347" name="楕円 346"/>
        <xdr:cNvSpPr/>
      </xdr:nvSpPr>
      <xdr:spPr>
        <a:xfrm>
          <a:off x="14351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143633</xdr:rowOff>
    </xdr:from>
    <xdr:ext cx="762000" cy="259045"/>
    <xdr:sp macro="" textlink="">
      <xdr:nvSpPr>
        <xdr:cNvPr id="348" name="テキスト ボックス 347"/>
        <xdr:cNvSpPr txBox="1"/>
      </xdr:nvSpPr>
      <xdr:spPr>
        <a:xfrm>
          <a:off x="14020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9" name="楕円 348"/>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147655</xdr:rowOff>
    </xdr:from>
    <xdr:ext cx="762000" cy="259045"/>
    <xdr:sp macro="" textlink="">
      <xdr:nvSpPr>
        <xdr:cNvPr id="350" name="テキスト ボックス 349"/>
        <xdr:cNvSpPr txBox="1"/>
      </xdr:nvSpPr>
      <xdr:spPr>
        <a:xfrm>
          <a:off x="13131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番低い比率となった。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主な要因として、準元利償還金である公債費に準ずる債務負担行為に基づく支出額が増加したことから、平成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年度より減少したため、比率は減少した。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122555</xdr:rowOff>
    </xdr:from>
    <xdr:to>
      <xdr:col>81</xdr:col>
      <xdr:colOff>44450</xdr:colOff>
      <xdr:row>37</xdr:row>
      <xdr:rowOff>128588</xdr:rowOff>
    </xdr:to>
    <xdr:cxnSp macro="">
      <xdr:nvCxnSpPr>
        <xdr:cNvPr id="380" name="直線コネクタ 379"/>
        <xdr:cNvCxnSpPr/>
      </xdr:nvCxnSpPr>
      <xdr:spPr>
        <a:xfrm flipV="1">
          <a:off x="16179800" y="64662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38</xdr:row>
      <xdr:rowOff>35560</xdr:rowOff>
    </xdr:to>
    <xdr:cxnSp macro="">
      <xdr:nvCxnSpPr>
        <xdr:cNvPr id="383" name="直線コネクタ 382"/>
        <xdr:cNvCxnSpPr/>
      </xdr:nvCxnSpPr>
      <xdr:spPr>
        <a:xfrm flipV="1">
          <a:off x="15290800" y="64722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132080</xdr:rowOff>
    </xdr:to>
    <xdr:cxnSp macro="">
      <xdr:nvCxnSpPr>
        <xdr:cNvPr id="386" name="直線コネクタ 385"/>
        <xdr:cNvCxnSpPr/>
      </xdr:nvCxnSpPr>
      <xdr:spPr>
        <a:xfrm flipV="1">
          <a:off x="14401800" y="655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93345</xdr:rowOff>
    </xdr:to>
    <xdr:cxnSp macro="">
      <xdr:nvCxnSpPr>
        <xdr:cNvPr id="389" name="直線コネクタ 388"/>
        <xdr:cNvCxnSpPr/>
      </xdr:nvCxnSpPr>
      <xdr:spPr>
        <a:xfrm flipV="1">
          <a:off x="13512800" y="66471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71755</xdr:rowOff>
    </xdr:from>
    <xdr:to>
      <xdr:col>81</xdr:col>
      <xdr:colOff>95250</xdr:colOff>
      <xdr:row>38</xdr:row>
      <xdr:rowOff>1905</xdr:rowOff>
    </xdr:to>
    <xdr:sp macro="" textlink="">
      <xdr:nvSpPr>
        <xdr:cNvPr id="399" name="楕円 398"/>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88282</xdr:rowOff>
    </xdr:from>
    <xdr:ext cx="762000" cy="259045"/>
    <xdr:sp macro="" textlink="">
      <xdr:nvSpPr>
        <xdr:cNvPr id="400"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77788</xdr:rowOff>
    </xdr:from>
    <xdr:to>
      <xdr:col>77</xdr:col>
      <xdr:colOff>95250</xdr:colOff>
      <xdr:row>38</xdr:row>
      <xdr:rowOff>7938</xdr:rowOff>
    </xdr:to>
    <xdr:sp macro="" textlink="">
      <xdr:nvSpPr>
        <xdr:cNvPr id="401" name="楕円 400"/>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18115</xdr:rowOff>
    </xdr:from>
    <xdr:ext cx="736600" cy="259045"/>
    <xdr:sp macro="" textlink="">
      <xdr:nvSpPr>
        <xdr:cNvPr id="402" name="テキスト ボックス 401"/>
        <xdr:cNvSpPr txBox="1"/>
      </xdr:nvSpPr>
      <xdr:spPr>
        <a:xfrm>
          <a:off x="15798800" y="619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3" name="楕円 402"/>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4" name="テキスト ボックス 403"/>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42545</xdr:rowOff>
    </xdr:from>
    <xdr:to>
      <xdr:col>64</xdr:col>
      <xdr:colOff>152400</xdr:colOff>
      <xdr:row>39</xdr:row>
      <xdr:rowOff>144145</xdr:rowOff>
    </xdr:to>
    <xdr:sp macro="" textlink="">
      <xdr:nvSpPr>
        <xdr:cNvPr id="407" name="楕円 406"/>
        <xdr:cNvSpPr/>
      </xdr:nvSpPr>
      <xdr:spPr>
        <a:xfrm>
          <a:off x="13462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154322</xdr:rowOff>
    </xdr:from>
    <xdr:ext cx="762000" cy="259045"/>
    <xdr:sp macro="" textlink="">
      <xdr:nvSpPr>
        <xdr:cNvPr id="408" name="テキスト ボックス 407"/>
        <xdr:cNvSpPr txBox="1"/>
      </xdr:nvSpPr>
      <xdr:spPr>
        <a:xfrm>
          <a:off x="13131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番目に高い比率となったものの、全国及び神奈川県の平均は下回った。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充当可能基金が財政調整基金により増加したものの、一般会計の地方債現在高及び、一部事務組合が借り入れた地方債の償還財源に充てる、組合への負担金見込額の増加幅が更に大きかっ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30117</xdr:rowOff>
    </xdr:from>
    <xdr:to>
      <xdr:col>81</xdr:col>
      <xdr:colOff>44450</xdr:colOff>
      <xdr:row>14</xdr:row>
      <xdr:rowOff>78377</xdr:rowOff>
    </xdr:to>
    <xdr:cxnSp macro="">
      <xdr:nvCxnSpPr>
        <xdr:cNvPr id="444" name="直線コネクタ 443"/>
        <xdr:cNvCxnSpPr/>
      </xdr:nvCxnSpPr>
      <xdr:spPr>
        <a:xfrm>
          <a:off x="16179800" y="24304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130326</xdr:rowOff>
    </xdr:from>
    <xdr:to>
      <xdr:col>77</xdr:col>
      <xdr:colOff>44450</xdr:colOff>
      <xdr:row>14</xdr:row>
      <xdr:rowOff>30117</xdr:rowOff>
    </xdr:to>
    <xdr:cxnSp macro="">
      <xdr:nvCxnSpPr>
        <xdr:cNvPr id="447" name="直線コネクタ 446"/>
        <xdr:cNvCxnSpPr/>
      </xdr:nvCxnSpPr>
      <xdr:spPr>
        <a:xfrm>
          <a:off x="15290800" y="235917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120848</xdr:rowOff>
    </xdr:from>
    <xdr:ext cx="736600" cy="259045"/>
    <xdr:sp macro="" textlink="">
      <xdr:nvSpPr>
        <xdr:cNvPr id="449" name="テキスト ボックス 448"/>
        <xdr:cNvSpPr txBox="1"/>
      </xdr:nvSpPr>
      <xdr:spPr>
        <a:xfrm>
          <a:off x="15798800" y="25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130326</xdr:rowOff>
    </xdr:from>
    <xdr:to>
      <xdr:col>72</xdr:col>
      <xdr:colOff>203200</xdr:colOff>
      <xdr:row>13</xdr:row>
      <xdr:rowOff>145264</xdr:rowOff>
    </xdr:to>
    <xdr:cxnSp macro="">
      <xdr:nvCxnSpPr>
        <xdr:cNvPr id="450" name="直線コネクタ 449"/>
        <xdr:cNvCxnSpPr/>
      </xdr:nvCxnSpPr>
      <xdr:spPr>
        <a:xfrm flipV="1">
          <a:off x="14401800" y="23591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153022</xdr:rowOff>
    </xdr:from>
    <xdr:ext cx="762000" cy="259045"/>
    <xdr:sp macro="" textlink="">
      <xdr:nvSpPr>
        <xdr:cNvPr id="452" name="テキスト ボックス 451"/>
        <xdr:cNvSpPr txBox="1"/>
      </xdr:nvSpPr>
      <xdr:spPr>
        <a:xfrm>
          <a:off x="14909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145264</xdr:rowOff>
    </xdr:from>
    <xdr:to>
      <xdr:col>68</xdr:col>
      <xdr:colOff>152400</xdr:colOff>
      <xdr:row>14</xdr:row>
      <xdr:rowOff>82973</xdr:rowOff>
    </xdr:to>
    <xdr:cxnSp macro="">
      <xdr:nvCxnSpPr>
        <xdr:cNvPr id="453" name="直線コネクタ 452"/>
        <xdr:cNvCxnSpPr/>
      </xdr:nvCxnSpPr>
      <xdr:spPr>
        <a:xfrm flipV="1">
          <a:off x="13512800" y="2374114"/>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5" name="テキスト ボックス 454"/>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7" name="テキスト ボックス 456"/>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27577</xdr:rowOff>
    </xdr:from>
    <xdr:to>
      <xdr:col>81</xdr:col>
      <xdr:colOff>95250</xdr:colOff>
      <xdr:row>14</xdr:row>
      <xdr:rowOff>129177</xdr:rowOff>
    </xdr:to>
    <xdr:sp macro="" textlink="">
      <xdr:nvSpPr>
        <xdr:cNvPr id="463" name="楕円 462"/>
        <xdr:cNvSpPr/>
      </xdr:nvSpPr>
      <xdr:spPr>
        <a:xfrm>
          <a:off x="16967200" y="24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171104</xdr:rowOff>
    </xdr:from>
    <xdr:ext cx="762000" cy="259045"/>
    <xdr:sp macro="" textlink="">
      <xdr:nvSpPr>
        <xdr:cNvPr id="464" name="将来負担の状況該当値テキスト"/>
        <xdr:cNvSpPr txBox="1"/>
      </xdr:nvSpPr>
      <xdr:spPr>
        <a:xfrm>
          <a:off x="17106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150767</xdr:rowOff>
    </xdr:from>
    <xdr:to>
      <xdr:col>77</xdr:col>
      <xdr:colOff>95250</xdr:colOff>
      <xdr:row>14</xdr:row>
      <xdr:rowOff>80917</xdr:rowOff>
    </xdr:to>
    <xdr:sp macro="" textlink="">
      <xdr:nvSpPr>
        <xdr:cNvPr id="465" name="楕円 464"/>
        <xdr:cNvSpPr/>
      </xdr:nvSpPr>
      <xdr:spPr>
        <a:xfrm>
          <a:off x="16129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91094</xdr:rowOff>
    </xdr:from>
    <xdr:ext cx="736600" cy="259045"/>
    <xdr:sp macro="" textlink="">
      <xdr:nvSpPr>
        <xdr:cNvPr id="466" name="テキスト ボックス 465"/>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79526</xdr:rowOff>
    </xdr:from>
    <xdr:to>
      <xdr:col>73</xdr:col>
      <xdr:colOff>44450</xdr:colOff>
      <xdr:row>14</xdr:row>
      <xdr:rowOff>9676</xdr:rowOff>
    </xdr:to>
    <xdr:sp macro="" textlink="">
      <xdr:nvSpPr>
        <xdr:cNvPr id="467" name="楕円 466"/>
        <xdr:cNvSpPr/>
      </xdr:nvSpPr>
      <xdr:spPr>
        <a:xfrm>
          <a:off x="15240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19853</xdr:rowOff>
    </xdr:from>
    <xdr:ext cx="762000" cy="259045"/>
    <xdr:sp macro="" textlink="">
      <xdr:nvSpPr>
        <xdr:cNvPr id="468" name="テキスト ボックス 467"/>
        <xdr:cNvSpPr txBox="1"/>
      </xdr:nvSpPr>
      <xdr:spPr>
        <a:xfrm>
          <a:off x="14909800" y="20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94464</xdr:rowOff>
    </xdr:from>
    <xdr:to>
      <xdr:col>68</xdr:col>
      <xdr:colOff>203200</xdr:colOff>
      <xdr:row>14</xdr:row>
      <xdr:rowOff>24614</xdr:rowOff>
    </xdr:to>
    <xdr:sp macro="" textlink="">
      <xdr:nvSpPr>
        <xdr:cNvPr id="469" name="楕円 468"/>
        <xdr:cNvSpPr/>
      </xdr:nvSpPr>
      <xdr:spPr>
        <a:xfrm>
          <a:off x="14351000" y="23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34791</xdr:rowOff>
    </xdr:from>
    <xdr:ext cx="762000" cy="259045"/>
    <xdr:sp macro="" textlink="">
      <xdr:nvSpPr>
        <xdr:cNvPr id="470" name="テキスト ボックス 469"/>
        <xdr:cNvSpPr txBox="1"/>
      </xdr:nvSpPr>
      <xdr:spPr>
        <a:xfrm>
          <a:off x="14020800" y="20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71" name="楕円 470"/>
        <xdr:cNvSpPr/>
      </xdr:nvSpPr>
      <xdr:spPr>
        <a:xfrm>
          <a:off x="13462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72" name="テキスト ボックス 47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人件費の経常経費充当一般財源が退職者の減少等により、前年度と比べ減少したため、比率は前年度より改善した。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39</xdr:row>
      <xdr:rowOff>46990</xdr:rowOff>
    </xdr:to>
    <xdr:cxnSp macro="">
      <xdr:nvCxnSpPr>
        <xdr:cNvPr id="66" name="直線コネクタ 65"/>
        <xdr:cNvCxnSpPr/>
      </xdr:nvCxnSpPr>
      <xdr:spPr>
        <a:xfrm flipV="1">
          <a:off x="3987800" y="65354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39</xdr:row>
      <xdr:rowOff>46990</xdr:rowOff>
    </xdr:to>
    <xdr:cxnSp macro="">
      <xdr:nvCxnSpPr>
        <xdr:cNvPr id="69" name="直線コネクタ 68"/>
        <xdr:cNvCxnSpPr/>
      </xdr:nvCxnSpPr>
      <xdr:spPr>
        <a:xfrm>
          <a:off x="3098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35560</xdr:rowOff>
    </xdr:to>
    <xdr:cxnSp macro="">
      <xdr:nvCxnSpPr>
        <xdr:cNvPr id="72" name="直線コネクタ 71"/>
        <xdr:cNvCxnSpPr/>
      </xdr:nvCxnSpPr>
      <xdr:spPr>
        <a:xfrm flipV="1">
          <a:off x="2209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35560</xdr:rowOff>
    </xdr:to>
    <xdr:cxnSp macro="">
      <xdr:nvCxnSpPr>
        <xdr:cNvPr id="75" name="直線コネクタ 74"/>
        <xdr:cNvCxnSpPr/>
      </xdr:nvCxnSpPr>
      <xdr:spPr>
        <a:xfrm>
          <a:off x="1320800" y="647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賃金や委託料の増加により、経常経費充当一般財源が前年度と比べ増加しているが、分母の経常一般財源収入の増加幅が大きかったため、比率は前年度より改善した。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143002</xdr:rowOff>
    </xdr:to>
    <xdr:cxnSp macro="">
      <xdr:nvCxnSpPr>
        <xdr:cNvPr id="125" name="直線コネクタ 124"/>
        <xdr:cNvCxnSpPr/>
      </xdr:nvCxnSpPr>
      <xdr:spPr>
        <a:xfrm flipV="1">
          <a:off x="15671800" y="3011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143002</xdr:rowOff>
    </xdr:to>
    <xdr:cxnSp macro="">
      <xdr:nvCxnSpPr>
        <xdr:cNvPr id="128" name="直線コネクタ 127"/>
        <xdr:cNvCxnSpPr/>
      </xdr:nvCxnSpPr>
      <xdr:spPr>
        <a:xfrm>
          <a:off x="14782800" y="282905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131572</xdr:rowOff>
    </xdr:to>
    <xdr:cxnSp macro="">
      <xdr:nvCxnSpPr>
        <xdr:cNvPr id="131" name="直線コネクタ 130"/>
        <xdr:cNvCxnSpPr/>
      </xdr:nvCxnSpPr>
      <xdr:spPr>
        <a:xfrm flipV="1">
          <a:off x="13893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131572</xdr:rowOff>
    </xdr:to>
    <xdr:cxnSp macro="">
      <xdr:nvCxnSpPr>
        <xdr:cNvPr id="134" name="直線コネクタ 133"/>
        <xdr:cNvCxnSpPr/>
      </xdr:nvCxnSpPr>
      <xdr:spPr>
        <a:xfrm>
          <a:off x="13004800" y="2783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9" name="テキスト ボックス 148"/>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2" name="楕円 151"/>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53" name="テキスト ボックス 152"/>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児童福祉や障害者福祉に関する事業費により経常経費充当一般財源が前年度と比べ増加しているが、分母の経常一般財源収入の増加幅が大きかったため、比率は前年度より改善した。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78015</xdr:rowOff>
    </xdr:to>
    <xdr:cxnSp macro="">
      <xdr:nvCxnSpPr>
        <xdr:cNvPr id="188" name="直線コネクタ 187"/>
        <xdr:cNvCxnSpPr/>
      </xdr:nvCxnSpPr>
      <xdr:spPr>
        <a:xfrm flipV="1">
          <a:off x="3987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78015</xdr:rowOff>
    </xdr:to>
    <xdr:cxnSp macro="">
      <xdr:nvCxnSpPr>
        <xdr:cNvPr id="191" name="直線コネクタ 190"/>
        <xdr:cNvCxnSpPr/>
      </xdr:nvCxnSpPr>
      <xdr:spPr>
        <a:xfrm>
          <a:off x="3098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88900</xdr:rowOff>
    </xdr:to>
    <xdr:cxnSp macro="">
      <xdr:nvCxnSpPr>
        <xdr:cNvPr id="194" name="直線コネクタ 193"/>
        <xdr:cNvCxnSpPr/>
      </xdr:nvCxnSpPr>
      <xdr:spPr>
        <a:xfrm flipV="1">
          <a:off x="2209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88900</xdr:rowOff>
    </xdr:to>
    <xdr:cxnSp macro="">
      <xdr:nvCxnSpPr>
        <xdr:cNvPr id="197" name="直線コネクタ 196"/>
        <xdr:cNvCxnSpPr/>
      </xdr:nvCxnSpPr>
      <xdr:spPr>
        <a:xfrm>
          <a:off x="1320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8"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特別会計繰出金、道路及び公園等の都市基盤系施設の維持補修費の増加により、経常経費充当一般財源が前年度と比べ増加しているが、分母の経常一般財源収入の増加幅が大きかったため、比率は前年度より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152400</xdr:rowOff>
    </xdr:to>
    <xdr:cxnSp macro="">
      <xdr:nvCxnSpPr>
        <xdr:cNvPr id="249" name="直線コネクタ 248"/>
        <xdr:cNvCxnSpPr/>
      </xdr:nvCxnSpPr>
      <xdr:spPr>
        <a:xfrm flipV="1">
          <a:off x="15671800" y="9677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69850</xdr:rowOff>
    </xdr:to>
    <xdr:cxnSp macro="">
      <xdr:nvCxnSpPr>
        <xdr:cNvPr id="252" name="直線コネクタ 251"/>
        <xdr:cNvCxnSpPr/>
      </xdr:nvCxnSpPr>
      <xdr:spPr>
        <a:xfrm flipV="1">
          <a:off x="14782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57</xdr:row>
      <xdr:rowOff>69850</xdr:rowOff>
    </xdr:to>
    <xdr:cxnSp macro="">
      <xdr:nvCxnSpPr>
        <xdr:cNvPr id="255" name="直線コネクタ 254"/>
        <xdr:cNvCxnSpPr/>
      </xdr:nvCxnSpPr>
      <xdr:spPr>
        <a:xfrm>
          <a:off x="13893800" y="9677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57" name="テキスト ボックス 256"/>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76200</xdr:rowOff>
    </xdr:to>
    <xdr:cxnSp macro="">
      <xdr:nvCxnSpPr>
        <xdr:cNvPr id="258" name="直線コネクタ 257"/>
        <xdr:cNvCxnSpPr/>
      </xdr:nvCxnSpPr>
      <xdr:spPr>
        <a:xfrm>
          <a:off x="13004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8" name="楕円 267"/>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9"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0" name="楕円 269"/>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1" name="テキスト ボックス 270"/>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4" name="楕円 273"/>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5" name="テキスト ボックス 274"/>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高座清掃施設組合運営経費等の減少により、経常経費充当一般財源は減少したため、比率は前年度より改善した。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37</xdr:row>
      <xdr:rowOff>57150</xdr:rowOff>
    </xdr:to>
    <xdr:cxnSp macro="">
      <xdr:nvCxnSpPr>
        <xdr:cNvPr id="310" name="直線コネクタ 309"/>
        <xdr:cNvCxnSpPr/>
      </xdr:nvCxnSpPr>
      <xdr:spPr>
        <a:xfrm flipV="1">
          <a:off x="15671800" y="6261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37</xdr:row>
      <xdr:rowOff>57150</xdr:rowOff>
    </xdr:to>
    <xdr:cxnSp macro="">
      <xdr:nvCxnSpPr>
        <xdr:cNvPr id="313" name="直線コネクタ 312"/>
        <xdr:cNvCxnSpPr/>
      </xdr:nvCxnSpPr>
      <xdr:spPr>
        <a:xfrm>
          <a:off x="14782800" y="6108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36</xdr:row>
      <xdr:rowOff>88900</xdr:rowOff>
    </xdr:to>
    <xdr:cxnSp macro="">
      <xdr:nvCxnSpPr>
        <xdr:cNvPr id="316" name="直線コネクタ 315"/>
        <xdr:cNvCxnSpPr/>
      </xdr:nvCxnSpPr>
      <xdr:spPr>
        <a:xfrm flipV="1">
          <a:off x="13893800" y="610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88900</xdr:rowOff>
    </xdr:to>
    <xdr:cxnSp macro="">
      <xdr:nvCxnSpPr>
        <xdr:cNvPr id="319" name="直線コネクタ 318"/>
        <xdr:cNvCxnSpPr/>
      </xdr:nvCxnSpPr>
      <xdr:spPr>
        <a:xfrm>
          <a:off x="13004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0"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6350</xdr:rowOff>
    </xdr:from>
    <xdr:to>
      <xdr:col>78</xdr:col>
      <xdr:colOff>120650</xdr:colOff>
      <xdr:row>37</xdr:row>
      <xdr:rowOff>107950</xdr:rowOff>
    </xdr:to>
    <xdr:sp macro="" textlink="">
      <xdr:nvSpPr>
        <xdr:cNvPr id="331" name="楕円 330"/>
        <xdr:cNvSpPr/>
      </xdr:nvSpPr>
      <xdr:spPr>
        <a:xfrm>
          <a:off x="15621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118127</xdr:rowOff>
    </xdr:from>
    <xdr:ext cx="736600" cy="259045"/>
    <xdr:sp macro="" textlink="">
      <xdr:nvSpPr>
        <xdr:cNvPr id="332" name="テキスト ボックス 331"/>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6" name="テキスト ボックス 335"/>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7" name="楕円 336"/>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38" name="テキスト ボックス 337"/>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退職手当債が減少しているものの、臨時財政対策債の増加により経常経費充当一般財源が前年度と比べ増加しているが、分母の経常一般財源収入の増加幅が大きかったため、比率は前年度より改善した。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62992</xdr:rowOff>
    </xdr:to>
    <xdr:cxnSp macro="">
      <xdr:nvCxnSpPr>
        <xdr:cNvPr id="368" name="直線コネクタ 367"/>
        <xdr:cNvCxnSpPr/>
      </xdr:nvCxnSpPr>
      <xdr:spPr>
        <a:xfrm flipV="1">
          <a:off x="3987800" y="130520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62992</xdr:rowOff>
    </xdr:to>
    <xdr:cxnSp macro="">
      <xdr:nvCxnSpPr>
        <xdr:cNvPr id="371" name="直線コネクタ 370"/>
        <xdr:cNvCxnSpPr/>
      </xdr:nvCxnSpPr>
      <xdr:spPr>
        <a:xfrm>
          <a:off x="3098800" y="13042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113285</xdr:rowOff>
    </xdr:to>
    <xdr:cxnSp macro="">
      <xdr:nvCxnSpPr>
        <xdr:cNvPr id="374" name="直線コネクタ 373"/>
        <xdr:cNvCxnSpPr/>
      </xdr:nvCxnSpPr>
      <xdr:spPr>
        <a:xfrm flipV="1">
          <a:off x="2209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65278</xdr:rowOff>
    </xdr:to>
    <xdr:cxnSp macro="">
      <xdr:nvCxnSpPr>
        <xdr:cNvPr id="377" name="直線コネクタ 376"/>
        <xdr:cNvCxnSpPr/>
      </xdr:nvCxnSpPr>
      <xdr:spPr>
        <a:xfrm flipV="1">
          <a:off x="1320800" y="131434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7" name="楕円 386"/>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8"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9" name="楕円 388"/>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0" name="テキスト ボックス 389"/>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3" name="楕円 392"/>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4" name="テキスト ボックス 393"/>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5" name="楕円 394"/>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6" name="テキスト ボックス 395"/>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主な要因として扶助費や物件費の増加により、経常経費充当一般財源が前年度と比べ増加しているが、分母の経常一般財源収入の増加幅が大きかったため、比率は前年度より改善した。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80</xdr:row>
      <xdr:rowOff>44704</xdr:rowOff>
    </xdr:to>
    <xdr:cxnSp macro="">
      <xdr:nvCxnSpPr>
        <xdr:cNvPr id="427" name="直線コネクタ 426"/>
        <xdr:cNvCxnSpPr/>
      </xdr:nvCxnSpPr>
      <xdr:spPr>
        <a:xfrm flipV="1">
          <a:off x="15671800" y="13518387"/>
          <a:ext cx="8382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80</xdr:row>
      <xdr:rowOff>44704</xdr:rowOff>
    </xdr:to>
    <xdr:cxnSp macro="">
      <xdr:nvCxnSpPr>
        <xdr:cNvPr id="430" name="直線コネクタ 429"/>
        <xdr:cNvCxnSpPr/>
      </xdr:nvCxnSpPr>
      <xdr:spPr>
        <a:xfrm>
          <a:off x="14782800" y="13422376"/>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113285</xdr:rowOff>
    </xdr:to>
    <xdr:cxnSp macro="">
      <xdr:nvCxnSpPr>
        <xdr:cNvPr id="433" name="直線コネクタ 432"/>
        <xdr:cNvCxnSpPr/>
      </xdr:nvCxnSpPr>
      <xdr:spPr>
        <a:xfrm flipV="1">
          <a:off x="13893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113285</xdr:rowOff>
    </xdr:to>
    <xdr:cxnSp macro="">
      <xdr:nvCxnSpPr>
        <xdr:cNvPr id="436" name="直線コネクタ 435"/>
        <xdr:cNvCxnSpPr/>
      </xdr:nvCxnSpPr>
      <xdr:spPr>
        <a:xfrm>
          <a:off x="13004800" y="133492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6" name="楕円 445"/>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7"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48" name="楕円 447"/>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49" name="テキスト ボックス 448"/>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0" name="楕円 44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1" name="テキスト ボックス 45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2" name="楕円 451"/>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3" name="テキスト ボックス 452"/>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4" name="楕円 453"/>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5" name="テキスト ボックス 454"/>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32599</xdr:rowOff>
    </xdr:from>
    <xdr:to>
      <xdr:col>29</xdr:col>
      <xdr:colOff>127000</xdr:colOff>
      <xdr:row>17</xdr:row>
      <xdr:rowOff>40992</xdr:rowOff>
    </xdr:to>
    <xdr:cxnSp macro="">
      <xdr:nvCxnSpPr>
        <xdr:cNvPr id="52" name="直線コネクタ 51"/>
        <xdr:cNvCxnSpPr/>
      </xdr:nvCxnSpPr>
      <xdr:spPr bwMode="auto">
        <a:xfrm>
          <a:off x="5003800" y="2994874"/>
          <a:ext cx="6477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32599</xdr:rowOff>
    </xdr:from>
    <xdr:to>
      <xdr:col>26</xdr:col>
      <xdr:colOff>50800</xdr:colOff>
      <xdr:row>17</xdr:row>
      <xdr:rowOff>63493</xdr:rowOff>
    </xdr:to>
    <xdr:cxnSp macro="">
      <xdr:nvCxnSpPr>
        <xdr:cNvPr id="55" name="直線コネクタ 54"/>
        <xdr:cNvCxnSpPr/>
      </xdr:nvCxnSpPr>
      <xdr:spPr bwMode="auto">
        <a:xfrm flipV="1">
          <a:off x="4305300" y="2994874"/>
          <a:ext cx="698500" cy="3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63493</xdr:rowOff>
    </xdr:from>
    <xdr:to>
      <xdr:col>22</xdr:col>
      <xdr:colOff>114300</xdr:colOff>
      <xdr:row>17</xdr:row>
      <xdr:rowOff>134751</xdr:rowOff>
    </xdr:to>
    <xdr:cxnSp macro="">
      <xdr:nvCxnSpPr>
        <xdr:cNvPr id="58" name="直線コネクタ 57"/>
        <xdr:cNvCxnSpPr/>
      </xdr:nvCxnSpPr>
      <xdr:spPr bwMode="auto">
        <a:xfrm flipV="1">
          <a:off x="3606800" y="3025768"/>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134751</xdr:rowOff>
    </xdr:from>
    <xdr:to>
      <xdr:col>18</xdr:col>
      <xdr:colOff>177800</xdr:colOff>
      <xdr:row>18</xdr:row>
      <xdr:rowOff>47099</xdr:rowOff>
    </xdr:to>
    <xdr:cxnSp macro="">
      <xdr:nvCxnSpPr>
        <xdr:cNvPr id="61" name="直線コネクタ 60"/>
        <xdr:cNvCxnSpPr/>
      </xdr:nvCxnSpPr>
      <xdr:spPr bwMode="auto">
        <a:xfrm flipV="1">
          <a:off x="2908300" y="3097026"/>
          <a:ext cx="698500" cy="8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161642</xdr:rowOff>
    </xdr:from>
    <xdr:to>
      <xdr:col>29</xdr:col>
      <xdr:colOff>177800</xdr:colOff>
      <xdr:row>17</xdr:row>
      <xdr:rowOff>91792</xdr:rowOff>
    </xdr:to>
    <xdr:sp macro="" textlink="">
      <xdr:nvSpPr>
        <xdr:cNvPr id="71" name="楕円 70"/>
        <xdr:cNvSpPr/>
      </xdr:nvSpPr>
      <xdr:spPr bwMode="auto">
        <a:xfrm>
          <a:off x="5600700" y="295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133719</xdr:rowOff>
    </xdr:from>
    <xdr:ext cx="762000" cy="259045"/>
    <xdr:sp macro="" textlink="">
      <xdr:nvSpPr>
        <xdr:cNvPr id="72" name="人口1人当たり決算額の推移該当値テキスト130"/>
        <xdr:cNvSpPr txBox="1"/>
      </xdr:nvSpPr>
      <xdr:spPr>
        <a:xfrm>
          <a:off x="5740400" y="292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153249</xdr:rowOff>
    </xdr:from>
    <xdr:to>
      <xdr:col>26</xdr:col>
      <xdr:colOff>101600</xdr:colOff>
      <xdr:row>17</xdr:row>
      <xdr:rowOff>83399</xdr:rowOff>
    </xdr:to>
    <xdr:sp macro="" textlink="">
      <xdr:nvSpPr>
        <xdr:cNvPr id="73" name="楕円 72"/>
        <xdr:cNvSpPr/>
      </xdr:nvSpPr>
      <xdr:spPr bwMode="auto">
        <a:xfrm>
          <a:off x="4953000" y="294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68176</xdr:rowOff>
    </xdr:from>
    <xdr:ext cx="736600" cy="259045"/>
    <xdr:sp macro="" textlink="">
      <xdr:nvSpPr>
        <xdr:cNvPr id="74" name="テキスト ボックス 73"/>
        <xdr:cNvSpPr txBox="1"/>
      </xdr:nvSpPr>
      <xdr:spPr>
        <a:xfrm>
          <a:off x="4622800" y="303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12693</xdr:rowOff>
    </xdr:from>
    <xdr:to>
      <xdr:col>22</xdr:col>
      <xdr:colOff>165100</xdr:colOff>
      <xdr:row>17</xdr:row>
      <xdr:rowOff>114293</xdr:rowOff>
    </xdr:to>
    <xdr:sp macro="" textlink="">
      <xdr:nvSpPr>
        <xdr:cNvPr id="75" name="楕円 74"/>
        <xdr:cNvSpPr/>
      </xdr:nvSpPr>
      <xdr:spPr bwMode="auto">
        <a:xfrm>
          <a:off x="4254500" y="297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99070</xdr:rowOff>
    </xdr:from>
    <xdr:ext cx="762000" cy="259045"/>
    <xdr:sp macro="" textlink="">
      <xdr:nvSpPr>
        <xdr:cNvPr id="76" name="テキスト ボックス 75"/>
        <xdr:cNvSpPr txBox="1"/>
      </xdr:nvSpPr>
      <xdr:spPr>
        <a:xfrm>
          <a:off x="3924300" y="30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83951</xdr:rowOff>
    </xdr:from>
    <xdr:to>
      <xdr:col>19</xdr:col>
      <xdr:colOff>38100</xdr:colOff>
      <xdr:row>18</xdr:row>
      <xdr:rowOff>14101</xdr:rowOff>
    </xdr:to>
    <xdr:sp macro="" textlink="">
      <xdr:nvSpPr>
        <xdr:cNvPr id="77" name="楕円 76"/>
        <xdr:cNvSpPr/>
      </xdr:nvSpPr>
      <xdr:spPr bwMode="auto">
        <a:xfrm>
          <a:off x="3556000" y="30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170328</xdr:rowOff>
    </xdr:from>
    <xdr:ext cx="762000" cy="259045"/>
    <xdr:sp macro="" textlink="">
      <xdr:nvSpPr>
        <xdr:cNvPr id="78" name="テキスト ボックス 77"/>
        <xdr:cNvSpPr txBox="1"/>
      </xdr:nvSpPr>
      <xdr:spPr>
        <a:xfrm>
          <a:off x="3225800" y="313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167749</xdr:rowOff>
    </xdr:from>
    <xdr:to>
      <xdr:col>15</xdr:col>
      <xdr:colOff>101600</xdr:colOff>
      <xdr:row>18</xdr:row>
      <xdr:rowOff>97899</xdr:rowOff>
    </xdr:to>
    <xdr:sp macro="" textlink="">
      <xdr:nvSpPr>
        <xdr:cNvPr id="79" name="楕円 78"/>
        <xdr:cNvSpPr/>
      </xdr:nvSpPr>
      <xdr:spPr bwMode="auto">
        <a:xfrm>
          <a:off x="2857500" y="313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82676</xdr:rowOff>
    </xdr:from>
    <xdr:ext cx="762000" cy="259045"/>
    <xdr:sp macro="" textlink="">
      <xdr:nvSpPr>
        <xdr:cNvPr id="80" name="テキスト ボックス 79"/>
        <xdr:cNvSpPr txBox="1"/>
      </xdr:nvSpPr>
      <xdr:spPr>
        <a:xfrm>
          <a:off x="2527300" y="32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160833</xdr:rowOff>
    </xdr:from>
    <xdr:to>
      <xdr:col>29</xdr:col>
      <xdr:colOff>127000</xdr:colOff>
      <xdr:row>36</xdr:row>
      <xdr:rowOff>165595</xdr:rowOff>
    </xdr:to>
    <xdr:cxnSp macro="">
      <xdr:nvCxnSpPr>
        <xdr:cNvPr id="113" name="直線コネクタ 112"/>
        <xdr:cNvCxnSpPr/>
      </xdr:nvCxnSpPr>
      <xdr:spPr bwMode="auto">
        <a:xfrm flipV="1">
          <a:off x="5003800" y="7114083"/>
          <a:ext cx="6477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81623</xdr:rowOff>
    </xdr:from>
    <xdr:to>
      <xdr:col>26</xdr:col>
      <xdr:colOff>50800</xdr:colOff>
      <xdr:row>36</xdr:row>
      <xdr:rowOff>165595</xdr:rowOff>
    </xdr:to>
    <xdr:cxnSp macro="">
      <xdr:nvCxnSpPr>
        <xdr:cNvPr id="116" name="直線コネクタ 115"/>
        <xdr:cNvCxnSpPr/>
      </xdr:nvCxnSpPr>
      <xdr:spPr bwMode="auto">
        <a:xfrm>
          <a:off x="4305300" y="7034873"/>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81623</xdr:rowOff>
    </xdr:from>
    <xdr:to>
      <xdr:col>22</xdr:col>
      <xdr:colOff>114300</xdr:colOff>
      <xdr:row>36</xdr:row>
      <xdr:rowOff>132524</xdr:rowOff>
    </xdr:to>
    <xdr:cxnSp macro="">
      <xdr:nvCxnSpPr>
        <xdr:cNvPr id="119" name="直線コネクタ 118"/>
        <xdr:cNvCxnSpPr/>
      </xdr:nvCxnSpPr>
      <xdr:spPr bwMode="auto">
        <a:xfrm flipV="1">
          <a:off x="3606800" y="7034873"/>
          <a:ext cx="698500" cy="5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281534</xdr:rowOff>
    </xdr:from>
    <xdr:to>
      <xdr:col>18</xdr:col>
      <xdr:colOff>177800</xdr:colOff>
      <xdr:row>36</xdr:row>
      <xdr:rowOff>132524</xdr:rowOff>
    </xdr:to>
    <xdr:cxnSp macro="">
      <xdr:nvCxnSpPr>
        <xdr:cNvPr id="122" name="直線コネクタ 121"/>
        <xdr:cNvCxnSpPr/>
      </xdr:nvCxnSpPr>
      <xdr:spPr bwMode="auto">
        <a:xfrm>
          <a:off x="2908300" y="689188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110033</xdr:rowOff>
    </xdr:from>
    <xdr:to>
      <xdr:col>29</xdr:col>
      <xdr:colOff>177800</xdr:colOff>
      <xdr:row>37</xdr:row>
      <xdr:rowOff>40183</xdr:rowOff>
    </xdr:to>
    <xdr:sp macro="" textlink="">
      <xdr:nvSpPr>
        <xdr:cNvPr id="132" name="楕円 131"/>
        <xdr:cNvSpPr/>
      </xdr:nvSpPr>
      <xdr:spPr bwMode="auto">
        <a:xfrm>
          <a:off x="5600700" y="70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82110</xdr:rowOff>
    </xdr:from>
    <xdr:ext cx="762000" cy="259045"/>
    <xdr:sp macro="" textlink="">
      <xdr:nvSpPr>
        <xdr:cNvPr id="133" name="人口1人当たり決算額の推移該当値テキスト445"/>
        <xdr:cNvSpPr txBox="1"/>
      </xdr:nvSpPr>
      <xdr:spPr>
        <a:xfrm>
          <a:off x="5740400" y="70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114795</xdr:rowOff>
    </xdr:from>
    <xdr:to>
      <xdr:col>26</xdr:col>
      <xdr:colOff>101600</xdr:colOff>
      <xdr:row>37</xdr:row>
      <xdr:rowOff>44945</xdr:rowOff>
    </xdr:to>
    <xdr:sp macro="" textlink="">
      <xdr:nvSpPr>
        <xdr:cNvPr id="134" name="楕円 133"/>
        <xdr:cNvSpPr/>
      </xdr:nvSpPr>
      <xdr:spPr bwMode="auto">
        <a:xfrm>
          <a:off x="4953000" y="706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29722</xdr:rowOff>
    </xdr:from>
    <xdr:ext cx="736600" cy="259045"/>
    <xdr:sp macro="" textlink="">
      <xdr:nvSpPr>
        <xdr:cNvPr id="135" name="テキスト ボックス 134"/>
        <xdr:cNvSpPr txBox="1"/>
      </xdr:nvSpPr>
      <xdr:spPr>
        <a:xfrm>
          <a:off x="4622800" y="715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30823</xdr:rowOff>
    </xdr:from>
    <xdr:to>
      <xdr:col>22</xdr:col>
      <xdr:colOff>165100</xdr:colOff>
      <xdr:row>36</xdr:row>
      <xdr:rowOff>132423</xdr:rowOff>
    </xdr:to>
    <xdr:sp macro="" textlink="">
      <xdr:nvSpPr>
        <xdr:cNvPr id="136" name="楕円 135"/>
        <xdr:cNvSpPr/>
      </xdr:nvSpPr>
      <xdr:spPr bwMode="auto">
        <a:xfrm>
          <a:off x="4254500" y="698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117200</xdr:rowOff>
    </xdr:from>
    <xdr:ext cx="762000" cy="259045"/>
    <xdr:sp macro="" textlink="">
      <xdr:nvSpPr>
        <xdr:cNvPr id="137" name="テキスト ボックス 136"/>
        <xdr:cNvSpPr txBox="1"/>
      </xdr:nvSpPr>
      <xdr:spPr>
        <a:xfrm>
          <a:off x="3924300" y="707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81724</xdr:rowOff>
    </xdr:from>
    <xdr:to>
      <xdr:col>19</xdr:col>
      <xdr:colOff>38100</xdr:colOff>
      <xdr:row>37</xdr:row>
      <xdr:rowOff>11874</xdr:rowOff>
    </xdr:to>
    <xdr:sp macro="" textlink="">
      <xdr:nvSpPr>
        <xdr:cNvPr id="138" name="楕円 137"/>
        <xdr:cNvSpPr/>
      </xdr:nvSpPr>
      <xdr:spPr bwMode="auto">
        <a:xfrm>
          <a:off x="3556000" y="703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168101</xdr:rowOff>
    </xdr:from>
    <xdr:ext cx="762000" cy="259045"/>
    <xdr:sp macro="" textlink="">
      <xdr:nvSpPr>
        <xdr:cNvPr id="139" name="テキスト ボックス 138"/>
        <xdr:cNvSpPr txBox="1"/>
      </xdr:nvSpPr>
      <xdr:spPr>
        <a:xfrm>
          <a:off x="3225800" y="712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230734</xdr:rowOff>
    </xdr:from>
    <xdr:to>
      <xdr:col>15</xdr:col>
      <xdr:colOff>101600</xdr:colOff>
      <xdr:row>35</xdr:row>
      <xdr:rowOff>332334</xdr:rowOff>
    </xdr:to>
    <xdr:sp macro="" textlink="">
      <xdr:nvSpPr>
        <xdr:cNvPr id="140" name="楕円 139"/>
        <xdr:cNvSpPr/>
      </xdr:nvSpPr>
      <xdr:spPr bwMode="auto">
        <a:xfrm>
          <a:off x="2857500" y="684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317111</xdr:rowOff>
    </xdr:from>
    <xdr:ext cx="762000" cy="259045"/>
    <xdr:sp macro="" textlink="">
      <xdr:nvSpPr>
        <xdr:cNvPr id="141" name="テキスト ボックス 140"/>
        <xdr:cNvSpPr txBox="1"/>
      </xdr:nvSpPr>
      <xdr:spPr>
        <a:xfrm>
          <a:off x="2527300" y="69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140549</xdr:rowOff>
    </xdr:from>
    <xdr:to>
      <xdr:col>24</xdr:col>
      <xdr:colOff>63500</xdr:colOff>
      <xdr:row>34</xdr:row>
      <xdr:rowOff>161123</xdr:rowOff>
    </xdr:to>
    <xdr:cxnSp macro="">
      <xdr:nvCxnSpPr>
        <xdr:cNvPr id="63" name="直線コネクタ 62"/>
        <xdr:cNvCxnSpPr/>
      </xdr:nvCxnSpPr>
      <xdr:spPr>
        <a:xfrm>
          <a:off x="3797300" y="596984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91204</xdr:rowOff>
    </xdr:from>
    <xdr:to>
      <xdr:col>19</xdr:col>
      <xdr:colOff>177800</xdr:colOff>
      <xdr:row>34</xdr:row>
      <xdr:rowOff>140549</xdr:rowOff>
    </xdr:to>
    <xdr:cxnSp macro="">
      <xdr:nvCxnSpPr>
        <xdr:cNvPr id="66" name="直線コネクタ 65"/>
        <xdr:cNvCxnSpPr/>
      </xdr:nvCxnSpPr>
      <xdr:spPr>
        <a:xfrm>
          <a:off x="2908300" y="5920504"/>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91204</xdr:rowOff>
    </xdr:from>
    <xdr:to>
      <xdr:col>15</xdr:col>
      <xdr:colOff>50800</xdr:colOff>
      <xdr:row>35</xdr:row>
      <xdr:rowOff>51362</xdr:rowOff>
    </xdr:to>
    <xdr:cxnSp macro="">
      <xdr:nvCxnSpPr>
        <xdr:cNvPr id="69" name="直線コネクタ 68"/>
        <xdr:cNvCxnSpPr/>
      </xdr:nvCxnSpPr>
      <xdr:spPr>
        <a:xfrm flipV="1">
          <a:off x="2019300" y="5920504"/>
          <a:ext cx="889000" cy="1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51362</xdr:rowOff>
    </xdr:from>
    <xdr:to>
      <xdr:col>10</xdr:col>
      <xdr:colOff>114300</xdr:colOff>
      <xdr:row>35</xdr:row>
      <xdr:rowOff>151881</xdr:rowOff>
    </xdr:to>
    <xdr:cxnSp macro="">
      <xdr:nvCxnSpPr>
        <xdr:cNvPr id="72" name="直線コネクタ 71"/>
        <xdr:cNvCxnSpPr/>
      </xdr:nvCxnSpPr>
      <xdr:spPr>
        <a:xfrm flipV="1">
          <a:off x="1130300" y="6052112"/>
          <a:ext cx="889000" cy="10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110323</xdr:rowOff>
    </xdr:from>
    <xdr:to>
      <xdr:col>24</xdr:col>
      <xdr:colOff>114300</xdr:colOff>
      <xdr:row>35</xdr:row>
      <xdr:rowOff>40473</xdr:rowOff>
    </xdr:to>
    <xdr:sp macro="" textlink="">
      <xdr:nvSpPr>
        <xdr:cNvPr id="82" name="楕円 81"/>
        <xdr:cNvSpPr/>
      </xdr:nvSpPr>
      <xdr:spPr>
        <a:xfrm>
          <a:off x="4584700" y="59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88750</xdr:rowOff>
    </xdr:from>
    <xdr:ext cx="534377" cy="259045"/>
    <xdr:sp macro="" textlink="">
      <xdr:nvSpPr>
        <xdr:cNvPr id="83" name="人件費該当値テキスト"/>
        <xdr:cNvSpPr txBox="1"/>
      </xdr:nvSpPr>
      <xdr:spPr>
        <a:xfrm>
          <a:off x="4686300" y="59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89749</xdr:rowOff>
    </xdr:from>
    <xdr:to>
      <xdr:col>20</xdr:col>
      <xdr:colOff>38100</xdr:colOff>
      <xdr:row>35</xdr:row>
      <xdr:rowOff>19899</xdr:rowOff>
    </xdr:to>
    <xdr:sp macro="" textlink="">
      <xdr:nvSpPr>
        <xdr:cNvPr id="84" name="楕円 83"/>
        <xdr:cNvSpPr/>
      </xdr:nvSpPr>
      <xdr:spPr>
        <a:xfrm>
          <a:off x="3746500" y="59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11026</xdr:rowOff>
    </xdr:from>
    <xdr:ext cx="534377" cy="259045"/>
    <xdr:sp macro="" textlink="">
      <xdr:nvSpPr>
        <xdr:cNvPr id="85" name="テキスト ボックス 84"/>
        <xdr:cNvSpPr txBox="1"/>
      </xdr:nvSpPr>
      <xdr:spPr>
        <a:xfrm>
          <a:off x="3530111" y="60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40404</xdr:rowOff>
    </xdr:from>
    <xdr:to>
      <xdr:col>15</xdr:col>
      <xdr:colOff>101600</xdr:colOff>
      <xdr:row>34</xdr:row>
      <xdr:rowOff>142004</xdr:rowOff>
    </xdr:to>
    <xdr:sp macro="" textlink="">
      <xdr:nvSpPr>
        <xdr:cNvPr id="86" name="楕円 85"/>
        <xdr:cNvSpPr/>
      </xdr:nvSpPr>
      <xdr:spPr>
        <a:xfrm>
          <a:off x="2857500" y="58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133131</xdr:rowOff>
    </xdr:from>
    <xdr:ext cx="534377" cy="259045"/>
    <xdr:sp macro="" textlink="">
      <xdr:nvSpPr>
        <xdr:cNvPr id="87" name="テキスト ボックス 86"/>
        <xdr:cNvSpPr txBox="1"/>
      </xdr:nvSpPr>
      <xdr:spPr>
        <a:xfrm>
          <a:off x="2641111" y="596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562</xdr:rowOff>
    </xdr:from>
    <xdr:to>
      <xdr:col>10</xdr:col>
      <xdr:colOff>165100</xdr:colOff>
      <xdr:row>35</xdr:row>
      <xdr:rowOff>102162</xdr:rowOff>
    </xdr:to>
    <xdr:sp macro="" textlink="">
      <xdr:nvSpPr>
        <xdr:cNvPr id="88" name="楕円 87"/>
        <xdr:cNvSpPr/>
      </xdr:nvSpPr>
      <xdr:spPr>
        <a:xfrm>
          <a:off x="1968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93289</xdr:rowOff>
    </xdr:from>
    <xdr:ext cx="534377" cy="259045"/>
    <xdr:sp macro="" textlink="">
      <xdr:nvSpPr>
        <xdr:cNvPr id="89" name="テキスト ボックス 88"/>
        <xdr:cNvSpPr txBox="1"/>
      </xdr:nvSpPr>
      <xdr:spPr>
        <a:xfrm>
          <a:off x="1752111" y="609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101081</xdr:rowOff>
    </xdr:from>
    <xdr:to>
      <xdr:col>6</xdr:col>
      <xdr:colOff>38100</xdr:colOff>
      <xdr:row>36</xdr:row>
      <xdr:rowOff>31231</xdr:rowOff>
    </xdr:to>
    <xdr:sp macro="" textlink="">
      <xdr:nvSpPr>
        <xdr:cNvPr id="90" name="楕円 89"/>
        <xdr:cNvSpPr/>
      </xdr:nvSpPr>
      <xdr:spPr>
        <a:xfrm>
          <a:off x="1079500" y="61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22358</xdr:rowOff>
    </xdr:from>
    <xdr:ext cx="534377" cy="259045"/>
    <xdr:sp macro="" textlink="">
      <xdr:nvSpPr>
        <xdr:cNvPr id="91" name="テキスト ボックス 90"/>
        <xdr:cNvSpPr txBox="1"/>
      </xdr:nvSpPr>
      <xdr:spPr>
        <a:xfrm>
          <a:off x="863111" y="61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52146</xdr:rowOff>
    </xdr:from>
    <xdr:to>
      <xdr:col>24</xdr:col>
      <xdr:colOff>62865</xdr:colOff>
      <xdr:row>57</xdr:row>
      <xdr:rowOff>96323</xdr:rowOff>
    </xdr:to>
    <xdr:cxnSp macro="">
      <xdr:nvCxnSpPr>
        <xdr:cNvPr id="116" name="直線コネクタ 115"/>
        <xdr:cNvCxnSpPr/>
      </xdr:nvCxnSpPr>
      <xdr:spPr>
        <a:xfrm flipV="1">
          <a:off x="4633595" y="8624646"/>
          <a:ext cx="1270" cy="12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100150</xdr:rowOff>
    </xdr:from>
    <xdr:ext cx="534377" cy="259045"/>
    <xdr:sp macro="" textlink="">
      <xdr:nvSpPr>
        <xdr:cNvPr id="117" name="物件費最小値テキスト"/>
        <xdr:cNvSpPr txBox="1"/>
      </xdr:nvSpPr>
      <xdr:spPr>
        <a:xfrm>
          <a:off x="4686300" y="9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96323</xdr:rowOff>
    </xdr:from>
    <xdr:to>
      <xdr:col>24</xdr:col>
      <xdr:colOff>152400</xdr:colOff>
      <xdr:row>57</xdr:row>
      <xdr:rowOff>96323</xdr:rowOff>
    </xdr:to>
    <xdr:cxnSp macro="">
      <xdr:nvCxnSpPr>
        <xdr:cNvPr id="118" name="直線コネクタ 117"/>
        <xdr:cNvCxnSpPr/>
      </xdr:nvCxnSpPr>
      <xdr:spPr>
        <a:xfrm>
          <a:off x="4546600" y="98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170273</xdr:rowOff>
    </xdr:from>
    <xdr:ext cx="599010" cy="259045"/>
    <xdr:sp macro="" textlink="">
      <xdr:nvSpPr>
        <xdr:cNvPr id="119" name="物件費最大値テキスト"/>
        <xdr:cNvSpPr txBox="1"/>
      </xdr:nvSpPr>
      <xdr:spPr>
        <a:xfrm>
          <a:off x="4686300" y="839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52146</xdr:rowOff>
    </xdr:from>
    <xdr:to>
      <xdr:col>24</xdr:col>
      <xdr:colOff>152400</xdr:colOff>
      <xdr:row>50</xdr:row>
      <xdr:rowOff>52146</xdr:rowOff>
    </xdr:to>
    <xdr:cxnSp macro="">
      <xdr:nvCxnSpPr>
        <xdr:cNvPr id="120" name="直線コネクタ 119"/>
        <xdr:cNvCxnSpPr/>
      </xdr:nvCxnSpPr>
      <xdr:spPr>
        <a:xfrm>
          <a:off x="4546600" y="862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124251</xdr:rowOff>
    </xdr:from>
    <xdr:to>
      <xdr:col>24</xdr:col>
      <xdr:colOff>63500</xdr:colOff>
      <xdr:row>56</xdr:row>
      <xdr:rowOff>166084</xdr:rowOff>
    </xdr:to>
    <xdr:cxnSp macro="">
      <xdr:nvCxnSpPr>
        <xdr:cNvPr id="121" name="直線コネクタ 120"/>
        <xdr:cNvCxnSpPr/>
      </xdr:nvCxnSpPr>
      <xdr:spPr>
        <a:xfrm flipV="1">
          <a:off x="3797300" y="9725451"/>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91489</xdr:rowOff>
    </xdr:from>
    <xdr:ext cx="534377" cy="259045"/>
    <xdr:sp macro="" textlink="">
      <xdr:nvSpPr>
        <xdr:cNvPr id="122" name="物件費平均値テキスト"/>
        <xdr:cNvSpPr txBox="1"/>
      </xdr:nvSpPr>
      <xdr:spPr>
        <a:xfrm>
          <a:off x="4686300" y="9349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68612</xdr:rowOff>
    </xdr:from>
    <xdr:to>
      <xdr:col>24</xdr:col>
      <xdr:colOff>114300</xdr:colOff>
      <xdr:row>55</xdr:row>
      <xdr:rowOff>170212</xdr:rowOff>
    </xdr:to>
    <xdr:sp macro="" textlink="">
      <xdr:nvSpPr>
        <xdr:cNvPr id="123" name="フローチャート: 判断 122"/>
        <xdr:cNvSpPr/>
      </xdr:nvSpPr>
      <xdr:spPr>
        <a:xfrm>
          <a:off x="4584700" y="94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166084</xdr:rowOff>
    </xdr:from>
    <xdr:to>
      <xdr:col>19</xdr:col>
      <xdr:colOff>177800</xdr:colOff>
      <xdr:row>57</xdr:row>
      <xdr:rowOff>13398</xdr:rowOff>
    </xdr:to>
    <xdr:cxnSp macro="">
      <xdr:nvCxnSpPr>
        <xdr:cNvPr id="124" name="直線コネクタ 123"/>
        <xdr:cNvCxnSpPr/>
      </xdr:nvCxnSpPr>
      <xdr:spPr>
        <a:xfrm flipV="1">
          <a:off x="2908300" y="9767284"/>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83890</xdr:rowOff>
    </xdr:from>
    <xdr:to>
      <xdr:col>20</xdr:col>
      <xdr:colOff>38100</xdr:colOff>
      <xdr:row>56</xdr:row>
      <xdr:rowOff>14040</xdr:rowOff>
    </xdr:to>
    <xdr:sp macro="" textlink="">
      <xdr:nvSpPr>
        <xdr:cNvPr id="125" name="フローチャート: 判断 124"/>
        <xdr:cNvSpPr/>
      </xdr:nvSpPr>
      <xdr:spPr>
        <a:xfrm>
          <a:off x="37465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30567</xdr:rowOff>
    </xdr:from>
    <xdr:ext cx="534377" cy="259045"/>
    <xdr:sp macro="" textlink="">
      <xdr:nvSpPr>
        <xdr:cNvPr id="126" name="テキスト ボックス 125"/>
        <xdr:cNvSpPr txBox="1"/>
      </xdr:nvSpPr>
      <xdr:spPr>
        <a:xfrm>
          <a:off x="3530111" y="92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13398</xdr:rowOff>
    </xdr:from>
    <xdr:to>
      <xdr:col>15</xdr:col>
      <xdr:colOff>50800</xdr:colOff>
      <xdr:row>57</xdr:row>
      <xdr:rowOff>72987</xdr:rowOff>
    </xdr:to>
    <xdr:cxnSp macro="">
      <xdr:nvCxnSpPr>
        <xdr:cNvPr id="127" name="直線コネクタ 126"/>
        <xdr:cNvCxnSpPr/>
      </xdr:nvCxnSpPr>
      <xdr:spPr>
        <a:xfrm flipV="1">
          <a:off x="2019300" y="9786048"/>
          <a:ext cx="889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111531</xdr:rowOff>
    </xdr:from>
    <xdr:to>
      <xdr:col>15</xdr:col>
      <xdr:colOff>101600</xdr:colOff>
      <xdr:row>56</xdr:row>
      <xdr:rowOff>41681</xdr:rowOff>
    </xdr:to>
    <xdr:sp macro="" textlink="">
      <xdr:nvSpPr>
        <xdr:cNvPr id="128" name="フローチャート: 判断 127"/>
        <xdr:cNvSpPr/>
      </xdr:nvSpPr>
      <xdr:spPr>
        <a:xfrm>
          <a:off x="2857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58208</xdr:rowOff>
    </xdr:from>
    <xdr:ext cx="534377" cy="259045"/>
    <xdr:sp macro="" textlink="">
      <xdr:nvSpPr>
        <xdr:cNvPr id="129" name="テキスト ボックス 128"/>
        <xdr:cNvSpPr txBox="1"/>
      </xdr:nvSpPr>
      <xdr:spPr>
        <a:xfrm>
          <a:off x="2641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72987</xdr:rowOff>
    </xdr:from>
    <xdr:to>
      <xdr:col>10</xdr:col>
      <xdr:colOff>114300</xdr:colOff>
      <xdr:row>57</xdr:row>
      <xdr:rowOff>122460</xdr:rowOff>
    </xdr:to>
    <xdr:cxnSp macro="">
      <xdr:nvCxnSpPr>
        <xdr:cNvPr id="130" name="直線コネクタ 129"/>
        <xdr:cNvCxnSpPr/>
      </xdr:nvCxnSpPr>
      <xdr:spPr>
        <a:xfrm flipV="1">
          <a:off x="1130300" y="9845637"/>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103416</xdr:rowOff>
    </xdr:from>
    <xdr:to>
      <xdr:col>10</xdr:col>
      <xdr:colOff>165100</xdr:colOff>
      <xdr:row>56</xdr:row>
      <xdr:rowOff>33566</xdr:rowOff>
    </xdr:to>
    <xdr:sp macro="" textlink="">
      <xdr:nvSpPr>
        <xdr:cNvPr id="131" name="フローチャート: 判断 130"/>
        <xdr:cNvSpPr/>
      </xdr:nvSpPr>
      <xdr:spPr>
        <a:xfrm>
          <a:off x="1968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50093</xdr:rowOff>
    </xdr:from>
    <xdr:ext cx="534377" cy="259045"/>
    <xdr:sp macro="" textlink="">
      <xdr:nvSpPr>
        <xdr:cNvPr id="132" name="テキスト ボックス 131"/>
        <xdr:cNvSpPr txBox="1"/>
      </xdr:nvSpPr>
      <xdr:spPr>
        <a:xfrm>
          <a:off x="1752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152946</xdr:rowOff>
    </xdr:from>
    <xdr:to>
      <xdr:col>6</xdr:col>
      <xdr:colOff>38100</xdr:colOff>
      <xdr:row>56</xdr:row>
      <xdr:rowOff>83096</xdr:rowOff>
    </xdr:to>
    <xdr:sp macro="" textlink="">
      <xdr:nvSpPr>
        <xdr:cNvPr id="133" name="フローチャート: 判断 132"/>
        <xdr:cNvSpPr/>
      </xdr:nvSpPr>
      <xdr:spPr>
        <a:xfrm>
          <a:off x="1079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99623</xdr:rowOff>
    </xdr:from>
    <xdr:ext cx="534377" cy="259045"/>
    <xdr:sp macro="" textlink="">
      <xdr:nvSpPr>
        <xdr:cNvPr id="134" name="テキスト ボックス 133"/>
        <xdr:cNvSpPr txBox="1"/>
      </xdr:nvSpPr>
      <xdr:spPr>
        <a:xfrm>
          <a:off x="863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73451</xdr:rowOff>
    </xdr:from>
    <xdr:to>
      <xdr:col>24</xdr:col>
      <xdr:colOff>114300</xdr:colOff>
      <xdr:row>57</xdr:row>
      <xdr:rowOff>3601</xdr:rowOff>
    </xdr:to>
    <xdr:sp macro="" textlink="">
      <xdr:nvSpPr>
        <xdr:cNvPr id="140" name="楕円 139"/>
        <xdr:cNvSpPr/>
      </xdr:nvSpPr>
      <xdr:spPr>
        <a:xfrm>
          <a:off x="4584700" y="9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51878</xdr:rowOff>
    </xdr:from>
    <xdr:ext cx="534377" cy="259045"/>
    <xdr:sp macro="" textlink="">
      <xdr:nvSpPr>
        <xdr:cNvPr id="141" name="物件費該当値テキスト"/>
        <xdr:cNvSpPr txBox="1"/>
      </xdr:nvSpPr>
      <xdr:spPr>
        <a:xfrm>
          <a:off x="4686300" y="96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115284</xdr:rowOff>
    </xdr:from>
    <xdr:to>
      <xdr:col>20</xdr:col>
      <xdr:colOff>38100</xdr:colOff>
      <xdr:row>57</xdr:row>
      <xdr:rowOff>45434</xdr:rowOff>
    </xdr:to>
    <xdr:sp macro="" textlink="">
      <xdr:nvSpPr>
        <xdr:cNvPr id="142" name="楕円 141"/>
        <xdr:cNvSpPr/>
      </xdr:nvSpPr>
      <xdr:spPr>
        <a:xfrm>
          <a:off x="3746500" y="97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36561</xdr:rowOff>
    </xdr:from>
    <xdr:ext cx="534377" cy="259045"/>
    <xdr:sp macro="" textlink="">
      <xdr:nvSpPr>
        <xdr:cNvPr id="143" name="テキスト ボックス 142"/>
        <xdr:cNvSpPr txBox="1"/>
      </xdr:nvSpPr>
      <xdr:spPr>
        <a:xfrm>
          <a:off x="3530111" y="980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134048</xdr:rowOff>
    </xdr:from>
    <xdr:to>
      <xdr:col>15</xdr:col>
      <xdr:colOff>101600</xdr:colOff>
      <xdr:row>57</xdr:row>
      <xdr:rowOff>64198</xdr:rowOff>
    </xdr:to>
    <xdr:sp macro="" textlink="">
      <xdr:nvSpPr>
        <xdr:cNvPr id="144" name="楕円 143"/>
        <xdr:cNvSpPr/>
      </xdr:nvSpPr>
      <xdr:spPr>
        <a:xfrm>
          <a:off x="2857500" y="97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55325</xdr:rowOff>
    </xdr:from>
    <xdr:ext cx="534377" cy="259045"/>
    <xdr:sp macro="" textlink="">
      <xdr:nvSpPr>
        <xdr:cNvPr id="145" name="テキスト ボックス 144"/>
        <xdr:cNvSpPr txBox="1"/>
      </xdr:nvSpPr>
      <xdr:spPr>
        <a:xfrm>
          <a:off x="2641111"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22187</xdr:rowOff>
    </xdr:from>
    <xdr:to>
      <xdr:col>10</xdr:col>
      <xdr:colOff>165100</xdr:colOff>
      <xdr:row>57</xdr:row>
      <xdr:rowOff>123787</xdr:rowOff>
    </xdr:to>
    <xdr:sp macro="" textlink="">
      <xdr:nvSpPr>
        <xdr:cNvPr id="146" name="楕円 145"/>
        <xdr:cNvSpPr/>
      </xdr:nvSpPr>
      <xdr:spPr>
        <a:xfrm>
          <a:off x="1968500" y="9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114914</xdr:rowOff>
    </xdr:from>
    <xdr:ext cx="534377" cy="259045"/>
    <xdr:sp macro="" textlink="">
      <xdr:nvSpPr>
        <xdr:cNvPr id="147" name="テキスト ボックス 146"/>
        <xdr:cNvSpPr txBox="1"/>
      </xdr:nvSpPr>
      <xdr:spPr>
        <a:xfrm>
          <a:off x="1752111" y="98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71660</xdr:rowOff>
    </xdr:from>
    <xdr:to>
      <xdr:col>6</xdr:col>
      <xdr:colOff>38100</xdr:colOff>
      <xdr:row>58</xdr:row>
      <xdr:rowOff>1810</xdr:rowOff>
    </xdr:to>
    <xdr:sp macro="" textlink="">
      <xdr:nvSpPr>
        <xdr:cNvPr id="148" name="楕円 147"/>
        <xdr:cNvSpPr/>
      </xdr:nvSpPr>
      <xdr:spPr>
        <a:xfrm>
          <a:off x="1079500" y="98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164387</xdr:rowOff>
    </xdr:from>
    <xdr:ext cx="534377" cy="259045"/>
    <xdr:sp macro="" textlink="">
      <xdr:nvSpPr>
        <xdr:cNvPr id="149" name="テキスト ボックス 148"/>
        <xdr:cNvSpPr txBox="1"/>
      </xdr:nvSpPr>
      <xdr:spPr>
        <a:xfrm>
          <a:off x="863111" y="99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3" name="直線コネクタ 172"/>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4"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5" name="直線コネクタ 174"/>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6"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7" name="直線コネクタ 176"/>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156210</xdr:rowOff>
    </xdr:from>
    <xdr:to>
      <xdr:col>24</xdr:col>
      <xdr:colOff>63500</xdr:colOff>
      <xdr:row>75</xdr:row>
      <xdr:rowOff>16256</xdr:rowOff>
    </xdr:to>
    <xdr:cxnSp macro="">
      <xdr:nvCxnSpPr>
        <xdr:cNvPr id="178" name="直線コネクタ 177"/>
        <xdr:cNvCxnSpPr/>
      </xdr:nvCxnSpPr>
      <xdr:spPr>
        <a:xfrm>
          <a:off x="3797300" y="12843510"/>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9"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80" name="フローチャート: 判断 179"/>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31623</xdr:rowOff>
    </xdr:from>
    <xdr:to>
      <xdr:col>19</xdr:col>
      <xdr:colOff>177800</xdr:colOff>
      <xdr:row>74</xdr:row>
      <xdr:rowOff>156210</xdr:rowOff>
    </xdr:to>
    <xdr:cxnSp macro="">
      <xdr:nvCxnSpPr>
        <xdr:cNvPr id="181" name="直線コネクタ 180"/>
        <xdr:cNvCxnSpPr/>
      </xdr:nvCxnSpPr>
      <xdr:spPr>
        <a:xfrm>
          <a:off x="2908300" y="12718923"/>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2" name="フローチャート: 判断 181"/>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3" name="テキスト ボックス 182"/>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31623</xdr:rowOff>
    </xdr:from>
    <xdr:to>
      <xdr:col>15</xdr:col>
      <xdr:colOff>50800</xdr:colOff>
      <xdr:row>74</xdr:row>
      <xdr:rowOff>148463</xdr:rowOff>
    </xdr:to>
    <xdr:cxnSp macro="">
      <xdr:nvCxnSpPr>
        <xdr:cNvPr id="184" name="直線コネクタ 183"/>
        <xdr:cNvCxnSpPr/>
      </xdr:nvCxnSpPr>
      <xdr:spPr>
        <a:xfrm flipV="1">
          <a:off x="2019300" y="12718923"/>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5" name="フローチャート: 判断 184"/>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14115</xdr:rowOff>
    </xdr:from>
    <xdr:ext cx="469744" cy="259045"/>
    <xdr:sp macro="" textlink="">
      <xdr:nvSpPr>
        <xdr:cNvPr id="186" name="テキスト ボックス 185"/>
        <xdr:cNvSpPr txBox="1"/>
      </xdr:nvSpPr>
      <xdr:spPr>
        <a:xfrm>
          <a:off x="2673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148463</xdr:rowOff>
    </xdr:from>
    <xdr:to>
      <xdr:col>10</xdr:col>
      <xdr:colOff>114300</xdr:colOff>
      <xdr:row>75</xdr:row>
      <xdr:rowOff>115062</xdr:rowOff>
    </xdr:to>
    <xdr:cxnSp macro="">
      <xdr:nvCxnSpPr>
        <xdr:cNvPr id="187" name="直線コネクタ 186"/>
        <xdr:cNvCxnSpPr/>
      </xdr:nvCxnSpPr>
      <xdr:spPr>
        <a:xfrm flipV="1">
          <a:off x="1130300" y="12835763"/>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8" name="フローチャート: 判断 187"/>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96538</xdr:rowOff>
    </xdr:from>
    <xdr:ext cx="469744" cy="259045"/>
    <xdr:sp macro="" textlink="">
      <xdr:nvSpPr>
        <xdr:cNvPr id="189" name="テキスト ボックス 188"/>
        <xdr:cNvSpPr txBox="1"/>
      </xdr:nvSpPr>
      <xdr:spPr>
        <a:xfrm>
          <a:off x="1784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90" name="フローチャート: 判断 189"/>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124985</xdr:rowOff>
    </xdr:from>
    <xdr:ext cx="469744" cy="259045"/>
    <xdr:sp macro="" textlink="">
      <xdr:nvSpPr>
        <xdr:cNvPr id="191" name="テキスト ボックス 190"/>
        <xdr:cNvSpPr txBox="1"/>
      </xdr:nvSpPr>
      <xdr:spPr>
        <a:xfrm>
          <a:off x="895428"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136906</xdr:rowOff>
    </xdr:from>
    <xdr:to>
      <xdr:col>24</xdr:col>
      <xdr:colOff>114300</xdr:colOff>
      <xdr:row>75</xdr:row>
      <xdr:rowOff>67056</xdr:rowOff>
    </xdr:to>
    <xdr:sp macro="" textlink="">
      <xdr:nvSpPr>
        <xdr:cNvPr id="197" name="楕円 196"/>
        <xdr:cNvSpPr/>
      </xdr:nvSpPr>
      <xdr:spPr>
        <a:xfrm>
          <a:off x="4584700" y="128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159783</xdr:rowOff>
    </xdr:from>
    <xdr:ext cx="469744" cy="259045"/>
    <xdr:sp macro="" textlink="">
      <xdr:nvSpPr>
        <xdr:cNvPr id="198" name="維持補修費該当値テキスト"/>
        <xdr:cNvSpPr txBox="1"/>
      </xdr:nvSpPr>
      <xdr:spPr>
        <a:xfrm>
          <a:off x="4686300" y="1267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105410</xdr:rowOff>
    </xdr:from>
    <xdr:to>
      <xdr:col>20</xdr:col>
      <xdr:colOff>38100</xdr:colOff>
      <xdr:row>75</xdr:row>
      <xdr:rowOff>35560</xdr:rowOff>
    </xdr:to>
    <xdr:sp macro="" textlink="">
      <xdr:nvSpPr>
        <xdr:cNvPr id="199" name="楕円 198"/>
        <xdr:cNvSpPr/>
      </xdr:nvSpPr>
      <xdr:spPr>
        <a:xfrm>
          <a:off x="37465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52087</xdr:rowOff>
    </xdr:from>
    <xdr:ext cx="469744" cy="259045"/>
    <xdr:sp macro="" textlink="">
      <xdr:nvSpPr>
        <xdr:cNvPr id="200" name="テキスト ボックス 199"/>
        <xdr:cNvSpPr txBox="1"/>
      </xdr:nvSpPr>
      <xdr:spPr>
        <a:xfrm>
          <a:off x="3562428" y="125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152273</xdr:rowOff>
    </xdr:from>
    <xdr:to>
      <xdr:col>15</xdr:col>
      <xdr:colOff>101600</xdr:colOff>
      <xdr:row>74</xdr:row>
      <xdr:rowOff>82423</xdr:rowOff>
    </xdr:to>
    <xdr:sp macro="" textlink="">
      <xdr:nvSpPr>
        <xdr:cNvPr id="201" name="楕円 200"/>
        <xdr:cNvSpPr/>
      </xdr:nvSpPr>
      <xdr:spPr>
        <a:xfrm>
          <a:off x="2857500" y="126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98950</xdr:rowOff>
    </xdr:from>
    <xdr:ext cx="469744" cy="259045"/>
    <xdr:sp macro="" textlink="">
      <xdr:nvSpPr>
        <xdr:cNvPr id="202" name="テキスト ボックス 201"/>
        <xdr:cNvSpPr txBox="1"/>
      </xdr:nvSpPr>
      <xdr:spPr>
        <a:xfrm>
          <a:off x="2673428" y="124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97663</xdr:rowOff>
    </xdr:from>
    <xdr:to>
      <xdr:col>10</xdr:col>
      <xdr:colOff>165100</xdr:colOff>
      <xdr:row>75</xdr:row>
      <xdr:rowOff>27813</xdr:rowOff>
    </xdr:to>
    <xdr:sp macro="" textlink="">
      <xdr:nvSpPr>
        <xdr:cNvPr id="203" name="楕円 202"/>
        <xdr:cNvSpPr/>
      </xdr:nvSpPr>
      <xdr:spPr>
        <a:xfrm>
          <a:off x="1968500" y="127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44340</xdr:rowOff>
    </xdr:from>
    <xdr:ext cx="469744" cy="259045"/>
    <xdr:sp macro="" textlink="">
      <xdr:nvSpPr>
        <xdr:cNvPr id="204" name="テキスト ボックス 203"/>
        <xdr:cNvSpPr txBox="1"/>
      </xdr:nvSpPr>
      <xdr:spPr>
        <a:xfrm>
          <a:off x="1784428" y="125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64262</xdr:rowOff>
    </xdr:from>
    <xdr:to>
      <xdr:col>6</xdr:col>
      <xdr:colOff>38100</xdr:colOff>
      <xdr:row>75</xdr:row>
      <xdr:rowOff>165863</xdr:rowOff>
    </xdr:to>
    <xdr:sp macro="" textlink="">
      <xdr:nvSpPr>
        <xdr:cNvPr id="205" name="楕円 204"/>
        <xdr:cNvSpPr/>
      </xdr:nvSpPr>
      <xdr:spPr>
        <a:xfrm>
          <a:off x="1079500" y="1292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10939</xdr:rowOff>
    </xdr:from>
    <xdr:ext cx="469744" cy="259045"/>
    <xdr:sp macro="" textlink="">
      <xdr:nvSpPr>
        <xdr:cNvPr id="206" name="テキスト ボックス 205"/>
        <xdr:cNvSpPr txBox="1"/>
      </xdr:nvSpPr>
      <xdr:spPr>
        <a:xfrm>
          <a:off x="895428" y="1269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31" name="直線コネクタ 230"/>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2"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3" name="直線コネクタ 232"/>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4"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5" name="直線コネクタ 234"/>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141491</xdr:rowOff>
    </xdr:from>
    <xdr:to>
      <xdr:col>24</xdr:col>
      <xdr:colOff>63500</xdr:colOff>
      <xdr:row>96</xdr:row>
      <xdr:rowOff>151688</xdr:rowOff>
    </xdr:to>
    <xdr:cxnSp macro="">
      <xdr:nvCxnSpPr>
        <xdr:cNvPr id="236" name="直線コネクタ 235"/>
        <xdr:cNvCxnSpPr/>
      </xdr:nvCxnSpPr>
      <xdr:spPr>
        <a:xfrm flipV="1">
          <a:off x="3797300" y="16600691"/>
          <a:ext cx="8382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7"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8" name="フローチャート: 判断 237"/>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151688</xdr:rowOff>
    </xdr:from>
    <xdr:to>
      <xdr:col>19</xdr:col>
      <xdr:colOff>177800</xdr:colOff>
      <xdr:row>97</xdr:row>
      <xdr:rowOff>23279</xdr:rowOff>
    </xdr:to>
    <xdr:cxnSp macro="">
      <xdr:nvCxnSpPr>
        <xdr:cNvPr id="239" name="直線コネクタ 238"/>
        <xdr:cNvCxnSpPr/>
      </xdr:nvCxnSpPr>
      <xdr:spPr>
        <a:xfrm flipV="1">
          <a:off x="2908300" y="16610888"/>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40" name="フローチャート: 判断 239"/>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41" name="テキスト ボックス 240"/>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23279</xdr:rowOff>
    </xdr:from>
    <xdr:to>
      <xdr:col>15</xdr:col>
      <xdr:colOff>50800</xdr:colOff>
      <xdr:row>97</xdr:row>
      <xdr:rowOff>52412</xdr:rowOff>
    </xdr:to>
    <xdr:cxnSp macro="">
      <xdr:nvCxnSpPr>
        <xdr:cNvPr id="242" name="直線コネクタ 241"/>
        <xdr:cNvCxnSpPr/>
      </xdr:nvCxnSpPr>
      <xdr:spPr>
        <a:xfrm flipV="1">
          <a:off x="2019300" y="16653929"/>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3" name="フローチャート: 判断 242"/>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4" name="テキスト ボックス 243"/>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52412</xdr:rowOff>
    </xdr:from>
    <xdr:to>
      <xdr:col>10</xdr:col>
      <xdr:colOff>114300</xdr:colOff>
      <xdr:row>97</xdr:row>
      <xdr:rowOff>113436</xdr:rowOff>
    </xdr:to>
    <xdr:cxnSp macro="">
      <xdr:nvCxnSpPr>
        <xdr:cNvPr id="245" name="直線コネクタ 244"/>
        <xdr:cNvCxnSpPr/>
      </xdr:nvCxnSpPr>
      <xdr:spPr>
        <a:xfrm flipV="1">
          <a:off x="1130300" y="16683062"/>
          <a:ext cx="889000" cy="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55" name="楕円 254"/>
        <xdr:cNvSpPr/>
      </xdr:nvSpPr>
      <xdr:spPr>
        <a:xfrm>
          <a:off x="4584700" y="165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69118</xdr:rowOff>
    </xdr:from>
    <xdr:ext cx="534377" cy="259045"/>
    <xdr:sp macro="" textlink="">
      <xdr:nvSpPr>
        <xdr:cNvPr id="256" name="扶助費該当値テキスト"/>
        <xdr:cNvSpPr txBox="1"/>
      </xdr:nvSpPr>
      <xdr:spPr>
        <a:xfrm>
          <a:off x="4686300" y="165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100888</xdr:rowOff>
    </xdr:from>
    <xdr:to>
      <xdr:col>20</xdr:col>
      <xdr:colOff>38100</xdr:colOff>
      <xdr:row>97</xdr:row>
      <xdr:rowOff>31038</xdr:rowOff>
    </xdr:to>
    <xdr:sp macro="" textlink="">
      <xdr:nvSpPr>
        <xdr:cNvPr id="257" name="楕円 256"/>
        <xdr:cNvSpPr/>
      </xdr:nvSpPr>
      <xdr:spPr>
        <a:xfrm>
          <a:off x="3746500" y="165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22165</xdr:rowOff>
    </xdr:from>
    <xdr:ext cx="534377" cy="259045"/>
    <xdr:sp macro="" textlink="">
      <xdr:nvSpPr>
        <xdr:cNvPr id="258" name="テキスト ボックス 257"/>
        <xdr:cNvSpPr txBox="1"/>
      </xdr:nvSpPr>
      <xdr:spPr>
        <a:xfrm>
          <a:off x="3530111" y="166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143929</xdr:rowOff>
    </xdr:from>
    <xdr:to>
      <xdr:col>15</xdr:col>
      <xdr:colOff>101600</xdr:colOff>
      <xdr:row>97</xdr:row>
      <xdr:rowOff>74079</xdr:rowOff>
    </xdr:to>
    <xdr:sp macro="" textlink="">
      <xdr:nvSpPr>
        <xdr:cNvPr id="259" name="楕円 258"/>
        <xdr:cNvSpPr/>
      </xdr:nvSpPr>
      <xdr:spPr>
        <a:xfrm>
          <a:off x="2857500" y="166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65206</xdr:rowOff>
    </xdr:from>
    <xdr:ext cx="534377" cy="259045"/>
    <xdr:sp macro="" textlink="">
      <xdr:nvSpPr>
        <xdr:cNvPr id="260" name="テキスト ボックス 259"/>
        <xdr:cNvSpPr txBox="1"/>
      </xdr:nvSpPr>
      <xdr:spPr>
        <a:xfrm>
          <a:off x="2641111" y="16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1612</xdr:rowOff>
    </xdr:from>
    <xdr:to>
      <xdr:col>10</xdr:col>
      <xdr:colOff>165100</xdr:colOff>
      <xdr:row>97</xdr:row>
      <xdr:rowOff>103212</xdr:rowOff>
    </xdr:to>
    <xdr:sp macro="" textlink="">
      <xdr:nvSpPr>
        <xdr:cNvPr id="261" name="楕円 260"/>
        <xdr:cNvSpPr/>
      </xdr:nvSpPr>
      <xdr:spPr>
        <a:xfrm>
          <a:off x="1968500" y="166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119739</xdr:rowOff>
    </xdr:from>
    <xdr:ext cx="534377" cy="259045"/>
    <xdr:sp macro="" textlink="">
      <xdr:nvSpPr>
        <xdr:cNvPr id="262" name="テキスト ボックス 261"/>
        <xdr:cNvSpPr txBox="1"/>
      </xdr:nvSpPr>
      <xdr:spPr>
        <a:xfrm>
          <a:off x="175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62636</xdr:rowOff>
    </xdr:from>
    <xdr:to>
      <xdr:col>6</xdr:col>
      <xdr:colOff>38100</xdr:colOff>
      <xdr:row>97</xdr:row>
      <xdr:rowOff>164236</xdr:rowOff>
    </xdr:to>
    <xdr:sp macro="" textlink="">
      <xdr:nvSpPr>
        <xdr:cNvPr id="263" name="楕円 262"/>
        <xdr:cNvSpPr/>
      </xdr:nvSpPr>
      <xdr:spPr>
        <a:xfrm>
          <a:off x="1079500" y="166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9313</xdr:rowOff>
    </xdr:from>
    <xdr:ext cx="534377" cy="259045"/>
    <xdr:sp macro="" textlink="">
      <xdr:nvSpPr>
        <xdr:cNvPr id="264" name="テキスト ボックス 263"/>
        <xdr:cNvSpPr txBox="1"/>
      </xdr:nvSpPr>
      <xdr:spPr>
        <a:xfrm>
          <a:off x="863111" y="164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8" name="直線コネクタ 287"/>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9"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90" name="直線コネクタ 289"/>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91"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2" name="直線コネクタ 291"/>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84290</xdr:rowOff>
    </xdr:from>
    <xdr:to>
      <xdr:col>55</xdr:col>
      <xdr:colOff>0</xdr:colOff>
      <xdr:row>37</xdr:row>
      <xdr:rowOff>120866</xdr:rowOff>
    </xdr:to>
    <xdr:cxnSp macro="">
      <xdr:nvCxnSpPr>
        <xdr:cNvPr id="293" name="直線コネクタ 292"/>
        <xdr:cNvCxnSpPr/>
      </xdr:nvCxnSpPr>
      <xdr:spPr>
        <a:xfrm>
          <a:off x="9639300" y="6427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4"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5" name="フローチャート: 判断 294"/>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84290</xdr:rowOff>
    </xdr:from>
    <xdr:to>
      <xdr:col>50</xdr:col>
      <xdr:colOff>114300</xdr:colOff>
      <xdr:row>38</xdr:row>
      <xdr:rowOff>3988</xdr:rowOff>
    </xdr:to>
    <xdr:cxnSp macro="">
      <xdr:nvCxnSpPr>
        <xdr:cNvPr id="296" name="直線コネクタ 295"/>
        <xdr:cNvCxnSpPr/>
      </xdr:nvCxnSpPr>
      <xdr:spPr>
        <a:xfrm flipV="1">
          <a:off x="8750300" y="6427940"/>
          <a:ext cx="889000" cy="9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7" name="フローチャート: 判断 296"/>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8" name="テキスト ボックス 297"/>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168846</xdr:rowOff>
    </xdr:from>
    <xdr:to>
      <xdr:col>45</xdr:col>
      <xdr:colOff>177800</xdr:colOff>
      <xdr:row>38</xdr:row>
      <xdr:rowOff>3988</xdr:rowOff>
    </xdr:to>
    <xdr:cxnSp macro="">
      <xdr:nvCxnSpPr>
        <xdr:cNvPr id="299" name="直線コネクタ 298"/>
        <xdr:cNvCxnSpPr/>
      </xdr:nvCxnSpPr>
      <xdr:spPr>
        <a:xfrm>
          <a:off x="7861300" y="651249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300" name="フローチャート: 判断 299"/>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301" name="テキスト ボックス 300"/>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156273</xdr:rowOff>
    </xdr:from>
    <xdr:to>
      <xdr:col>41</xdr:col>
      <xdr:colOff>50800</xdr:colOff>
      <xdr:row>37</xdr:row>
      <xdr:rowOff>168846</xdr:rowOff>
    </xdr:to>
    <xdr:cxnSp macro="">
      <xdr:nvCxnSpPr>
        <xdr:cNvPr id="302" name="直線コネクタ 301"/>
        <xdr:cNvCxnSpPr/>
      </xdr:nvCxnSpPr>
      <xdr:spPr>
        <a:xfrm>
          <a:off x="6972300" y="649992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3" name="フローチャート: 判断 302"/>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4" name="テキスト ボックス 303"/>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5" name="フローチャート: 判断 304"/>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6" name="テキスト ボックス 305"/>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70066</xdr:rowOff>
    </xdr:from>
    <xdr:to>
      <xdr:col>55</xdr:col>
      <xdr:colOff>50800</xdr:colOff>
      <xdr:row>38</xdr:row>
      <xdr:rowOff>215</xdr:rowOff>
    </xdr:to>
    <xdr:sp macro="" textlink="">
      <xdr:nvSpPr>
        <xdr:cNvPr id="312" name="楕円 311"/>
        <xdr:cNvSpPr/>
      </xdr:nvSpPr>
      <xdr:spPr>
        <a:xfrm>
          <a:off x="10426700" y="6413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156443</xdr:rowOff>
    </xdr:from>
    <xdr:ext cx="534377" cy="259045"/>
    <xdr:sp macro="" textlink="">
      <xdr:nvSpPr>
        <xdr:cNvPr id="313" name="補助費等該当値テキスト"/>
        <xdr:cNvSpPr txBox="1"/>
      </xdr:nvSpPr>
      <xdr:spPr>
        <a:xfrm>
          <a:off x="10528300" y="63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33490</xdr:rowOff>
    </xdr:from>
    <xdr:to>
      <xdr:col>50</xdr:col>
      <xdr:colOff>165100</xdr:colOff>
      <xdr:row>37</xdr:row>
      <xdr:rowOff>135090</xdr:rowOff>
    </xdr:to>
    <xdr:sp macro="" textlink="">
      <xdr:nvSpPr>
        <xdr:cNvPr id="314" name="楕円 313"/>
        <xdr:cNvSpPr/>
      </xdr:nvSpPr>
      <xdr:spPr>
        <a:xfrm>
          <a:off x="9588500" y="63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126217</xdr:rowOff>
    </xdr:from>
    <xdr:ext cx="534377" cy="259045"/>
    <xdr:sp macro="" textlink="">
      <xdr:nvSpPr>
        <xdr:cNvPr id="315" name="テキスト ボックス 314"/>
        <xdr:cNvSpPr txBox="1"/>
      </xdr:nvSpPr>
      <xdr:spPr>
        <a:xfrm>
          <a:off x="9372111" y="64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124638</xdr:rowOff>
    </xdr:from>
    <xdr:to>
      <xdr:col>46</xdr:col>
      <xdr:colOff>38100</xdr:colOff>
      <xdr:row>38</xdr:row>
      <xdr:rowOff>54787</xdr:rowOff>
    </xdr:to>
    <xdr:sp macro="" textlink="">
      <xdr:nvSpPr>
        <xdr:cNvPr id="316" name="楕円 315"/>
        <xdr:cNvSpPr/>
      </xdr:nvSpPr>
      <xdr:spPr>
        <a:xfrm>
          <a:off x="8699500" y="64682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45915</xdr:rowOff>
    </xdr:from>
    <xdr:ext cx="534377" cy="259045"/>
    <xdr:sp macro="" textlink="">
      <xdr:nvSpPr>
        <xdr:cNvPr id="317" name="テキスト ボックス 316"/>
        <xdr:cNvSpPr txBox="1"/>
      </xdr:nvSpPr>
      <xdr:spPr>
        <a:xfrm>
          <a:off x="8483111" y="65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118047</xdr:rowOff>
    </xdr:from>
    <xdr:to>
      <xdr:col>41</xdr:col>
      <xdr:colOff>101600</xdr:colOff>
      <xdr:row>38</xdr:row>
      <xdr:rowOff>48197</xdr:rowOff>
    </xdr:to>
    <xdr:sp macro="" textlink="">
      <xdr:nvSpPr>
        <xdr:cNvPr id="318" name="楕円 317"/>
        <xdr:cNvSpPr/>
      </xdr:nvSpPr>
      <xdr:spPr>
        <a:xfrm>
          <a:off x="7810500" y="64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39323</xdr:rowOff>
    </xdr:from>
    <xdr:ext cx="534377" cy="259045"/>
    <xdr:sp macro="" textlink="">
      <xdr:nvSpPr>
        <xdr:cNvPr id="319" name="テキスト ボックス 318"/>
        <xdr:cNvSpPr txBox="1"/>
      </xdr:nvSpPr>
      <xdr:spPr>
        <a:xfrm>
          <a:off x="7594111" y="65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105473</xdr:rowOff>
    </xdr:from>
    <xdr:to>
      <xdr:col>36</xdr:col>
      <xdr:colOff>165100</xdr:colOff>
      <xdr:row>38</xdr:row>
      <xdr:rowOff>35623</xdr:rowOff>
    </xdr:to>
    <xdr:sp macro="" textlink="">
      <xdr:nvSpPr>
        <xdr:cNvPr id="320" name="楕円 319"/>
        <xdr:cNvSpPr/>
      </xdr:nvSpPr>
      <xdr:spPr>
        <a:xfrm>
          <a:off x="6921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26750</xdr:rowOff>
    </xdr:from>
    <xdr:ext cx="534377" cy="259045"/>
    <xdr:sp macro="" textlink="">
      <xdr:nvSpPr>
        <xdr:cNvPr id="321" name="テキスト ボックス 320"/>
        <xdr:cNvSpPr txBox="1"/>
      </xdr:nvSpPr>
      <xdr:spPr>
        <a:xfrm>
          <a:off x="6705111" y="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7" name="直線コネクタ 346"/>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8"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9" name="直線コネクタ 348"/>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50"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51" name="直線コネクタ 350"/>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83443</xdr:rowOff>
    </xdr:from>
    <xdr:to>
      <xdr:col>55</xdr:col>
      <xdr:colOff>0</xdr:colOff>
      <xdr:row>57</xdr:row>
      <xdr:rowOff>156399</xdr:rowOff>
    </xdr:to>
    <xdr:cxnSp macro="">
      <xdr:nvCxnSpPr>
        <xdr:cNvPr id="352" name="直線コネクタ 351"/>
        <xdr:cNvCxnSpPr/>
      </xdr:nvCxnSpPr>
      <xdr:spPr>
        <a:xfrm flipV="1">
          <a:off x="9639300" y="9856093"/>
          <a:ext cx="8382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3"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4" name="フローチャート: 判断 353"/>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153177</xdr:rowOff>
    </xdr:from>
    <xdr:to>
      <xdr:col>50</xdr:col>
      <xdr:colOff>114300</xdr:colOff>
      <xdr:row>57</xdr:row>
      <xdr:rowOff>156399</xdr:rowOff>
    </xdr:to>
    <xdr:cxnSp macro="">
      <xdr:nvCxnSpPr>
        <xdr:cNvPr id="355" name="直線コネクタ 354"/>
        <xdr:cNvCxnSpPr/>
      </xdr:nvCxnSpPr>
      <xdr:spPr>
        <a:xfrm>
          <a:off x="8750300" y="9925827"/>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6" name="フローチャート: 判断 355"/>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7" name="テキスト ボックス 356"/>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153177</xdr:rowOff>
    </xdr:from>
    <xdr:to>
      <xdr:col>45</xdr:col>
      <xdr:colOff>177800</xdr:colOff>
      <xdr:row>58</xdr:row>
      <xdr:rowOff>64905</xdr:rowOff>
    </xdr:to>
    <xdr:cxnSp macro="">
      <xdr:nvCxnSpPr>
        <xdr:cNvPr id="358" name="直線コネクタ 357"/>
        <xdr:cNvCxnSpPr/>
      </xdr:nvCxnSpPr>
      <xdr:spPr>
        <a:xfrm flipV="1">
          <a:off x="7861300" y="9925827"/>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9" name="フローチャート: 判断 358"/>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60" name="テキスト ボックス 359"/>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64905</xdr:rowOff>
    </xdr:from>
    <xdr:to>
      <xdr:col>41</xdr:col>
      <xdr:colOff>50800</xdr:colOff>
      <xdr:row>58</xdr:row>
      <xdr:rowOff>105487</xdr:rowOff>
    </xdr:to>
    <xdr:cxnSp macro="">
      <xdr:nvCxnSpPr>
        <xdr:cNvPr id="361" name="直線コネクタ 360"/>
        <xdr:cNvCxnSpPr/>
      </xdr:nvCxnSpPr>
      <xdr:spPr>
        <a:xfrm flipV="1">
          <a:off x="6972300" y="10009005"/>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2" name="フローチャート: 判断 361"/>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3" name="テキスト ボックス 362"/>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4" name="フローチャート: 判断 363"/>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5" name="テキスト ボックス 364"/>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32643</xdr:rowOff>
    </xdr:from>
    <xdr:to>
      <xdr:col>55</xdr:col>
      <xdr:colOff>50800</xdr:colOff>
      <xdr:row>57</xdr:row>
      <xdr:rowOff>134243</xdr:rowOff>
    </xdr:to>
    <xdr:sp macro="" textlink="">
      <xdr:nvSpPr>
        <xdr:cNvPr id="371" name="楕円 370"/>
        <xdr:cNvSpPr/>
      </xdr:nvSpPr>
      <xdr:spPr>
        <a:xfrm>
          <a:off x="10426700" y="98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11070</xdr:rowOff>
    </xdr:from>
    <xdr:ext cx="534377" cy="259045"/>
    <xdr:sp macro="" textlink="">
      <xdr:nvSpPr>
        <xdr:cNvPr id="372" name="普通建設事業費該当値テキスト"/>
        <xdr:cNvSpPr txBox="1"/>
      </xdr:nvSpPr>
      <xdr:spPr>
        <a:xfrm>
          <a:off x="10528300" y="97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105599</xdr:rowOff>
    </xdr:from>
    <xdr:to>
      <xdr:col>50</xdr:col>
      <xdr:colOff>165100</xdr:colOff>
      <xdr:row>58</xdr:row>
      <xdr:rowOff>35749</xdr:rowOff>
    </xdr:to>
    <xdr:sp macro="" textlink="">
      <xdr:nvSpPr>
        <xdr:cNvPr id="373" name="楕円 372"/>
        <xdr:cNvSpPr/>
      </xdr:nvSpPr>
      <xdr:spPr>
        <a:xfrm>
          <a:off x="9588500" y="98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26876</xdr:rowOff>
    </xdr:from>
    <xdr:ext cx="534377" cy="259045"/>
    <xdr:sp macro="" textlink="">
      <xdr:nvSpPr>
        <xdr:cNvPr id="374" name="テキスト ボックス 373"/>
        <xdr:cNvSpPr txBox="1"/>
      </xdr:nvSpPr>
      <xdr:spPr>
        <a:xfrm>
          <a:off x="9372111" y="99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102377</xdr:rowOff>
    </xdr:from>
    <xdr:to>
      <xdr:col>46</xdr:col>
      <xdr:colOff>38100</xdr:colOff>
      <xdr:row>58</xdr:row>
      <xdr:rowOff>32527</xdr:rowOff>
    </xdr:to>
    <xdr:sp macro="" textlink="">
      <xdr:nvSpPr>
        <xdr:cNvPr id="375" name="楕円 374"/>
        <xdr:cNvSpPr/>
      </xdr:nvSpPr>
      <xdr:spPr>
        <a:xfrm>
          <a:off x="8699500" y="98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23654</xdr:rowOff>
    </xdr:from>
    <xdr:ext cx="534377" cy="259045"/>
    <xdr:sp macro="" textlink="">
      <xdr:nvSpPr>
        <xdr:cNvPr id="376" name="テキスト ボックス 375"/>
        <xdr:cNvSpPr txBox="1"/>
      </xdr:nvSpPr>
      <xdr:spPr>
        <a:xfrm>
          <a:off x="8483111" y="99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14105</xdr:rowOff>
    </xdr:from>
    <xdr:to>
      <xdr:col>41</xdr:col>
      <xdr:colOff>101600</xdr:colOff>
      <xdr:row>58</xdr:row>
      <xdr:rowOff>115705</xdr:rowOff>
    </xdr:to>
    <xdr:sp macro="" textlink="">
      <xdr:nvSpPr>
        <xdr:cNvPr id="377" name="楕円 376"/>
        <xdr:cNvSpPr/>
      </xdr:nvSpPr>
      <xdr:spPr>
        <a:xfrm>
          <a:off x="7810500" y="9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106832</xdr:rowOff>
    </xdr:from>
    <xdr:ext cx="534377" cy="259045"/>
    <xdr:sp macro="" textlink="">
      <xdr:nvSpPr>
        <xdr:cNvPr id="378" name="テキスト ボックス 377"/>
        <xdr:cNvSpPr txBox="1"/>
      </xdr:nvSpPr>
      <xdr:spPr>
        <a:xfrm>
          <a:off x="7594111" y="100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54687</xdr:rowOff>
    </xdr:from>
    <xdr:to>
      <xdr:col>36</xdr:col>
      <xdr:colOff>165100</xdr:colOff>
      <xdr:row>58</xdr:row>
      <xdr:rowOff>156287</xdr:rowOff>
    </xdr:to>
    <xdr:sp macro="" textlink="">
      <xdr:nvSpPr>
        <xdr:cNvPr id="379" name="楕円 378"/>
        <xdr:cNvSpPr/>
      </xdr:nvSpPr>
      <xdr:spPr>
        <a:xfrm>
          <a:off x="6921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147414</xdr:rowOff>
    </xdr:from>
    <xdr:ext cx="534377" cy="259045"/>
    <xdr:sp macro="" textlink="">
      <xdr:nvSpPr>
        <xdr:cNvPr id="380" name="テキスト ボックス 379"/>
        <xdr:cNvSpPr txBox="1"/>
      </xdr:nvSpPr>
      <xdr:spPr>
        <a:xfrm>
          <a:off x="6705111" y="100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6" name="直線コネクタ 405"/>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9"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10" name="直線コネクタ 409"/>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166838</xdr:rowOff>
    </xdr:from>
    <xdr:to>
      <xdr:col>55</xdr:col>
      <xdr:colOff>0</xdr:colOff>
      <xdr:row>78</xdr:row>
      <xdr:rowOff>75823</xdr:rowOff>
    </xdr:to>
    <xdr:cxnSp macro="">
      <xdr:nvCxnSpPr>
        <xdr:cNvPr id="411" name="直線コネクタ 410"/>
        <xdr:cNvCxnSpPr/>
      </xdr:nvCxnSpPr>
      <xdr:spPr>
        <a:xfrm flipV="1">
          <a:off x="9639300" y="13197038"/>
          <a:ext cx="838200" cy="25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2" name="普通建設事業費 （ うち新規整備　）平均値テキスト"/>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3" name="フローチャート: 判断 412"/>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75823</xdr:rowOff>
    </xdr:from>
    <xdr:to>
      <xdr:col>50</xdr:col>
      <xdr:colOff>114300</xdr:colOff>
      <xdr:row>78</xdr:row>
      <xdr:rowOff>89343</xdr:rowOff>
    </xdr:to>
    <xdr:cxnSp macro="">
      <xdr:nvCxnSpPr>
        <xdr:cNvPr id="414" name="直線コネクタ 413"/>
        <xdr:cNvCxnSpPr/>
      </xdr:nvCxnSpPr>
      <xdr:spPr>
        <a:xfrm flipV="1">
          <a:off x="8750300" y="1344892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5" name="フローチャート: 判断 414"/>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6" name="テキスト ボックス 415"/>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3584</xdr:rowOff>
    </xdr:from>
    <xdr:to>
      <xdr:col>45</xdr:col>
      <xdr:colOff>177800</xdr:colOff>
      <xdr:row>78</xdr:row>
      <xdr:rowOff>89343</xdr:rowOff>
    </xdr:to>
    <xdr:cxnSp macro="">
      <xdr:nvCxnSpPr>
        <xdr:cNvPr id="417" name="直線コネクタ 416"/>
        <xdr:cNvCxnSpPr/>
      </xdr:nvCxnSpPr>
      <xdr:spPr>
        <a:xfrm>
          <a:off x="7861300" y="13376684"/>
          <a:ext cx="889000" cy="8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8" name="フローチャート: 判断 417"/>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9" name="テキスト ボックス 418"/>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20" name="フローチャート: 判断 419"/>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21" name="テキスト ボックス 420"/>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116038</xdr:rowOff>
    </xdr:from>
    <xdr:to>
      <xdr:col>55</xdr:col>
      <xdr:colOff>50800</xdr:colOff>
      <xdr:row>77</xdr:row>
      <xdr:rowOff>46188</xdr:rowOff>
    </xdr:to>
    <xdr:sp macro="" textlink="">
      <xdr:nvSpPr>
        <xdr:cNvPr id="427" name="楕円 426"/>
        <xdr:cNvSpPr/>
      </xdr:nvSpPr>
      <xdr:spPr>
        <a:xfrm>
          <a:off x="10426700" y="131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138915</xdr:rowOff>
    </xdr:from>
    <xdr:ext cx="534377" cy="259045"/>
    <xdr:sp macro="" textlink="">
      <xdr:nvSpPr>
        <xdr:cNvPr id="428" name="普通建設事業費 （ うち新規整備　）該当値テキスト"/>
        <xdr:cNvSpPr txBox="1"/>
      </xdr:nvSpPr>
      <xdr:spPr>
        <a:xfrm>
          <a:off x="10528300" y="129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25023</xdr:rowOff>
    </xdr:from>
    <xdr:to>
      <xdr:col>50</xdr:col>
      <xdr:colOff>165100</xdr:colOff>
      <xdr:row>78</xdr:row>
      <xdr:rowOff>126623</xdr:rowOff>
    </xdr:to>
    <xdr:sp macro="" textlink="">
      <xdr:nvSpPr>
        <xdr:cNvPr id="429" name="楕円 428"/>
        <xdr:cNvSpPr/>
      </xdr:nvSpPr>
      <xdr:spPr>
        <a:xfrm>
          <a:off x="9588500" y="13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117750</xdr:rowOff>
    </xdr:from>
    <xdr:ext cx="469744" cy="259045"/>
    <xdr:sp macro="" textlink="">
      <xdr:nvSpPr>
        <xdr:cNvPr id="430" name="テキスト ボックス 429"/>
        <xdr:cNvSpPr txBox="1"/>
      </xdr:nvSpPr>
      <xdr:spPr>
        <a:xfrm>
          <a:off x="9404428" y="1349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38543</xdr:rowOff>
    </xdr:from>
    <xdr:to>
      <xdr:col>46</xdr:col>
      <xdr:colOff>38100</xdr:colOff>
      <xdr:row>78</xdr:row>
      <xdr:rowOff>140143</xdr:rowOff>
    </xdr:to>
    <xdr:sp macro="" textlink="">
      <xdr:nvSpPr>
        <xdr:cNvPr id="431" name="楕円 430"/>
        <xdr:cNvSpPr/>
      </xdr:nvSpPr>
      <xdr:spPr>
        <a:xfrm>
          <a:off x="8699500" y="134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131270</xdr:rowOff>
    </xdr:from>
    <xdr:ext cx="469744" cy="259045"/>
    <xdr:sp macro="" textlink="">
      <xdr:nvSpPr>
        <xdr:cNvPr id="432" name="テキスト ボックス 431"/>
        <xdr:cNvSpPr txBox="1"/>
      </xdr:nvSpPr>
      <xdr:spPr>
        <a:xfrm>
          <a:off x="8515428" y="135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124234</xdr:rowOff>
    </xdr:from>
    <xdr:to>
      <xdr:col>41</xdr:col>
      <xdr:colOff>101600</xdr:colOff>
      <xdr:row>78</xdr:row>
      <xdr:rowOff>54384</xdr:rowOff>
    </xdr:to>
    <xdr:sp macro="" textlink="">
      <xdr:nvSpPr>
        <xdr:cNvPr id="433" name="楕円 432"/>
        <xdr:cNvSpPr/>
      </xdr:nvSpPr>
      <xdr:spPr>
        <a:xfrm>
          <a:off x="7810500" y="133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45511</xdr:rowOff>
    </xdr:from>
    <xdr:ext cx="469744" cy="259045"/>
    <xdr:sp macro="" textlink="">
      <xdr:nvSpPr>
        <xdr:cNvPr id="434" name="テキスト ボックス 433"/>
        <xdr:cNvSpPr txBox="1"/>
      </xdr:nvSpPr>
      <xdr:spPr>
        <a:xfrm>
          <a:off x="7626428" y="13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8" name="直線コネクタ 457"/>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9"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60" name="直線コネクタ 459"/>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61"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2" name="直線コネクタ 461"/>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76543</xdr:rowOff>
    </xdr:from>
    <xdr:to>
      <xdr:col>55</xdr:col>
      <xdr:colOff>0</xdr:colOff>
      <xdr:row>98</xdr:row>
      <xdr:rowOff>96965</xdr:rowOff>
    </xdr:to>
    <xdr:cxnSp macro="">
      <xdr:nvCxnSpPr>
        <xdr:cNvPr id="463" name="直線コネクタ 462"/>
        <xdr:cNvCxnSpPr/>
      </xdr:nvCxnSpPr>
      <xdr:spPr>
        <a:xfrm>
          <a:off x="9639300" y="16878643"/>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4"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5" name="フローチャート: 判断 464"/>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56541</xdr:rowOff>
    </xdr:from>
    <xdr:to>
      <xdr:col>50</xdr:col>
      <xdr:colOff>114300</xdr:colOff>
      <xdr:row>98</xdr:row>
      <xdr:rowOff>76543</xdr:rowOff>
    </xdr:to>
    <xdr:cxnSp macro="">
      <xdr:nvCxnSpPr>
        <xdr:cNvPr id="466" name="直線コネクタ 465"/>
        <xdr:cNvCxnSpPr/>
      </xdr:nvCxnSpPr>
      <xdr:spPr>
        <a:xfrm>
          <a:off x="8750300" y="1685864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7" name="フローチャート: 判断 466"/>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8" name="テキスト ボックス 467"/>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56541</xdr:rowOff>
    </xdr:from>
    <xdr:to>
      <xdr:col>45</xdr:col>
      <xdr:colOff>177800</xdr:colOff>
      <xdr:row>98</xdr:row>
      <xdr:rowOff>148819</xdr:rowOff>
    </xdr:to>
    <xdr:cxnSp macro="">
      <xdr:nvCxnSpPr>
        <xdr:cNvPr id="469" name="直線コネクタ 468"/>
        <xdr:cNvCxnSpPr/>
      </xdr:nvCxnSpPr>
      <xdr:spPr>
        <a:xfrm flipV="1">
          <a:off x="7861300" y="16858641"/>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70" name="フローチャート: 判断 469"/>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71" name="テキスト ボックス 470"/>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2" name="フローチャート: 判断 471"/>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3" name="テキスト ボックス 472"/>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46165</xdr:rowOff>
    </xdr:from>
    <xdr:to>
      <xdr:col>55</xdr:col>
      <xdr:colOff>50800</xdr:colOff>
      <xdr:row>98</xdr:row>
      <xdr:rowOff>147765</xdr:rowOff>
    </xdr:to>
    <xdr:sp macro="" textlink="">
      <xdr:nvSpPr>
        <xdr:cNvPr id="479" name="楕円 478"/>
        <xdr:cNvSpPr/>
      </xdr:nvSpPr>
      <xdr:spPr>
        <a:xfrm>
          <a:off x="10426700" y="168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132542</xdr:rowOff>
    </xdr:from>
    <xdr:ext cx="469744" cy="259045"/>
    <xdr:sp macro="" textlink="">
      <xdr:nvSpPr>
        <xdr:cNvPr id="480" name="普通建設事業費 （ うち更新整備　）該当値テキスト"/>
        <xdr:cNvSpPr txBox="1"/>
      </xdr:nvSpPr>
      <xdr:spPr>
        <a:xfrm>
          <a:off x="10528300" y="1676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25743</xdr:rowOff>
    </xdr:from>
    <xdr:to>
      <xdr:col>50</xdr:col>
      <xdr:colOff>165100</xdr:colOff>
      <xdr:row>98</xdr:row>
      <xdr:rowOff>127343</xdr:rowOff>
    </xdr:to>
    <xdr:sp macro="" textlink="">
      <xdr:nvSpPr>
        <xdr:cNvPr id="481" name="楕円 480"/>
        <xdr:cNvSpPr/>
      </xdr:nvSpPr>
      <xdr:spPr>
        <a:xfrm>
          <a:off x="9588500" y="16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118470</xdr:rowOff>
    </xdr:from>
    <xdr:ext cx="534377" cy="259045"/>
    <xdr:sp macro="" textlink="">
      <xdr:nvSpPr>
        <xdr:cNvPr id="482" name="テキスト ボックス 481"/>
        <xdr:cNvSpPr txBox="1"/>
      </xdr:nvSpPr>
      <xdr:spPr>
        <a:xfrm>
          <a:off x="9372111" y="169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5741</xdr:rowOff>
    </xdr:from>
    <xdr:to>
      <xdr:col>46</xdr:col>
      <xdr:colOff>38100</xdr:colOff>
      <xdr:row>98</xdr:row>
      <xdr:rowOff>107341</xdr:rowOff>
    </xdr:to>
    <xdr:sp macro="" textlink="">
      <xdr:nvSpPr>
        <xdr:cNvPr id="483" name="楕円 482"/>
        <xdr:cNvSpPr/>
      </xdr:nvSpPr>
      <xdr:spPr>
        <a:xfrm>
          <a:off x="8699500" y="168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98468</xdr:rowOff>
    </xdr:from>
    <xdr:ext cx="534377" cy="259045"/>
    <xdr:sp macro="" textlink="">
      <xdr:nvSpPr>
        <xdr:cNvPr id="484" name="テキスト ボックス 483"/>
        <xdr:cNvSpPr txBox="1"/>
      </xdr:nvSpPr>
      <xdr:spPr>
        <a:xfrm>
          <a:off x="8483111" y="169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98019</xdr:rowOff>
    </xdr:from>
    <xdr:to>
      <xdr:col>41</xdr:col>
      <xdr:colOff>101600</xdr:colOff>
      <xdr:row>99</xdr:row>
      <xdr:rowOff>28169</xdr:rowOff>
    </xdr:to>
    <xdr:sp macro="" textlink="">
      <xdr:nvSpPr>
        <xdr:cNvPr id="485" name="楕円 484"/>
        <xdr:cNvSpPr/>
      </xdr:nvSpPr>
      <xdr:spPr>
        <a:xfrm>
          <a:off x="7810500" y="169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19296</xdr:rowOff>
    </xdr:from>
    <xdr:ext cx="469744" cy="259045"/>
    <xdr:sp macro="" textlink="">
      <xdr:nvSpPr>
        <xdr:cNvPr id="486" name="テキスト ボックス 485"/>
        <xdr:cNvSpPr txBox="1"/>
      </xdr:nvSpPr>
      <xdr:spPr>
        <a:xfrm>
          <a:off x="7626428" y="1699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0" name="テキスト ボックス 49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2" name="テキスト ボックス 50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4" name="テキスト ボックス 50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6" name="テキスト ボックス 50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8" name="テキスト ボックス 50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2" name="直線コネクタ 511"/>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5"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6" name="直線コネクタ 515"/>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7" name="直線コネクタ 51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8"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9" name="フローチャート: 判断 518"/>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0" name="直線コネクタ 51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21" name="フローチャート: 判断 520"/>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2" name="テキスト ボックス 521"/>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3" name="直線コネクタ 52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4" name="フローチャート: 判断 523"/>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5" name="テキスト ボックス 524"/>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6" name="直線コネクタ 52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7" name="フローチャート: 判断 526"/>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8" name="テキスト ボックス 527"/>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9" name="フローチャート: 判断 528"/>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30" name="テキスト ボックス 529"/>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6" name="楕円 53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8" name="楕円 53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0" name="楕円 53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2" name="楕円 54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3" name="テキスト ボックス 54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4" name="楕円 54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5" name="テキスト ボックス 54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8" name="直線コネクタ 617"/>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9"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20" name="直線コネクタ 619"/>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21"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2" name="直線コネクタ 621"/>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8522</xdr:rowOff>
    </xdr:from>
    <xdr:to>
      <xdr:col>85</xdr:col>
      <xdr:colOff>127000</xdr:colOff>
      <xdr:row>77</xdr:row>
      <xdr:rowOff>8922</xdr:rowOff>
    </xdr:to>
    <xdr:cxnSp macro="">
      <xdr:nvCxnSpPr>
        <xdr:cNvPr id="623" name="直線コネクタ 622"/>
        <xdr:cNvCxnSpPr/>
      </xdr:nvCxnSpPr>
      <xdr:spPr>
        <a:xfrm flipV="1">
          <a:off x="15481300" y="1321017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4"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5" name="フローチャート: 判断 624"/>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8922</xdr:rowOff>
    </xdr:from>
    <xdr:to>
      <xdr:col>81</xdr:col>
      <xdr:colOff>50800</xdr:colOff>
      <xdr:row>77</xdr:row>
      <xdr:rowOff>22828</xdr:rowOff>
    </xdr:to>
    <xdr:cxnSp macro="">
      <xdr:nvCxnSpPr>
        <xdr:cNvPr id="626" name="直線コネクタ 625"/>
        <xdr:cNvCxnSpPr/>
      </xdr:nvCxnSpPr>
      <xdr:spPr>
        <a:xfrm flipV="1">
          <a:off x="14592300" y="132105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7" name="フローチャート: 判断 626"/>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8" name="テキスト ボックス 627"/>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140500</xdr:rowOff>
    </xdr:from>
    <xdr:to>
      <xdr:col>76</xdr:col>
      <xdr:colOff>114300</xdr:colOff>
      <xdr:row>77</xdr:row>
      <xdr:rowOff>22828</xdr:rowOff>
    </xdr:to>
    <xdr:cxnSp macro="">
      <xdr:nvCxnSpPr>
        <xdr:cNvPr id="629" name="直線コネクタ 628"/>
        <xdr:cNvCxnSpPr/>
      </xdr:nvCxnSpPr>
      <xdr:spPr>
        <a:xfrm>
          <a:off x="13703300" y="1317070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30" name="フローチャート: 判断 629"/>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31" name="テキスト ボックス 630"/>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56262</xdr:rowOff>
    </xdr:from>
    <xdr:to>
      <xdr:col>71</xdr:col>
      <xdr:colOff>177800</xdr:colOff>
      <xdr:row>76</xdr:row>
      <xdr:rowOff>140500</xdr:rowOff>
    </xdr:to>
    <xdr:cxnSp macro="">
      <xdr:nvCxnSpPr>
        <xdr:cNvPr id="632" name="直線コネクタ 631"/>
        <xdr:cNvCxnSpPr/>
      </xdr:nvCxnSpPr>
      <xdr:spPr>
        <a:xfrm>
          <a:off x="12814300" y="13086462"/>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3" name="フローチャート: 判断 632"/>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4" name="テキスト ボックス 633"/>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5" name="フローチャート: 判断 634"/>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6" name="テキスト ボックス 635"/>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129172</xdr:rowOff>
    </xdr:from>
    <xdr:to>
      <xdr:col>85</xdr:col>
      <xdr:colOff>177800</xdr:colOff>
      <xdr:row>77</xdr:row>
      <xdr:rowOff>59322</xdr:rowOff>
    </xdr:to>
    <xdr:sp macro="" textlink="">
      <xdr:nvSpPr>
        <xdr:cNvPr id="642" name="楕円 641"/>
        <xdr:cNvSpPr/>
      </xdr:nvSpPr>
      <xdr:spPr>
        <a:xfrm>
          <a:off x="16268700" y="131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107599</xdr:rowOff>
    </xdr:from>
    <xdr:ext cx="534377" cy="259045"/>
    <xdr:sp macro="" textlink="">
      <xdr:nvSpPr>
        <xdr:cNvPr id="643" name="公債費該当値テキスト"/>
        <xdr:cNvSpPr txBox="1"/>
      </xdr:nvSpPr>
      <xdr:spPr>
        <a:xfrm>
          <a:off x="16370300" y="131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129572</xdr:rowOff>
    </xdr:from>
    <xdr:to>
      <xdr:col>81</xdr:col>
      <xdr:colOff>101600</xdr:colOff>
      <xdr:row>77</xdr:row>
      <xdr:rowOff>59722</xdr:rowOff>
    </xdr:to>
    <xdr:sp macro="" textlink="">
      <xdr:nvSpPr>
        <xdr:cNvPr id="644" name="楕円 643"/>
        <xdr:cNvSpPr/>
      </xdr:nvSpPr>
      <xdr:spPr>
        <a:xfrm>
          <a:off x="15430500" y="13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50849</xdr:rowOff>
    </xdr:from>
    <xdr:ext cx="534377" cy="259045"/>
    <xdr:sp macro="" textlink="">
      <xdr:nvSpPr>
        <xdr:cNvPr id="645" name="テキスト ボックス 644"/>
        <xdr:cNvSpPr txBox="1"/>
      </xdr:nvSpPr>
      <xdr:spPr>
        <a:xfrm>
          <a:off x="15214111" y="132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143478</xdr:rowOff>
    </xdr:from>
    <xdr:to>
      <xdr:col>76</xdr:col>
      <xdr:colOff>165100</xdr:colOff>
      <xdr:row>77</xdr:row>
      <xdr:rowOff>73628</xdr:rowOff>
    </xdr:to>
    <xdr:sp macro="" textlink="">
      <xdr:nvSpPr>
        <xdr:cNvPr id="646" name="楕円 645"/>
        <xdr:cNvSpPr/>
      </xdr:nvSpPr>
      <xdr:spPr>
        <a:xfrm>
          <a:off x="14541500" y="131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64755</xdr:rowOff>
    </xdr:from>
    <xdr:ext cx="534377" cy="259045"/>
    <xdr:sp macro="" textlink="">
      <xdr:nvSpPr>
        <xdr:cNvPr id="647" name="テキスト ボックス 646"/>
        <xdr:cNvSpPr txBox="1"/>
      </xdr:nvSpPr>
      <xdr:spPr>
        <a:xfrm>
          <a:off x="14325111" y="132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89700</xdr:rowOff>
    </xdr:from>
    <xdr:to>
      <xdr:col>72</xdr:col>
      <xdr:colOff>38100</xdr:colOff>
      <xdr:row>77</xdr:row>
      <xdr:rowOff>19850</xdr:rowOff>
    </xdr:to>
    <xdr:sp macro="" textlink="">
      <xdr:nvSpPr>
        <xdr:cNvPr id="648" name="楕円 647"/>
        <xdr:cNvSpPr/>
      </xdr:nvSpPr>
      <xdr:spPr>
        <a:xfrm>
          <a:off x="13652500" y="131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10977</xdr:rowOff>
    </xdr:from>
    <xdr:ext cx="534377" cy="259045"/>
    <xdr:sp macro="" textlink="">
      <xdr:nvSpPr>
        <xdr:cNvPr id="649" name="テキスト ボックス 648"/>
        <xdr:cNvSpPr txBox="1"/>
      </xdr:nvSpPr>
      <xdr:spPr>
        <a:xfrm>
          <a:off x="13436111" y="132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5462</xdr:rowOff>
    </xdr:from>
    <xdr:to>
      <xdr:col>67</xdr:col>
      <xdr:colOff>101600</xdr:colOff>
      <xdr:row>76</xdr:row>
      <xdr:rowOff>107062</xdr:rowOff>
    </xdr:to>
    <xdr:sp macro="" textlink="">
      <xdr:nvSpPr>
        <xdr:cNvPr id="650" name="楕円 649"/>
        <xdr:cNvSpPr/>
      </xdr:nvSpPr>
      <xdr:spPr>
        <a:xfrm>
          <a:off x="12763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98189</xdr:rowOff>
    </xdr:from>
    <xdr:ext cx="534377" cy="259045"/>
    <xdr:sp macro="" textlink="">
      <xdr:nvSpPr>
        <xdr:cNvPr id="651" name="テキスト ボックス 650"/>
        <xdr:cNvSpPr txBox="1"/>
      </xdr:nvSpPr>
      <xdr:spPr>
        <a:xfrm>
          <a:off x="12547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5" name="直線コネクタ 674"/>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6"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7" name="直線コネクタ 676"/>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8"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9" name="直線コネクタ 678"/>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50859</xdr:rowOff>
    </xdr:from>
    <xdr:to>
      <xdr:col>85</xdr:col>
      <xdr:colOff>127000</xdr:colOff>
      <xdr:row>98</xdr:row>
      <xdr:rowOff>124461</xdr:rowOff>
    </xdr:to>
    <xdr:cxnSp macro="">
      <xdr:nvCxnSpPr>
        <xdr:cNvPr id="680" name="直線コネクタ 679"/>
        <xdr:cNvCxnSpPr/>
      </xdr:nvCxnSpPr>
      <xdr:spPr>
        <a:xfrm flipV="1">
          <a:off x="15481300" y="16852959"/>
          <a:ext cx="838200" cy="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81"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2" name="フローチャート: 判断 681"/>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124461</xdr:rowOff>
    </xdr:from>
    <xdr:to>
      <xdr:col>81</xdr:col>
      <xdr:colOff>50800</xdr:colOff>
      <xdr:row>98</xdr:row>
      <xdr:rowOff>126152</xdr:rowOff>
    </xdr:to>
    <xdr:cxnSp macro="">
      <xdr:nvCxnSpPr>
        <xdr:cNvPr id="683" name="直線コネクタ 682"/>
        <xdr:cNvCxnSpPr/>
      </xdr:nvCxnSpPr>
      <xdr:spPr>
        <a:xfrm flipV="1">
          <a:off x="14592300" y="1692656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4" name="フローチャート: 判断 683"/>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5" name="テキスト ボックス 684"/>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126152</xdr:rowOff>
    </xdr:from>
    <xdr:to>
      <xdr:col>76</xdr:col>
      <xdr:colOff>114300</xdr:colOff>
      <xdr:row>98</xdr:row>
      <xdr:rowOff>149476</xdr:rowOff>
    </xdr:to>
    <xdr:cxnSp macro="">
      <xdr:nvCxnSpPr>
        <xdr:cNvPr id="686" name="直線コネクタ 685"/>
        <xdr:cNvCxnSpPr/>
      </xdr:nvCxnSpPr>
      <xdr:spPr>
        <a:xfrm flipV="1">
          <a:off x="13703300" y="16928252"/>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7" name="フローチャート: 判断 686"/>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8" name="テキスト ボックス 687"/>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136796</xdr:rowOff>
    </xdr:from>
    <xdr:to>
      <xdr:col>71</xdr:col>
      <xdr:colOff>177800</xdr:colOff>
      <xdr:row>98</xdr:row>
      <xdr:rowOff>149476</xdr:rowOff>
    </xdr:to>
    <xdr:cxnSp macro="">
      <xdr:nvCxnSpPr>
        <xdr:cNvPr id="689" name="直線コネクタ 688"/>
        <xdr:cNvCxnSpPr/>
      </xdr:nvCxnSpPr>
      <xdr:spPr>
        <a:xfrm>
          <a:off x="12814300" y="16938896"/>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90" name="フローチャート: 判断 689"/>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91" name="テキスト ボックス 690"/>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2" name="フローチャート: 判断 691"/>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3" name="テキスト ボックス 692"/>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xdr:rowOff>
    </xdr:from>
    <xdr:to>
      <xdr:col>85</xdr:col>
      <xdr:colOff>177800</xdr:colOff>
      <xdr:row>98</xdr:row>
      <xdr:rowOff>101659</xdr:rowOff>
    </xdr:to>
    <xdr:sp macro="" textlink="">
      <xdr:nvSpPr>
        <xdr:cNvPr id="699" name="楕円 698"/>
        <xdr:cNvSpPr/>
      </xdr:nvSpPr>
      <xdr:spPr>
        <a:xfrm>
          <a:off x="16268700" y="168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22936</xdr:rowOff>
    </xdr:from>
    <xdr:ext cx="534377" cy="259045"/>
    <xdr:sp macro="" textlink="">
      <xdr:nvSpPr>
        <xdr:cNvPr id="700" name="積立金該当値テキスト"/>
        <xdr:cNvSpPr txBox="1"/>
      </xdr:nvSpPr>
      <xdr:spPr>
        <a:xfrm>
          <a:off x="16370300" y="166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73661</xdr:rowOff>
    </xdr:from>
    <xdr:to>
      <xdr:col>81</xdr:col>
      <xdr:colOff>101600</xdr:colOff>
      <xdr:row>99</xdr:row>
      <xdr:rowOff>3811</xdr:rowOff>
    </xdr:to>
    <xdr:sp macro="" textlink="">
      <xdr:nvSpPr>
        <xdr:cNvPr id="701" name="楕円 700"/>
        <xdr:cNvSpPr/>
      </xdr:nvSpPr>
      <xdr:spPr>
        <a:xfrm>
          <a:off x="15430500" y="168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20338</xdr:rowOff>
    </xdr:from>
    <xdr:ext cx="534377" cy="259045"/>
    <xdr:sp macro="" textlink="">
      <xdr:nvSpPr>
        <xdr:cNvPr id="702" name="テキスト ボックス 701"/>
        <xdr:cNvSpPr txBox="1"/>
      </xdr:nvSpPr>
      <xdr:spPr>
        <a:xfrm>
          <a:off x="15214111" y="166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75352</xdr:rowOff>
    </xdr:from>
    <xdr:to>
      <xdr:col>76</xdr:col>
      <xdr:colOff>165100</xdr:colOff>
      <xdr:row>99</xdr:row>
      <xdr:rowOff>5502</xdr:rowOff>
    </xdr:to>
    <xdr:sp macro="" textlink="">
      <xdr:nvSpPr>
        <xdr:cNvPr id="703" name="楕円 702"/>
        <xdr:cNvSpPr/>
      </xdr:nvSpPr>
      <xdr:spPr>
        <a:xfrm>
          <a:off x="14541500" y="168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22029</xdr:rowOff>
    </xdr:from>
    <xdr:ext cx="534377" cy="259045"/>
    <xdr:sp macro="" textlink="">
      <xdr:nvSpPr>
        <xdr:cNvPr id="704" name="テキスト ボックス 703"/>
        <xdr:cNvSpPr txBox="1"/>
      </xdr:nvSpPr>
      <xdr:spPr>
        <a:xfrm>
          <a:off x="14325111" y="166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98676</xdr:rowOff>
    </xdr:from>
    <xdr:to>
      <xdr:col>72</xdr:col>
      <xdr:colOff>38100</xdr:colOff>
      <xdr:row>99</xdr:row>
      <xdr:rowOff>28826</xdr:rowOff>
    </xdr:to>
    <xdr:sp macro="" textlink="">
      <xdr:nvSpPr>
        <xdr:cNvPr id="705" name="楕円 704"/>
        <xdr:cNvSpPr/>
      </xdr:nvSpPr>
      <xdr:spPr>
        <a:xfrm>
          <a:off x="13652500" y="169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19953</xdr:rowOff>
    </xdr:from>
    <xdr:ext cx="469744" cy="259045"/>
    <xdr:sp macro="" textlink="">
      <xdr:nvSpPr>
        <xdr:cNvPr id="706" name="テキスト ボックス 705"/>
        <xdr:cNvSpPr txBox="1"/>
      </xdr:nvSpPr>
      <xdr:spPr>
        <a:xfrm>
          <a:off x="13468428" y="169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85996</xdr:rowOff>
    </xdr:from>
    <xdr:to>
      <xdr:col>67</xdr:col>
      <xdr:colOff>101600</xdr:colOff>
      <xdr:row>99</xdr:row>
      <xdr:rowOff>16146</xdr:rowOff>
    </xdr:to>
    <xdr:sp macro="" textlink="">
      <xdr:nvSpPr>
        <xdr:cNvPr id="707" name="楕円 706"/>
        <xdr:cNvSpPr/>
      </xdr:nvSpPr>
      <xdr:spPr>
        <a:xfrm>
          <a:off x="12763500" y="168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7273</xdr:rowOff>
    </xdr:from>
    <xdr:ext cx="534377" cy="259045"/>
    <xdr:sp macro="" textlink="">
      <xdr:nvSpPr>
        <xdr:cNvPr id="708" name="テキスト ボックス 707"/>
        <xdr:cNvSpPr txBox="1"/>
      </xdr:nvSpPr>
      <xdr:spPr>
        <a:xfrm>
          <a:off x="12547111" y="169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4" name="直線コネクタ 733"/>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7"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8" name="直線コネクタ 737"/>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40"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41" name="フローチャート: 判断 740"/>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3" name="フローチャート: 判断 742"/>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4" name="テキスト ボックス 743"/>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6" name="フローチャート: 判断 745"/>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7" name="テキスト ボックス 746"/>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9" name="フローチャート: 判断 748"/>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50" name="テキスト ボックス 749"/>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51" name="フローチャート: 判断 750"/>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2" name="テキスト ボックス 751"/>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3" name="直線コネクタ 792"/>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6"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7" name="直線コネクタ 796"/>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81734</xdr:rowOff>
    </xdr:from>
    <xdr:to>
      <xdr:col>116</xdr:col>
      <xdr:colOff>63500</xdr:colOff>
      <xdr:row>59</xdr:row>
      <xdr:rowOff>82093</xdr:rowOff>
    </xdr:to>
    <xdr:cxnSp macro="">
      <xdr:nvCxnSpPr>
        <xdr:cNvPr id="798" name="直線コネクタ 797"/>
        <xdr:cNvCxnSpPr/>
      </xdr:nvCxnSpPr>
      <xdr:spPr>
        <a:xfrm>
          <a:off x="21323300" y="10197284"/>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9"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800" name="フローチャート: 判断 799"/>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81734</xdr:rowOff>
    </xdr:from>
    <xdr:to>
      <xdr:col>111</xdr:col>
      <xdr:colOff>177800</xdr:colOff>
      <xdr:row>59</xdr:row>
      <xdr:rowOff>81734</xdr:rowOff>
    </xdr:to>
    <xdr:cxnSp macro="">
      <xdr:nvCxnSpPr>
        <xdr:cNvPr id="801" name="直線コネクタ 800"/>
        <xdr:cNvCxnSpPr/>
      </xdr:nvCxnSpPr>
      <xdr:spPr>
        <a:xfrm>
          <a:off x="20434300" y="10197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2" name="フローチャート: 判断 801"/>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3" name="テキスト ボックス 802"/>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81734</xdr:rowOff>
    </xdr:from>
    <xdr:to>
      <xdr:col>107</xdr:col>
      <xdr:colOff>50800</xdr:colOff>
      <xdr:row>59</xdr:row>
      <xdr:rowOff>82060</xdr:rowOff>
    </xdr:to>
    <xdr:cxnSp macro="">
      <xdr:nvCxnSpPr>
        <xdr:cNvPr id="804" name="直線コネクタ 803"/>
        <xdr:cNvCxnSpPr/>
      </xdr:nvCxnSpPr>
      <xdr:spPr>
        <a:xfrm flipV="1">
          <a:off x="19545300" y="1019728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5" name="フローチャート: 判断 804"/>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6" name="テキスト ボックス 805"/>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82060</xdr:rowOff>
    </xdr:from>
    <xdr:to>
      <xdr:col>102</xdr:col>
      <xdr:colOff>114300</xdr:colOff>
      <xdr:row>59</xdr:row>
      <xdr:rowOff>82452</xdr:rowOff>
    </xdr:to>
    <xdr:cxnSp macro="">
      <xdr:nvCxnSpPr>
        <xdr:cNvPr id="807" name="直線コネクタ 806"/>
        <xdr:cNvCxnSpPr/>
      </xdr:nvCxnSpPr>
      <xdr:spPr>
        <a:xfrm flipV="1">
          <a:off x="18656300" y="10197610"/>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8" name="フローチャート: 判断 807"/>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9" name="テキスト ボックス 808"/>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10" name="フローチャート: 判断 809"/>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11" name="テキスト ボックス 810"/>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31293</xdr:rowOff>
    </xdr:from>
    <xdr:to>
      <xdr:col>116</xdr:col>
      <xdr:colOff>114300</xdr:colOff>
      <xdr:row>59</xdr:row>
      <xdr:rowOff>132893</xdr:rowOff>
    </xdr:to>
    <xdr:sp macro="" textlink="">
      <xdr:nvSpPr>
        <xdr:cNvPr id="817" name="楕円 816"/>
        <xdr:cNvSpPr/>
      </xdr:nvSpPr>
      <xdr:spPr>
        <a:xfrm>
          <a:off x="22110700" y="101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117670</xdr:rowOff>
    </xdr:from>
    <xdr:ext cx="378565" cy="259045"/>
    <xdr:sp macro="" textlink="">
      <xdr:nvSpPr>
        <xdr:cNvPr id="818" name="貸付金該当値テキスト"/>
        <xdr:cNvSpPr txBox="1"/>
      </xdr:nvSpPr>
      <xdr:spPr>
        <a:xfrm>
          <a:off x="22212300" y="1006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30934</xdr:rowOff>
    </xdr:from>
    <xdr:to>
      <xdr:col>112</xdr:col>
      <xdr:colOff>38100</xdr:colOff>
      <xdr:row>59</xdr:row>
      <xdr:rowOff>132534</xdr:rowOff>
    </xdr:to>
    <xdr:sp macro="" textlink="">
      <xdr:nvSpPr>
        <xdr:cNvPr id="819" name="楕円 818"/>
        <xdr:cNvSpPr/>
      </xdr:nvSpPr>
      <xdr:spPr>
        <a:xfrm>
          <a:off x="21272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123661</xdr:rowOff>
    </xdr:from>
    <xdr:ext cx="378565" cy="259045"/>
    <xdr:sp macro="" textlink="">
      <xdr:nvSpPr>
        <xdr:cNvPr id="820" name="テキスト ボックス 819"/>
        <xdr:cNvSpPr txBox="1"/>
      </xdr:nvSpPr>
      <xdr:spPr>
        <a:xfrm>
          <a:off x="21134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30934</xdr:rowOff>
    </xdr:from>
    <xdr:to>
      <xdr:col>107</xdr:col>
      <xdr:colOff>101600</xdr:colOff>
      <xdr:row>59</xdr:row>
      <xdr:rowOff>132534</xdr:rowOff>
    </xdr:to>
    <xdr:sp macro="" textlink="">
      <xdr:nvSpPr>
        <xdr:cNvPr id="821" name="楕円 820"/>
        <xdr:cNvSpPr/>
      </xdr:nvSpPr>
      <xdr:spPr>
        <a:xfrm>
          <a:off x="20383500" y="101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123661</xdr:rowOff>
    </xdr:from>
    <xdr:ext cx="378565" cy="259045"/>
    <xdr:sp macro="" textlink="">
      <xdr:nvSpPr>
        <xdr:cNvPr id="822" name="テキスト ボックス 821"/>
        <xdr:cNvSpPr txBox="1"/>
      </xdr:nvSpPr>
      <xdr:spPr>
        <a:xfrm>
          <a:off x="20245017" y="1023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31260</xdr:rowOff>
    </xdr:from>
    <xdr:to>
      <xdr:col>102</xdr:col>
      <xdr:colOff>165100</xdr:colOff>
      <xdr:row>59</xdr:row>
      <xdr:rowOff>132860</xdr:rowOff>
    </xdr:to>
    <xdr:sp macro="" textlink="">
      <xdr:nvSpPr>
        <xdr:cNvPr id="823" name="楕円 822"/>
        <xdr:cNvSpPr/>
      </xdr:nvSpPr>
      <xdr:spPr>
        <a:xfrm>
          <a:off x="194945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123987</xdr:rowOff>
    </xdr:from>
    <xdr:ext cx="378565" cy="259045"/>
    <xdr:sp macro="" textlink="">
      <xdr:nvSpPr>
        <xdr:cNvPr id="824" name="テキスト ボックス 823"/>
        <xdr:cNvSpPr txBox="1"/>
      </xdr:nvSpPr>
      <xdr:spPr>
        <a:xfrm>
          <a:off x="19356017" y="1023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31652</xdr:rowOff>
    </xdr:from>
    <xdr:to>
      <xdr:col>98</xdr:col>
      <xdr:colOff>38100</xdr:colOff>
      <xdr:row>59</xdr:row>
      <xdr:rowOff>133252</xdr:rowOff>
    </xdr:to>
    <xdr:sp macro="" textlink="">
      <xdr:nvSpPr>
        <xdr:cNvPr id="825" name="楕円 824"/>
        <xdr:cNvSpPr/>
      </xdr:nvSpPr>
      <xdr:spPr>
        <a:xfrm>
          <a:off x="186055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124379</xdr:rowOff>
    </xdr:from>
    <xdr:ext cx="378565" cy="259045"/>
    <xdr:sp macro="" textlink="">
      <xdr:nvSpPr>
        <xdr:cNvPr id="826" name="テキスト ボックス 825"/>
        <xdr:cNvSpPr txBox="1"/>
      </xdr:nvSpPr>
      <xdr:spPr>
        <a:xfrm>
          <a:off x="18467017" y="1023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51" name="直線コネクタ 850"/>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2"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3" name="直線コネクタ 852"/>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4"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5" name="直線コネクタ 854"/>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43041</xdr:rowOff>
    </xdr:from>
    <xdr:to>
      <xdr:col>116</xdr:col>
      <xdr:colOff>63500</xdr:colOff>
      <xdr:row>76</xdr:row>
      <xdr:rowOff>51803</xdr:rowOff>
    </xdr:to>
    <xdr:cxnSp macro="">
      <xdr:nvCxnSpPr>
        <xdr:cNvPr id="856" name="直線コネクタ 855"/>
        <xdr:cNvCxnSpPr/>
      </xdr:nvCxnSpPr>
      <xdr:spPr>
        <a:xfrm flipV="1">
          <a:off x="21323300" y="13073241"/>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7"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8" name="フローチャート: 判断 857"/>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68072</xdr:rowOff>
    </xdr:from>
    <xdr:to>
      <xdr:col>111</xdr:col>
      <xdr:colOff>177800</xdr:colOff>
      <xdr:row>76</xdr:row>
      <xdr:rowOff>51803</xdr:rowOff>
    </xdr:to>
    <xdr:cxnSp macro="">
      <xdr:nvCxnSpPr>
        <xdr:cNvPr id="859" name="直線コネクタ 858"/>
        <xdr:cNvCxnSpPr/>
      </xdr:nvCxnSpPr>
      <xdr:spPr>
        <a:xfrm>
          <a:off x="20434300" y="12926822"/>
          <a:ext cx="8890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60" name="フローチャート: 判断 859"/>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61" name="テキスト ボックス 860"/>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68072</xdr:rowOff>
    </xdr:from>
    <xdr:to>
      <xdr:col>107</xdr:col>
      <xdr:colOff>50800</xdr:colOff>
      <xdr:row>75</xdr:row>
      <xdr:rowOff>156045</xdr:rowOff>
    </xdr:to>
    <xdr:cxnSp macro="">
      <xdr:nvCxnSpPr>
        <xdr:cNvPr id="862" name="直線コネクタ 861"/>
        <xdr:cNvCxnSpPr/>
      </xdr:nvCxnSpPr>
      <xdr:spPr>
        <a:xfrm flipV="1">
          <a:off x="19545300" y="12926822"/>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3" name="フローチャート: 判断 862"/>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4" name="テキスト ボックス 863"/>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156045</xdr:rowOff>
    </xdr:from>
    <xdr:to>
      <xdr:col>102</xdr:col>
      <xdr:colOff>114300</xdr:colOff>
      <xdr:row>76</xdr:row>
      <xdr:rowOff>1321</xdr:rowOff>
    </xdr:to>
    <xdr:cxnSp macro="">
      <xdr:nvCxnSpPr>
        <xdr:cNvPr id="865" name="直線コネクタ 864"/>
        <xdr:cNvCxnSpPr/>
      </xdr:nvCxnSpPr>
      <xdr:spPr>
        <a:xfrm flipV="1">
          <a:off x="18656300" y="13014795"/>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6" name="フローチャート: 判断 865"/>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7" name="テキスト ボックス 866"/>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8" name="フローチャート: 判断 867"/>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9" name="テキスト ボックス 868"/>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163691</xdr:rowOff>
    </xdr:from>
    <xdr:to>
      <xdr:col>116</xdr:col>
      <xdr:colOff>114300</xdr:colOff>
      <xdr:row>76</xdr:row>
      <xdr:rowOff>93841</xdr:rowOff>
    </xdr:to>
    <xdr:sp macro="" textlink="">
      <xdr:nvSpPr>
        <xdr:cNvPr id="875" name="楕円 874"/>
        <xdr:cNvSpPr/>
      </xdr:nvSpPr>
      <xdr:spPr>
        <a:xfrm>
          <a:off x="22110700" y="130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142118</xdr:rowOff>
    </xdr:from>
    <xdr:ext cx="534377" cy="259045"/>
    <xdr:sp macro="" textlink="">
      <xdr:nvSpPr>
        <xdr:cNvPr id="876" name="繰出金該当値テキスト"/>
        <xdr:cNvSpPr txBox="1"/>
      </xdr:nvSpPr>
      <xdr:spPr>
        <a:xfrm>
          <a:off x="22212300" y="130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1003</xdr:rowOff>
    </xdr:from>
    <xdr:to>
      <xdr:col>112</xdr:col>
      <xdr:colOff>38100</xdr:colOff>
      <xdr:row>76</xdr:row>
      <xdr:rowOff>102603</xdr:rowOff>
    </xdr:to>
    <xdr:sp macro="" textlink="">
      <xdr:nvSpPr>
        <xdr:cNvPr id="877" name="楕円 876"/>
        <xdr:cNvSpPr/>
      </xdr:nvSpPr>
      <xdr:spPr>
        <a:xfrm>
          <a:off x="21272500" y="13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93730</xdr:rowOff>
    </xdr:from>
    <xdr:ext cx="534377" cy="259045"/>
    <xdr:sp macro="" textlink="">
      <xdr:nvSpPr>
        <xdr:cNvPr id="878" name="テキスト ボックス 877"/>
        <xdr:cNvSpPr txBox="1"/>
      </xdr:nvSpPr>
      <xdr:spPr>
        <a:xfrm>
          <a:off x="21056111" y="131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17272</xdr:rowOff>
    </xdr:from>
    <xdr:to>
      <xdr:col>107</xdr:col>
      <xdr:colOff>101600</xdr:colOff>
      <xdr:row>75</xdr:row>
      <xdr:rowOff>118872</xdr:rowOff>
    </xdr:to>
    <xdr:sp macro="" textlink="">
      <xdr:nvSpPr>
        <xdr:cNvPr id="879" name="楕円 878"/>
        <xdr:cNvSpPr/>
      </xdr:nvSpPr>
      <xdr:spPr>
        <a:xfrm>
          <a:off x="20383500" y="128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109999</xdr:rowOff>
    </xdr:from>
    <xdr:ext cx="534377" cy="259045"/>
    <xdr:sp macro="" textlink="">
      <xdr:nvSpPr>
        <xdr:cNvPr id="880" name="テキスト ボックス 879"/>
        <xdr:cNvSpPr txBox="1"/>
      </xdr:nvSpPr>
      <xdr:spPr>
        <a:xfrm>
          <a:off x="20167111" y="1296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105245</xdr:rowOff>
    </xdr:from>
    <xdr:to>
      <xdr:col>102</xdr:col>
      <xdr:colOff>165100</xdr:colOff>
      <xdr:row>76</xdr:row>
      <xdr:rowOff>35395</xdr:rowOff>
    </xdr:to>
    <xdr:sp macro="" textlink="">
      <xdr:nvSpPr>
        <xdr:cNvPr id="881" name="楕円 880"/>
        <xdr:cNvSpPr/>
      </xdr:nvSpPr>
      <xdr:spPr>
        <a:xfrm>
          <a:off x="19494500" y="129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26522</xdr:rowOff>
    </xdr:from>
    <xdr:ext cx="534377" cy="259045"/>
    <xdr:sp macro="" textlink="">
      <xdr:nvSpPr>
        <xdr:cNvPr id="882" name="テキスト ボックス 881"/>
        <xdr:cNvSpPr txBox="1"/>
      </xdr:nvSpPr>
      <xdr:spPr>
        <a:xfrm>
          <a:off x="19278111" y="130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121971</xdr:rowOff>
    </xdr:from>
    <xdr:to>
      <xdr:col>98</xdr:col>
      <xdr:colOff>38100</xdr:colOff>
      <xdr:row>76</xdr:row>
      <xdr:rowOff>52121</xdr:rowOff>
    </xdr:to>
    <xdr:sp macro="" textlink="">
      <xdr:nvSpPr>
        <xdr:cNvPr id="883" name="楕円 882"/>
        <xdr:cNvSpPr/>
      </xdr:nvSpPr>
      <xdr:spPr>
        <a:xfrm>
          <a:off x="18605500" y="129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43248</xdr:rowOff>
    </xdr:from>
    <xdr:ext cx="534377" cy="259045"/>
    <xdr:sp macro="" textlink="">
      <xdr:nvSpPr>
        <xdr:cNvPr id="884" name="テキスト ボックス 883"/>
        <xdr:cNvSpPr txBox="1"/>
      </xdr:nvSpPr>
      <xdr:spPr>
        <a:xfrm>
          <a:off x="18389111" y="130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歳出全体としては、過去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年間で最高の決算額となり、住民一人当たりでは、前年度比</a:t>
          </a:r>
          <a:r>
            <a:rPr kumimoji="1" lang="en-US" altLang="ja-JP" sz="1300">
              <a:latin typeface="ＭＳ Ｐゴシック" panose="020B0600070205080204" pitchFamily="50" charset="-128"/>
              <a:ea typeface="ＭＳ Ｐゴシック" panose="020B0600070205080204" pitchFamily="50" charset="-128"/>
            </a:rPr>
            <a:t>15,841</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325,132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比例して、義務的経費、投資的経費、物件費、積立金も過去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年間で最高の決算額となっている。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全体の構成の中で最も大きな割合を占める義務的経費は、住民一人当たりが前年度比で</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円増加で</a:t>
          </a:r>
          <a:r>
            <a:rPr kumimoji="1" lang="en-US" altLang="ja-JP" sz="1300">
              <a:latin typeface="ＭＳ Ｐゴシック" panose="020B0600070205080204" pitchFamily="50" charset="-128"/>
              <a:ea typeface="ＭＳ Ｐゴシック" panose="020B0600070205080204" pitchFamily="50" charset="-128"/>
            </a:rPr>
            <a:t>167,089</a:t>
          </a:r>
          <a:r>
            <a:rPr kumimoji="1" lang="ja-JP" altLang="en-US" sz="1300">
              <a:latin typeface="ＭＳ Ｐゴシック" panose="020B0600070205080204" pitchFamily="50" charset="-128"/>
              <a:ea typeface="ＭＳ Ｐゴシック" panose="020B0600070205080204" pitchFamily="50" charset="-128"/>
            </a:rPr>
            <a:t>円となった。義務的経費の伸びについては、扶助費の増加が大きな要因となっているが、児童福祉や障害者福祉に関する事業費は年々増加している状況である。</a:t>
          </a:r>
        </a:p>
        <a:p>
          <a:r>
            <a:rPr kumimoji="1" lang="ja-JP" altLang="en-US" sz="1300">
              <a:latin typeface="ＭＳ Ｐゴシック" panose="020B0600070205080204" pitchFamily="50" charset="-128"/>
              <a:ea typeface="ＭＳ Ｐゴシック" panose="020B0600070205080204" pitchFamily="50" charset="-128"/>
            </a:rPr>
            <a:t>投資的経費である普通建設事業費は、大幅に増加しているものの、神奈川県平均を下回っている。主な執行事業は、平成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年度に完成した新消防庁舎建設事業や南東部地区総合交通対策である。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物件費は、賃金や委託料が増加しており、年々増加している傾向である。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130,519
127,810
17.57
43,631,095
42,435,931
1,084,805
23,509,966
28,423,368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113030</xdr:rowOff>
    </xdr:from>
    <xdr:to>
      <xdr:col>24</xdr:col>
      <xdr:colOff>63500</xdr:colOff>
      <xdr:row>39</xdr:row>
      <xdr:rowOff>2540</xdr:rowOff>
    </xdr:to>
    <xdr:cxnSp macro="">
      <xdr:nvCxnSpPr>
        <xdr:cNvPr id="61" name="直線コネクタ 60"/>
        <xdr:cNvCxnSpPr/>
      </xdr:nvCxnSpPr>
      <xdr:spPr>
        <a:xfrm flipV="1">
          <a:off x="3797300" y="66281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29972</xdr:rowOff>
    </xdr:from>
    <xdr:to>
      <xdr:col>19</xdr:col>
      <xdr:colOff>177800</xdr:colOff>
      <xdr:row>39</xdr:row>
      <xdr:rowOff>2540</xdr:rowOff>
    </xdr:to>
    <xdr:cxnSp macro="">
      <xdr:nvCxnSpPr>
        <xdr:cNvPr id="64" name="直線コネクタ 63"/>
        <xdr:cNvCxnSpPr/>
      </xdr:nvCxnSpPr>
      <xdr:spPr>
        <a:xfrm>
          <a:off x="2908300" y="654507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156464</xdr:rowOff>
    </xdr:from>
    <xdr:to>
      <xdr:col>15</xdr:col>
      <xdr:colOff>50800</xdr:colOff>
      <xdr:row>38</xdr:row>
      <xdr:rowOff>29972</xdr:rowOff>
    </xdr:to>
    <xdr:cxnSp macro="">
      <xdr:nvCxnSpPr>
        <xdr:cNvPr id="67" name="直線コネクタ 66"/>
        <xdr:cNvCxnSpPr/>
      </xdr:nvCxnSpPr>
      <xdr:spPr>
        <a:xfrm>
          <a:off x="2019300" y="6328664"/>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156464</xdr:rowOff>
    </xdr:from>
    <xdr:to>
      <xdr:col>10</xdr:col>
      <xdr:colOff>114300</xdr:colOff>
      <xdr:row>38</xdr:row>
      <xdr:rowOff>52832</xdr:rowOff>
    </xdr:to>
    <xdr:cxnSp macro="">
      <xdr:nvCxnSpPr>
        <xdr:cNvPr id="70" name="直線コネクタ 69"/>
        <xdr:cNvCxnSpPr/>
      </xdr:nvCxnSpPr>
      <xdr:spPr>
        <a:xfrm flipV="1">
          <a:off x="1130300" y="6328664"/>
          <a:ext cx="8890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62230</xdr:rowOff>
    </xdr:from>
    <xdr:to>
      <xdr:col>24</xdr:col>
      <xdr:colOff>114300</xdr:colOff>
      <xdr:row>38</xdr:row>
      <xdr:rowOff>163830</xdr:rowOff>
    </xdr:to>
    <xdr:sp macro="" textlink="">
      <xdr:nvSpPr>
        <xdr:cNvPr id="80" name="楕円 79"/>
        <xdr:cNvSpPr/>
      </xdr:nvSpPr>
      <xdr:spPr>
        <a:xfrm>
          <a:off x="4584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469744" cy="259045"/>
    <xdr:sp macro="" textlink="">
      <xdr:nvSpPr>
        <xdr:cNvPr id="81" name="議会費該当値テキスト"/>
        <xdr:cNvSpPr txBox="1"/>
      </xdr:nvSpPr>
      <xdr:spPr>
        <a:xfrm>
          <a:off x="4686300"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123190</xdr:rowOff>
    </xdr:from>
    <xdr:to>
      <xdr:col>20</xdr:col>
      <xdr:colOff>38100</xdr:colOff>
      <xdr:row>39</xdr:row>
      <xdr:rowOff>53340</xdr:rowOff>
    </xdr:to>
    <xdr:sp macro="" textlink="">
      <xdr:nvSpPr>
        <xdr:cNvPr id="82" name="楕円 81"/>
        <xdr:cNvSpPr/>
      </xdr:nvSpPr>
      <xdr:spPr>
        <a:xfrm>
          <a:off x="3746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44467</xdr:rowOff>
    </xdr:from>
    <xdr:ext cx="469744" cy="259045"/>
    <xdr:sp macro="" textlink="">
      <xdr:nvSpPr>
        <xdr:cNvPr id="83" name="テキスト ボックス 82"/>
        <xdr:cNvSpPr txBox="1"/>
      </xdr:nvSpPr>
      <xdr:spPr>
        <a:xfrm>
          <a:off x="3562428"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150622</xdr:rowOff>
    </xdr:from>
    <xdr:to>
      <xdr:col>15</xdr:col>
      <xdr:colOff>101600</xdr:colOff>
      <xdr:row>38</xdr:row>
      <xdr:rowOff>80772</xdr:rowOff>
    </xdr:to>
    <xdr:sp macro="" textlink="">
      <xdr:nvSpPr>
        <xdr:cNvPr id="84" name="楕円 83"/>
        <xdr:cNvSpPr/>
      </xdr:nvSpPr>
      <xdr:spPr>
        <a:xfrm>
          <a:off x="2857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71899</xdr:rowOff>
    </xdr:from>
    <xdr:ext cx="469744" cy="259045"/>
    <xdr:sp macro="" textlink="">
      <xdr:nvSpPr>
        <xdr:cNvPr id="85" name="テキスト ボックス 84"/>
        <xdr:cNvSpPr txBox="1"/>
      </xdr:nvSpPr>
      <xdr:spPr>
        <a:xfrm>
          <a:off x="2673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105664</xdr:rowOff>
    </xdr:from>
    <xdr:to>
      <xdr:col>10</xdr:col>
      <xdr:colOff>165100</xdr:colOff>
      <xdr:row>37</xdr:row>
      <xdr:rowOff>35814</xdr:rowOff>
    </xdr:to>
    <xdr:sp macro="" textlink="">
      <xdr:nvSpPr>
        <xdr:cNvPr id="86" name="楕円 85"/>
        <xdr:cNvSpPr/>
      </xdr:nvSpPr>
      <xdr:spPr>
        <a:xfrm>
          <a:off x="1968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26941</xdr:rowOff>
    </xdr:from>
    <xdr:ext cx="469744" cy="259045"/>
    <xdr:sp macro="" textlink="">
      <xdr:nvSpPr>
        <xdr:cNvPr id="87" name="テキスト ボックス 86"/>
        <xdr:cNvSpPr txBox="1"/>
      </xdr:nvSpPr>
      <xdr:spPr>
        <a:xfrm>
          <a:off x="1784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xdr:rowOff>
    </xdr:from>
    <xdr:to>
      <xdr:col>6</xdr:col>
      <xdr:colOff>38100</xdr:colOff>
      <xdr:row>38</xdr:row>
      <xdr:rowOff>103632</xdr:rowOff>
    </xdr:to>
    <xdr:sp macro="" textlink="">
      <xdr:nvSpPr>
        <xdr:cNvPr id="88" name="楕円 87"/>
        <xdr:cNvSpPr/>
      </xdr:nvSpPr>
      <xdr:spPr>
        <a:xfrm>
          <a:off x="107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94759</xdr:rowOff>
    </xdr:from>
    <xdr:ext cx="469744" cy="259045"/>
    <xdr:sp macro="" textlink="">
      <xdr:nvSpPr>
        <xdr:cNvPr id="89" name="テキスト ボックス 88"/>
        <xdr:cNvSpPr txBox="1"/>
      </xdr:nvSpPr>
      <xdr:spPr>
        <a:xfrm>
          <a:off x="895428" y="66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73575</xdr:rowOff>
    </xdr:from>
    <xdr:to>
      <xdr:col>24</xdr:col>
      <xdr:colOff>63500</xdr:colOff>
      <xdr:row>57</xdr:row>
      <xdr:rowOff>108007</xdr:rowOff>
    </xdr:to>
    <xdr:cxnSp macro="">
      <xdr:nvCxnSpPr>
        <xdr:cNvPr id="116" name="直線コネクタ 115"/>
        <xdr:cNvCxnSpPr/>
      </xdr:nvCxnSpPr>
      <xdr:spPr>
        <a:xfrm flipV="1">
          <a:off x="3797300" y="9846225"/>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108007</xdr:rowOff>
    </xdr:from>
    <xdr:to>
      <xdr:col>19</xdr:col>
      <xdr:colOff>177800</xdr:colOff>
      <xdr:row>57</xdr:row>
      <xdr:rowOff>118326</xdr:rowOff>
    </xdr:to>
    <xdr:cxnSp macro="">
      <xdr:nvCxnSpPr>
        <xdr:cNvPr id="119" name="直線コネクタ 118"/>
        <xdr:cNvCxnSpPr/>
      </xdr:nvCxnSpPr>
      <xdr:spPr>
        <a:xfrm flipV="1">
          <a:off x="2908300" y="9880657"/>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118326</xdr:rowOff>
    </xdr:from>
    <xdr:to>
      <xdr:col>15</xdr:col>
      <xdr:colOff>50800</xdr:colOff>
      <xdr:row>57</xdr:row>
      <xdr:rowOff>145758</xdr:rowOff>
    </xdr:to>
    <xdr:cxnSp macro="">
      <xdr:nvCxnSpPr>
        <xdr:cNvPr id="122" name="直線コネクタ 121"/>
        <xdr:cNvCxnSpPr/>
      </xdr:nvCxnSpPr>
      <xdr:spPr>
        <a:xfrm flipV="1">
          <a:off x="2019300" y="98909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141588</xdr:rowOff>
    </xdr:from>
    <xdr:to>
      <xdr:col>10</xdr:col>
      <xdr:colOff>114300</xdr:colOff>
      <xdr:row>57</xdr:row>
      <xdr:rowOff>145758</xdr:rowOff>
    </xdr:to>
    <xdr:cxnSp macro="">
      <xdr:nvCxnSpPr>
        <xdr:cNvPr id="125" name="直線コネクタ 124"/>
        <xdr:cNvCxnSpPr/>
      </xdr:nvCxnSpPr>
      <xdr:spPr>
        <a:xfrm>
          <a:off x="1130300" y="9914238"/>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22775</xdr:rowOff>
    </xdr:from>
    <xdr:to>
      <xdr:col>24</xdr:col>
      <xdr:colOff>114300</xdr:colOff>
      <xdr:row>57</xdr:row>
      <xdr:rowOff>124375</xdr:rowOff>
    </xdr:to>
    <xdr:sp macro="" textlink="">
      <xdr:nvSpPr>
        <xdr:cNvPr id="135" name="楕円 134"/>
        <xdr:cNvSpPr/>
      </xdr:nvSpPr>
      <xdr:spPr>
        <a:xfrm>
          <a:off x="4584700" y="97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153602</xdr:rowOff>
    </xdr:from>
    <xdr:ext cx="534377" cy="259045"/>
    <xdr:sp macro="" textlink="">
      <xdr:nvSpPr>
        <xdr:cNvPr id="136" name="総務費該当値テキスト"/>
        <xdr:cNvSpPr txBox="1"/>
      </xdr:nvSpPr>
      <xdr:spPr>
        <a:xfrm>
          <a:off x="4686300" y="95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57207</xdr:rowOff>
    </xdr:from>
    <xdr:to>
      <xdr:col>20</xdr:col>
      <xdr:colOff>38100</xdr:colOff>
      <xdr:row>57</xdr:row>
      <xdr:rowOff>158807</xdr:rowOff>
    </xdr:to>
    <xdr:sp macro="" textlink="">
      <xdr:nvSpPr>
        <xdr:cNvPr id="137" name="楕円 136"/>
        <xdr:cNvSpPr/>
      </xdr:nvSpPr>
      <xdr:spPr>
        <a:xfrm>
          <a:off x="3746500" y="98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149934</xdr:rowOff>
    </xdr:from>
    <xdr:ext cx="534377" cy="259045"/>
    <xdr:sp macro="" textlink="">
      <xdr:nvSpPr>
        <xdr:cNvPr id="138" name="テキスト ボックス 137"/>
        <xdr:cNvSpPr txBox="1"/>
      </xdr:nvSpPr>
      <xdr:spPr>
        <a:xfrm>
          <a:off x="3530111" y="99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67526</xdr:rowOff>
    </xdr:from>
    <xdr:to>
      <xdr:col>15</xdr:col>
      <xdr:colOff>101600</xdr:colOff>
      <xdr:row>57</xdr:row>
      <xdr:rowOff>169126</xdr:rowOff>
    </xdr:to>
    <xdr:sp macro="" textlink="">
      <xdr:nvSpPr>
        <xdr:cNvPr id="139" name="楕円 138"/>
        <xdr:cNvSpPr/>
      </xdr:nvSpPr>
      <xdr:spPr>
        <a:xfrm>
          <a:off x="2857500" y="98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160253</xdr:rowOff>
    </xdr:from>
    <xdr:ext cx="534377" cy="259045"/>
    <xdr:sp macro="" textlink="">
      <xdr:nvSpPr>
        <xdr:cNvPr id="140" name="テキスト ボックス 139"/>
        <xdr:cNvSpPr txBox="1"/>
      </xdr:nvSpPr>
      <xdr:spPr>
        <a:xfrm>
          <a:off x="2641111" y="99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94958</xdr:rowOff>
    </xdr:from>
    <xdr:to>
      <xdr:col>10</xdr:col>
      <xdr:colOff>165100</xdr:colOff>
      <xdr:row>58</xdr:row>
      <xdr:rowOff>25108</xdr:rowOff>
    </xdr:to>
    <xdr:sp macro="" textlink="">
      <xdr:nvSpPr>
        <xdr:cNvPr id="141" name="楕円 140"/>
        <xdr:cNvSpPr/>
      </xdr:nvSpPr>
      <xdr:spPr>
        <a:xfrm>
          <a:off x="1968500" y="98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16235</xdr:rowOff>
    </xdr:from>
    <xdr:ext cx="534377" cy="259045"/>
    <xdr:sp macro="" textlink="">
      <xdr:nvSpPr>
        <xdr:cNvPr id="142" name="テキスト ボックス 141"/>
        <xdr:cNvSpPr txBox="1"/>
      </xdr:nvSpPr>
      <xdr:spPr>
        <a:xfrm>
          <a:off x="1752111" y="99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90788</xdr:rowOff>
    </xdr:from>
    <xdr:to>
      <xdr:col>6</xdr:col>
      <xdr:colOff>38100</xdr:colOff>
      <xdr:row>58</xdr:row>
      <xdr:rowOff>20938</xdr:rowOff>
    </xdr:to>
    <xdr:sp macro="" textlink="">
      <xdr:nvSpPr>
        <xdr:cNvPr id="143" name="楕円 142"/>
        <xdr:cNvSpPr/>
      </xdr:nvSpPr>
      <xdr:spPr>
        <a:xfrm>
          <a:off x="1079500" y="98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12065</xdr:rowOff>
    </xdr:from>
    <xdr:ext cx="534377" cy="259045"/>
    <xdr:sp macro="" textlink="">
      <xdr:nvSpPr>
        <xdr:cNvPr id="144" name="テキスト ボックス 143"/>
        <xdr:cNvSpPr txBox="1"/>
      </xdr:nvSpPr>
      <xdr:spPr>
        <a:xfrm>
          <a:off x="863111" y="995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164542</xdr:rowOff>
    </xdr:from>
    <xdr:to>
      <xdr:col>24</xdr:col>
      <xdr:colOff>63500</xdr:colOff>
      <xdr:row>76</xdr:row>
      <xdr:rowOff>28829</xdr:rowOff>
    </xdr:to>
    <xdr:cxnSp macro="">
      <xdr:nvCxnSpPr>
        <xdr:cNvPr id="176" name="直線コネクタ 175"/>
        <xdr:cNvCxnSpPr/>
      </xdr:nvCxnSpPr>
      <xdr:spPr>
        <a:xfrm flipV="1">
          <a:off x="3797300" y="13023292"/>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28829</xdr:rowOff>
    </xdr:from>
    <xdr:to>
      <xdr:col>19</xdr:col>
      <xdr:colOff>177800</xdr:colOff>
      <xdr:row>76</xdr:row>
      <xdr:rowOff>85292</xdr:rowOff>
    </xdr:to>
    <xdr:cxnSp macro="">
      <xdr:nvCxnSpPr>
        <xdr:cNvPr id="179" name="直線コネクタ 178"/>
        <xdr:cNvCxnSpPr/>
      </xdr:nvCxnSpPr>
      <xdr:spPr>
        <a:xfrm flipV="1">
          <a:off x="2908300" y="13059029"/>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85292</xdr:rowOff>
    </xdr:from>
    <xdr:to>
      <xdr:col>15</xdr:col>
      <xdr:colOff>50800</xdr:colOff>
      <xdr:row>76</xdr:row>
      <xdr:rowOff>140092</xdr:rowOff>
    </xdr:to>
    <xdr:cxnSp macro="">
      <xdr:nvCxnSpPr>
        <xdr:cNvPr id="182" name="直線コネクタ 181"/>
        <xdr:cNvCxnSpPr/>
      </xdr:nvCxnSpPr>
      <xdr:spPr>
        <a:xfrm flipV="1">
          <a:off x="2019300" y="13115492"/>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140092</xdr:rowOff>
    </xdr:from>
    <xdr:to>
      <xdr:col>10</xdr:col>
      <xdr:colOff>114300</xdr:colOff>
      <xdr:row>77</xdr:row>
      <xdr:rowOff>56609</xdr:rowOff>
    </xdr:to>
    <xdr:cxnSp macro="">
      <xdr:nvCxnSpPr>
        <xdr:cNvPr id="185" name="直線コネクタ 184"/>
        <xdr:cNvCxnSpPr/>
      </xdr:nvCxnSpPr>
      <xdr:spPr>
        <a:xfrm flipV="1">
          <a:off x="1130300" y="13170292"/>
          <a:ext cx="889000" cy="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113741</xdr:rowOff>
    </xdr:from>
    <xdr:to>
      <xdr:col>24</xdr:col>
      <xdr:colOff>114300</xdr:colOff>
      <xdr:row>76</xdr:row>
      <xdr:rowOff>43892</xdr:rowOff>
    </xdr:to>
    <xdr:sp macro="" textlink="">
      <xdr:nvSpPr>
        <xdr:cNvPr id="195" name="楕円 194"/>
        <xdr:cNvSpPr/>
      </xdr:nvSpPr>
      <xdr:spPr>
        <a:xfrm>
          <a:off x="4584700" y="12972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92168</xdr:rowOff>
    </xdr:from>
    <xdr:ext cx="599010" cy="259045"/>
    <xdr:sp macro="" textlink="">
      <xdr:nvSpPr>
        <xdr:cNvPr id="196" name="民生費該当値テキスト"/>
        <xdr:cNvSpPr txBox="1"/>
      </xdr:nvSpPr>
      <xdr:spPr>
        <a:xfrm>
          <a:off x="4686300" y="1295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149479</xdr:rowOff>
    </xdr:from>
    <xdr:to>
      <xdr:col>20</xdr:col>
      <xdr:colOff>38100</xdr:colOff>
      <xdr:row>76</xdr:row>
      <xdr:rowOff>79629</xdr:rowOff>
    </xdr:to>
    <xdr:sp macro="" textlink="">
      <xdr:nvSpPr>
        <xdr:cNvPr id="197" name="楕円 196"/>
        <xdr:cNvSpPr/>
      </xdr:nvSpPr>
      <xdr:spPr>
        <a:xfrm>
          <a:off x="3746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70756</xdr:rowOff>
    </xdr:from>
    <xdr:ext cx="599010" cy="259045"/>
    <xdr:sp macro="" textlink="">
      <xdr:nvSpPr>
        <xdr:cNvPr id="198" name="テキスト ボックス 197"/>
        <xdr:cNvSpPr txBox="1"/>
      </xdr:nvSpPr>
      <xdr:spPr>
        <a:xfrm>
          <a:off x="3497795" y="131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34492</xdr:rowOff>
    </xdr:from>
    <xdr:to>
      <xdr:col>15</xdr:col>
      <xdr:colOff>101600</xdr:colOff>
      <xdr:row>76</xdr:row>
      <xdr:rowOff>136092</xdr:rowOff>
    </xdr:to>
    <xdr:sp macro="" textlink="">
      <xdr:nvSpPr>
        <xdr:cNvPr id="199" name="楕円 198"/>
        <xdr:cNvSpPr/>
      </xdr:nvSpPr>
      <xdr:spPr>
        <a:xfrm>
          <a:off x="2857500" y="130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127219</xdr:rowOff>
    </xdr:from>
    <xdr:ext cx="599010" cy="259045"/>
    <xdr:sp macro="" textlink="">
      <xdr:nvSpPr>
        <xdr:cNvPr id="200" name="テキスト ボックス 199"/>
        <xdr:cNvSpPr txBox="1"/>
      </xdr:nvSpPr>
      <xdr:spPr>
        <a:xfrm>
          <a:off x="2608795" y="131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89292</xdr:rowOff>
    </xdr:from>
    <xdr:to>
      <xdr:col>10</xdr:col>
      <xdr:colOff>165100</xdr:colOff>
      <xdr:row>77</xdr:row>
      <xdr:rowOff>19442</xdr:rowOff>
    </xdr:to>
    <xdr:sp macro="" textlink="">
      <xdr:nvSpPr>
        <xdr:cNvPr id="201" name="楕円 200"/>
        <xdr:cNvSpPr/>
      </xdr:nvSpPr>
      <xdr:spPr>
        <a:xfrm>
          <a:off x="1968500" y="131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10569</xdr:rowOff>
    </xdr:from>
    <xdr:ext cx="599010" cy="259045"/>
    <xdr:sp macro="" textlink="">
      <xdr:nvSpPr>
        <xdr:cNvPr id="202" name="テキスト ボックス 201"/>
        <xdr:cNvSpPr txBox="1"/>
      </xdr:nvSpPr>
      <xdr:spPr>
        <a:xfrm>
          <a:off x="1719795" y="132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5809</xdr:rowOff>
    </xdr:from>
    <xdr:to>
      <xdr:col>6</xdr:col>
      <xdr:colOff>38100</xdr:colOff>
      <xdr:row>77</xdr:row>
      <xdr:rowOff>107409</xdr:rowOff>
    </xdr:to>
    <xdr:sp macro="" textlink="">
      <xdr:nvSpPr>
        <xdr:cNvPr id="203" name="楕円 202"/>
        <xdr:cNvSpPr/>
      </xdr:nvSpPr>
      <xdr:spPr>
        <a:xfrm>
          <a:off x="1079500" y="132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98536</xdr:rowOff>
    </xdr:from>
    <xdr:ext cx="599010" cy="259045"/>
    <xdr:sp macro="" textlink="">
      <xdr:nvSpPr>
        <xdr:cNvPr id="204" name="テキスト ボックス 203"/>
        <xdr:cNvSpPr txBox="1"/>
      </xdr:nvSpPr>
      <xdr:spPr>
        <a:xfrm>
          <a:off x="830795" y="133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75257</xdr:rowOff>
    </xdr:from>
    <xdr:to>
      <xdr:col>24</xdr:col>
      <xdr:colOff>63500</xdr:colOff>
      <xdr:row>98</xdr:row>
      <xdr:rowOff>92266</xdr:rowOff>
    </xdr:to>
    <xdr:cxnSp macro="">
      <xdr:nvCxnSpPr>
        <xdr:cNvPr id="232" name="直線コネクタ 231"/>
        <xdr:cNvCxnSpPr/>
      </xdr:nvCxnSpPr>
      <xdr:spPr>
        <a:xfrm>
          <a:off x="3797300" y="16877357"/>
          <a:ext cx="8382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75257</xdr:rowOff>
    </xdr:from>
    <xdr:to>
      <xdr:col>19</xdr:col>
      <xdr:colOff>177800</xdr:colOff>
      <xdr:row>98</xdr:row>
      <xdr:rowOff>82550</xdr:rowOff>
    </xdr:to>
    <xdr:cxnSp macro="">
      <xdr:nvCxnSpPr>
        <xdr:cNvPr id="235" name="直線コネクタ 234"/>
        <xdr:cNvCxnSpPr/>
      </xdr:nvCxnSpPr>
      <xdr:spPr>
        <a:xfrm flipV="1">
          <a:off x="2908300" y="1687735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68948</xdr:rowOff>
    </xdr:from>
    <xdr:to>
      <xdr:col>15</xdr:col>
      <xdr:colOff>50800</xdr:colOff>
      <xdr:row>98</xdr:row>
      <xdr:rowOff>82550</xdr:rowOff>
    </xdr:to>
    <xdr:cxnSp macro="">
      <xdr:nvCxnSpPr>
        <xdr:cNvPr id="238" name="直線コネクタ 237"/>
        <xdr:cNvCxnSpPr/>
      </xdr:nvCxnSpPr>
      <xdr:spPr>
        <a:xfrm>
          <a:off x="2019300" y="1687104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68948</xdr:rowOff>
    </xdr:from>
    <xdr:to>
      <xdr:col>10</xdr:col>
      <xdr:colOff>114300</xdr:colOff>
      <xdr:row>98</xdr:row>
      <xdr:rowOff>79006</xdr:rowOff>
    </xdr:to>
    <xdr:cxnSp macro="">
      <xdr:nvCxnSpPr>
        <xdr:cNvPr id="241" name="直線コネクタ 240"/>
        <xdr:cNvCxnSpPr/>
      </xdr:nvCxnSpPr>
      <xdr:spPr>
        <a:xfrm flipV="1">
          <a:off x="1130300" y="168710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41466</xdr:rowOff>
    </xdr:from>
    <xdr:to>
      <xdr:col>24</xdr:col>
      <xdr:colOff>114300</xdr:colOff>
      <xdr:row>98</xdr:row>
      <xdr:rowOff>143066</xdr:rowOff>
    </xdr:to>
    <xdr:sp macro="" textlink="">
      <xdr:nvSpPr>
        <xdr:cNvPr id="251" name="楕円 250"/>
        <xdr:cNvSpPr/>
      </xdr:nvSpPr>
      <xdr:spPr>
        <a:xfrm>
          <a:off x="4584700" y="168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19893</xdr:rowOff>
    </xdr:from>
    <xdr:ext cx="534377" cy="259045"/>
    <xdr:sp macro="" textlink="">
      <xdr:nvSpPr>
        <xdr:cNvPr id="252" name="衛生費該当値テキスト"/>
        <xdr:cNvSpPr txBox="1"/>
      </xdr:nvSpPr>
      <xdr:spPr>
        <a:xfrm>
          <a:off x="4686300" y="168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24457</xdr:rowOff>
    </xdr:from>
    <xdr:to>
      <xdr:col>20</xdr:col>
      <xdr:colOff>38100</xdr:colOff>
      <xdr:row>98</xdr:row>
      <xdr:rowOff>126057</xdr:rowOff>
    </xdr:to>
    <xdr:sp macro="" textlink="">
      <xdr:nvSpPr>
        <xdr:cNvPr id="253" name="楕円 252"/>
        <xdr:cNvSpPr/>
      </xdr:nvSpPr>
      <xdr:spPr>
        <a:xfrm>
          <a:off x="3746500" y="168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117184</xdr:rowOff>
    </xdr:from>
    <xdr:ext cx="534377" cy="259045"/>
    <xdr:sp macro="" textlink="">
      <xdr:nvSpPr>
        <xdr:cNvPr id="254" name="テキスト ボックス 253"/>
        <xdr:cNvSpPr txBox="1"/>
      </xdr:nvSpPr>
      <xdr:spPr>
        <a:xfrm>
          <a:off x="3530111" y="169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31750</xdr:rowOff>
    </xdr:from>
    <xdr:to>
      <xdr:col>15</xdr:col>
      <xdr:colOff>101600</xdr:colOff>
      <xdr:row>98</xdr:row>
      <xdr:rowOff>133350</xdr:rowOff>
    </xdr:to>
    <xdr:sp macro="" textlink="">
      <xdr:nvSpPr>
        <xdr:cNvPr id="255" name="楕円 254"/>
        <xdr:cNvSpPr/>
      </xdr:nvSpPr>
      <xdr:spPr>
        <a:xfrm>
          <a:off x="2857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124477</xdr:rowOff>
    </xdr:from>
    <xdr:ext cx="534377" cy="259045"/>
    <xdr:sp macro="" textlink="">
      <xdr:nvSpPr>
        <xdr:cNvPr id="256" name="テキスト ボックス 255"/>
        <xdr:cNvSpPr txBox="1"/>
      </xdr:nvSpPr>
      <xdr:spPr>
        <a:xfrm>
          <a:off x="2641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18148</xdr:rowOff>
    </xdr:from>
    <xdr:to>
      <xdr:col>10</xdr:col>
      <xdr:colOff>165100</xdr:colOff>
      <xdr:row>98</xdr:row>
      <xdr:rowOff>119748</xdr:rowOff>
    </xdr:to>
    <xdr:sp macro="" textlink="">
      <xdr:nvSpPr>
        <xdr:cNvPr id="257" name="楕円 256"/>
        <xdr:cNvSpPr/>
      </xdr:nvSpPr>
      <xdr:spPr>
        <a:xfrm>
          <a:off x="1968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110875</xdr:rowOff>
    </xdr:from>
    <xdr:ext cx="534377" cy="259045"/>
    <xdr:sp macro="" textlink="">
      <xdr:nvSpPr>
        <xdr:cNvPr id="258" name="テキスト ボックス 257"/>
        <xdr:cNvSpPr txBox="1"/>
      </xdr:nvSpPr>
      <xdr:spPr>
        <a:xfrm>
          <a:off x="1752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28206</xdr:rowOff>
    </xdr:from>
    <xdr:to>
      <xdr:col>6</xdr:col>
      <xdr:colOff>38100</xdr:colOff>
      <xdr:row>98</xdr:row>
      <xdr:rowOff>129806</xdr:rowOff>
    </xdr:to>
    <xdr:sp macro="" textlink="">
      <xdr:nvSpPr>
        <xdr:cNvPr id="259" name="楕円 258"/>
        <xdr:cNvSpPr/>
      </xdr:nvSpPr>
      <xdr:spPr>
        <a:xfrm>
          <a:off x="1079500" y="168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120933</xdr:rowOff>
    </xdr:from>
    <xdr:ext cx="534377" cy="259045"/>
    <xdr:sp macro="" textlink="">
      <xdr:nvSpPr>
        <xdr:cNvPr id="260" name="テキスト ボックス 259"/>
        <xdr:cNvSpPr txBox="1"/>
      </xdr:nvSpPr>
      <xdr:spPr>
        <a:xfrm>
          <a:off x="863111" y="169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141072</xdr:rowOff>
    </xdr:from>
    <xdr:to>
      <xdr:col>55</xdr:col>
      <xdr:colOff>0</xdr:colOff>
      <xdr:row>37</xdr:row>
      <xdr:rowOff>144500</xdr:rowOff>
    </xdr:to>
    <xdr:cxnSp macro="">
      <xdr:nvCxnSpPr>
        <xdr:cNvPr id="287" name="直線コネクタ 286"/>
        <xdr:cNvCxnSpPr/>
      </xdr:nvCxnSpPr>
      <xdr:spPr>
        <a:xfrm>
          <a:off x="9639300" y="648472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141072</xdr:rowOff>
    </xdr:from>
    <xdr:to>
      <xdr:col>50</xdr:col>
      <xdr:colOff>114300</xdr:colOff>
      <xdr:row>37</xdr:row>
      <xdr:rowOff>144500</xdr:rowOff>
    </xdr:to>
    <xdr:cxnSp macro="">
      <xdr:nvCxnSpPr>
        <xdr:cNvPr id="290" name="直線コネクタ 289"/>
        <xdr:cNvCxnSpPr/>
      </xdr:nvCxnSpPr>
      <xdr:spPr>
        <a:xfrm flipV="1">
          <a:off x="8750300" y="648472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141986</xdr:rowOff>
    </xdr:from>
    <xdr:to>
      <xdr:col>45</xdr:col>
      <xdr:colOff>177800</xdr:colOff>
      <xdr:row>37</xdr:row>
      <xdr:rowOff>144500</xdr:rowOff>
    </xdr:to>
    <xdr:cxnSp macro="">
      <xdr:nvCxnSpPr>
        <xdr:cNvPr id="293" name="直線コネクタ 292"/>
        <xdr:cNvCxnSpPr/>
      </xdr:nvCxnSpPr>
      <xdr:spPr>
        <a:xfrm>
          <a:off x="7861300" y="648563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117754</xdr:rowOff>
    </xdr:from>
    <xdr:to>
      <xdr:col>41</xdr:col>
      <xdr:colOff>50800</xdr:colOff>
      <xdr:row>37</xdr:row>
      <xdr:rowOff>141986</xdr:rowOff>
    </xdr:to>
    <xdr:cxnSp macro="">
      <xdr:nvCxnSpPr>
        <xdr:cNvPr id="296" name="直線コネクタ 295"/>
        <xdr:cNvCxnSpPr/>
      </xdr:nvCxnSpPr>
      <xdr:spPr>
        <a:xfrm>
          <a:off x="6972300" y="646140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93700</xdr:rowOff>
    </xdr:from>
    <xdr:to>
      <xdr:col>55</xdr:col>
      <xdr:colOff>50800</xdr:colOff>
      <xdr:row>38</xdr:row>
      <xdr:rowOff>23850</xdr:rowOff>
    </xdr:to>
    <xdr:sp macro="" textlink="">
      <xdr:nvSpPr>
        <xdr:cNvPr id="306" name="楕円 305"/>
        <xdr:cNvSpPr/>
      </xdr:nvSpPr>
      <xdr:spPr>
        <a:xfrm>
          <a:off x="104267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72127</xdr:rowOff>
    </xdr:from>
    <xdr:ext cx="378565" cy="259045"/>
    <xdr:sp macro="" textlink="">
      <xdr:nvSpPr>
        <xdr:cNvPr id="307" name="労働費該当値テキスト"/>
        <xdr:cNvSpPr txBox="1"/>
      </xdr:nvSpPr>
      <xdr:spPr>
        <a:xfrm>
          <a:off x="10528300" y="64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90272</xdr:rowOff>
    </xdr:from>
    <xdr:to>
      <xdr:col>50</xdr:col>
      <xdr:colOff>165100</xdr:colOff>
      <xdr:row>38</xdr:row>
      <xdr:rowOff>20422</xdr:rowOff>
    </xdr:to>
    <xdr:sp macro="" textlink="">
      <xdr:nvSpPr>
        <xdr:cNvPr id="308" name="楕円 307"/>
        <xdr:cNvSpPr/>
      </xdr:nvSpPr>
      <xdr:spPr>
        <a:xfrm>
          <a:off x="9588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11548</xdr:rowOff>
    </xdr:from>
    <xdr:ext cx="378565" cy="259045"/>
    <xdr:sp macro="" textlink="">
      <xdr:nvSpPr>
        <xdr:cNvPr id="309" name="テキスト ボックス 30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93700</xdr:rowOff>
    </xdr:from>
    <xdr:to>
      <xdr:col>46</xdr:col>
      <xdr:colOff>38100</xdr:colOff>
      <xdr:row>38</xdr:row>
      <xdr:rowOff>23850</xdr:rowOff>
    </xdr:to>
    <xdr:sp macro="" textlink="">
      <xdr:nvSpPr>
        <xdr:cNvPr id="310" name="楕円 309"/>
        <xdr:cNvSpPr/>
      </xdr:nvSpPr>
      <xdr:spPr>
        <a:xfrm>
          <a:off x="8699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14977</xdr:rowOff>
    </xdr:from>
    <xdr:ext cx="378565" cy="259045"/>
    <xdr:sp macro="" textlink="">
      <xdr:nvSpPr>
        <xdr:cNvPr id="311" name="テキスト ボックス 310"/>
        <xdr:cNvSpPr txBox="1"/>
      </xdr:nvSpPr>
      <xdr:spPr>
        <a:xfrm>
          <a:off x="8561017" y="65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91186</xdr:rowOff>
    </xdr:from>
    <xdr:to>
      <xdr:col>41</xdr:col>
      <xdr:colOff>101600</xdr:colOff>
      <xdr:row>38</xdr:row>
      <xdr:rowOff>21336</xdr:rowOff>
    </xdr:to>
    <xdr:sp macro="" textlink="">
      <xdr:nvSpPr>
        <xdr:cNvPr id="312" name="楕円 311"/>
        <xdr:cNvSpPr/>
      </xdr:nvSpPr>
      <xdr:spPr>
        <a:xfrm>
          <a:off x="7810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12463</xdr:rowOff>
    </xdr:from>
    <xdr:ext cx="378565" cy="259045"/>
    <xdr:sp macro="" textlink="">
      <xdr:nvSpPr>
        <xdr:cNvPr id="313" name="テキスト ボックス 312"/>
        <xdr:cNvSpPr txBox="1"/>
      </xdr:nvSpPr>
      <xdr:spPr>
        <a:xfrm>
          <a:off x="7672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66954</xdr:rowOff>
    </xdr:from>
    <xdr:to>
      <xdr:col>36</xdr:col>
      <xdr:colOff>165100</xdr:colOff>
      <xdr:row>37</xdr:row>
      <xdr:rowOff>168554</xdr:rowOff>
    </xdr:to>
    <xdr:sp macro="" textlink="">
      <xdr:nvSpPr>
        <xdr:cNvPr id="314" name="楕円 313"/>
        <xdr:cNvSpPr/>
      </xdr:nvSpPr>
      <xdr:spPr>
        <a:xfrm>
          <a:off x="6921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159681</xdr:rowOff>
    </xdr:from>
    <xdr:ext cx="378565" cy="259045"/>
    <xdr:sp macro="" textlink="">
      <xdr:nvSpPr>
        <xdr:cNvPr id="315" name="テキスト ボックス 314"/>
        <xdr:cNvSpPr txBox="1"/>
      </xdr:nvSpPr>
      <xdr:spPr>
        <a:xfrm>
          <a:off x="6783017" y="6503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16942</xdr:rowOff>
    </xdr:from>
    <xdr:to>
      <xdr:col>55</xdr:col>
      <xdr:colOff>0</xdr:colOff>
      <xdr:row>59</xdr:row>
      <xdr:rowOff>19989</xdr:rowOff>
    </xdr:to>
    <xdr:cxnSp macro="">
      <xdr:nvCxnSpPr>
        <xdr:cNvPr id="344" name="直線コネクタ 343"/>
        <xdr:cNvCxnSpPr/>
      </xdr:nvCxnSpPr>
      <xdr:spPr>
        <a:xfrm>
          <a:off x="9639300" y="1013249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8255</xdr:rowOff>
    </xdr:from>
    <xdr:to>
      <xdr:col>50</xdr:col>
      <xdr:colOff>114300</xdr:colOff>
      <xdr:row>59</xdr:row>
      <xdr:rowOff>16942</xdr:rowOff>
    </xdr:to>
    <xdr:cxnSp macro="">
      <xdr:nvCxnSpPr>
        <xdr:cNvPr id="347" name="直線コネクタ 346"/>
        <xdr:cNvCxnSpPr/>
      </xdr:nvCxnSpPr>
      <xdr:spPr>
        <a:xfrm>
          <a:off x="8750300" y="101238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8255</xdr:rowOff>
    </xdr:from>
    <xdr:to>
      <xdr:col>45</xdr:col>
      <xdr:colOff>177800</xdr:colOff>
      <xdr:row>59</xdr:row>
      <xdr:rowOff>12903</xdr:rowOff>
    </xdr:to>
    <xdr:cxnSp macro="">
      <xdr:nvCxnSpPr>
        <xdr:cNvPr id="350" name="直線コネクタ 349"/>
        <xdr:cNvCxnSpPr/>
      </xdr:nvCxnSpPr>
      <xdr:spPr>
        <a:xfrm flipV="1">
          <a:off x="7861300" y="1012380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12903</xdr:rowOff>
    </xdr:from>
    <xdr:to>
      <xdr:col>41</xdr:col>
      <xdr:colOff>50800</xdr:colOff>
      <xdr:row>59</xdr:row>
      <xdr:rowOff>22047</xdr:rowOff>
    </xdr:to>
    <xdr:cxnSp macro="">
      <xdr:nvCxnSpPr>
        <xdr:cNvPr id="353" name="直線コネクタ 352"/>
        <xdr:cNvCxnSpPr/>
      </xdr:nvCxnSpPr>
      <xdr:spPr>
        <a:xfrm flipV="1">
          <a:off x="6972300" y="101284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140639</xdr:rowOff>
    </xdr:from>
    <xdr:to>
      <xdr:col>55</xdr:col>
      <xdr:colOff>50800</xdr:colOff>
      <xdr:row>59</xdr:row>
      <xdr:rowOff>70789</xdr:rowOff>
    </xdr:to>
    <xdr:sp macro="" textlink="">
      <xdr:nvSpPr>
        <xdr:cNvPr id="363" name="楕円 362"/>
        <xdr:cNvSpPr/>
      </xdr:nvSpPr>
      <xdr:spPr>
        <a:xfrm>
          <a:off x="10426700" y="100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55566</xdr:rowOff>
    </xdr:from>
    <xdr:ext cx="378565" cy="259045"/>
    <xdr:sp macro="" textlink="">
      <xdr:nvSpPr>
        <xdr:cNvPr id="364" name="農林水産業費該当値テキスト"/>
        <xdr:cNvSpPr txBox="1"/>
      </xdr:nvSpPr>
      <xdr:spPr>
        <a:xfrm>
          <a:off x="10528300" y="99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137592</xdr:rowOff>
    </xdr:from>
    <xdr:to>
      <xdr:col>50</xdr:col>
      <xdr:colOff>165100</xdr:colOff>
      <xdr:row>59</xdr:row>
      <xdr:rowOff>67742</xdr:rowOff>
    </xdr:to>
    <xdr:sp macro="" textlink="">
      <xdr:nvSpPr>
        <xdr:cNvPr id="365" name="楕円 364"/>
        <xdr:cNvSpPr/>
      </xdr:nvSpPr>
      <xdr:spPr>
        <a:xfrm>
          <a:off x="9588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58869</xdr:rowOff>
    </xdr:from>
    <xdr:ext cx="378565" cy="259045"/>
    <xdr:sp macro="" textlink="">
      <xdr:nvSpPr>
        <xdr:cNvPr id="366" name="テキスト ボックス 365"/>
        <xdr:cNvSpPr txBox="1"/>
      </xdr:nvSpPr>
      <xdr:spPr>
        <a:xfrm>
          <a:off x="9450017" y="10174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128905</xdr:rowOff>
    </xdr:from>
    <xdr:to>
      <xdr:col>46</xdr:col>
      <xdr:colOff>38100</xdr:colOff>
      <xdr:row>59</xdr:row>
      <xdr:rowOff>59055</xdr:rowOff>
    </xdr:to>
    <xdr:sp macro="" textlink="">
      <xdr:nvSpPr>
        <xdr:cNvPr id="367" name="楕円 366"/>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50182</xdr:rowOff>
    </xdr:from>
    <xdr:ext cx="378565" cy="259045"/>
    <xdr:sp macro="" textlink="">
      <xdr:nvSpPr>
        <xdr:cNvPr id="368" name="テキスト ボックス 367"/>
        <xdr:cNvSpPr txBox="1"/>
      </xdr:nvSpPr>
      <xdr:spPr>
        <a:xfrm>
          <a:off x="8561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133553</xdr:rowOff>
    </xdr:from>
    <xdr:to>
      <xdr:col>41</xdr:col>
      <xdr:colOff>101600</xdr:colOff>
      <xdr:row>59</xdr:row>
      <xdr:rowOff>63703</xdr:rowOff>
    </xdr:to>
    <xdr:sp macro="" textlink="">
      <xdr:nvSpPr>
        <xdr:cNvPr id="369" name="楕円 368"/>
        <xdr:cNvSpPr/>
      </xdr:nvSpPr>
      <xdr:spPr>
        <a:xfrm>
          <a:off x="7810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54830</xdr:rowOff>
    </xdr:from>
    <xdr:ext cx="378565" cy="259045"/>
    <xdr:sp macro="" textlink="">
      <xdr:nvSpPr>
        <xdr:cNvPr id="370" name="テキスト ボックス 369"/>
        <xdr:cNvSpPr txBox="1"/>
      </xdr:nvSpPr>
      <xdr:spPr>
        <a:xfrm>
          <a:off x="7672017" y="1017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142697</xdr:rowOff>
    </xdr:from>
    <xdr:to>
      <xdr:col>36</xdr:col>
      <xdr:colOff>165100</xdr:colOff>
      <xdr:row>59</xdr:row>
      <xdr:rowOff>72847</xdr:rowOff>
    </xdr:to>
    <xdr:sp macro="" textlink="">
      <xdr:nvSpPr>
        <xdr:cNvPr id="371" name="楕円 370"/>
        <xdr:cNvSpPr/>
      </xdr:nvSpPr>
      <xdr:spPr>
        <a:xfrm>
          <a:off x="6921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63974</xdr:rowOff>
    </xdr:from>
    <xdr:ext cx="378565" cy="259045"/>
    <xdr:sp macro="" textlink="">
      <xdr:nvSpPr>
        <xdr:cNvPr id="372" name="テキスト ボックス 371"/>
        <xdr:cNvSpPr txBox="1"/>
      </xdr:nvSpPr>
      <xdr:spPr>
        <a:xfrm>
          <a:off x="6783017" y="1017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107879</xdr:rowOff>
    </xdr:from>
    <xdr:to>
      <xdr:col>55</xdr:col>
      <xdr:colOff>0</xdr:colOff>
      <xdr:row>78</xdr:row>
      <xdr:rowOff>108427</xdr:rowOff>
    </xdr:to>
    <xdr:cxnSp macro="">
      <xdr:nvCxnSpPr>
        <xdr:cNvPr id="399" name="直線コネクタ 398"/>
        <xdr:cNvCxnSpPr/>
      </xdr:nvCxnSpPr>
      <xdr:spPr>
        <a:xfrm flipV="1">
          <a:off x="9639300" y="13480979"/>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82824</xdr:rowOff>
    </xdr:from>
    <xdr:to>
      <xdr:col>50</xdr:col>
      <xdr:colOff>114300</xdr:colOff>
      <xdr:row>78</xdr:row>
      <xdr:rowOff>108427</xdr:rowOff>
    </xdr:to>
    <xdr:cxnSp macro="">
      <xdr:nvCxnSpPr>
        <xdr:cNvPr id="402" name="直線コネクタ 401"/>
        <xdr:cNvCxnSpPr/>
      </xdr:nvCxnSpPr>
      <xdr:spPr>
        <a:xfrm>
          <a:off x="8750300" y="1345592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82824</xdr:rowOff>
    </xdr:from>
    <xdr:to>
      <xdr:col>45</xdr:col>
      <xdr:colOff>177800</xdr:colOff>
      <xdr:row>78</xdr:row>
      <xdr:rowOff>103422</xdr:rowOff>
    </xdr:to>
    <xdr:cxnSp macro="">
      <xdr:nvCxnSpPr>
        <xdr:cNvPr id="405" name="直線コネクタ 404"/>
        <xdr:cNvCxnSpPr/>
      </xdr:nvCxnSpPr>
      <xdr:spPr>
        <a:xfrm flipV="1">
          <a:off x="7861300" y="13455924"/>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103284</xdr:rowOff>
    </xdr:from>
    <xdr:to>
      <xdr:col>41</xdr:col>
      <xdr:colOff>50800</xdr:colOff>
      <xdr:row>78</xdr:row>
      <xdr:rowOff>103422</xdr:rowOff>
    </xdr:to>
    <xdr:cxnSp macro="">
      <xdr:nvCxnSpPr>
        <xdr:cNvPr id="408" name="直線コネクタ 407"/>
        <xdr:cNvCxnSpPr/>
      </xdr:nvCxnSpPr>
      <xdr:spPr>
        <a:xfrm>
          <a:off x="6972300" y="1347638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57079</xdr:rowOff>
    </xdr:from>
    <xdr:to>
      <xdr:col>55</xdr:col>
      <xdr:colOff>50800</xdr:colOff>
      <xdr:row>78</xdr:row>
      <xdr:rowOff>158679</xdr:rowOff>
    </xdr:to>
    <xdr:sp macro="" textlink="">
      <xdr:nvSpPr>
        <xdr:cNvPr id="418" name="楕円 417"/>
        <xdr:cNvSpPr/>
      </xdr:nvSpPr>
      <xdr:spPr>
        <a:xfrm>
          <a:off x="104267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143456</xdr:rowOff>
    </xdr:from>
    <xdr:ext cx="469744" cy="259045"/>
    <xdr:sp macro="" textlink="">
      <xdr:nvSpPr>
        <xdr:cNvPr id="419" name="商工費該当値テキスト"/>
        <xdr:cNvSpPr txBox="1"/>
      </xdr:nvSpPr>
      <xdr:spPr>
        <a:xfrm>
          <a:off x="10528300" y="133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57627</xdr:rowOff>
    </xdr:from>
    <xdr:to>
      <xdr:col>50</xdr:col>
      <xdr:colOff>165100</xdr:colOff>
      <xdr:row>78</xdr:row>
      <xdr:rowOff>159227</xdr:rowOff>
    </xdr:to>
    <xdr:sp macro="" textlink="">
      <xdr:nvSpPr>
        <xdr:cNvPr id="420" name="楕円 419"/>
        <xdr:cNvSpPr/>
      </xdr:nvSpPr>
      <xdr:spPr>
        <a:xfrm>
          <a:off x="95885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150354</xdr:rowOff>
    </xdr:from>
    <xdr:ext cx="469744" cy="259045"/>
    <xdr:sp macro="" textlink="">
      <xdr:nvSpPr>
        <xdr:cNvPr id="421" name="テキスト ボックス 420"/>
        <xdr:cNvSpPr txBox="1"/>
      </xdr:nvSpPr>
      <xdr:spPr>
        <a:xfrm>
          <a:off x="9404428" y="1352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32024</xdr:rowOff>
    </xdr:from>
    <xdr:to>
      <xdr:col>46</xdr:col>
      <xdr:colOff>38100</xdr:colOff>
      <xdr:row>78</xdr:row>
      <xdr:rowOff>133624</xdr:rowOff>
    </xdr:to>
    <xdr:sp macro="" textlink="">
      <xdr:nvSpPr>
        <xdr:cNvPr id="422" name="楕円 421"/>
        <xdr:cNvSpPr/>
      </xdr:nvSpPr>
      <xdr:spPr>
        <a:xfrm>
          <a:off x="8699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124751</xdr:rowOff>
    </xdr:from>
    <xdr:ext cx="469744" cy="259045"/>
    <xdr:sp macro="" textlink="">
      <xdr:nvSpPr>
        <xdr:cNvPr id="423" name="テキスト ボックス 422"/>
        <xdr:cNvSpPr txBox="1"/>
      </xdr:nvSpPr>
      <xdr:spPr>
        <a:xfrm>
          <a:off x="8515428" y="134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52622</xdr:rowOff>
    </xdr:from>
    <xdr:to>
      <xdr:col>41</xdr:col>
      <xdr:colOff>101600</xdr:colOff>
      <xdr:row>78</xdr:row>
      <xdr:rowOff>154222</xdr:rowOff>
    </xdr:to>
    <xdr:sp macro="" textlink="">
      <xdr:nvSpPr>
        <xdr:cNvPr id="424" name="楕円 423"/>
        <xdr:cNvSpPr/>
      </xdr:nvSpPr>
      <xdr:spPr>
        <a:xfrm>
          <a:off x="7810500" y="134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145349</xdr:rowOff>
    </xdr:from>
    <xdr:ext cx="469744" cy="259045"/>
    <xdr:sp macro="" textlink="">
      <xdr:nvSpPr>
        <xdr:cNvPr id="425" name="テキスト ボックス 424"/>
        <xdr:cNvSpPr txBox="1"/>
      </xdr:nvSpPr>
      <xdr:spPr>
        <a:xfrm>
          <a:off x="7626428" y="135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52484</xdr:rowOff>
    </xdr:from>
    <xdr:to>
      <xdr:col>36</xdr:col>
      <xdr:colOff>165100</xdr:colOff>
      <xdr:row>78</xdr:row>
      <xdr:rowOff>154084</xdr:rowOff>
    </xdr:to>
    <xdr:sp macro="" textlink="">
      <xdr:nvSpPr>
        <xdr:cNvPr id="426" name="楕円 425"/>
        <xdr:cNvSpPr/>
      </xdr:nvSpPr>
      <xdr:spPr>
        <a:xfrm>
          <a:off x="6921500" y="134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145211</xdr:rowOff>
    </xdr:from>
    <xdr:ext cx="469744" cy="259045"/>
    <xdr:sp macro="" textlink="">
      <xdr:nvSpPr>
        <xdr:cNvPr id="427" name="テキスト ボックス 426"/>
        <xdr:cNvSpPr txBox="1"/>
      </xdr:nvSpPr>
      <xdr:spPr>
        <a:xfrm>
          <a:off x="6737428" y="135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146656</xdr:rowOff>
    </xdr:from>
    <xdr:to>
      <xdr:col>55</xdr:col>
      <xdr:colOff>0</xdr:colOff>
      <xdr:row>99</xdr:row>
      <xdr:rowOff>8238</xdr:rowOff>
    </xdr:to>
    <xdr:cxnSp macro="">
      <xdr:nvCxnSpPr>
        <xdr:cNvPr id="459" name="直線コネクタ 458"/>
        <xdr:cNvCxnSpPr/>
      </xdr:nvCxnSpPr>
      <xdr:spPr>
        <a:xfrm>
          <a:off x="9639300" y="16948756"/>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128172</xdr:rowOff>
    </xdr:from>
    <xdr:to>
      <xdr:col>50</xdr:col>
      <xdr:colOff>114300</xdr:colOff>
      <xdr:row>98</xdr:row>
      <xdr:rowOff>146656</xdr:rowOff>
    </xdr:to>
    <xdr:cxnSp macro="">
      <xdr:nvCxnSpPr>
        <xdr:cNvPr id="462" name="直線コネクタ 461"/>
        <xdr:cNvCxnSpPr/>
      </xdr:nvCxnSpPr>
      <xdr:spPr>
        <a:xfrm>
          <a:off x="8750300" y="1693027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128172</xdr:rowOff>
    </xdr:from>
    <xdr:to>
      <xdr:col>45</xdr:col>
      <xdr:colOff>177800</xdr:colOff>
      <xdr:row>99</xdr:row>
      <xdr:rowOff>82615</xdr:rowOff>
    </xdr:to>
    <xdr:cxnSp macro="">
      <xdr:nvCxnSpPr>
        <xdr:cNvPr id="465" name="直線コネクタ 464"/>
        <xdr:cNvCxnSpPr/>
      </xdr:nvCxnSpPr>
      <xdr:spPr>
        <a:xfrm flipV="1">
          <a:off x="7861300" y="16930272"/>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76051</xdr:rowOff>
    </xdr:from>
    <xdr:to>
      <xdr:col>41</xdr:col>
      <xdr:colOff>50800</xdr:colOff>
      <xdr:row>99</xdr:row>
      <xdr:rowOff>82615</xdr:rowOff>
    </xdr:to>
    <xdr:cxnSp macro="">
      <xdr:nvCxnSpPr>
        <xdr:cNvPr id="468" name="直線コネクタ 467"/>
        <xdr:cNvCxnSpPr/>
      </xdr:nvCxnSpPr>
      <xdr:spPr>
        <a:xfrm>
          <a:off x="6972300" y="1704960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128888</xdr:rowOff>
    </xdr:from>
    <xdr:to>
      <xdr:col>55</xdr:col>
      <xdr:colOff>50800</xdr:colOff>
      <xdr:row>99</xdr:row>
      <xdr:rowOff>59038</xdr:rowOff>
    </xdr:to>
    <xdr:sp macro="" textlink="">
      <xdr:nvSpPr>
        <xdr:cNvPr id="478" name="楕円 477"/>
        <xdr:cNvSpPr/>
      </xdr:nvSpPr>
      <xdr:spPr>
        <a:xfrm>
          <a:off x="10426700" y="169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43815</xdr:rowOff>
    </xdr:from>
    <xdr:ext cx="534377" cy="259045"/>
    <xdr:sp macro="" textlink="">
      <xdr:nvSpPr>
        <xdr:cNvPr id="479" name="土木費該当値テキスト"/>
        <xdr:cNvSpPr txBox="1"/>
      </xdr:nvSpPr>
      <xdr:spPr>
        <a:xfrm>
          <a:off x="10528300" y="168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95856</xdr:rowOff>
    </xdr:from>
    <xdr:to>
      <xdr:col>50</xdr:col>
      <xdr:colOff>165100</xdr:colOff>
      <xdr:row>99</xdr:row>
      <xdr:rowOff>26006</xdr:rowOff>
    </xdr:to>
    <xdr:sp macro="" textlink="">
      <xdr:nvSpPr>
        <xdr:cNvPr id="480" name="楕円 479"/>
        <xdr:cNvSpPr/>
      </xdr:nvSpPr>
      <xdr:spPr>
        <a:xfrm>
          <a:off x="9588500" y="168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17133</xdr:rowOff>
    </xdr:from>
    <xdr:ext cx="534377" cy="259045"/>
    <xdr:sp macro="" textlink="">
      <xdr:nvSpPr>
        <xdr:cNvPr id="481" name="テキスト ボックス 480"/>
        <xdr:cNvSpPr txBox="1"/>
      </xdr:nvSpPr>
      <xdr:spPr>
        <a:xfrm>
          <a:off x="9372111" y="16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77372</xdr:rowOff>
    </xdr:from>
    <xdr:to>
      <xdr:col>46</xdr:col>
      <xdr:colOff>38100</xdr:colOff>
      <xdr:row>99</xdr:row>
      <xdr:rowOff>7522</xdr:rowOff>
    </xdr:to>
    <xdr:sp macro="" textlink="">
      <xdr:nvSpPr>
        <xdr:cNvPr id="482" name="楕円 481"/>
        <xdr:cNvSpPr/>
      </xdr:nvSpPr>
      <xdr:spPr>
        <a:xfrm>
          <a:off x="8699500" y="16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170099</xdr:rowOff>
    </xdr:from>
    <xdr:ext cx="534377" cy="259045"/>
    <xdr:sp macro="" textlink="">
      <xdr:nvSpPr>
        <xdr:cNvPr id="483" name="テキスト ボックス 482"/>
        <xdr:cNvSpPr txBox="1"/>
      </xdr:nvSpPr>
      <xdr:spPr>
        <a:xfrm>
          <a:off x="8483111" y="169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31815</xdr:rowOff>
    </xdr:from>
    <xdr:to>
      <xdr:col>41</xdr:col>
      <xdr:colOff>101600</xdr:colOff>
      <xdr:row>99</xdr:row>
      <xdr:rowOff>133415</xdr:rowOff>
    </xdr:to>
    <xdr:sp macro="" textlink="">
      <xdr:nvSpPr>
        <xdr:cNvPr id="484" name="楕円 483"/>
        <xdr:cNvSpPr/>
      </xdr:nvSpPr>
      <xdr:spPr>
        <a:xfrm>
          <a:off x="7810500" y="170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124542</xdr:rowOff>
    </xdr:from>
    <xdr:ext cx="534377" cy="259045"/>
    <xdr:sp macro="" textlink="">
      <xdr:nvSpPr>
        <xdr:cNvPr id="485" name="テキスト ボックス 484"/>
        <xdr:cNvSpPr txBox="1"/>
      </xdr:nvSpPr>
      <xdr:spPr>
        <a:xfrm>
          <a:off x="7594111" y="170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25251</xdr:rowOff>
    </xdr:from>
    <xdr:to>
      <xdr:col>36</xdr:col>
      <xdr:colOff>165100</xdr:colOff>
      <xdr:row>99</xdr:row>
      <xdr:rowOff>126851</xdr:rowOff>
    </xdr:to>
    <xdr:sp macro="" textlink="">
      <xdr:nvSpPr>
        <xdr:cNvPr id="486" name="楕円 485"/>
        <xdr:cNvSpPr/>
      </xdr:nvSpPr>
      <xdr:spPr>
        <a:xfrm>
          <a:off x="6921500" y="169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117978</xdr:rowOff>
    </xdr:from>
    <xdr:ext cx="534377" cy="259045"/>
    <xdr:sp macro="" textlink="">
      <xdr:nvSpPr>
        <xdr:cNvPr id="487" name="テキスト ボックス 486"/>
        <xdr:cNvSpPr txBox="1"/>
      </xdr:nvSpPr>
      <xdr:spPr>
        <a:xfrm>
          <a:off x="6705111" y="170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111354</xdr:rowOff>
    </xdr:from>
    <xdr:to>
      <xdr:col>85</xdr:col>
      <xdr:colOff>127000</xdr:colOff>
      <xdr:row>34</xdr:row>
      <xdr:rowOff>35230</xdr:rowOff>
    </xdr:to>
    <xdr:cxnSp macro="">
      <xdr:nvCxnSpPr>
        <xdr:cNvPr id="517" name="直線コネクタ 516"/>
        <xdr:cNvCxnSpPr/>
      </xdr:nvCxnSpPr>
      <xdr:spPr>
        <a:xfrm flipV="1">
          <a:off x="15481300" y="5254854"/>
          <a:ext cx="838200" cy="6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35230</xdr:rowOff>
    </xdr:from>
    <xdr:to>
      <xdr:col>81</xdr:col>
      <xdr:colOff>50800</xdr:colOff>
      <xdr:row>35</xdr:row>
      <xdr:rowOff>37821</xdr:rowOff>
    </xdr:to>
    <xdr:cxnSp macro="">
      <xdr:nvCxnSpPr>
        <xdr:cNvPr id="520" name="直線コネクタ 519"/>
        <xdr:cNvCxnSpPr/>
      </xdr:nvCxnSpPr>
      <xdr:spPr>
        <a:xfrm flipV="1">
          <a:off x="14592300" y="5864530"/>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37821</xdr:rowOff>
    </xdr:from>
    <xdr:to>
      <xdr:col>76</xdr:col>
      <xdr:colOff>114300</xdr:colOff>
      <xdr:row>35</xdr:row>
      <xdr:rowOff>48489</xdr:rowOff>
    </xdr:to>
    <xdr:cxnSp macro="">
      <xdr:nvCxnSpPr>
        <xdr:cNvPr id="523" name="直線コネクタ 522"/>
        <xdr:cNvCxnSpPr/>
      </xdr:nvCxnSpPr>
      <xdr:spPr>
        <a:xfrm flipV="1">
          <a:off x="13703300" y="603857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48489</xdr:rowOff>
    </xdr:from>
    <xdr:to>
      <xdr:col>71</xdr:col>
      <xdr:colOff>177800</xdr:colOff>
      <xdr:row>35</xdr:row>
      <xdr:rowOff>170485</xdr:rowOff>
    </xdr:to>
    <xdr:cxnSp macro="">
      <xdr:nvCxnSpPr>
        <xdr:cNvPr id="526" name="直線コネクタ 525"/>
        <xdr:cNvCxnSpPr/>
      </xdr:nvCxnSpPr>
      <xdr:spPr>
        <a:xfrm flipV="1">
          <a:off x="12814300" y="6049239"/>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60554</xdr:rowOff>
    </xdr:from>
    <xdr:to>
      <xdr:col>85</xdr:col>
      <xdr:colOff>177800</xdr:colOff>
      <xdr:row>30</xdr:row>
      <xdr:rowOff>162154</xdr:rowOff>
    </xdr:to>
    <xdr:sp macro="" textlink="">
      <xdr:nvSpPr>
        <xdr:cNvPr id="536" name="楕円 535"/>
        <xdr:cNvSpPr/>
      </xdr:nvSpPr>
      <xdr:spPr>
        <a:xfrm>
          <a:off x="16268700" y="52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13581</xdr:rowOff>
    </xdr:from>
    <xdr:ext cx="534377" cy="259045"/>
    <xdr:sp macro="" textlink="">
      <xdr:nvSpPr>
        <xdr:cNvPr id="537" name="消防費該当値テキスト"/>
        <xdr:cNvSpPr txBox="1"/>
      </xdr:nvSpPr>
      <xdr:spPr>
        <a:xfrm>
          <a:off x="16370300" y="51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155880</xdr:rowOff>
    </xdr:from>
    <xdr:to>
      <xdr:col>81</xdr:col>
      <xdr:colOff>101600</xdr:colOff>
      <xdr:row>34</xdr:row>
      <xdr:rowOff>86030</xdr:rowOff>
    </xdr:to>
    <xdr:sp macro="" textlink="">
      <xdr:nvSpPr>
        <xdr:cNvPr id="538" name="楕円 537"/>
        <xdr:cNvSpPr/>
      </xdr:nvSpPr>
      <xdr:spPr>
        <a:xfrm>
          <a:off x="15430500" y="58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102557</xdr:rowOff>
    </xdr:from>
    <xdr:ext cx="534377" cy="259045"/>
    <xdr:sp macro="" textlink="">
      <xdr:nvSpPr>
        <xdr:cNvPr id="539" name="テキスト ボックス 538"/>
        <xdr:cNvSpPr txBox="1"/>
      </xdr:nvSpPr>
      <xdr:spPr>
        <a:xfrm>
          <a:off x="15214111" y="55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158471</xdr:rowOff>
    </xdr:from>
    <xdr:to>
      <xdr:col>76</xdr:col>
      <xdr:colOff>165100</xdr:colOff>
      <xdr:row>35</xdr:row>
      <xdr:rowOff>88621</xdr:rowOff>
    </xdr:to>
    <xdr:sp macro="" textlink="">
      <xdr:nvSpPr>
        <xdr:cNvPr id="540" name="楕円 539"/>
        <xdr:cNvSpPr/>
      </xdr:nvSpPr>
      <xdr:spPr>
        <a:xfrm>
          <a:off x="14541500" y="59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79748</xdr:rowOff>
    </xdr:from>
    <xdr:ext cx="534377" cy="259045"/>
    <xdr:sp macro="" textlink="">
      <xdr:nvSpPr>
        <xdr:cNvPr id="541" name="テキスト ボックス 540"/>
        <xdr:cNvSpPr txBox="1"/>
      </xdr:nvSpPr>
      <xdr:spPr>
        <a:xfrm>
          <a:off x="14325111" y="608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169139</xdr:rowOff>
    </xdr:from>
    <xdr:to>
      <xdr:col>72</xdr:col>
      <xdr:colOff>38100</xdr:colOff>
      <xdr:row>35</xdr:row>
      <xdr:rowOff>99289</xdr:rowOff>
    </xdr:to>
    <xdr:sp macro="" textlink="">
      <xdr:nvSpPr>
        <xdr:cNvPr id="542" name="楕円 541"/>
        <xdr:cNvSpPr/>
      </xdr:nvSpPr>
      <xdr:spPr>
        <a:xfrm>
          <a:off x="13652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90416</xdr:rowOff>
    </xdr:from>
    <xdr:ext cx="534377" cy="259045"/>
    <xdr:sp macro="" textlink="">
      <xdr:nvSpPr>
        <xdr:cNvPr id="543" name="テキスト ボックス 542"/>
        <xdr:cNvSpPr txBox="1"/>
      </xdr:nvSpPr>
      <xdr:spPr>
        <a:xfrm>
          <a:off x="13436111" y="609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119685</xdr:rowOff>
    </xdr:from>
    <xdr:to>
      <xdr:col>67</xdr:col>
      <xdr:colOff>101600</xdr:colOff>
      <xdr:row>36</xdr:row>
      <xdr:rowOff>49835</xdr:rowOff>
    </xdr:to>
    <xdr:sp macro="" textlink="">
      <xdr:nvSpPr>
        <xdr:cNvPr id="544" name="楕円 543"/>
        <xdr:cNvSpPr/>
      </xdr:nvSpPr>
      <xdr:spPr>
        <a:xfrm>
          <a:off x="12763500" y="61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40962</xdr:rowOff>
    </xdr:from>
    <xdr:ext cx="534377" cy="259045"/>
    <xdr:sp macro="" textlink="">
      <xdr:nvSpPr>
        <xdr:cNvPr id="545" name="テキスト ボックス 544"/>
        <xdr:cNvSpPr txBox="1"/>
      </xdr:nvSpPr>
      <xdr:spPr>
        <a:xfrm>
          <a:off x="12547111" y="6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90391</xdr:rowOff>
    </xdr:from>
    <xdr:to>
      <xdr:col>85</xdr:col>
      <xdr:colOff>127000</xdr:colOff>
      <xdr:row>57</xdr:row>
      <xdr:rowOff>95877</xdr:rowOff>
    </xdr:to>
    <xdr:cxnSp macro="">
      <xdr:nvCxnSpPr>
        <xdr:cNvPr id="573" name="直線コネクタ 572"/>
        <xdr:cNvCxnSpPr/>
      </xdr:nvCxnSpPr>
      <xdr:spPr>
        <a:xfrm>
          <a:off x="15481300" y="986304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33744</xdr:rowOff>
    </xdr:from>
    <xdr:to>
      <xdr:col>81</xdr:col>
      <xdr:colOff>50800</xdr:colOff>
      <xdr:row>57</xdr:row>
      <xdr:rowOff>90391</xdr:rowOff>
    </xdr:to>
    <xdr:cxnSp macro="">
      <xdr:nvCxnSpPr>
        <xdr:cNvPr id="576" name="直線コネクタ 575"/>
        <xdr:cNvCxnSpPr/>
      </xdr:nvCxnSpPr>
      <xdr:spPr>
        <a:xfrm>
          <a:off x="14592300" y="9806394"/>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33744</xdr:rowOff>
    </xdr:from>
    <xdr:to>
      <xdr:col>76</xdr:col>
      <xdr:colOff>114300</xdr:colOff>
      <xdr:row>57</xdr:row>
      <xdr:rowOff>121892</xdr:rowOff>
    </xdr:to>
    <xdr:cxnSp macro="">
      <xdr:nvCxnSpPr>
        <xdr:cNvPr id="579" name="直線コネクタ 578"/>
        <xdr:cNvCxnSpPr/>
      </xdr:nvCxnSpPr>
      <xdr:spPr>
        <a:xfrm flipV="1">
          <a:off x="13703300" y="9806394"/>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121892</xdr:rowOff>
    </xdr:from>
    <xdr:to>
      <xdr:col>71</xdr:col>
      <xdr:colOff>177800</xdr:colOff>
      <xdr:row>58</xdr:row>
      <xdr:rowOff>38225</xdr:rowOff>
    </xdr:to>
    <xdr:cxnSp macro="">
      <xdr:nvCxnSpPr>
        <xdr:cNvPr id="582" name="直線コネクタ 581"/>
        <xdr:cNvCxnSpPr/>
      </xdr:nvCxnSpPr>
      <xdr:spPr>
        <a:xfrm flipV="1">
          <a:off x="12814300" y="9894542"/>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4" name="テキスト ボックス 583"/>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45077</xdr:rowOff>
    </xdr:from>
    <xdr:to>
      <xdr:col>85</xdr:col>
      <xdr:colOff>177800</xdr:colOff>
      <xdr:row>57</xdr:row>
      <xdr:rowOff>146677</xdr:rowOff>
    </xdr:to>
    <xdr:sp macro="" textlink="">
      <xdr:nvSpPr>
        <xdr:cNvPr id="592" name="楕円 591"/>
        <xdr:cNvSpPr/>
      </xdr:nvSpPr>
      <xdr:spPr>
        <a:xfrm>
          <a:off x="162687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131454</xdr:rowOff>
    </xdr:from>
    <xdr:ext cx="534377" cy="259045"/>
    <xdr:sp macro="" textlink="">
      <xdr:nvSpPr>
        <xdr:cNvPr id="593" name="教育費該当値テキスト"/>
        <xdr:cNvSpPr txBox="1"/>
      </xdr:nvSpPr>
      <xdr:spPr>
        <a:xfrm>
          <a:off x="16370300" y="97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39591</xdr:rowOff>
    </xdr:from>
    <xdr:to>
      <xdr:col>81</xdr:col>
      <xdr:colOff>101600</xdr:colOff>
      <xdr:row>57</xdr:row>
      <xdr:rowOff>141191</xdr:rowOff>
    </xdr:to>
    <xdr:sp macro="" textlink="">
      <xdr:nvSpPr>
        <xdr:cNvPr id="594" name="楕円 593"/>
        <xdr:cNvSpPr/>
      </xdr:nvSpPr>
      <xdr:spPr>
        <a:xfrm>
          <a:off x="154305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132318</xdr:rowOff>
    </xdr:from>
    <xdr:ext cx="534377" cy="259045"/>
    <xdr:sp macro="" textlink="">
      <xdr:nvSpPr>
        <xdr:cNvPr id="595" name="テキスト ボックス 594"/>
        <xdr:cNvSpPr txBox="1"/>
      </xdr:nvSpPr>
      <xdr:spPr>
        <a:xfrm>
          <a:off x="15214111" y="99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154394</xdr:rowOff>
    </xdr:from>
    <xdr:to>
      <xdr:col>76</xdr:col>
      <xdr:colOff>165100</xdr:colOff>
      <xdr:row>57</xdr:row>
      <xdr:rowOff>84544</xdr:rowOff>
    </xdr:to>
    <xdr:sp macro="" textlink="">
      <xdr:nvSpPr>
        <xdr:cNvPr id="596" name="楕円 595"/>
        <xdr:cNvSpPr/>
      </xdr:nvSpPr>
      <xdr:spPr>
        <a:xfrm>
          <a:off x="14541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75671</xdr:rowOff>
    </xdr:from>
    <xdr:ext cx="534377" cy="259045"/>
    <xdr:sp macro="" textlink="">
      <xdr:nvSpPr>
        <xdr:cNvPr id="597" name="テキスト ボックス 596"/>
        <xdr:cNvSpPr txBox="1"/>
      </xdr:nvSpPr>
      <xdr:spPr>
        <a:xfrm>
          <a:off x="14325111" y="98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71092</xdr:rowOff>
    </xdr:from>
    <xdr:to>
      <xdr:col>72</xdr:col>
      <xdr:colOff>38100</xdr:colOff>
      <xdr:row>58</xdr:row>
      <xdr:rowOff>1242</xdr:rowOff>
    </xdr:to>
    <xdr:sp macro="" textlink="">
      <xdr:nvSpPr>
        <xdr:cNvPr id="598" name="楕円 597"/>
        <xdr:cNvSpPr/>
      </xdr:nvSpPr>
      <xdr:spPr>
        <a:xfrm>
          <a:off x="13652500" y="98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163819</xdr:rowOff>
    </xdr:from>
    <xdr:ext cx="534377" cy="259045"/>
    <xdr:sp macro="" textlink="">
      <xdr:nvSpPr>
        <xdr:cNvPr id="599" name="テキスト ボックス 598"/>
        <xdr:cNvSpPr txBox="1"/>
      </xdr:nvSpPr>
      <xdr:spPr>
        <a:xfrm>
          <a:off x="13436111" y="993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158875</xdr:rowOff>
    </xdr:from>
    <xdr:to>
      <xdr:col>67</xdr:col>
      <xdr:colOff>101600</xdr:colOff>
      <xdr:row>58</xdr:row>
      <xdr:rowOff>89025</xdr:rowOff>
    </xdr:to>
    <xdr:sp macro="" textlink="">
      <xdr:nvSpPr>
        <xdr:cNvPr id="600" name="楕円 599"/>
        <xdr:cNvSpPr/>
      </xdr:nvSpPr>
      <xdr:spPr>
        <a:xfrm>
          <a:off x="12763500" y="9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80152</xdr:rowOff>
    </xdr:from>
    <xdr:ext cx="534377" cy="259045"/>
    <xdr:sp macro="" textlink="">
      <xdr:nvSpPr>
        <xdr:cNvPr id="601" name="テキスト ボックス 600"/>
        <xdr:cNvSpPr txBox="1"/>
      </xdr:nvSpPr>
      <xdr:spPr>
        <a:xfrm>
          <a:off x="12547111" y="100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8522</xdr:rowOff>
    </xdr:from>
    <xdr:to>
      <xdr:col>85</xdr:col>
      <xdr:colOff>127000</xdr:colOff>
      <xdr:row>97</xdr:row>
      <xdr:rowOff>8922</xdr:rowOff>
    </xdr:to>
    <xdr:cxnSp macro="">
      <xdr:nvCxnSpPr>
        <xdr:cNvPr id="689" name="直線コネクタ 688"/>
        <xdr:cNvCxnSpPr/>
      </xdr:nvCxnSpPr>
      <xdr:spPr>
        <a:xfrm flipV="1">
          <a:off x="15481300" y="1663917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8922</xdr:rowOff>
    </xdr:from>
    <xdr:to>
      <xdr:col>81</xdr:col>
      <xdr:colOff>50800</xdr:colOff>
      <xdr:row>97</xdr:row>
      <xdr:rowOff>22828</xdr:rowOff>
    </xdr:to>
    <xdr:cxnSp macro="">
      <xdr:nvCxnSpPr>
        <xdr:cNvPr id="692" name="直線コネクタ 691"/>
        <xdr:cNvCxnSpPr/>
      </xdr:nvCxnSpPr>
      <xdr:spPr>
        <a:xfrm flipV="1">
          <a:off x="14592300" y="166395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140500</xdr:rowOff>
    </xdr:from>
    <xdr:to>
      <xdr:col>76</xdr:col>
      <xdr:colOff>114300</xdr:colOff>
      <xdr:row>97</xdr:row>
      <xdr:rowOff>22828</xdr:rowOff>
    </xdr:to>
    <xdr:cxnSp macro="">
      <xdr:nvCxnSpPr>
        <xdr:cNvPr id="695" name="直線コネクタ 694"/>
        <xdr:cNvCxnSpPr/>
      </xdr:nvCxnSpPr>
      <xdr:spPr>
        <a:xfrm>
          <a:off x="13703300" y="1659970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56262</xdr:rowOff>
    </xdr:from>
    <xdr:to>
      <xdr:col>71</xdr:col>
      <xdr:colOff>177800</xdr:colOff>
      <xdr:row>96</xdr:row>
      <xdr:rowOff>140500</xdr:rowOff>
    </xdr:to>
    <xdr:cxnSp macro="">
      <xdr:nvCxnSpPr>
        <xdr:cNvPr id="698" name="直線コネクタ 697"/>
        <xdr:cNvCxnSpPr/>
      </xdr:nvCxnSpPr>
      <xdr:spPr>
        <a:xfrm>
          <a:off x="12814300" y="16515462"/>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129172</xdr:rowOff>
    </xdr:from>
    <xdr:to>
      <xdr:col>85</xdr:col>
      <xdr:colOff>177800</xdr:colOff>
      <xdr:row>97</xdr:row>
      <xdr:rowOff>59322</xdr:rowOff>
    </xdr:to>
    <xdr:sp macro="" textlink="">
      <xdr:nvSpPr>
        <xdr:cNvPr id="708" name="楕円 707"/>
        <xdr:cNvSpPr/>
      </xdr:nvSpPr>
      <xdr:spPr>
        <a:xfrm>
          <a:off x="16268700" y="165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107599</xdr:rowOff>
    </xdr:from>
    <xdr:ext cx="534377" cy="259045"/>
    <xdr:sp macro="" textlink="">
      <xdr:nvSpPr>
        <xdr:cNvPr id="709" name="公債費該当値テキスト"/>
        <xdr:cNvSpPr txBox="1"/>
      </xdr:nvSpPr>
      <xdr:spPr>
        <a:xfrm>
          <a:off x="16370300" y="165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129572</xdr:rowOff>
    </xdr:from>
    <xdr:to>
      <xdr:col>81</xdr:col>
      <xdr:colOff>101600</xdr:colOff>
      <xdr:row>97</xdr:row>
      <xdr:rowOff>59722</xdr:rowOff>
    </xdr:to>
    <xdr:sp macro="" textlink="">
      <xdr:nvSpPr>
        <xdr:cNvPr id="710" name="楕円 709"/>
        <xdr:cNvSpPr/>
      </xdr:nvSpPr>
      <xdr:spPr>
        <a:xfrm>
          <a:off x="15430500" y="16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50849</xdr:rowOff>
    </xdr:from>
    <xdr:ext cx="534377" cy="259045"/>
    <xdr:sp macro="" textlink="">
      <xdr:nvSpPr>
        <xdr:cNvPr id="711" name="テキスト ボックス 710"/>
        <xdr:cNvSpPr txBox="1"/>
      </xdr:nvSpPr>
      <xdr:spPr>
        <a:xfrm>
          <a:off x="15214111" y="1668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143478</xdr:rowOff>
    </xdr:from>
    <xdr:to>
      <xdr:col>76</xdr:col>
      <xdr:colOff>165100</xdr:colOff>
      <xdr:row>97</xdr:row>
      <xdr:rowOff>73628</xdr:rowOff>
    </xdr:to>
    <xdr:sp macro="" textlink="">
      <xdr:nvSpPr>
        <xdr:cNvPr id="712" name="楕円 711"/>
        <xdr:cNvSpPr/>
      </xdr:nvSpPr>
      <xdr:spPr>
        <a:xfrm>
          <a:off x="14541500" y="16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64755</xdr:rowOff>
    </xdr:from>
    <xdr:ext cx="534377" cy="259045"/>
    <xdr:sp macro="" textlink="">
      <xdr:nvSpPr>
        <xdr:cNvPr id="713" name="テキスト ボックス 712"/>
        <xdr:cNvSpPr txBox="1"/>
      </xdr:nvSpPr>
      <xdr:spPr>
        <a:xfrm>
          <a:off x="14325111" y="166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89700</xdr:rowOff>
    </xdr:from>
    <xdr:to>
      <xdr:col>72</xdr:col>
      <xdr:colOff>38100</xdr:colOff>
      <xdr:row>97</xdr:row>
      <xdr:rowOff>19850</xdr:rowOff>
    </xdr:to>
    <xdr:sp macro="" textlink="">
      <xdr:nvSpPr>
        <xdr:cNvPr id="714" name="楕円 713"/>
        <xdr:cNvSpPr/>
      </xdr:nvSpPr>
      <xdr:spPr>
        <a:xfrm>
          <a:off x="13652500" y="16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10977</xdr:rowOff>
    </xdr:from>
    <xdr:ext cx="534377" cy="259045"/>
    <xdr:sp macro="" textlink="">
      <xdr:nvSpPr>
        <xdr:cNvPr id="715" name="テキスト ボックス 714"/>
        <xdr:cNvSpPr txBox="1"/>
      </xdr:nvSpPr>
      <xdr:spPr>
        <a:xfrm>
          <a:off x="13436111" y="16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5462</xdr:rowOff>
    </xdr:from>
    <xdr:to>
      <xdr:col>67</xdr:col>
      <xdr:colOff>101600</xdr:colOff>
      <xdr:row>96</xdr:row>
      <xdr:rowOff>107062</xdr:rowOff>
    </xdr:to>
    <xdr:sp macro="" textlink="">
      <xdr:nvSpPr>
        <xdr:cNvPr id="716" name="楕円 715"/>
        <xdr:cNvSpPr/>
      </xdr:nvSpPr>
      <xdr:spPr>
        <a:xfrm>
          <a:off x="127635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98189</xdr:rowOff>
    </xdr:from>
    <xdr:ext cx="534377" cy="259045"/>
    <xdr:sp macro="" textlink="">
      <xdr:nvSpPr>
        <xdr:cNvPr id="717" name="テキスト ボックス 716"/>
        <xdr:cNvSpPr txBox="1"/>
      </xdr:nvSpPr>
      <xdr:spPr>
        <a:xfrm>
          <a:off x="12547111" y="165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全体の構成比の中で最も大きな割合を占める民生費は、前年度比で住民一人当たり</a:t>
          </a:r>
          <a:r>
            <a:rPr kumimoji="1" lang="en-US" altLang="ja-JP" sz="1300">
              <a:latin typeface="ＭＳ Ｐゴシック" panose="020B0600070205080204" pitchFamily="50" charset="-128"/>
              <a:ea typeface="ＭＳ Ｐゴシック" panose="020B0600070205080204" pitchFamily="50" charset="-128"/>
            </a:rPr>
            <a:t>3,283</a:t>
          </a:r>
          <a:r>
            <a:rPr kumimoji="1" lang="ja-JP" altLang="en-US" sz="1300">
              <a:latin typeface="ＭＳ Ｐゴシック" panose="020B0600070205080204" pitchFamily="50" charset="-128"/>
              <a:ea typeface="ＭＳ Ｐゴシック" panose="020B0600070205080204" pitchFamily="50" charset="-128"/>
            </a:rPr>
            <a:t>円の増加で、</a:t>
          </a:r>
          <a:r>
            <a:rPr kumimoji="1" lang="en-US" altLang="ja-JP" sz="1300">
              <a:latin typeface="ＭＳ Ｐゴシック" panose="020B0600070205080204" pitchFamily="50" charset="-128"/>
              <a:ea typeface="ＭＳ Ｐゴシック" panose="020B0600070205080204" pitchFamily="50" charset="-128"/>
            </a:rPr>
            <a:t>146,968</a:t>
          </a:r>
          <a:r>
            <a:rPr kumimoji="1" lang="ja-JP" altLang="en-US" sz="1300">
              <a:latin typeface="ＭＳ Ｐゴシック" panose="020B0600070205080204" pitchFamily="50" charset="-128"/>
              <a:ea typeface="ＭＳ Ｐゴシック" panose="020B0600070205080204" pitchFamily="50" charset="-128"/>
            </a:rPr>
            <a:t>円となった。児童福祉費が大きく伸びており、民間保育所整備助成事業費の増加が要因となっている。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番目に割合の大きい総務費は、前年度比で住民一人当たり</a:t>
          </a:r>
          <a:r>
            <a:rPr kumimoji="1" lang="en-US" altLang="ja-JP" sz="1300">
              <a:latin typeface="ＭＳ Ｐゴシック" panose="020B0600070205080204" pitchFamily="50" charset="-128"/>
              <a:ea typeface="ＭＳ Ｐゴシック" panose="020B0600070205080204" pitchFamily="50" charset="-128"/>
            </a:rPr>
            <a:t>7,531</a:t>
          </a:r>
          <a:r>
            <a:rPr kumimoji="1" lang="ja-JP" altLang="en-US" sz="1300">
              <a:latin typeface="ＭＳ Ｐゴシック" panose="020B0600070205080204" pitchFamily="50" charset="-128"/>
              <a:ea typeface="ＭＳ Ｐゴシック" panose="020B0600070205080204" pitchFamily="50" charset="-128"/>
            </a:rPr>
            <a:t>円の増加で、</a:t>
          </a:r>
          <a:r>
            <a:rPr kumimoji="1" lang="en-US" altLang="ja-JP" sz="1300">
              <a:latin typeface="ＭＳ Ｐゴシック" panose="020B0600070205080204" pitchFamily="50" charset="-128"/>
              <a:ea typeface="ＭＳ Ｐゴシック" panose="020B0600070205080204" pitchFamily="50" charset="-128"/>
            </a:rPr>
            <a:t>51,963</a:t>
          </a:r>
          <a:r>
            <a:rPr kumimoji="1" lang="ja-JP" altLang="en-US" sz="1300">
              <a:latin typeface="ＭＳ Ｐゴシック" panose="020B0600070205080204" pitchFamily="50" charset="-128"/>
              <a:ea typeface="ＭＳ Ｐゴシック" panose="020B0600070205080204" pitchFamily="50" charset="-128"/>
            </a:rPr>
            <a:t>円となった。財政調整基金積立金の増加が要因となっている。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また、消防費は、前年度比で住民一人当たり</a:t>
          </a:r>
          <a:r>
            <a:rPr kumimoji="1" lang="en-US" altLang="ja-JP" sz="1300">
              <a:latin typeface="ＭＳ Ｐゴシック" panose="020B0600070205080204" pitchFamily="50" charset="-128"/>
              <a:ea typeface="ＭＳ Ｐゴシック" panose="020B0600070205080204" pitchFamily="50" charset="-128"/>
            </a:rPr>
            <a:t>8,001</a:t>
          </a:r>
          <a:r>
            <a:rPr kumimoji="1" lang="ja-JP" altLang="en-US" sz="1300">
              <a:latin typeface="ＭＳ Ｐゴシック" panose="020B0600070205080204" pitchFamily="50" charset="-128"/>
              <a:ea typeface="ＭＳ Ｐゴシック" panose="020B0600070205080204" pitchFamily="50" charset="-128"/>
            </a:rPr>
            <a:t>円の増加で、</a:t>
          </a:r>
          <a:r>
            <a:rPr kumimoji="1" lang="en-US" altLang="ja-JP" sz="1300">
              <a:latin typeface="ＭＳ Ｐゴシック" panose="020B0600070205080204" pitchFamily="50" charset="-128"/>
              <a:ea typeface="ＭＳ Ｐゴシック" panose="020B0600070205080204" pitchFamily="50" charset="-128"/>
            </a:rPr>
            <a:t>24,372</a:t>
          </a:r>
          <a:r>
            <a:rPr kumimoji="1" lang="ja-JP" altLang="en-US" sz="1300">
              <a:latin typeface="ＭＳ Ｐゴシック" panose="020B0600070205080204" pitchFamily="50" charset="-128"/>
              <a:ea typeface="ＭＳ Ｐゴシック" panose="020B0600070205080204" pitchFamily="50" charset="-128"/>
            </a:rPr>
            <a:t>円となった。新消防庁舎建設事業費の増加が要因となっている。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en-US" altLang="ja-JP" sz="1400">
              <a:latin typeface="ＭＳ ゴシック" pitchFamily="49" charset="-128"/>
              <a:ea typeface="ＭＳ ゴシック" pitchFamily="49" charset="-128"/>
            </a:rPr>
            <a:t>4.61</a:t>
          </a:r>
          <a:r>
            <a:rPr kumimoji="1" lang="ja-JP" altLang="en-US" sz="1400">
              <a:latin typeface="ＭＳ ゴシック" pitchFamily="49" charset="-128"/>
              <a:ea typeface="ＭＳ ゴシック" pitchFamily="49" charset="-128"/>
            </a:rPr>
            <a:t>％で、前年度比では、実質収支額が増加となり、また、標準財政規模が減少となったことから、</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増となった。実質収支額の増加要因は、歳入歳出ともに増加しているが、歳入の増加が歳出の増加を上回ったことが挙げられる。また、標準財政規模の減少要因は、臨時財政対策債及び普通交付税が増加したものの、標準税収入額の減少幅が上回っ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全会計の実質収支額が黒字のため、連結実質赤字額は発生せず、連結実質赤字比率は算定されていない。連結実質赤字比率における標準財政規模比の黒字額のポイントは過去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年間で、最高の数値となっている。</a:t>
          </a:r>
        </a:p>
        <a:p>
          <a:r>
            <a:rPr kumimoji="1" lang="ja-JP" altLang="en-US" sz="1400">
              <a:latin typeface="ＭＳ ゴシック" pitchFamily="49" charset="-128"/>
              <a:ea typeface="ＭＳ ゴシック" pitchFamily="49" charset="-128"/>
            </a:rPr>
            <a:t>　前々年度から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億円台を計上した一般会計歳入額は、自主財源・依存財源のいずれも増加しており、一般会計歳出額を上回り、一般会計実質収支額は前年度比で増加した。自主財源の増加要因は、市税、主に市民税（法人割）の増加が挙げられる。また、依存財源の増加要因は、市債、主に臨時財政対策債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水道事業会計は、流動資産の増加が流動負債の増加を上回ったため、資金余剰額は前年比</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43631095</v>
      </c>
      <c r="BO4" s="441"/>
      <c r="BP4" s="441"/>
      <c r="BQ4" s="441"/>
      <c r="BR4" s="441"/>
      <c r="BS4" s="441"/>
      <c r="BT4" s="441"/>
      <c r="BU4" s="442"/>
      <c r="BV4" s="440">
        <v>41323118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4.5999999999999996</v>
      </c>
      <c r="CU4" s="622"/>
      <c r="CV4" s="622"/>
      <c r="CW4" s="622"/>
      <c r="CX4" s="622"/>
      <c r="CY4" s="622"/>
      <c r="CZ4" s="622"/>
      <c r="DA4" s="623"/>
      <c r="DB4" s="621">
        <v>4.0999999999999996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42435931</v>
      </c>
      <c r="BO5" s="446"/>
      <c r="BP5" s="446"/>
      <c r="BQ5" s="446"/>
      <c r="BR5" s="446"/>
      <c r="BS5" s="446"/>
      <c r="BT5" s="446"/>
      <c r="BU5" s="447"/>
      <c r="BV5" s="445">
        <v>40235055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90.6</v>
      </c>
      <c r="CU5" s="416"/>
      <c r="CV5" s="416"/>
      <c r="CW5" s="416"/>
      <c r="CX5" s="416"/>
      <c r="CY5" s="416"/>
      <c r="CZ5" s="416"/>
      <c r="DA5" s="417"/>
      <c r="DB5" s="415">
        <v>96.8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1195164</v>
      </c>
      <c r="BO6" s="446"/>
      <c r="BP6" s="446"/>
      <c r="BQ6" s="446"/>
      <c r="BR6" s="446"/>
      <c r="BS6" s="446"/>
      <c r="BT6" s="446"/>
      <c r="BU6" s="447"/>
      <c r="BV6" s="445">
        <v>1088063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97.4</v>
      </c>
      <c r="CU6" s="596"/>
      <c r="CV6" s="596"/>
      <c r="CW6" s="596"/>
      <c r="CX6" s="596"/>
      <c r="CY6" s="596"/>
      <c r="CZ6" s="596"/>
      <c r="DA6" s="597"/>
      <c r="DB6" s="595">
        <v>102.6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110359</v>
      </c>
      <c r="BO7" s="446"/>
      <c r="BP7" s="446"/>
      <c r="BQ7" s="446"/>
      <c r="BR7" s="446"/>
      <c r="BS7" s="446"/>
      <c r="BT7" s="446"/>
      <c r="BU7" s="447"/>
      <c r="BV7" s="445">
        <v>115912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23509966</v>
      </c>
      <c r="CU7" s="446"/>
      <c r="CV7" s="446"/>
      <c r="CW7" s="446"/>
      <c r="CX7" s="446"/>
      <c r="CY7" s="446"/>
      <c r="CZ7" s="446"/>
      <c r="DA7" s="447"/>
      <c r="DB7" s="445">
        <v>23521903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1084805</v>
      </c>
      <c r="BO8" s="446"/>
      <c r="BP8" s="446"/>
      <c r="BQ8" s="446"/>
      <c r="BR8" s="446"/>
      <c r="BS8" s="446"/>
      <c r="BT8" s="446"/>
      <c r="BU8" s="447"/>
      <c r="BV8" s="445">
        <v>972151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0.89</v>
      </c>
      <c r="CU8" s="559"/>
      <c r="CV8" s="559"/>
      <c r="CW8" s="559"/>
      <c r="CX8" s="559"/>
      <c r="CY8" s="559"/>
      <c r="CZ8" s="559"/>
      <c r="DA8" s="560"/>
      <c r="DB8" s="558">
        <v>0.89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128737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112654</v>
      </c>
      <c r="BO9" s="446"/>
      <c r="BP9" s="446"/>
      <c r="BQ9" s="446"/>
      <c r="BR9" s="446"/>
      <c r="BS9" s="446"/>
      <c r="BT9" s="446"/>
      <c r="BU9" s="447"/>
      <c r="BV9" s="445">
        <v>-323330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8.6</v>
      </c>
      <c r="CU9" s="416"/>
      <c r="CV9" s="416"/>
      <c r="CW9" s="416"/>
      <c r="CX9" s="416"/>
      <c r="CY9" s="416"/>
      <c r="CZ9" s="416"/>
      <c r="DA9" s="417"/>
      <c r="DB9" s="415">
        <v>9.1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129436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2053242</v>
      </c>
      <c r="BO10" s="446"/>
      <c r="BP10" s="446"/>
      <c r="BQ10" s="446"/>
      <c r="BR10" s="446"/>
      <c r="BS10" s="446"/>
      <c r="BT10" s="446"/>
      <c r="BU10" s="447"/>
      <c r="BV10" s="445">
        <v>526126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130519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881959</v>
      </c>
      <c r="BO12" s="446"/>
      <c r="BP12" s="446"/>
      <c r="BQ12" s="446"/>
      <c r="BR12" s="446"/>
      <c r="BS12" s="446"/>
      <c r="BT12" s="446"/>
      <c r="BU12" s="447"/>
      <c r="BV12" s="445">
        <v>1020853</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127810</v>
      </c>
      <c r="S13" s="549"/>
      <c r="T13" s="549"/>
      <c r="U13" s="549"/>
      <c r="V13" s="550"/>
      <c r="W13" s="536" t="s">
        <v>133</v>
      </c>
      <c r="X13" s="458"/>
      <c r="Y13" s="458"/>
      <c r="Z13" s="458"/>
      <c r="AA13" s="458"/>
      <c r="AB13" s="459"/>
      <c r="AC13" s="421">
        <v>355</v>
      </c>
      <c r="AD13" s="422"/>
      <c r="AE13" s="422"/>
      <c r="AF13" s="422"/>
      <c r="AG13" s="423"/>
      <c r="AH13" s="421">
        <v>350</v>
      </c>
      <c r="AI13" s="422"/>
      <c r="AJ13" s="422"/>
      <c r="AK13" s="422"/>
      <c r="AL13" s="424"/>
      <c r="AM13" s="514" t="s">
        <v>134</v>
      </c>
      <c r="AN13" s="419"/>
      <c r="AO13" s="419"/>
      <c r="AP13" s="419"/>
      <c r="AQ13" s="419"/>
      <c r="AR13" s="419"/>
      <c r="AS13" s="419"/>
      <c r="AT13" s="420"/>
      <c r="AU13" s="502" t="s">
        <v>100</v>
      </c>
      <c r="AV13" s="503"/>
      <c r="AW13" s="503"/>
      <c r="AX13" s="503"/>
      <c r="AY13" s="425" t="s">
        <v>135</v>
      </c>
      <c r="AZ13" s="426"/>
      <c r="BA13" s="426"/>
      <c r="BB13" s="426"/>
      <c r="BC13" s="426"/>
      <c r="BD13" s="426"/>
      <c r="BE13" s="426"/>
      <c r="BF13" s="426"/>
      <c r="BG13" s="426"/>
      <c r="BH13" s="426"/>
      <c r="BI13" s="426"/>
      <c r="BJ13" s="426"/>
      <c r="BK13" s="426"/>
      <c r="BL13" s="426"/>
      <c r="BM13" s="427"/>
      <c r="BN13" s="445">
        <v>1283937</v>
      </c>
      <c r="BO13" s="446"/>
      <c r="BP13" s="446"/>
      <c r="BQ13" s="446"/>
      <c r="BR13" s="446"/>
      <c r="BS13" s="446"/>
      <c r="BT13" s="446"/>
      <c r="BU13" s="447"/>
      <c r="BV13" s="445">
        <v>-818057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1.5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130088</v>
      </c>
      <c r="S14" s="549"/>
      <c r="T14" s="549"/>
      <c r="U14" s="549"/>
      <c r="V14" s="550"/>
      <c r="W14" s="551"/>
      <c r="X14" s="461"/>
      <c r="Y14" s="461"/>
      <c r="Z14" s="461"/>
      <c r="AA14" s="461"/>
      <c r="AB14" s="462"/>
      <c r="AC14" s="541">
        <v>0.7</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14.4</v>
      </c>
      <c r="CU14" s="553"/>
      <c r="CV14" s="553"/>
      <c r="CW14" s="553"/>
      <c r="CX14" s="553"/>
      <c r="CY14" s="553"/>
      <c r="CZ14" s="553"/>
      <c r="DA14" s="554"/>
      <c r="DB14" s="552">
        <v>10.199999999999999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127601</v>
      </c>
      <c r="S15" s="549"/>
      <c r="T15" s="549"/>
      <c r="U15" s="549"/>
      <c r="V15" s="550"/>
      <c r="W15" s="536" t="s">
        <v>139</v>
      </c>
      <c r="X15" s="458"/>
      <c r="Y15" s="458"/>
      <c r="Z15" s="458"/>
      <c r="AA15" s="458"/>
      <c r="AB15" s="459"/>
      <c r="AC15" s="421">
        <v>13406</v>
      </c>
      <c r="AD15" s="422"/>
      <c r="AE15" s="422"/>
      <c r="AF15" s="422"/>
      <c r="AG15" s="423"/>
      <c r="AH15" s="421">
        <v>14212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15420600</v>
      </c>
      <c r="BO15" s="441"/>
      <c r="BP15" s="441"/>
      <c r="BQ15" s="441"/>
      <c r="BR15" s="441"/>
      <c r="BS15" s="441"/>
      <c r="BT15" s="441"/>
      <c r="BU15" s="442"/>
      <c r="BV15" s="440">
        <v>16038379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24.6</v>
      </c>
      <c r="AD16" s="542"/>
      <c r="AE16" s="542"/>
      <c r="AF16" s="542"/>
      <c r="AG16" s="543"/>
      <c r="AH16" s="541">
        <v>25.3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17472242</v>
      </c>
      <c r="BO16" s="446"/>
      <c r="BP16" s="446"/>
      <c r="BQ16" s="446"/>
      <c r="BR16" s="446"/>
      <c r="BS16" s="446"/>
      <c r="BT16" s="446"/>
      <c r="BU16" s="447"/>
      <c r="BV16" s="445">
        <v>17724774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40688</v>
      </c>
      <c r="AD17" s="422"/>
      <c r="AE17" s="422"/>
      <c r="AF17" s="422"/>
      <c r="AG17" s="423"/>
      <c r="AH17" s="421">
        <v>41599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19701328</v>
      </c>
      <c r="BO17" s="446"/>
      <c r="BP17" s="446"/>
      <c r="BQ17" s="446"/>
      <c r="BR17" s="446"/>
      <c r="BS17" s="446"/>
      <c r="BT17" s="446"/>
      <c r="BU17" s="447"/>
      <c r="BV17" s="445">
        <v>20511325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17.57</v>
      </c>
      <c r="M18" s="510"/>
      <c r="N18" s="510"/>
      <c r="O18" s="510"/>
      <c r="P18" s="510"/>
      <c r="Q18" s="510"/>
      <c r="R18" s="511"/>
      <c r="S18" s="511"/>
      <c r="T18" s="511"/>
      <c r="U18" s="511"/>
      <c r="V18" s="512"/>
      <c r="W18" s="526"/>
      <c r="X18" s="527"/>
      <c r="Y18" s="527"/>
      <c r="Z18" s="527"/>
      <c r="AA18" s="527"/>
      <c r="AB18" s="537"/>
      <c r="AC18" s="409">
        <v>74.7</v>
      </c>
      <c r="AD18" s="410"/>
      <c r="AE18" s="410"/>
      <c r="AF18" s="410"/>
      <c r="AG18" s="513"/>
      <c r="AH18" s="409">
        <v>74.099999999999994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22974702</v>
      </c>
      <c r="BO18" s="446"/>
      <c r="BP18" s="446"/>
      <c r="BQ18" s="446"/>
      <c r="BR18" s="446"/>
      <c r="BS18" s="446"/>
      <c r="BT18" s="446"/>
      <c r="BU18" s="447"/>
      <c r="BV18" s="445">
        <v>22489307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7327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30050451</v>
      </c>
      <c r="BO19" s="446"/>
      <c r="BP19" s="446"/>
      <c r="BQ19" s="446"/>
      <c r="BR19" s="446"/>
      <c r="BS19" s="446"/>
      <c r="BT19" s="446"/>
      <c r="BU19" s="447"/>
      <c r="BV19" s="445">
        <v>28406012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55910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28423368</v>
      </c>
      <c r="BO23" s="446"/>
      <c r="BP23" s="446"/>
      <c r="BQ23" s="446"/>
      <c r="BR23" s="446"/>
      <c r="BS23" s="446"/>
      <c r="BT23" s="446"/>
      <c r="BU23" s="447"/>
      <c r="BV23" s="445">
        <v>27118363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9210</v>
      </c>
      <c r="R24" s="422"/>
      <c r="S24" s="422"/>
      <c r="T24" s="422"/>
      <c r="U24" s="422"/>
      <c r="V24" s="423"/>
      <c r="W24" s="487"/>
      <c r="X24" s="478"/>
      <c r="Y24" s="479"/>
      <c r="Z24" s="418" t="s">
        <v>163</v>
      </c>
      <c r="AA24" s="419"/>
      <c r="AB24" s="419"/>
      <c r="AC24" s="419"/>
      <c r="AD24" s="419"/>
      <c r="AE24" s="419"/>
      <c r="AF24" s="419"/>
      <c r="AG24" s="420"/>
      <c r="AH24" s="421">
        <v>716</v>
      </c>
      <c r="AI24" s="422"/>
      <c r="AJ24" s="422"/>
      <c r="AK24" s="422"/>
      <c r="AL24" s="423"/>
      <c r="AM24" s="421">
        <v>2260412</v>
      </c>
      <c r="AN24" s="422"/>
      <c r="AO24" s="422"/>
      <c r="AP24" s="422"/>
      <c r="AQ24" s="422"/>
      <c r="AR24" s="423"/>
      <c r="AS24" s="421">
        <v>3157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21942202</v>
      </c>
      <c r="BO24" s="446"/>
      <c r="BP24" s="446"/>
      <c r="BQ24" s="446"/>
      <c r="BR24" s="446"/>
      <c r="BS24" s="446"/>
      <c r="BT24" s="446"/>
      <c r="BU24" s="447"/>
      <c r="BV24" s="445">
        <v>21378253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7440</v>
      </c>
      <c r="R25" s="422"/>
      <c r="S25" s="422"/>
      <c r="T25" s="422"/>
      <c r="U25" s="422"/>
      <c r="V25" s="423"/>
      <c r="W25" s="487"/>
      <c r="X25" s="478"/>
      <c r="Y25" s="479"/>
      <c r="Z25" s="418" t="s">
        <v>166</v>
      </c>
      <c r="AA25" s="419"/>
      <c r="AB25" s="419"/>
      <c r="AC25" s="419"/>
      <c r="AD25" s="419"/>
      <c r="AE25" s="419"/>
      <c r="AF25" s="419"/>
      <c r="AG25" s="420"/>
      <c r="AH25" s="421">
        <v>153</v>
      </c>
      <c r="AI25" s="422"/>
      <c r="AJ25" s="422"/>
      <c r="AK25" s="422"/>
      <c r="AL25" s="423"/>
      <c r="AM25" s="421">
        <v>481644</v>
      </c>
      <c r="AN25" s="422"/>
      <c r="AO25" s="422"/>
      <c r="AP25" s="422"/>
      <c r="AQ25" s="422"/>
      <c r="AR25" s="423"/>
      <c r="AS25" s="421">
        <v>3148</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4225217</v>
      </c>
      <c r="BO25" s="441"/>
      <c r="BP25" s="441"/>
      <c r="BQ25" s="441"/>
      <c r="BR25" s="441"/>
      <c r="BS25" s="441"/>
      <c r="BT25" s="441"/>
      <c r="BU25" s="442"/>
      <c r="BV25" s="440">
        <v>7316193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6960</v>
      </c>
      <c r="R26" s="422"/>
      <c r="S26" s="422"/>
      <c r="T26" s="422"/>
      <c r="U26" s="422"/>
      <c r="V26" s="423"/>
      <c r="W26" s="487"/>
      <c r="X26" s="478"/>
      <c r="Y26" s="479"/>
      <c r="Z26" s="418" t="s">
        <v>169</v>
      </c>
      <c r="AA26" s="500"/>
      <c r="AB26" s="500"/>
      <c r="AC26" s="500"/>
      <c r="AD26" s="500"/>
      <c r="AE26" s="500"/>
      <c r="AF26" s="500"/>
      <c r="AG26" s="501"/>
      <c r="AH26" s="421">
        <v>88</v>
      </c>
      <c r="AI26" s="422"/>
      <c r="AJ26" s="422"/>
      <c r="AK26" s="422"/>
      <c r="AL26" s="423"/>
      <c r="AM26" s="421">
        <v>287496</v>
      </c>
      <c r="AN26" s="422"/>
      <c r="AO26" s="422"/>
      <c r="AP26" s="422"/>
      <c r="AQ26" s="422"/>
      <c r="AR26" s="423"/>
      <c r="AS26" s="421">
        <v>3267</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5410</v>
      </c>
      <c r="R27" s="422"/>
      <c r="S27" s="422"/>
      <c r="T27" s="422"/>
      <c r="U27" s="422"/>
      <c r="V27" s="423"/>
      <c r="W27" s="487"/>
      <c r="X27" s="478"/>
      <c r="Y27" s="479"/>
      <c r="Z27" s="418" t="s">
        <v>172</v>
      </c>
      <c r="AA27" s="419"/>
      <c r="AB27" s="419"/>
      <c r="AC27" s="419"/>
      <c r="AD27" s="419"/>
      <c r="AE27" s="419"/>
      <c r="AF27" s="419"/>
      <c r="AG27" s="420"/>
      <c r="AH27" s="421">
        <v>11</v>
      </c>
      <c r="AI27" s="422"/>
      <c r="AJ27" s="422"/>
      <c r="AK27" s="422"/>
      <c r="AL27" s="423"/>
      <c r="AM27" s="421">
        <v>44374</v>
      </c>
      <c r="AN27" s="422"/>
      <c r="AO27" s="422"/>
      <c r="AP27" s="422"/>
      <c r="AQ27" s="422"/>
      <c r="AR27" s="423"/>
      <c r="AS27" s="421">
        <v>4034</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4500</v>
      </c>
      <c r="R28" s="422"/>
      <c r="S28" s="422"/>
      <c r="T28" s="422"/>
      <c r="U28" s="422"/>
      <c r="V28" s="423"/>
      <c r="W28" s="487"/>
      <c r="X28" s="478"/>
      <c r="Y28" s="479"/>
      <c r="Z28" s="418" t="s">
        <v>175</v>
      </c>
      <c r="AA28" s="419"/>
      <c r="AB28" s="419"/>
      <c r="AC28" s="419"/>
      <c r="AD28" s="419"/>
      <c r="AE28" s="419"/>
      <c r="AF28" s="419"/>
      <c r="AG28" s="420"/>
      <c r="AH28" s="421" t="s">
        <v>123</v>
      </c>
      <c r="AI28" s="422"/>
      <c r="AJ28" s="422"/>
      <c r="AK28" s="422"/>
      <c r="AL28" s="423"/>
      <c r="AM28" s="421" t="s">
        <v>122</v>
      </c>
      <c r="AN28" s="422"/>
      <c r="AO28" s="422"/>
      <c r="AP28" s="422"/>
      <c r="AQ28" s="422"/>
      <c r="AR28" s="423"/>
      <c r="AS28" s="421" t="s">
        <v>123</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2160547</v>
      </c>
      <c r="BO28" s="441"/>
      <c r="BP28" s="441"/>
      <c r="BQ28" s="441"/>
      <c r="BR28" s="441"/>
      <c r="BS28" s="441"/>
      <c r="BT28" s="441"/>
      <c r="BU28" s="442"/>
      <c r="BV28" s="440">
        <v>989264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21</v>
      </c>
      <c r="M29" s="422"/>
      <c r="N29" s="422"/>
      <c r="O29" s="422"/>
      <c r="P29" s="423"/>
      <c r="Q29" s="421">
        <v>4190</v>
      </c>
      <c r="R29" s="422"/>
      <c r="S29" s="422"/>
      <c r="T29" s="422"/>
      <c r="U29" s="422"/>
      <c r="V29" s="423"/>
      <c r="W29" s="488"/>
      <c r="X29" s="489"/>
      <c r="Y29" s="490"/>
      <c r="Z29" s="418" t="s">
        <v>178</v>
      </c>
      <c r="AA29" s="419"/>
      <c r="AB29" s="419"/>
      <c r="AC29" s="419"/>
      <c r="AD29" s="419"/>
      <c r="AE29" s="419"/>
      <c r="AF29" s="419"/>
      <c r="AG29" s="420"/>
      <c r="AH29" s="421">
        <v>727</v>
      </c>
      <c r="AI29" s="422"/>
      <c r="AJ29" s="422"/>
      <c r="AK29" s="422"/>
      <c r="AL29" s="423"/>
      <c r="AM29" s="421">
        <v>2304786</v>
      </c>
      <c r="AN29" s="422"/>
      <c r="AO29" s="422"/>
      <c r="AP29" s="422"/>
      <c r="AQ29" s="422"/>
      <c r="AR29" s="423"/>
      <c r="AS29" s="421">
        <v>3170</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123</v>
      </c>
      <c r="BO29" s="446"/>
      <c r="BP29" s="446"/>
      <c r="BQ29" s="446"/>
      <c r="BR29" s="446"/>
      <c r="BS29" s="446"/>
      <c r="BT29" s="446"/>
      <c r="BU29" s="447"/>
      <c r="BV29" s="445" t="s">
        <v>122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938945</v>
      </c>
      <c r="BO30" s="449"/>
      <c r="BP30" s="449"/>
      <c r="BQ30" s="449"/>
      <c r="BR30" s="449"/>
      <c r="BS30" s="449"/>
      <c r="BT30" s="449"/>
      <c r="BU30" s="450"/>
      <c r="BV30" s="448">
        <v>1030126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広域大和斎場組合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座間市土地開発公社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高座清掃施設組合</v>
      </c>
      <c r="BZ35" s="403"/>
      <c r="CA35" s="403"/>
      <c r="CB35" s="403"/>
      <c r="CC35" s="403"/>
      <c r="CD35" s="403"/>
      <c r="CE35" s="403"/>
      <c r="CF35" s="403"/>
      <c r="CG35" s="403"/>
      <c r="CH35" s="403"/>
      <c r="CI35" s="403"/>
      <c r="CJ35" s="403"/>
      <c r="CK35" s="403"/>
      <c r="CL35" s="403"/>
      <c r="CM35" s="403"/>
      <c r="CN35" s="193"/>
      <c r="CO35" s="404">
        <f t="shared" ref="CO35:CO43" si="3">IF(CQ35="","",CO34+1)</f>
        <v>12</v>
      </c>
      <c r="CP35" s="404"/>
      <c r="CQ35" s="403" t="str">
        <f>IF('各会計、関係団体の財政状況及び健全化判断比率'!BS8="","",'各会計、関係団体の財政状況及び健全化判断比率'!BS8)</f>
        <v>座間市スポーツ・文化振興財団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神奈川県後期高齢者医療広域連合（一般会計）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神奈川県後期高齢者医療広域連合（事業会計）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Rlez64azHbZltbcYN2X8bSVfxOpNRE5smbCgSnKuSRf7JF6/0nxE0oA4IFRn7XFUWwh/QNwqhoD7RXQi3L1A==" saltValue="TNB4On4C4m8H7fzvWBmD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5" t="s">
        <v>541</v>
      </c>
      <c r="D34" s="1225"/>
      <c r="E34" s="1226"/>
      <c r="F34" s="32">
        <v>7.78</v>
      </c>
      <c r="G34" s="33">
        <v>6.33</v>
      </c>
      <c r="H34" s="33">
        <v>7.45</v>
      </c>
      <c r="I34" s="33">
        <v>7.61</v>
      </c>
      <c r="J34" s="34">
        <v>8.5</v>
      </c>
      <c r="K34" s="22"/>
      <c r="L34" s="22"/>
      <c r="M34" s="22"/>
      <c r="N34" s="22"/>
      <c r="O34" s="22"/>
      <c r="P34" s="22"/>
    </row>
    <row r="35" spans="1:16" ht="39" customHeight="1" x14ac:dyDescent="0.15">
      <c r="A35" s="22"/>
      <c r="B35" s="35"/>
      <c r="C35" s="1219" t="s">
        <v>542</v>
      </c>
      <c r="D35" s="1220"/>
      <c r="E35" s="1221"/>
      <c r="F35" s="36">
        <v>2.58</v>
      </c>
      <c r="G35" s="37">
        <v>2.04</v>
      </c>
      <c r="H35" s="37">
        <v>5.59</v>
      </c>
      <c r="I35" s="37">
        <v>4.13</v>
      </c>
      <c r="J35" s="38">
        <v>4.6100000000000003</v>
      </c>
      <c r="K35" s="22"/>
      <c r="L35" s="22"/>
      <c r="M35" s="22"/>
      <c r="N35" s="22"/>
      <c r="O35" s="22"/>
      <c r="P35" s="22"/>
    </row>
    <row r="36" spans="1:16" ht="39" customHeight="1" x14ac:dyDescent="0.15">
      <c r="A36" s="22"/>
      <c r="B36" s="35"/>
      <c r="C36" s="1219" t="s">
        <v>543</v>
      </c>
      <c r="D36" s="1220"/>
      <c r="E36" s="1221"/>
      <c r="F36" s="36">
        <v>0.33</v>
      </c>
      <c r="G36" s="37">
        <v>0.49</v>
      </c>
      <c r="H36" s="37">
        <v>0.37</v>
      </c>
      <c r="I36" s="37">
        <v>1.1299999999999999</v>
      </c>
      <c r="J36" s="38">
        <v>2.14</v>
      </c>
      <c r="K36" s="22"/>
      <c r="L36" s="22"/>
      <c r="M36" s="22"/>
      <c r="N36" s="22"/>
      <c r="O36" s="22"/>
      <c r="P36" s="22"/>
    </row>
    <row r="37" spans="1:16" ht="39" customHeight="1" x14ac:dyDescent="0.15">
      <c r="A37" s="22"/>
      <c r="B37" s="35"/>
      <c r="C37" s="1219" t="s">
        <v>544</v>
      </c>
      <c r="D37" s="1220"/>
      <c r="E37" s="1221"/>
      <c r="F37" s="36">
        <v>0.66</v>
      </c>
      <c r="G37" s="37">
        <v>0.6</v>
      </c>
      <c r="H37" s="37">
        <v>0.87</v>
      </c>
      <c r="I37" s="37">
        <v>1.08</v>
      </c>
      <c r="J37" s="38">
        <v>1.56</v>
      </c>
      <c r="K37" s="22"/>
      <c r="L37" s="22"/>
      <c r="M37" s="22"/>
      <c r="N37" s="22"/>
      <c r="O37" s="22"/>
      <c r="P37" s="22"/>
    </row>
    <row r="38" spans="1:16" ht="39" customHeight="1" x14ac:dyDescent="0.15">
      <c r="A38" s="22"/>
      <c r="B38" s="35"/>
      <c r="C38" s="1219" t="s">
        <v>545</v>
      </c>
      <c r="D38" s="1220"/>
      <c r="E38" s="1221"/>
      <c r="F38" s="36" t="s">
        <v>493</v>
      </c>
      <c r="G38" s="37" t="s">
        <v>493</v>
      </c>
      <c r="H38" s="37" t="s">
        <v>493</v>
      </c>
      <c r="I38" s="37">
        <v>0.71</v>
      </c>
      <c r="J38" s="38">
        <v>0.69</v>
      </c>
      <c r="K38" s="22"/>
      <c r="L38" s="22"/>
      <c r="M38" s="22"/>
      <c r="N38" s="22"/>
      <c r="O38" s="22"/>
      <c r="P38" s="22"/>
    </row>
    <row r="39" spans="1:16" ht="39" customHeight="1" x14ac:dyDescent="0.15">
      <c r="A39" s="22"/>
      <c r="B39" s="35"/>
      <c r="C39" s="1219" t="s">
        <v>546</v>
      </c>
      <c r="D39" s="1220"/>
      <c r="E39" s="1221"/>
      <c r="F39" s="36">
        <v>0.23</v>
      </c>
      <c r="G39" s="37">
        <v>0.26</v>
      </c>
      <c r="H39" s="37">
        <v>0.27</v>
      </c>
      <c r="I39" s="37">
        <v>0.28999999999999998</v>
      </c>
      <c r="J39" s="38">
        <v>0.26</v>
      </c>
      <c r="K39" s="22"/>
      <c r="L39" s="22"/>
      <c r="M39" s="22"/>
      <c r="N39" s="22"/>
      <c r="O39" s="22"/>
      <c r="P39" s="22"/>
    </row>
    <row r="40" spans="1:16" ht="39" customHeight="1" x14ac:dyDescent="0.15">
      <c r="A40" s="22"/>
      <c r="B40" s="35"/>
      <c r="C40" s="1219"/>
      <c r="D40" s="1220"/>
      <c r="E40" s="1221"/>
      <c r="F40" s="36"/>
      <c r="G40" s="37"/>
      <c r="H40" s="37"/>
      <c r="I40" s="37"/>
      <c r="J40" s="38"/>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547</v>
      </c>
      <c r="D42" s="1220"/>
      <c r="E42" s="1221"/>
      <c r="F42" s="36" t="s">
        <v>493</v>
      </c>
      <c r="G42" s="37" t="s">
        <v>493</v>
      </c>
      <c r="H42" s="37" t="s">
        <v>493</v>
      </c>
      <c r="I42" s="37" t="s">
        <v>493</v>
      </c>
      <c r="J42" s="38" t="s">
        <v>493</v>
      </c>
      <c r="K42" s="22"/>
      <c r="L42" s="22"/>
      <c r="M42" s="22"/>
      <c r="N42" s="22"/>
      <c r="O42" s="22"/>
      <c r="P42" s="22"/>
    </row>
    <row r="43" spans="1:16" ht="39" customHeight="1" thickBot="1" x14ac:dyDescent="0.2">
      <c r="A43" s="22"/>
      <c r="B43" s="40"/>
      <c r="C43" s="1222" t="s">
        <v>548</v>
      </c>
      <c r="D43" s="1223"/>
      <c r="E43" s="1224"/>
      <c r="F43" s="41">
        <v>0.54</v>
      </c>
      <c r="G43" s="42">
        <v>0.26</v>
      </c>
      <c r="H43" s="42">
        <v>0.66</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UiTbl2weKiunxhrBiCQdEDylnS7ioiBz/QK52H8k6GxgmP5P/Z81MgAZFwl5HWEklkZpLZS6YkuLZ9QVkFxvg==" saltValue="Q2HNiq9LCfE0WJpm7mJp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3437</v>
      </c>
      <c r="L45" s="60">
        <v>2849</v>
      </c>
      <c r="M45" s="60">
        <v>2481</v>
      </c>
      <c r="N45" s="60">
        <v>2584</v>
      </c>
      <c r="O45" s="61">
        <v>2595</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493</v>
      </c>
      <c r="L46" s="64" t="s">
        <v>493</v>
      </c>
      <c r="M46" s="64" t="s">
        <v>493</v>
      </c>
      <c r="N46" s="64" t="s">
        <v>493</v>
      </c>
      <c r="O46" s="65" t="s">
        <v>493</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493</v>
      </c>
      <c r="L47" s="64" t="s">
        <v>493</v>
      </c>
      <c r="M47" s="64" t="s">
        <v>493</v>
      </c>
      <c r="N47" s="64" t="s">
        <v>493</v>
      </c>
      <c r="O47" s="65" t="s">
        <v>493</v>
      </c>
      <c r="P47" s="48"/>
      <c r="Q47" s="48"/>
      <c r="R47" s="48"/>
      <c r="S47" s="48"/>
      <c r="T47" s="48"/>
      <c r="U47" s="48"/>
    </row>
    <row r="48" spans="1:21" ht="30.75" customHeight="1" x14ac:dyDescent="0.15">
      <c r="A48" s="48"/>
      <c r="B48" s="1237"/>
      <c r="C48" s="1238"/>
      <c r="D48" s="62"/>
      <c r="E48" s="1229" t="s">
        <v>15</v>
      </c>
      <c r="F48" s="1229"/>
      <c r="G48" s="1229"/>
      <c r="H48" s="1229"/>
      <c r="I48" s="1229"/>
      <c r="J48" s="1230"/>
      <c r="K48" s="63">
        <v>707</v>
      </c>
      <c r="L48" s="64">
        <v>615</v>
      </c>
      <c r="M48" s="64">
        <v>699</v>
      </c>
      <c r="N48" s="64">
        <v>569</v>
      </c>
      <c r="O48" s="65">
        <v>486</v>
      </c>
      <c r="P48" s="48"/>
      <c r="Q48" s="48"/>
      <c r="R48" s="48"/>
      <c r="S48" s="48"/>
      <c r="T48" s="48"/>
      <c r="U48" s="48"/>
    </row>
    <row r="49" spans="1:21" ht="30.75" customHeight="1" x14ac:dyDescent="0.15">
      <c r="A49" s="48"/>
      <c r="B49" s="1237"/>
      <c r="C49" s="1238"/>
      <c r="D49" s="62"/>
      <c r="E49" s="1229" t="s">
        <v>16</v>
      </c>
      <c r="F49" s="1229"/>
      <c r="G49" s="1229"/>
      <c r="H49" s="1229"/>
      <c r="I49" s="1229"/>
      <c r="J49" s="1230"/>
      <c r="K49" s="63">
        <v>50</v>
      </c>
      <c r="L49" s="64">
        <v>47</v>
      </c>
      <c r="M49" s="64">
        <v>31</v>
      </c>
      <c r="N49" s="64">
        <v>14</v>
      </c>
      <c r="O49" s="65">
        <v>0</v>
      </c>
      <c r="P49" s="48"/>
      <c r="Q49" s="48"/>
      <c r="R49" s="48"/>
      <c r="S49" s="48"/>
      <c r="T49" s="48"/>
      <c r="U49" s="48"/>
    </row>
    <row r="50" spans="1:21" ht="30.75" customHeight="1" x14ac:dyDescent="0.15">
      <c r="A50" s="48"/>
      <c r="B50" s="1237"/>
      <c r="C50" s="1238"/>
      <c r="D50" s="62"/>
      <c r="E50" s="1229" t="s">
        <v>17</v>
      </c>
      <c r="F50" s="1229"/>
      <c r="G50" s="1229"/>
      <c r="H50" s="1229"/>
      <c r="I50" s="1229"/>
      <c r="J50" s="1230"/>
      <c r="K50" s="63">
        <v>207</v>
      </c>
      <c r="L50" s="64">
        <v>179</v>
      </c>
      <c r="M50" s="64">
        <v>507</v>
      </c>
      <c r="N50" s="64">
        <v>103</v>
      </c>
      <c r="O50" s="65">
        <v>347</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0</v>
      </c>
      <c r="M51" s="64">
        <v>1</v>
      </c>
      <c r="N51" s="64">
        <v>0</v>
      </c>
      <c r="O51" s="65">
        <v>1</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3430</v>
      </c>
      <c r="L52" s="64">
        <v>3385</v>
      </c>
      <c r="M52" s="64">
        <v>3239</v>
      </c>
      <c r="N52" s="64">
        <v>3076</v>
      </c>
      <c r="O52" s="65">
        <v>3219</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972</v>
      </c>
      <c r="L53" s="69">
        <v>305</v>
      </c>
      <c r="M53" s="69">
        <v>480</v>
      </c>
      <c r="N53" s="69">
        <v>194</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w9lzd8oBRXGTjhl8y0KDDdNkXZEJ+LWq06k3on+a47GiwyS1yj5q40pxQhs7cNoA7+kZAeg/5vbIm555Ipekg==" saltValue="NuprjtofGLGiYBQHv1aS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55" t="s">
        <v>24</v>
      </c>
      <c r="C41" s="1256"/>
      <c r="D41" s="81"/>
      <c r="E41" s="1257" t="s">
        <v>25</v>
      </c>
      <c r="F41" s="1257"/>
      <c r="G41" s="1257"/>
      <c r="H41" s="1258"/>
      <c r="I41" s="82">
        <v>25599</v>
      </c>
      <c r="J41" s="83">
        <v>26000</v>
      </c>
      <c r="K41" s="83">
        <v>26716</v>
      </c>
      <c r="L41" s="83">
        <v>27118</v>
      </c>
      <c r="M41" s="84">
        <v>28423</v>
      </c>
    </row>
    <row r="42" spans="2:13" ht="27.75" customHeight="1" x14ac:dyDescent="0.15">
      <c r="B42" s="1245"/>
      <c r="C42" s="1246"/>
      <c r="D42" s="85"/>
      <c r="E42" s="1249" t="s">
        <v>26</v>
      </c>
      <c r="F42" s="1249"/>
      <c r="G42" s="1249"/>
      <c r="H42" s="1250"/>
      <c r="I42" s="86">
        <v>976</v>
      </c>
      <c r="J42" s="87">
        <v>1148</v>
      </c>
      <c r="K42" s="87">
        <v>800</v>
      </c>
      <c r="L42" s="87">
        <v>708</v>
      </c>
      <c r="M42" s="88">
        <v>361</v>
      </c>
    </row>
    <row r="43" spans="2:13" ht="27.75" customHeight="1" x14ac:dyDescent="0.15">
      <c r="B43" s="1245"/>
      <c r="C43" s="1246"/>
      <c r="D43" s="85"/>
      <c r="E43" s="1249" t="s">
        <v>27</v>
      </c>
      <c r="F43" s="1249"/>
      <c r="G43" s="1249"/>
      <c r="H43" s="1250"/>
      <c r="I43" s="86">
        <v>9089</v>
      </c>
      <c r="J43" s="87">
        <v>7241</v>
      </c>
      <c r="K43" s="87">
        <v>6682</v>
      </c>
      <c r="L43" s="87">
        <v>6499</v>
      </c>
      <c r="M43" s="88">
        <v>6289</v>
      </c>
    </row>
    <row r="44" spans="2:13" ht="27.75" customHeight="1" x14ac:dyDescent="0.15">
      <c r="B44" s="1245"/>
      <c r="C44" s="1246"/>
      <c r="D44" s="85"/>
      <c r="E44" s="1249" t="s">
        <v>28</v>
      </c>
      <c r="F44" s="1249"/>
      <c r="G44" s="1249"/>
      <c r="H44" s="1250"/>
      <c r="I44" s="86">
        <v>196</v>
      </c>
      <c r="J44" s="87">
        <v>168</v>
      </c>
      <c r="K44" s="87">
        <v>194</v>
      </c>
      <c r="L44" s="87">
        <v>917</v>
      </c>
      <c r="M44" s="88">
        <v>2270</v>
      </c>
    </row>
    <row r="45" spans="2:13" ht="27.75" customHeight="1" x14ac:dyDescent="0.15">
      <c r="B45" s="1245"/>
      <c r="C45" s="1246"/>
      <c r="D45" s="85"/>
      <c r="E45" s="1249" t="s">
        <v>29</v>
      </c>
      <c r="F45" s="1249"/>
      <c r="G45" s="1249"/>
      <c r="H45" s="1250"/>
      <c r="I45" s="86">
        <v>7179</v>
      </c>
      <c r="J45" s="87">
        <v>6667</v>
      </c>
      <c r="K45" s="87">
        <v>6057</v>
      </c>
      <c r="L45" s="87">
        <v>5894</v>
      </c>
      <c r="M45" s="88">
        <v>5822</v>
      </c>
    </row>
    <row r="46" spans="2:13" ht="27.75" customHeight="1" x14ac:dyDescent="0.15">
      <c r="B46" s="1245"/>
      <c r="C46" s="1246"/>
      <c r="D46" s="89"/>
      <c r="E46" s="1249" t="s">
        <v>30</v>
      </c>
      <c r="F46" s="1249"/>
      <c r="G46" s="1249"/>
      <c r="H46" s="1250"/>
      <c r="I46" s="86" t="s">
        <v>493</v>
      </c>
      <c r="J46" s="87" t="s">
        <v>493</v>
      </c>
      <c r="K46" s="87" t="s">
        <v>493</v>
      </c>
      <c r="L46" s="87" t="s">
        <v>493</v>
      </c>
      <c r="M46" s="88" t="s">
        <v>493</v>
      </c>
    </row>
    <row r="47" spans="2:13" ht="27.75" customHeight="1" x14ac:dyDescent="0.15">
      <c r="B47" s="1245"/>
      <c r="C47" s="1246"/>
      <c r="D47" s="90"/>
      <c r="E47" s="1259" t="s">
        <v>31</v>
      </c>
      <c r="F47" s="1260"/>
      <c r="G47" s="1260"/>
      <c r="H47" s="1261"/>
      <c r="I47" s="86" t="s">
        <v>493</v>
      </c>
      <c r="J47" s="87" t="s">
        <v>493</v>
      </c>
      <c r="K47" s="87" t="s">
        <v>493</v>
      </c>
      <c r="L47" s="87" t="s">
        <v>493</v>
      </c>
      <c r="M47" s="88" t="s">
        <v>493</v>
      </c>
    </row>
    <row r="48" spans="2:13" ht="27.75" customHeight="1" x14ac:dyDescent="0.15">
      <c r="B48" s="1245"/>
      <c r="C48" s="1246"/>
      <c r="D48" s="85"/>
      <c r="E48" s="1249" t="s">
        <v>32</v>
      </c>
      <c r="F48" s="1249"/>
      <c r="G48" s="1249"/>
      <c r="H48" s="1250"/>
      <c r="I48" s="86" t="s">
        <v>493</v>
      </c>
      <c r="J48" s="87" t="s">
        <v>493</v>
      </c>
      <c r="K48" s="87" t="s">
        <v>493</v>
      </c>
      <c r="L48" s="87" t="s">
        <v>493</v>
      </c>
      <c r="M48" s="88" t="s">
        <v>493</v>
      </c>
    </row>
    <row r="49" spans="2:13" ht="27.75" customHeight="1" x14ac:dyDescent="0.15">
      <c r="B49" s="1247"/>
      <c r="C49" s="1248"/>
      <c r="D49" s="85"/>
      <c r="E49" s="1249" t="s">
        <v>33</v>
      </c>
      <c r="F49" s="1249"/>
      <c r="G49" s="1249"/>
      <c r="H49" s="1250"/>
      <c r="I49" s="86" t="s">
        <v>493</v>
      </c>
      <c r="J49" s="87" t="s">
        <v>493</v>
      </c>
      <c r="K49" s="87" t="s">
        <v>493</v>
      </c>
      <c r="L49" s="87" t="s">
        <v>493</v>
      </c>
      <c r="M49" s="88" t="s">
        <v>493</v>
      </c>
    </row>
    <row r="50" spans="2:13" ht="27.75" customHeight="1" x14ac:dyDescent="0.15">
      <c r="B50" s="1243" t="s">
        <v>34</v>
      </c>
      <c r="C50" s="1244"/>
      <c r="D50" s="91"/>
      <c r="E50" s="1249" t="s">
        <v>35</v>
      </c>
      <c r="F50" s="1249"/>
      <c r="G50" s="1249"/>
      <c r="H50" s="1250"/>
      <c r="I50" s="86">
        <v>2285</v>
      </c>
      <c r="J50" s="87">
        <v>2609</v>
      </c>
      <c r="K50" s="87">
        <v>2564</v>
      </c>
      <c r="L50" s="87">
        <v>2168</v>
      </c>
      <c r="M50" s="88">
        <v>3578</v>
      </c>
    </row>
    <row r="51" spans="2:13" ht="27.75" customHeight="1" x14ac:dyDescent="0.15">
      <c r="B51" s="1245"/>
      <c r="C51" s="1246"/>
      <c r="D51" s="85"/>
      <c r="E51" s="1249" t="s">
        <v>36</v>
      </c>
      <c r="F51" s="1249"/>
      <c r="G51" s="1249"/>
      <c r="H51" s="1250"/>
      <c r="I51" s="86">
        <v>8013</v>
      </c>
      <c r="J51" s="87">
        <v>7624</v>
      </c>
      <c r="K51" s="87">
        <v>7706</v>
      </c>
      <c r="L51" s="87">
        <v>7588</v>
      </c>
      <c r="M51" s="88">
        <v>7189</v>
      </c>
    </row>
    <row r="52" spans="2:13" ht="27.75" customHeight="1" x14ac:dyDescent="0.15">
      <c r="B52" s="1247"/>
      <c r="C52" s="1248"/>
      <c r="D52" s="85"/>
      <c r="E52" s="1249" t="s">
        <v>37</v>
      </c>
      <c r="F52" s="1249"/>
      <c r="G52" s="1249"/>
      <c r="H52" s="1250"/>
      <c r="I52" s="86">
        <v>29712</v>
      </c>
      <c r="J52" s="87">
        <v>29907</v>
      </c>
      <c r="K52" s="87">
        <v>29330</v>
      </c>
      <c r="L52" s="87">
        <v>29224</v>
      </c>
      <c r="M52" s="88">
        <v>29376</v>
      </c>
    </row>
    <row r="53" spans="2:13" ht="27.75" customHeight="1" thickBot="1" x14ac:dyDescent="0.2">
      <c r="B53" s="1251" t="s">
        <v>38</v>
      </c>
      <c r="C53" s="1252"/>
      <c r="D53" s="92"/>
      <c r="E53" s="1253" t="s">
        <v>39</v>
      </c>
      <c r="F53" s="1253"/>
      <c r="G53" s="1253"/>
      <c r="H53" s="1254"/>
      <c r="I53" s="93">
        <v>3029</v>
      </c>
      <c r="J53" s="94">
        <v>1084</v>
      </c>
      <c r="K53" s="94">
        <v>849</v>
      </c>
      <c r="L53" s="94">
        <v>2157</v>
      </c>
      <c r="M53" s="95">
        <v>3022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QYmS6/uXyATUGm4y1lfI1z8ECFfBPITzM1guvn8Kwv8TrPLlKV7WJ3AzyI0z8ueytWMgFE3Je3lz4+ubupziw==" saltValue="LQCzqTSQqX0vubcnK917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70" t="s">
        <v>42</v>
      </c>
      <c r="D55" s="1270"/>
      <c r="E55" s="1271"/>
      <c r="F55" s="107">
        <v>1484</v>
      </c>
      <c r="G55" s="107">
        <v>989</v>
      </c>
      <c r="H55" s="108">
        <v>2161</v>
      </c>
    </row>
    <row r="56" spans="2:8" ht="52.5" customHeight="1" x14ac:dyDescent="0.15">
      <c r="B56" s="109"/>
      <c r="C56" s="1272" t="s">
        <v>43</v>
      </c>
      <c r="D56" s="1272"/>
      <c r="E56" s="1273"/>
      <c r="F56" s="110" t="s">
        <v>493</v>
      </c>
      <c r="G56" s="110" t="s">
        <v>493</v>
      </c>
      <c r="H56" s="111" t="s">
        <v>493</v>
      </c>
    </row>
    <row r="57" spans="2:8" ht="53.25" customHeight="1" x14ac:dyDescent="0.15">
      <c r="B57" s="109"/>
      <c r="C57" s="1274" t="s">
        <v>44</v>
      </c>
      <c r="D57" s="1274"/>
      <c r="E57" s="1275"/>
      <c r="F57" s="112">
        <v>1027</v>
      </c>
      <c r="G57" s="112">
        <v>1030</v>
      </c>
      <c r="H57" s="113">
        <v>939</v>
      </c>
    </row>
    <row r="58" spans="2:8" ht="45.75" customHeight="1" x14ac:dyDescent="0.15">
      <c r="B58" s="114"/>
      <c r="C58" s="1262" t="s">
        <v>560</v>
      </c>
      <c r="D58" s="1263"/>
      <c r="E58" s="1264"/>
      <c r="F58" s="115">
        <v>600</v>
      </c>
      <c r="G58" s="115">
        <v>634</v>
      </c>
      <c r="H58" s="116">
        <v>782</v>
      </c>
    </row>
    <row r="59" spans="2:8" ht="45.75" customHeight="1" x14ac:dyDescent="0.15">
      <c r="B59" s="114"/>
      <c r="C59" s="1262" t="s">
        <v>561</v>
      </c>
      <c r="D59" s="1263"/>
      <c r="E59" s="1264"/>
      <c r="F59" s="115">
        <v>118</v>
      </c>
      <c r="G59" s="115">
        <v>97</v>
      </c>
      <c r="H59" s="116">
        <v>56</v>
      </c>
    </row>
    <row r="60" spans="2:8" ht="45.75" customHeight="1" x14ac:dyDescent="0.15">
      <c r="B60" s="114"/>
      <c r="C60" s="1262" t="s">
        <v>562</v>
      </c>
      <c r="D60" s="1263"/>
      <c r="E60" s="1264"/>
      <c r="F60" s="115">
        <v>39</v>
      </c>
      <c r="G60" s="115">
        <v>73</v>
      </c>
      <c r="H60" s="116">
        <v>33</v>
      </c>
    </row>
    <row r="61" spans="2:8" ht="45.75" customHeight="1" x14ac:dyDescent="0.15">
      <c r="B61" s="114"/>
      <c r="C61" s="1262" t="s">
        <v>563</v>
      </c>
      <c r="D61" s="1263"/>
      <c r="E61" s="1264"/>
      <c r="F61" s="115">
        <v>17</v>
      </c>
      <c r="G61" s="115">
        <v>19</v>
      </c>
      <c r="H61" s="116">
        <v>20</v>
      </c>
    </row>
    <row r="62" spans="2:8" ht="45.75" customHeight="1" thickBot="1" x14ac:dyDescent="0.2">
      <c r="B62" s="117"/>
      <c r="C62" s="1265" t="s">
        <v>564</v>
      </c>
      <c r="D62" s="1266"/>
      <c r="E62" s="1267"/>
      <c r="F62" s="118">
        <v>17</v>
      </c>
      <c r="G62" s="118">
        <v>18</v>
      </c>
      <c r="H62" s="119">
        <v>18</v>
      </c>
    </row>
    <row r="63" spans="2:8" ht="52.5" customHeight="1" thickBot="1" x14ac:dyDescent="0.2">
      <c r="B63" s="120"/>
      <c r="C63" s="1268" t="s">
        <v>45</v>
      </c>
      <c r="D63" s="1268"/>
      <c r="E63" s="1269"/>
      <c r="F63" s="121">
        <v>2511</v>
      </c>
      <c r="G63" s="121">
        <v>2019</v>
      </c>
      <c r="H63" s="122">
        <v>3099</v>
      </c>
    </row>
    <row r="64" spans="2:8" ht="15" customHeight="1" x14ac:dyDescent="0.15"/>
    <row r="65" ht="0" hidden="1" customHeight="1" x14ac:dyDescent="0.15"/>
    <row r="66" ht="0" hidden="1" customHeight="1" x14ac:dyDescent="0.15"/>
  </sheetData>
  <sheetProtection algorithmName="SHA-512" hashValue="W+ACwnric8F8MsXkFi4cgF+uCOkfo/j2ObhjJjUmUpTdUotI38dTmZZ3upjeHuAzRJ9RxvBBkxlXvppYcwpR2g==" saltValue="m+gxkRVPmt9uQjCH6FyA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4" t="s">
        <v>568</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569</v>
      </c>
    </row>
    <row r="50" spans="1:109" x14ac:dyDescent="0.15">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535</v>
      </c>
      <c r="BQ50" s="1282"/>
      <c r="BR50" s="1282"/>
      <c r="BS50" s="1282"/>
      <c r="BT50" s="1282"/>
      <c r="BU50" s="1282"/>
      <c r="BV50" s="1282"/>
      <c r="BW50" s="1282"/>
      <c r="BX50" s="1282" t="s">
        <v>536</v>
      </c>
      <c r="BY50" s="1282"/>
      <c r="BZ50" s="1282"/>
      <c r="CA50" s="1282"/>
      <c r="CB50" s="1282"/>
      <c r="CC50" s="1282"/>
      <c r="CD50" s="1282"/>
      <c r="CE50" s="1282"/>
      <c r="CF50" s="1282" t="s">
        <v>537</v>
      </c>
      <c r="CG50" s="1282"/>
      <c r="CH50" s="1282"/>
      <c r="CI50" s="1282"/>
      <c r="CJ50" s="1282"/>
      <c r="CK50" s="1282"/>
      <c r="CL50" s="1282"/>
      <c r="CM50" s="1282"/>
      <c r="CN50" s="1282" t="s">
        <v>538</v>
      </c>
      <c r="CO50" s="1282"/>
      <c r="CP50" s="1282"/>
      <c r="CQ50" s="1282"/>
      <c r="CR50" s="1282"/>
      <c r="CS50" s="1282"/>
      <c r="CT50" s="1282"/>
      <c r="CU50" s="1282"/>
      <c r="CV50" s="1282" t="s">
        <v>539</v>
      </c>
      <c r="CW50" s="1282"/>
      <c r="CX50" s="1282"/>
      <c r="CY50" s="1282"/>
      <c r="CZ50" s="1282"/>
      <c r="DA50" s="1282"/>
      <c r="DB50" s="1282"/>
      <c r="DC50" s="1282"/>
    </row>
    <row r="51" spans="1:109" ht="13.5" customHeight="1" x14ac:dyDescent="0.15">
      <c r="B51" s="374"/>
      <c r="G51" s="1294"/>
      <c r="H51" s="1294"/>
      <c r="I51" s="1298"/>
      <c r="J51" s="1298"/>
      <c r="K51" s="1283"/>
      <c r="L51" s="1283"/>
      <c r="M51" s="1283"/>
      <c r="N51" s="1283"/>
      <c r="AM51" s="383"/>
      <c r="AN51" s="1281" t="s">
        <v>570</v>
      </c>
      <c r="AO51" s="1281"/>
      <c r="AP51" s="1281"/>
      <c r="AQ51" s="1281"/>
      <c r="AR51" s="1281"/>
      <c r="AS51" s="1281"/>
      <c r="AT51" s="1281"/>
      <c r="AU51" s="1281"/>
      <c r="AV51" s="1281"/>
      <c r="AW51" s="1281"/>
      <c r="AX51" s="1281"/>
      <c r="AY51" s="1281"/>
      <c r="AZ51" s="1281"/>
      <c r="BA51" s="1281"/>
      <c r="BB51" s="1281" t="s">
        <v>571</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v>10.199999999999999</v>
      </c>
      <c r="CO51" s="1278"/>
      <c r="CP51" s="1278"/>
      <c r="CQ51" s="1278"/>
      <c r="CR51" s="1278"/>
      <c r="CS51" s="1278"/>
      <c r="CT51" s="1278"/>
      <c r="CU51" s="1278"/>
      <c r="CV51" s="1293"/>
      <c r="CW51" s="1278"/>
      <c r="CX51" s="1278"/>
      <c r="CY51" s="1278"/>
      <c r="CZ51" s="1278"/>
      <c r="DA51" s="1278"/>
      <c r="DB51" s="1278"/>
      <c r="DC51" s="1278"/>
    </row>
    <row r="52" spans="1:109" x14ac:dyDescent="0.15">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572</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59.6</v>
      </c>
      <c r="CO53" s="1278"/>
      <c r="CP53" s="1278"/>
      <c r="CQ53" s="1278"/>
      <c r="CR53" s="1278"/>
      <c r="CS53" s="1278"/>
      <c r="CT53" s="1278"/>
      <c r="CU53" s="1278"/>
      <c r="CV53" s="1293"/>
      <c r="CW53" s="1278"/>
      <c r="CX53" s="1278"/>
      <c r="CY53" s="1278"/>
      <c r="CZ53" s="1278"/>
      <c r="DA53" s="1278"/>
      <c r="DB53" s="1278"/>
      <c r="DC53" s="1278"/>
    </row>
    <row r="54" spans="1:109" x14ac:dyDescent="0.15">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6"/>
      <c r="H55" s="1276"/>
      <c r="I55" s="1276"/>
      <c r="J55" s="1276"/>
      <c r="K55" s="1283"/>
      <c r="L55" s="1283"/>
      <c r="M55" s="1283"/>
      <c r="N55" s="1283"/>
      <c r="AN55" s="1282" t="s">
        <v>573</v>
      </c>
      <c r="AO55" s="1282"/>
      <c r="AP55" s="1282"/>
      <c r="AQ55" s="1282"/>
      <c r="AR55" s="1282"/>
      <c r="AS55" s="1282"/>
      <c r="AT55" s="1282"/>
      <c r="AU55" s="1282"/>
      <c r="AV55" s="1282"/>
      <c r="AW55" s="1282"/>
      <c r="AX55" s="1282"/>
      <c r="AY55" s="1282"/>
      <c r="AZ55" s="1282"/>
      <c r="BA55" s="1282"/>
      <c r="BB55" s="1281" t="s">
        <v>571</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15</v>
      </c>
      <c r="CO55" s="1278"/>
      <c r="CP55" s="1278"/>
      <c r="CQ55" s="1278"/>
      <c r="CR55" s="1278"/>
      <c r="CS55" s="1278"/>
      <c r="CT55" s="1278"/>
      <c r="CU55" s="1278"/>
      <c r="CV55" s="1293"/>
      <c r="CW55" s="1278"/>
      <c r="CX55" s="1278"/>
      <c r="CY55" s="1278"/>
      <c r="CZ55" s="1278"/>
      <c r="DA55" s="1278"/>
      <c r="DB55" s="1278"/>
      <c r="DC55" s="1278"/>
    </row>
    <row r="56" spans="1:109" x14ac:dyDescent="0.15">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574</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60.1</v>
      </c>
      <c r="CO57" s="1278"/>
      <c r="CP57" s="1278"/>
      <c r="CQ57" s="1278"/>
      <c r="CR57" s="1278"/>
      <c r="CS57" s="1278"/>
      <c r="CT57" s="1278"/>
      <c r="CU57" s="1278"/>
      <c r="CV57" s="1293"/>
      <c r="CW57" s="1278"/>
      <c r="CX57" s="1278"/>
      <c r="CY57" s="1278"/>
      <c r="CZ57" s="1278"/>
      <c r="DA57" s="1278"/>
      <c r="DB57" s="1278"/>
      <c r="DC57" s="1278"/>
      <c r="DD57" s="387"/>
      <c r="DE57" s="386"/>
    </row>
    <row r="58" spans="1:109" s="382" customFormat="1" x14ac:dyDescent="0.15">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575</v>
      </c>
    </row>
    <row r="64" spans="1:109" x14ac:dyDescent="0.15">
      <c r="B64" s="374"/>
      <c r="G64" s="381"/>
      <c r="I64" s="394"/>
      <c r="J64" s="394"/>
      <c r="K64" s="394"/>
      <c r="L64" s="394"/>
      <c r="M64" s="394"/>
      <c r="N64" s="395"/>
      <c r="AM64" s="381"/>
      <c r="AN64" s="381" t="s">
        <v>567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4" t="s">
        <v>576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569</v>
      </c>
    </row>
    <row r="72" spans="2:107" x14ac:dyDescent="0.15">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535</v>
      </c>
      <c r="BQ72" s="1282"/>
      <c r="BR72" s="1282"/>
      <c r="BS72" s="1282"/>
      <c r="BT72" s="1282"/>
      <c r="BU72" s="1282"/>
      <c r="BV72" s="1282"/>
      <c r="BW72" s="1282"/>
      <c r="BX72" s="1282" t="s">
        <v>536</v>
      </c>
      <c r="BY72" s="1282"/>
      <c r="BZ72" s="1282"/>
      <c r="CA72" s="1282"/>
      <c r="CB72" s="1282"/>
      <c r="CC72" s="1282"/>
      <c r="CD72" s="1282"/>
      <c r="CE72" s="1282"/>
      <c r="CF72" s="1282" t="s">
        <v>537</v>
      </c>
      <c r="CG72" s="1282"/>
      <c r="CH72" s="1282"/>
      <c r="CI72" s="1282"/>
      <c r="CJ72" s="1282"/>
      <c r="CK72" s="1282"/>
      <c r="CL72" s="1282"/>
      <c r="CM72" s="1282"/>
      <c r="CN72" s="1282" t="s">
        <v>538</v>
      </c>
      <c r="CO72" s="1282"/>
      <c r="CP72" s="1282"/>
      <c r="CQ72" s="1282"/>
      <c r="CR72" s="1282"/>
      <c r="CS72" s="1282"/>
      <c r="CT72" s="1282"/>
      <c r="CU72" s="1282"/>
      <c r="CV72" s="1282" t="s">
        <v>539</v>
      </c>
      <c r="CW72" s="1282"/>
      <c r="CX72" s="1282"/>
      <c r="CY72" s="1282"/>
      <c r="CZ72" s="1282"/>
      <c r="DA72" s="1282"/>
      <c r="DB72" s="1282"/>
      <c r="DC72" s="1282"/>
    </row>
    <row r="73" spans="2:107" x14ac:dyDescent="0.15">
      <c r="B73" s="374"/>
      <c r="G73" s="1294"/>
      <c r="H73" s="1294"/>
      <c r="I73" s="1294"/>
      <c r="J73" s="1294"/>
      <c r="K73" s="1277"/>
      <c r="L73" s="1277"/>
      <c r="M73" s="1277"/>
      <c r="N73" s="1277"/>
      <c r="AM73" s="383"/>
      <c r="AN73" s="1281" t="s">
        <v>570</v>
      </c>
      <c r="AO73" s="1281"/>
      <c r="AP73" s="1281"/>
      <c r="AQ73" s="1281"/>
      <c r="AR73" s="1281"/>
      <c r="AS73" s="1281"/>
      <c r="AT73" s="1281"/>
      <c r="AU73" s="1281"/>
      <c r="AV73" s="1281"/>
      <c r="AW73" s="1281"/>
      <c r="AX73" s="1281"/>
      <c r="AY73" s="1281"/>
      <c r="AZ73" s="1281"/>
      <c r="BA73" s="1281"/>
      <c r="BB73" s="1281" t="s">
        <v>571</v>
      </c>
      <c r="BC73" s="1281"/>
      <c r="BD73" s="1281"/>
      <c r="BE73" s="1281"/>
      <c r="BF73" s="1281"/>
      <c r="BG73" s="1281"/>
      <c r="BH73" s="1281"/>
      <c r="BI73" s="1281"/>
      <c r="BJ73" s="1281"/>
      <c r="BK73" s="1281"/>
      <c r="BL73" s="1281"/>
      <c r="BM73" s="1281"/>
      <c r="BN73" s="1281"/>
      <c r="BO73" s="1281"/>
      <c r="BP73" s="1278">
        <v>14.8</v>
      </c>
      <c r="BQ73" s="1278"/>
      <c r="BR73" s="1278"/>
      <c r="BS73" s="1278"/>
      <c r="BT73" s="1278"/>
      <c r="BU73" s="1278"/>
      <c r="BV73" s="1278"/>
      <c r="BW73" s="1278"/>
      <c r="BX73" s="1278">
        <v>5.3</v>
      </c>
      <c r="BY73" s="1278"/>
      <c r="BZ73" s="1278"/>
      <c r="CA73" s="1278"/>
      <c r="CB73" s="1278"/>
      <c r="CC73" s="1278"/>
      <c r="CD73" s="1278"/>
      <c r="CE73" s="1278"/>
      <c r="CF73" s="1278">
        <v>4</v>
      </c>
      <c r="CG73" s="1278"/>
      <c r="CH73" s="1278"/>
      <c r="CI73" s="1278"/>
      <c r="CJ73" s="1278"/>
      <c r="CK73" s="1278"/>
      <c r="CL73" s="1278"/>
      <c r="CM73" s="1278"/>
      <c r="CN73" s="1278">
        <v>10.199999999999999</v>
      </c>
      <c r="CO73" s="1278"/>
      <c r="CP73" s="1278"/>
      <c r="CQ73" s="1278"/>
      <c r="CR73" s="1278"/>
      <c r="CS73" s="1278"/>
      <c r="CT73" s="1278"/>
      <c r="CU73" s="1278"/>
      <c r="CV73" s="1278">
        <v>14.4</v>
      </c>
      <c r="CW73" s="1278"/>
      <c r="CX73" s="1278"/>
      <c r="CY73" s="1278"/>
      <c r="CZ73" s="1278"/>
      <c r="DA73" s="1278"/>
      <c r="DB73" s="1278"/>
      <c r="DC73" s="1278"/>
    </row>
    <row r="74" spans="2:107" x14ac:dyDescent="0.15">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577</v>
      </c>
      <c r="BC75" s="1281"/>
      <c r="BD75" s="1281"/>
      <c r="BE75" s="1281"/>
      <c r="BF75" s="1281"/>
      <c r="BG75" s="1281"/>
      <c r="BH75" s="1281"/>
      <c r="BI75" s="1281"/>
      <c r="BJ75" s="1281"/>
      <c r="BK75" s="1281"/>
      <c r="BL75" s="1281"/>
      <c r="BM75" s="1281"/>
      <c r="BN75" s="1281"/>
      <c r="BO75" s="1281"/>
      <c r="BP75" s="1278">
        <v>6.6</v>
      </c>
      <c r="BQ75" s="1278"/>
      <c r="BR75" s="1278"/>
      <c r="BS75" s="1278"/>
      <c r="BT75" s="1278"/>
      <c r="BU75" s="1278"/>
      <c r="BV75" s="1278"/>
      <c r="BW75" s="1278"/>
      <c r="BX75" s="1278">
        <v>4.4000000000000004</v>
      </c>
      <c r="BY75" s="1278"/>
      <c r="BZ75" s="1278"/>
      <c r="CA75" s="1278"/>
      <c r="CB75" s="1278"/>
      <c r="CC75" s="1278"/>
      <c r="CD75" s="1278"/>
      <c r="CE75" s="1278"/>
      <c r="CF75" s="1278">
        <v>2.8</v>
      </c>
      <c r="CG75" s="1278"/>
      <c r="CH75" s="1278"/>
      <c r="CI75" s="1278"/>
      <c r="CJ75" s="1278"/>
      <c r="CK75" s="1278"/>
      <c r="CL75" s="1278"/>
      <c r="CM75" s="1278"/>
      <c r="CN75" s="1278">
        <v>1.5</v>
      </c>
      <c r="CO75" s="1278"/>
      <c r="CP75" s="1278"/>
      <c r="CQ75" s="1278"/>
      <c r="CR75" s="1278"/>
      <c r="CS75" s="1278"/>
      <c r="CT75" s="1278"/>
      <c r="CU75" s="1278"/>
      <c r="CV75" s="1278">
        <v>1.4</v>
      </c>
      <c r="CW75" s="1278"/>
      <c r="CX75" s="1278"/>
      <c r="CY75" s="1278"/>
      <c r="CZ75" s="1278"/>
      <c r="DA75" s="1278"/>
      <c r="DB75" s="1278"/>
      <c r="DC75" s="1278"/>
    </row>
    <row r="76" spans="2:107" x14ac:dyDescent="0.15">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6"/>
      <c r="H77" s="1276"/>
      <c r="I77" s="1276"/>
      <c r="J77" s="1276"/>
      <c r="K77" s="1277"/>
      <c r="L77" s="1277"/>
      <c r="M77" s="1277"/>
      <c r="N77" s="1277"/>
      <c r="AN77" s="1282" t="s">
        <v>573</v>
      </c>
      <c r="AO77" s="1282"/>
      <c r="AP77" s="1282"/>
      <c r="AQ77" s="1282"/>
      <c r="AR77" s="1282"/>
      <c r="AS77" s="1282"/>
      <c r="AT77" s="1282"/>
      <c r="AU77" s="1282"/>
      <c r="AV77" s="1282"/>
      <c r="AW77" s="1282"/>
      <c r="AX77" s="1282"/>
      <c r="AY77" s="1282"/>
      <c r="AZ77" s="1282"/>
      <c r="BA77" s="1282"/>
      <c r="BB77" s="1281" t="s">
        <v>571</v>
      </c>
      <c r="BC77" s="1281"/>
      <c r="BD77" s="1281"/>
      <c r="BE77" s="1281"/>
      <c r="BF77" s="1281"/>
      <c r="BG77" s="1281"/>
      <c r="BH77" s="1281"/>
      <c r="BI77" s="1281"/>
      <c r="BJ77" s="1281"/>
      <c r="BK77" s="1281"/>
      <c r="BL77" s="1281"/>
      <c r="BM77" s="1281"/>
      <c r="BN77" s="1281"/>
      <c r="BO77" s="1281"/>
      <c r="BP77" s="1278">
        <v>37.6</v>
      </c>
      <c r="BQ77" s="1278"/>
      <c r="BR77" s="1278"/>
      <c r="BS77" s="1278"/>
      <c r="BT77" s="1278"/>
      <c r="BU77" s="1278"/>
      <c r="BV77" s="1278"/>
      <c r="BW77" s="1278"/>
      <c r="BX77" s="1278">
        <v>33.799999999999997</v>
      </c>
      <c r="BY77" s="1278"/>
      <c r="BZ77" s="1278"/>
      <c r="CA77" s="1278"/>
      <c r="CB77" s="1278"/>
      <c r="CC77" s="1278"/>
      <c r="CD77" s="1278"/>
      <c r="CE77" s="1278"/>
      <c r="CF77" s="1278">
        <v>17.8</v>
      </c>
      <c r="CG77" s="1278"/>
      <c r="CH77" s="1278"/>
      <c r="CI77" s="1278"/>
      <c r="CJ77" s="1278"/>
      <c r="CK77" s="1278"/>
      <c r="CL77" s="1278"/>
      <c r="CM77" s="1278"/>
      <c r="CN77" s="1278">
        <v>15</v>
      </c>
      <c r="CO77" s="1278"/>
      <c r="CP77" s="1278"/>
      <c r="CQ77" s="1278"/>
      <c r="CR77" s="1278"/>
      <c r="CS77" s="1278"/>
      <c r="CT77" s="1278"/>
      <c r="CU77" s="1278"/>
      <c r="CV77" s="1278">
        <v>12.2</v>
      </c>
      <c r="CW77" s="1278"/>
      <c r="CX77" s="1278"/>
      <c r="CY77" s="1278"/>
      <c r="CZ77" s="1278"/>
      <c r="DA77" s="1278"/>
      <c r="DB77" s="1278"/>
      <c r="DC77" s="1278"/>
    </row>
    <row r="78" spans="2:107" x14ac:dyDescent="0.15">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577</v>
      </c>
      <c r="BC79" s="1281"/>
      <c r="BD79" s="1281"/>
      <c r="BE79" s="1281"/>
      <c r="BF79" s="1281"/>
      <c r="BG79" s="1281"/>
      <c r="BH79" s="1281"/>
      <c r="BI79" s="1281"/>
      <c r="BJ79" s="1281"/>
      <c r="BK79" s="1281"/>
      <c r="BL79" s="1281"/>
      <c r="BM79" s="1281"/>
      <c r="BN79" s="1281"/>
      <c r="BO79" s="1281"/>
      <c r="BP79" s="1278">
        <v>7.9</v>
      </c>
      <c r="BQ79" s="1278"/>
      <c r="BR79" s="1278"/>
      <c r="BS79" s="1278"/>
      <c r="BT79" s="1278"/>
      <c r="BU79" s="1278"/>
      <c r="BV79" s="1278"/>
      <c r="BW79" s="1278"/>
      <c r="BX79" s="1278">
        <v>7.1</v>
      </c>
      <c r="BY79" s="1278"/>
      <c r="BZ79" s="1278"/>
      <c r="CA79" s="1278"/>
      <c r="CB79" s="1278"/>
      <c r="CC79" s="1278"/>
      <c r="CD79" s="1278"/>
      <c r="CE79" s="1278"/>
      <c r="CF79" s="1278">
        <v>5.3</v>
      </c>
      <c r="CG79" s="1278"/>
      <c r="CH79" s="1278"/>
      <c r="CI79" s="1278"/>
      <c r="CJ79" s="1278"/>
      <c r="CK79" s="1278"/>
      <c r="CL79" s="1278"/>
      <c r="CM79" s="1278"/>
      <c r="CN79" s="1278">
        <v>5</v>
      </c>
      <c r="CO79" s="1278"/>
      <c r="CP79" s="1278"/>
      <c r="CQ79" s="1278"/>
      <c r="CR79" s="1278"/>
      <c r="CS79" s="1278"/>
      <c r="CT79" s="1278"/>
      <c r="CU79" s="1278"/>
      <c r="CV79" s="1278">
        <v>4.8</v>
      </c>
      <c r="CW79" s="1278"/>
      <c r="CX79" s="1278"/>
      <c r="CY79" s="1278"/>
      <c r="CZ79" s="1278"/>
      <c r="DA79" s="1278"/>
      <c r="DB79" s="1278"/>
      <c r="DC79" s="1278"/>
    </row>
    <row r="80" spans="2:107" x14ac:dyDescent="0.15">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sChsFfAcvQ36lYpsfB8j2X4OoChrtrNpnnRaH2gk6fh5fDv4epB1uuaZPW4fOi0ywSJr9DeqZRDMHZ5KJP18w==" saltValue="gINvoDwhkWKod5LjShkp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cj5iG93LfC/FsF59gDTffGx9OEOmoVttK+OXMj1jJBexQ04xmgr4L4WRxVehUY5WMg8nHacHtwWN4988zDYnw==" saltValue="MmWsqGeoMV2Kb75gw4rX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bIP7PQNIy86yC5jTdHQWcS2AKbEeEYdvLFocOdicjXZfK631N5sWY+hj0zpKEfkYEOBOGEVLE/DRhuyzRqrQ==" saltValue="IPh2WUW+YmIFhjxjvEyH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15143</v>
      </c>
      <c r="E3" s="141"/>
      <c r="F3" s="142">
        <v>50840</v>
      </c>
      <c r="G3" s="143"/>
      <c r="H3" s="144"/>
    </row>
    <row r="4" spans="1:8" x14ac:dyDescent="0.15">
      <c r="A4" s="145"/>
      <c r="B4" s="146"/>
      <c r="C4" s="147"/>
      <c r="D4" s="148">
        <v>8937</v>
      </c>
      <c r="E4" s="149"/>
      <c r="F4" s="150">
        <v>25367</v>
      </c>
      <c r="G4" s="151"/>
      <c r="H4" s="152"/>
    </row>
    <row r="5" spans="1:8" x14ac:dyDescent="0.15">
      <c r="A5" s="133" t="s">
        <v>527</v>
      </c>
      <c r="B5" s="138"/>
      <c r="C5" s="139"/>
      <c r="D5" s="140">
        <v>18871</v>
      </c>
      <c r="E5" s="141"/>
      <c r="F5" s="142">
        <v>53605</v>
      </c>
      <c r="G5" s="143"/>
      <c r="H5" s="144"/>
    </row>
    <row r="6" spans="1:8" x14ac:dyDescent="0.15">
      <c r="A6" s="145"/>
      <c r="B6" s="146"/>
      <c r="C6" s="147"/>
      <c r="D6" s="148">
        <v>14203</v>
      </c>
      <c r="E6" s="149"/>
      <c r="F6" s="150">
        <v>28343</v>
      </c>
      <c r="G6" s="151"/>
      <c r="H6" s="152"/>
    </row>
    <row r="7" spans="1:8" x14ac:dyDescent="0.15">
      <c r="A7" s="133" t="s">
        <v>528</v>
      </c>
      <c r="B7" s="138"/>
      <c r="C7" s="139"/>
      <c r="D7" s="140">
        <v>26512</v>
      </c>
      <c r="E7" s="141"/>
      <c r="F7" s="142">
        <v>44267</v>
      </c>
      <c r="G7" s="143"/>
      <c r="H7" s="144"/>
    </row>
    <row r="8" spans="1:8" x14ac:dyDescent="0.15">
      <c r="A8" s="145"/>
      <c r="B8" s="146"/>
      <c r="C8" s="147"/>
      <c r="D8" s="148">
        <v>12555</v>
      </c>
      <c r="E8" s="149"/>
      <c r="F8" s="150">
        <v>26161</v>
      </c>
      <c r="G8" s="151"/>
      <c r="H8" s="152"/>
    </row>
    <row r="9" spans="1:8" x14ac:dyDescent="0.15">
      <c r="A9" s="133" t="s">
        <v>529</v>
      </c>
      <c r="B9" s="138"/>
      <c r="C9" s="139"/>
      <c r="D9" s="140">
        <v>26216</v>
      </c>
      <c r="E9" s="141"/>
      <c r="F9" s="142">
        <v>40879</v>
      </c>
      <c r="G9" s="143"/>
      <c r="H9" s="144"/>
    </row>
    <row r="10" spans="1:8" x14ac:dyDescent="0.15">
      <c r="A10" s="145"/>
      <c r="B10" s="146"/>
      <c r="C10" s="147"/>
      <c r="D10" s="148">
        <v>15191</v>
      </c>
      <c r="E10" s="149"/>
      <c r="F10" s="150">
        <v>24087</v>
      </c>
      <c r="G10" s="151"/>
      <c r="H10" s="152"/>
    </row>
    <row r="11" spans="1:8" x14ac:dyDescent="0.15">
      <c r="A11" s="133" t="s">
        <v>530</v>
      </c>
      <c r="B11" s="138"/>
      <c r="C11" s="139"/>
      <c r="D11" s="140">
        <v>32918</v>
      </c>
      <c r="E11" s="141"/>
      <c r="F11" s="142">
        <v>42651</v>
      </c>
      <c r="G11" s="143"/>
      <c r="H11" s="144"/>
    </row>
    <row r="12" spans="1:8" x14ac:dyDescent="0.15">
      <c r="A12" s="145"/>
      <c r="B12" s="146"/>
      <c r="C12" s="153"/>
      <c r="D12" s="148">
        <v>15532</v>
      </c>
      <c r="E12" s="149"/>
      <c r="F12" s="150">
        <v>22675</v>
      </c>
      <c r="G12" s="151"/>
      <c r="H12" s="152"/>
    </row>
    <row r="13" spans="1:8" x14ac:dyDescent="0.15">
      <c r="A13" s="133"/>
      <c r="B13" s="138"/>
      <c r="C13" s="154"/>
      <c r="D13" s="155">
        <v>23932</v>
      </c>
      <c r="E13" s="156"/>
      <c r="F13" s="157">
        <v>46448</v>
      </c>
      <c r="G13" s="158"/>
      <c r="H13" s="144"/>
    </row>
    <row r="14" spans="1:8" x14ac:dyDescent="0.15">
      <c r="A14" s="145"/>
      <c r="B14" s="146"/>
      <c r="C14" s="147"/>
      <c r="D14" s="148">
        <v>13284</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2.59</v>
      </c>
      <c r="C19" s="159">
        <f>ROUND(VALUE(SUBSTITUTE(実質収支比率等に係る経年分析!G$48,"▲","-")),2)</f>
        <v>2.0499999999999998</v>
      </c>
      <c r="D19" s="159">
        <f>ROUND(VALUE(SUBSTITUTE(実質収支比率等に係る経年分析!H$48,"▲","-")),2)</f>
        <v>5.6</v>
      </c>
      <c r="E19" s="159">
        <f>ROUND(VALUE(SUBSTITUTE(実質収支比率等に係る経年分析!I$48,"▲","-")),2)</f>
        <v>4.13</v>
      </c>
      <c r="F19" s="159">
        <f>ROUND(VALUE(SUBSTITUTE(実質収支比率等に係る経年分析!J$48,"▲","-")),2)</f>
        <v>4.6100000000000003</v>
      </c>
    </row>
    <row r="20" spans="1:11" x14ac:dyDescent="0.15">
      <c r="A20" s="159" t="s">
        <v>49</v>
      </c>
      <c r="B20" s="159">
        <f>ROUND(VALUE(SUBSTITUTE(実質収支比率等に係る経年分析!F$47,"▲","-")),2)</f>
        <v>6.78</v>
      </c>
      <c r="C20" s="159">
        <f>ROUND(VALUE(SUBSTITUTE(実質収支比率等に係る経年分析!G$47,"▲","-")),2)</f>
        <v>7.38</v>
      </c>
      <c r="D20" s="159">
        <f>ROUND(VALUE(SUBSTITUTE(実質収支比率等に係る経年分析!H$47,"▲","-")),2)</f>
        <v>6.41</v>
      </c>
      <c r="E20" s="159">
        <f>ROUND(VALUE(SUBSTITUTE(実質収支比率等に係る経年分析!I$47,"▲","-")),2)</f>
        <v>4.21</v>
      </c>
      <c r="F20" s="159">
        <f>ROUND(VALUE(SUBSTITUTE(実質収支比率等に係る経年分析!J$47,"▲","-")),2)</f>
        <v>9.19</v>
      </c>
    </row>
    <row r="21" spans="1:11" x14ac:dyDescent="0.15">
      <c r="A21" s="159" t="s">
        <v>50</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2.7</v>
      </c>
      <c r="E21" s="159">
        <f>IF(ISNUMBER(VALUE(SUBSTITUTE(実質収支比率等に係る経年分析!I$49,"▲","-"))),ROUND(VALUE(SUBSTITUTE(実質収支比率等に係る経年分析!I$49,"▲","-")),2),NA())</f>
        <v>-3.48</v>
      </c>
      <c r="F21" s="159">
        <f>IF(ISNUMBER(VALUE(SUBSTITUTE(実質収支比率等に係る経年分析!J$49,"▲","-"))),ROUND(VALUE(SUBSTITUTE(実質収支比率等に係る経年分析!J$49,"▲","-")),2),NA())</f>
        <v>5.46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0.66</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4.6100000000000003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3430</v>
      </c>
      <c r="E42" s="161"/>
      <c r="F42" s="161"/>
      <c r="G42" s="161">
        <f>'実質公債費比率（分子）の構造'!L$52</f>
        <v>3385</v>
      </c>
      <c r="H42" s="161"/>
      <c r="I42" s="161"/>
      <c r="J42" s="161">
        <f>'実質公債費比率（分子）の構造'!M$52</f>
        <v>3239</v>
      </c>
      <c r="K42" s="161"/>
      <c r="L42" s="161"/>
      <c r="M42" s="161">
        <f>'実質公債費比率（分子）の構造'!N$52</f>
        <v>3076</v>
      </c>
      <c r="N42" s="161"/>
      <c r="O42" s="161"/>
      <c r="P42" s="161">
        <f>'実質公債費比率（分子）の構造'!O$52</f>
        <v>3219</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207</v>
      </c>
      <c r="C44" s="161"/>
      <c r="D44" s="161"/>
      <c r="E44" s="161">
        <f>'実質公債費比率（分子）の構造'!L$50</f>
        <v>179</v>
      </c>
      <c r="F44" s="161"/>
      <c r="G44" s="161"/>
      <c r="H44" s="161">
        <f>'実質公債費比率（分子）の構造'!M$50</f>
        <v>507</v>
      </c>
      <c r="I44" s="161"/>
      <c r="J44" s="161"/>
      <c r="K44" s="161">
        <f>'実質公債費比率（分子）の構造'!N$50</f>
        <v>103</v>
      </c>
      <c r="L44" s="161"/>
      <c r="M44" s="161"/>
      <c r="N44" s="161">
        <f>'実質公債費比率（分子）の構造'!O$50</f>
        <v>347</v>
      </c>
      <c r="O44" s="161"/>
      <c r="P44" s="161"/>
    </row>
    <row r="45" spans="1:16" x14ac:dyDescent="0.15">
      <c r="A45" s="161" t="s">
        <v>60</v>
      </c>
      <c r="B45" s="161">
        <f>'実質公債費比率（分子）の構造'!K$49</f>
        <v>50</v>
      </c>
      <c r="C45" s="161"/>
      <c r="D45" s="161"/>
      <c r="E45" s="161">
        <f>'実質公債費比率（分子）の構造'!L$49</f>
        <v>47</v>
      </c>
      <c r="F45" s="161"/>
      <c r="G45" s="161"/>
      <c r="H45" s="161">
        <f>'実質公債費比率（分子）の構造'!M$49</f>
        <v>31</v>
      </c>
      <c r="I45" s="161"/>
      <c r="J45" s="161"/>
      <c r="K45" s="161">
        <f>'実質公債費比率（分子）の構造'!N$49</f>
        <v>14</v>
      </c>
      <c r="L45" s="161"/>
      <c r="M45" s="161"/>
      <c r="N45" s="161">
        <f>'実質公債費比率（分子）の構造'!O$49</f>
        <v>0</v>
      </c>
      <c r="O45" s="161"/>
      <c r="P45" s="161"/>
    </row>
    <row r="46" spans="1:16" x14ac:dyDescent="0.15">
      <c r="A46" s="161" t="s">
        <v>61</v>
      </c>
      <c r="B46" s="161">
        <f>'実質公債費比率（分子）の構造'!K$48</f>
        <v>707</v>
      </c>
      <c r="C46" s="161"/>
      <c r="D46" s="161"/>
      <c r="E46" s="161">
        <f>'実質公債費比率（分子）の構造'!L$48</f>
        <v>615</v>
      </c>
      <c r="F46" s="161"/>
      <c r="G46" s="161"/>
      <c r="H46" s="161">
        <f>'実質公債費比率（分子）の構造'!M$48</f>
        <v>699</v>
      </c>
      <c r="I46" s="161"/>
      <c r="J46" s="161"/>
      <c r="K46" s="161">
        <f>'実質公債費比率（分子）の構造'!N$48</f>
        <v>569</v>
      </c>
      <c r="L46" s="161"/>
      <c r="M46" s="161"/>
      <c r="N46" s="161">
        <f>'実質公債費比率（分子）の構造'!O$48</f>
        <v>486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3437</v>
      </c>
      <c r="C49" s="161"/>
      <c r="D49" s="161"/>
      <c r="E49" s="161">
        <f>'実質公債費比率（分子）の構造'!L$45</f>
        <v>2849</v>
      </c>
      <c r="F49" s="161"/>
      <c r="G49" s="161"/>
      <c r="H49" s="161">
        <f>'実質公債費比率（分子）の構造'!M$45</f>
        <v>2481</v>
      </c>
      <c r="I49" s="161"/>
      <c r="J49" s="161"/>
      <c r="K49" s="161">
        <f>'実質公債費比率（分子）の構造'!N$45</f>
        <v>2584</v>
      </c>
      <c r="L49" s="161"/>
      <c r="M49" s="161"/>
      <c r="N49" s="161">
        <f>'実質公債費比率（分子）の構造'!O$45</f>
        <v>2595</v>
      </c>
      <c r="O49" s="161"/>
      <c r="P49" s="161"/>
    </row>
    <row r="50" spans="1:16" x14ac:dyDescent="0.15">
      <c r="A50" s="161" t="s">
        <v>65</v>
      </c>
      <c r="B50" s="161" t="e">
        <f>NA()</f>
        <v>#N/A</v>
      </c>
      <c r="C50" s="161">
        <f>IF(ISNUMBER('実質公債費比率（分子）の構造'!K$53),'実質公債費比率（分子）の構造'!K$53,NA())</f>
        <v>972</v>
      </c>
      <c r="D50" s="161" t="e">
        <f>NA()</f>
        <v>#N/A</v>
      </c>
      <c r="E50" s="161" t="e">
        <f>NA()</f>
        <v>#N/A</v>
      </c>
      <c r="F50" s="161">
        <f>IF(ISNUMBER('実質公債費比率（分子）の構造'!L$53),'実質公債費比率（分子）の構造'!L$53,NA())</f>
        <v>305</v>
      </c>
      <c r="G50" s="161" t="e">
        <f>NA()</f>
        <v>#N/A</v>
      </c>
      <c r="H50" s="161" t="e">
        <f>NA()</f>
        <v>#N/A</v>
      </c>
      <c r="I50" s="161">
        <f>IF(ISNUMBER('実質公債費比率（分子）の構造'!M$53),'実質公債費比率（分子）の構造'!M$53,NA())</f>
        <v>480</v>
      </c>
      <c r="J50" s="161" t="e">
        <f>NA()</f>
        <v>#N/A</v>
      </c>
      <c r="K50" s="161" t="e">
        <f>NA()</f>
        <v>#N/A</v>
      </c>
      <c r="L50" s="161">
        <f>IF(ISNUMBER('実質公債費比率（分子）の構造'!N$53),'実質公債費比率（分子）の構造'!N$53,NA())</f>
        <v>194</v>
      </c>
      <c r="M50" s="161" t="e">
        <f>NA()</f>
        <v>#N/A</v>
      </c>
      <c r="N50" s="161" t="e">
        <f>NA()</f>
        <v>#N/A</v>
      </c>
      <c r="O50" s="161">
        <f>IF(ISNUMBER('実質公債費比率（分子）の構造'!O$53),'実質公債費比率（分子）の構造'!O$53,NA())</f>
        <v>210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29712</v>
      </c>
      <c r="E56" s="160"/>
      <c r="F56" s="160"/>
      <c r="G56" s="160">
        <f>'将来負担比率（分子）の構造'!J$52</f>
        <v>29907</v>
      </c>
      <c r="H56" s="160"/>
      <c r="I56" s="160"/>
      <c r="J56" s="160">
        <f>'将来負担比率（分子）の構造'!K$52</f>
        <v>29330</v>
      </c>
      <c r="K56" s="160"/>
      <c r="L56" s="160"/>
      <c r="M56" s="160">
        <f>'将来負担比率（分子）の構造'!L$52</f>
        <v>29224</v>
      </c>
      <c r="N56" s="160"/>
      <c r="O56" s="160"/>
      <c r="P56" s="160">
        <f>'将来負担比率（分子）の構造'!M$52</f>
        <v>29376</v>
      </c>
    </row>
    <row r="57" spans="1:16" x14ac:dyDescent="0.15">
      <c r="A57" s="160" t="s">
        <v>36</v>
      </c>
      <c r="B57" s="160"/>
      <c r="C57" s="160"/>
      <c r="D57" s="160">
        <f>'将来負担比率（分子）の構造'!I$51</f>
        <v>8013</v>
      </c>
      <c r="E57" s="160"/>
      <c r="F57" s="160"/>
      <c r="G57" s="160">
        <f>'将来負担比率（分子）の構造'!J$51</f>
        <v>7624</v>
      </c>
      <c r="H57" s="160"/>
      <c r="I57" s="160"/>
      <c r="J57" s="160">
        <f>'将来負担比率（分子）の構造'!K$51</f>
        <v>7706</v>
      </c>
      <c r="K57" s="160"/>
      <c r="L57" s="160"/>
      <c r="M57" s="160">
        <f>'将来負担比率（分子）の構造'!L$51</f>
        <v>7588</v>
      </c>
      <c r="N57" s="160"/>
      <c r="O57" s="160"/>
      <c r="P57" s="160">
        <f>'将来負担比率（分子）の構造'!M$51</f>
        <v>7189</v>
      </c>
    </row>
    <row r="58" spans="1:16" x14ac:dyDescent="0.15">
      <c r="A58" s="160" t="s">
        <v>35</v>
      </c>
      <c r="B58" s="160"/>
      <c r="C58" s="160"/>
      <c r="D58" s="160">
        <f>'将来負担比率（分子）の構造'!I$50</f>
        <v>2285</v>
      </c>
      <c r="E58" s="160"/>
      <c r="F58" s="160"/>
      <c r="G58" s="160">
        <f>'将来負担比率（分子）の構造'!J$50</f>
        <v>2609</v>
      </c>
      <c r="H58" s="160"/>
      <c r="I58" s="160"/>
      <c r="J58" s="160">
        <f>'将来負担比率（分子）の構造'!K$50</f>
        <v>2564</v>
      </c>
      <c r="K58" s="160"/>
      <c r="L58" s="160"/>
      <c r="M58" s="160">
        <f>'将来負担比率（分子）の構造'!L$50</f>
        <v>2168</v>
      </c>
      <c r="N58" s="160"/>
      <c r="O58" s="160"/>
      <c r="P58" s="160">
        <f>'将来負担比率（分子）の構造'!M$50</f>
        <v>3578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7179</v>
      </c>
      <c r="C62" s="160"/>
      <c r="D62" s="160"/>
      <c r="E62" s="160">
        <f>'将来負担比率（分子）の構造'!J$45</f>
        <v>6667</v>
      </c>
      <c r="F62" s="160"/>
      <c r="G62" s="160"/>
      <c r="H62" s="160">
        <f>'将来負担比率（分子）の構造'!K$45</f>
        <v>6057</v>
      </c>
      <c r="I62" s="160"/>
      <c r="J62" s="160"/>
      <c r="K62" s="160">
        <f>'将来負担比率（分子）の構造'!L$45</f>
        <v>5894</v>
      </c>
      <c r="L62" s="160"/>
      <c r="M62" s="160"/>
      <c r="N62" s="160">
        <f>'将来負担比率（分子）の構造'!M$45</f>
        <v>5822</v>
      </c>
      <c r="O62" s="160"/>
      <c r="P62" s="160"/>
    </row>
    <row r="63" spans="1:16" x14ac:dyDescent="0.15">
      <c r="A63" s="160" t="s">
        <v>28</v>
      </c>
      <c r="B63" s="160">
        <f>'将来負担比率（分子）の構造'!I$44</f>
        <v>196</v>
      </c>
      <c r="C63" s="160"/>
      <c r="D63" s="160"/>
      <c r="E63" s="160">
        <f>'将来負担比率（分子）の構造'!J$44</f>
        <v>168</v>
      </c>
      <c r="F63" s="160"/>
      <c r="G63" s="160"/>
      <c r="H63" s="160">
        <f>'将来負担比率（分子）の構造'!K$44</f>
        <v>194</v>
      </c>
      <c r="I63" s="160"/>
      <c r="J63" s="160"/>
      <c r="K63" s="160">
        <f>'将来負担比率（分子）の構造'!L$44</f>
        <v>917</v>
      </c>
      <c r="L63" s="160"/>
      <c r="M63" s="160"/>
      <c r="N63" s="160">
        <f>'将来負担比率（分子）の構造'!M$44</f>
        <v>2270</v>
      </c>
      <c r="O63" s="160"/>
      <c r="P63" s="160"/>
    </row>
    <row r="64" spans="1:16" x14ac:dyDescent="0.15">
      <c r="A64" s="160" t="s">
        <v>27</v>
      </c>
      <c r="B64" s="160">
        <f>'将来負担比率（分子）の構造'!I$43</f>
        <v>9089</v>
      </c>
      <c r="C64" s="160"/>
      <c r="D64" s="160"/>
      <c r="E64" s="160">
        <f>'将来負担比率（分子）の構造'!J$43</f>
        <v>7241</v>
      </c>
      <c r="F64" s="160"/>
      <c r="G64" s="160"/>
      <c r="H64" s="160">
        <f>'将来負担比率（分子）の構造'!K$43</f>
        <v>6682</v>
      </c>
      <c r="I64" s="160"/>
      <c r="J64" s="160"/>
      <c r="K64" s="160">
        <f>'将来負担比率（分子）の構造'!L$43</f>
        <v>6499</v>
      </c>
      <c r="L64" s="160"/>
      <c r="M64" s="160"/>
      <c r="N64" s="160">
        <f>'将来負担比率（分子）の構造'!M$43</f>
        <v>6289</v>
      </c>
      <c r="O64" s="160"/>
      <c r="P64" s="160"/>
    </row>
    <row r="65" spans="1:16" x14ac:dyDescent="0.15">
      <c r="A65" s="160" t="s">
        <v>26</v>
      </c>
      <c r="B65" s="160">
        <f>'将来負担比率（分子）の構造'!I$42</f>
        <v>976</v>
      </c>
      <c r="C65" s="160"/>
      <c r="D65" s="160"/>
      <c r="E65" s="160">
        <f>'将来負担比率（分子）の構造'!J$42</f>
        <v>1148</v>
      </c>
      <c r="F65" s="160"/>
      <c r="G65" s="160"/>
      <c r="H65" s="160">
        <f>'将来負担比率（分子）の構造'!K$42</f>
        <v>800</v>
      </c>
      <c r="I65" s="160"/>
      <c r="J65" s="160"/>
      <c r="K65" s="160">
        <f>'将来負担比率（分子）の構造'!L$42</f>
        <v>708</v>
      </c>
      <c r="L65" s="160"/>
      <c r="M65" s="160"/>
      <c r="N65" s="160">
        <f>'将来負担比率（分子）の構造'!M$42</f>
        <v>361</v>
      </c>
      <c r="O65" s="160"/>
      <c r="P65" s="160"/>
    </row>
    <row r="66" spans="1:16" x14ac:dyDescent="0.15">
      <c r="A66" s="160" t="s">
        <v>25</v>
      </c>
      <c r="B66" s="160">
        <f>'将来負担比率（分子）の構造'!I$41</f>
        <v>25599</v>
      </c>
      <c r="C66" s="160"/>
      <c r="D66" s="160"/>
      <c r="E66" s="160">
        <f>'将来負担比率（分子）の構造'!J$41</f>
        <v>26000</v>
      </c>
      <c r="F66" s="160"/>
      <c r="G66" s="160"/>
      <c r="H66" s="160">
        <f>'将来負担比率（分子）の構造'!K$41</f>
        <v>26716</v>
      </c>
      <c r="I66" s="160"/>
      <c r="J66" s="160"/>
      <c r="K66" s="160">
        <f>'将来負担比率（分子）の構造'!L$41</f>
        <v>27118</v>
      </c>
      <c r="L66" s="160"/>
      <c r="M66" s="160"/>
      <c r="N66" s="160">
        <f>'将来負担比率（分子）の構造'!M$41</f>
        <v>28423</v>
      </c>
      <c r="O66" s="160"/>
      <c r="P66" s="160"/>
    </row>
    <row r="67" spans="1:16" x14ac:dyDescent="0.15">
      <c r="A67" s="160" t="s">
        <v>69</v>
      </c>
      <c r="B67" s="160" t="e">
        <f>NA()</f>
        <v>#N/A</v>
      </c>
      <c r="C67" s="160">
        <f>IF(ISNUMBER('将来負担比率（分子）の構造'!I$53), IF('将来負担比率（分子）の構造'!I$53 &lt; 0, 0, '将来負担比率（分子）の構造'!I$53), NA())</f>
        <v>3029</v>
      </c>
      <c r="D67" s="160" t="e">
        <f>NA()</f>
        <v>#N/A</v>
      </c>
      <c r="E67" s="160" t="e">
        <f>NA()</f>
        <v>#N/A</v>
      </c>
      <c r="F67" s="160">
        <f>IF(ISNUMBER('将来負担比率（分子）の構造'!J$53), IF('将来負担比率（分子）の構造'!J$53 &lt; 0, 0, '将来負担比率（分子）の構造'!J$53), NA())</f>
        <v>1084</v>
      </c>
      <c r="G67" s="160" t="e">
        <f>NA()</f>
        <v>#N/A</v>
      </c>
      <c r="H67" s="160" t="e">
        <f>NA()</f>
        <v>#N/A</v>
      </c>
      <c r="I67" s="160">
        <f>IF(ISNUMBER('将来負担比率（分子）の構造'!K$53), IF('将来負担比率（分子）の構造'!K$53 &lt; 0, 0, '将来負担比率（分子）の構造'!K$53), NA())</f>
        <v>849</v>
      </c>
      <c r="J67" s="160" t="e">
        <f>NA()</f>
        <v>#N/A</v>
      </c>
      <c r="K67" s="160" t="e">
        <f>NA()</f>
        <v>#N/A</v>
      </c>
      <c r="L67" s="160">
        <f>IF(ISNUMBER('将来負担比率（分子）の構造'!L$53), IF('将来負担比率（分子）の構造'!L$53 &lt; 0, 0, '将来負担比率（分子）の構造'!L$53), NA())</f>
        <v>2157</v>
      </c>
      <c r="M67" s="160" t="e">
        <f>NA()</f>
        <v>#N/A</v>
      </c>
      <c r="N67" s="160" t="e">
        <f>NA()</f>
        <v>#N/A</v>
      </c>
      <c r="O67" s="160">
        <f>IF(ISNUMBER('将来負担比率（分子）の構造'!M$53), IF('将来負担比率（分子）の構造'!M$53 &lt; 0, 0, '将来負担比率（分子）の構造'!M$53), NA())</f>
        <v>3022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1484</v>
      </c>
      <c r="C72" s="164">
        <f>基金残高に係る経年分析!G55</f>
        <v>989</v>
      </c>
      <c r="D72" s="164">
        <f>基金残高に係る経年分析!H55</f>
        <v>2161</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1027</v>
      </c>
      <c r="C74" s="164">
        <f>基金残高に係る経年分析!G57</f>
        <v>1030</v>
      </c>
      <c r="D74" s="164">
        <f>基金残高に係る経年分析!H57</f>
        <v>939</v>
      </c>
    </row>
  </sheetData>
  <sheetProtection algorithmName="SHA-512" hashValue="5+jZFwQ/Q1EuHmlTGPZaF+gna1sszR3UBQejtKfLyo68aeDV9nA1duoKqb6h40QEL+XJwEop+0eiWIlUg9AIfA==" saltValue="WJwTfA9TsZbqIJY0fENV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19610999</v>
      </c>
      <c r="S5" s="707"/>
      <c r="T5" s="707"/>
      <c r="U5" s="707"/>
      <c r="V5" s="707"/>
      <c r="W5" s="707"/>
      <c r="X5" s="707"/>
      <c r="Y5" s="753"/>
      <c r="Z5" s="771">
        <v>44.9</v>
      </c>
      <c r="AA5" s="771"/>
      <c r="AB5" s="771"/>
      <c r="AC5" s="771"/>
      <c r="AD5" s="772">
        <v>18449850</v>
      </c>
      <c r="AE5" s="772"/>
      <c r="AF5" s="772"/>
      <c r="AG5" s="772"/>
      <c r="AH5" s="772"/>
      <c r="AI5" s="772"/>
      <c r="AJ5" s="772"/>
      <c r="AK5" s="772"/>
      <c r="AL5" s="754">
        <v>78.3</v>
      </c>
      <c r="AM5" s="723"/>
      <c r="AN5" s="723"/>
      <c r="AO5" s="755"/>
      <c r="AP5" s="740" t="s">
        <v>220</v>
      </c>
      <c r="AQ5" s="741"/>
      <c r="AR5" s="741"/>
      <c r="AS5" s="741"/>
      <c r="AT5" s="741"/>
      <c r="AU5" s="741"/>
      <c r="AV5" s="741"/>
      <c r="AW5" s="741"/>
      <c r="AX5" s="741"/>
      <c r="AY5" s="741"/>
      <c r="AZ5" s="741"/>
      <c r="BA5" s="741"/>
      <c r="BB5" s="741"/>
      <c r="BC5" s="741"/>
      <c r="BD5" s="741"/>
      <c r="BE5" s="741"/>
      <c r="BF5" s="742"/>
      <c r="BG5" s="641">
        <v>18449850</v>
      </c>
      <c r="BH5" s="644"/>
      <c r="BI5" s="644"/>
      <c r="BJ5" s="644"/>
      <c r="BK5" s="644"/>
      <c r="BL5" s="644"/>
      <c r="BM5" s="644"/>
      <c r="BN5" s="645"/>
      <c r="BO5" s="703">
        <v>94.1</v>
      </c>
      <c r="BP5" s="703"/>
      <c r="BQ5" s="703"/>
      <c r="BR5" s="703"/>
      <c r="BS5" s="704">
        <v>283839</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212134</v>
      </c>
      <c r="S6" s="644"/>
      <c r="T6" s="644"/>
      <c r="U6" s="644"/>
      <c r="V6" s="644"/>
      <c r="W6" s="644"/>
      <c r="X6" s="644"/>
      <c r="Y6" s="645"/>
      <c r="Z6" s="703">
        <v>0.5</v>
      </c>
      <c r="AA6" s="703"/>
      <c r="AB6" s="703"/>
      <c r="AC6" s="703"/>
      <c r="AD6" s="704">
        <v>212134</v>
      </c>
      <c r="AE6" s="704"/>
      <c r="AF6" s="704"/>
      <c r="AG6" s="704"/>
      <c r="AH6" s="704"/>
      <c r="AI6" s="704"/>
      <c r="AJ6" s="704"/>
      <c r="AK6" s="704"/>
      <c r="AL6" s="646">
        <v>0.9</v>
      </c>
      <c r="AM6" s="647"/>
      <c r="AN6" s="647"/>
      <c r="AO6" s="705"/>
      <c r="AP6" s="638" t="s">
        <v>225</v>
      </c>
      <c r="AQ6" s="639"/>
      <c r="AR6" s="639"/>
      <c r="AS6" s="639"/>
      <c r="AT6" s="639"/>
      <c r="AU6" s="639"/>
      <c r="AV6" s="639"/>
      <c r="AW6" s="639"/>
      <c r="AX6" s="639"/>
      <c r="AY6" s="639"/>
      <c r="AZ6" s="639"/>
      <c r="BA6" s="639"/>
      <c r="BB6" s="639"/>
      <c r="BC6" s="639"/>
      <c r="BD6" s="639"/>
      <c r="BE6" s="639"/>
      <c r="BF6" s="640"/>
      <c r="BG6" s="641">
        <v>18449850</v>
      </c>
      <c r="BH6" s="644"/>
      <c r="BI6" s="644"/>
      <c r="BJ6" s="644"/>
      <c r="BK6" s="644"/>
      <c r="BL6" s="644"/>
      <c r="BM6" s="644"/>
      <c r="BN6" s="645"/>
      <c r="BO6" s="703">
        <v>94.1</v>
      </c>
      <c r="BP6" s="703"/>
      <c r="BQ6" s="703"/>
      <c r="BR6" s="703"/>
      <c r="BS6" s="704">
        <v>283839</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278699</v>
      </c>
      <c r="CS6" s="644"/>
      <c r="CT6" s="644"/>
      <c r="CU6" s="644"/>
      <c r="CV6" s="644"/>
      <c r="CW6" s="644"/>
      <c r="CX6" s="644"/>
      <c r="CY6" s="645"/>
      <c r="CZ6" s="754">
        <v>0.7</v>
      </c>
      <c r="DA6" s="723"/>
      <c r="DB6" s="723"/>
      <c r="DC6" s="757"/>
      <c r="DD6" s="649" t="s">
        <v>227</v>
      </c>
      <c r="DE6" s="644"/>
      <c r="DF6" s="644"/>
      <c r="DG6" s="644"/>
      <c r="DH6" s="644"/>
      <c r="DI6" s="644"/>
      <c r="DJ6" s="644"/>
      <c r="DK6" s="644"/>
      <c r="DL6" s="644"/>
      <c r="DM6" s="644"/>
      <c r="DN6" s="644"/>
      <c r="DO6" s="644"/>
      <c r="DP6" s="645"/>
      <c r="DQ6" s="649">
        <v>278699</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23221</v>
      </c>
      <c r="S7" s="644"/>
      <c r="T7" s="644"/>
      <c r="U7" s="644"/>
      <c r="V7" s="644"/>
      <c r="W7" s="644"/>
      <c r="X7" s="644"/>
      <c r="Y7" s="645"/>
      <c r="Z7" s="703">
        <v>0.1</v>
      </c>
      <c r="AA7" s="703"/>
      <c r="AB7" s="703"/>
      <c r="AC7" s="703"/>
      <c r="AD7" s="704">
        <v>23221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9631500</v>
      </c>
      <c r="BH7" s="644"/>
      <c r="BI7" s="644"/>
      <c r="BJ7" s="644"/>
      <c r="BK7" s="644"/>
      <c r="BL7" s="644"/>
      <c r="BM7" s="644"/>
      <c r="BN7" s="645"/>
      <c r="BO7" s="703">
        <v>49.1</v>
      </c>
      <c r="BP7" s="703"/>
      <c r="BQ7" s="703"/>
      <c r="BR7" s="703"/>
      <c r="BS7" s="704">
        <v>283839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6782214</v>
      </c>
      <c r="CS7" s="644"/>
      <c r="CT7" s="644"/>
      <c r="CU7" s="644"/>
      <c r="CV7" s="644"/>
      <c r="CW7" s="644"/>
      <c r="CX7" s="644"/>
      <c r="CY7" s="645"/>
      <c r="CZ7" s="703">
        <v>16</v>
      </c>
      <c r="DA7" s="703"/>
      <c r="DB7" s="703"/>
      <c r="DC7" s="703"/>
      <c r="DD7" s="649">
        <v>14123</v>
      </c>
      <c r="DE7" s="644"/>
      <c r="DF7" s="644"/>
      <c r="DG7" s="644"/>
      <c r="DH7" s="644"/>
      <c r="DI7" s="644"/>
      <c r="DJ7" s="644"/>
      <c r="DK7" s="644"/>
      <c r="DL7" s="644"/>
      <c r="DM7" s="644"/>
      <c r="DN7" s="644"/>
      <c r="DO7" s="644"/>
      <c r="DP7" s="645"/>
      <c r="DQ7" s="649">
        <v>6261419</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109197</v>
      </c>
      <c r="S8" s="644"/>
      <c r="T8" s="644"/>
      <c r="U8" s="644"/>
      <c r="V8" s="644"/>
      <c r="W8" s="644"/>
      <c r="X8" s="644"/>
      <c r="Y8" s="645"/>
      <c r="Z8" s="703">
        <v>0.3</v>
      </c>
      <c r="AA8" s="703"/>
      <c r="AB8" s="703"/>
      <c r="AC8" s="703"/>
      <c r="AD8" s="704">
        <v>109197</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229002</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19182181</v>
      </c>
      <c r="CS8" s="644"/>
      <c r="CT8" s="644"/>
      <c r="CU8" s="644"/>
      <c r="CV8" s="644"/>
      <c r="CW8" s="644"/>
      <c r="CX8" s="644"/>
      <c r="CY8" s="645"/>
      <c r="CZ8" s="703">
        <v>45.2</v>
      </c>
      <c r="DA8" s="703"/>
      <c r="DB8" s="703"/>
      <c r="DC8" s="703"/>
      <c r="DD8" s="649">
        <v>338847</v>
      </c>
      <c r="DE8" s="644"/>
      <c r="DF8" s="644"/>
      <c r="DG8" s="644"/>
      <c r="DH8" s="644"/>
      <c r="DI8" s="644"/>
      <c r="DJ8" s="644"/>
      <c r="DK8" s="644"/>
      <c r="DL8" s="644"/>
      <c r="DM8" s="644"/>
      <c r="DN8" s="644"/>
      <c r="DO8" s="644"/>
      <c r="DP8" s="645"/>
      <c r="DQ8" s="649">
        <v>9639953</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117579</v>
      </c>
      <c r="S9" s="644"/>
      <c r="T9" s="644"/>
      <c r="U9" s="644"/>
      <c r="V9" s="644"/>
      <c r="W9" s="644"/>
      <c r="X9" s="644"/>
      <c r="Y9" s="645"/>
      <c r="Z9" s="703">
        <v>0.3</v>
      </c>
      <c r="AA9" s="703"/>
      <c r="AB9" s="703"/>
      <c r="AC9" s="703"/>
      <c r="AD9" s="704">
        <v>117579</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7486956</v>
      </c>
      <c r="BH9" s="644"/>
      <c r="BI9" s="644"/>
      <c r="BJ9" s="644"/>
      <c r="BK9" s="644"/>
      <c r="BL9" s="644"/>
      <c r="BM9" s="644"/>
      <c r="BN9" s="645"/>
      <c r="BO9" s="703">
        <v>38.200000000000003</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2881224</v>
      </c>
      <c r="CS9" s="644"/>
      <c r="CT9" s="644"/>
      <c r="CU9" s="644"/>
      <c r="CV9" s="644"/>
      <c r="CW9" s="644"/>
      <c r="CX9" s="644"/>
      <c r="CY9" s="645"/>
      <c r="CZ9" s="703">
        <v>6.8</v>
      </c>
      <c r="DA9" s="703"/>
      <c r="DB9" s="703"/>
      <c r="DC9" s="703"/>
      <c r="DD9" s="649">
        <v>22689</v>
      </c>
      <c r="DE9" s="644"/>
      <c r="DF9" s="644"/>
      <c r="DG9" s="644"/>
      <c r="DH9" s="644"/>
      <c r="DI9" s="644"/>
      <c r="DJ9" s="644"/>
      <c r="DK9" s="644"/>
      <c r="DL9" s="644"/>
      <c r="DM9" s="644"/>
      <c r="DN9" s="644"/>
      <c r="DO9" s="644"/>
      <c r="DP9" s="645"/>
      <c r="DQ9" s="649">
        <v>2693300</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123</v>
      </c>
      <c r="AE10" s="704"/>
      <c r="AF10" s="704"/>
      <c r="AG10" s="704"/>
      <c r="AH10" s="704"/>
      <c r="AI10" s="704"/>
      <c r="AJ10" s="704"/>
      <c r="AK10" s="704"/>
      <c r="AL10" s="646" t="s">
        <v>123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296816</v>
      </c>
      <c r="BH10" s="644"/>
      <c r="BI10" s="644"/>
      <c r="BJ10" s="644"/>
      <c r="BK10" s="644"/>
      <c r="BL10" s="644"/>
      <c r="BM10" s="644"/>
      <c r="BN10" s="645"/>
      <c r="BO10" s="703">
        <v>1.5</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95164</v>
      </c>
      <c r="CS10" s="644"/>
      <c r="CT10" s="644"/>
      <c r="CU10" s="644"/>
      <c r="CV10" s="644"/>
      <c r="CW10" s="644"/>
      <c r="CX10" s="644"/>
      <c r="CY10" s="645"/>
      <c r="CZ10" s="703">
        <v>0.2</v>
      </c>
      <c r="DA10" s="703"/>
      <c r="DB10" s="703"/>
      <c r="DC10" s="703"/>
      <c r="DD10" s="649" t="s">
        <v>227</v>
      </c>
      <c r="DE10" s="644"/>
      <c r="DF10" s="644"/>
      <c r="DG10" s="644"/>
      <c r="DH10" s="644"/>
      <c r="DI10" s="644"/>
      <c r="DJ10" s="644"/>
      <c r="DK10" s="644"/>
      <c r="DL10" s="644"/>
      <c r="DM10" s="644"/>
      <c r="DN10" s="644"/>
      <c r="DO10" s="644"/>
      <c r="DP10" s="645"/>
      <c r="DQ10" s="649">
        <v>29778</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227</v>
      </c>
      <c r="AA11" s="703"/>
      <c r="AB11" s="703"/>
      <c r="AC11" s="703"/>
      <c r="AD11" s="704" t="s">
        <v>227</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1618726</v>
      </c>
      <c r="BH11" s="644"/>
      <c r="BI11" s="644"/>
      <c r="BJ11" s="644"/>
      <c r="BK11" s="644"/>
      <c r="BL11" s="644"/>
      <c r="BM11" s="644"/>
      <c r="BN11" s="645"/>
      <c r="BO11" s="703">
        <v>8.3000000000000007</v>
      </c>
      <c r="BP11" s="703"/>
      <c r="BQ11" s="703"/>
      <c r="BR11" s="703"/>
      <c r="BS11" s="649">
        <v>283839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83815</v>
      </c>
      <c r="CS11" s="644"/>
      <c r="CT11" s="644"/>
      <c r="CU11" s="644"/>
      <c r="CV11" s="644"/>
      <c r="CW11" s="644"/>
      <c r="CX11" s="644"/>
      <c r="CY11" s="645"/>
      <c r="CZ11" s="703">
        <v>0.2</v>
      </c>
      <c r="DA11" s="703"/>
      <c r="DB11" s="703"/>
      <c r="DC11" s="703"/>
      <c r="DD11" s="649">
        <v>13568</v>
      </c>
      <c r="DE11" s="644"/>
      <c r="DF11" s="644"/>
      <c r="DG11" s="644"/>
      <c r="DH11" s="644"/>
      <c r="DI11" s="644"/>
      <c r="DJ11" s="644"/>
      <c r="DK11" s="644"/>
      <c r="DL11" s="644"/>
      <c r="DM11" s="644"/>
      <c r="DN11" s="644"/>
      <c r="DO11" s="644"/>
      <c r="DP11" s="645"/>
      <c r="DQ11" s="649">
        <v>76170</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1991529</v>
      </c>
      <c r="S12" s="644"/>
      <c r="T12" s="644"/>
      <c r="U12" s="644"/>
      <c r="V12" s="644"/>
      <c r="W12" s="644"/>
      <c r="X12" s="644"/>
      <c r="Y12" s="645"/>
      <c r="Z12" s="703">
        <v>4.5999999999999996</v>
      </c>
      <c r="AA12" s="703"/>
      <c r="AB12" s="703"/>
      <c r="AC12" s="703"/>
      <c r="AD12" s="704">
        <v>1991529</v>
      </c>
      <c r="AE12" s="704"/>
      <c r="AF12" s="704"/>
      <c r="AG12" s="704"/>
      <c r="AH12" s="704"/>
      <c r="AI12" s="704"/>
      <c r="AJ12" s="704"/>
      <c r="AK12" s="704"/>
      <c r="AL12" s="646">
        <v>8.4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7982701</v>
      </c>
      <c r="BH12" s="644"/>
      <c r="BI12" s="644"/>
      <c r="BJ12" s="644"/>
      <c r="BK12" s="644"/>
      <c r="BL12" s="644"/>
      <c r="BM12" s="644"/>
      <c r="BN12" s="645"/>
      <c r="BO12" s="703">
        <v>40.700000000000003</v>
      </c>
      <c r="BP12" s="703"/>
      <c r="BQ12" s="703"/>
      <c r="BR12" s="703"/>
      <c r="BS12" s="649" t="s">
        <v>227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181624</v>
      </c>
      <c r="CS12" s="644"/>
      <c r="CT12" s="644"/>
      <c r="CU12" s="644"/>
      <c r="CV12" s="644"/>
      <c r="CW12" s="644"/>
      <c r="CX12" s="644"/>
      <c r="CY12" s="645"/>
      <c r="CZ12" s="703">
        <v>0.4</v>
      </c>
      <c r="DA12" s="703"/>
      <c r="DB12" s="703"/>
      <c r="DC12" s="703"/>
      <c r="DD12" s="649">
        <v>61304</v>
      </c>
      <c r="DE12" s="644"/>
      <c r="DF12" s="644"/>
      <c r="DG12" s="644"/>
      <c r="DH12" s="644"/>
      <c r="DI12" s="644"/>
      <c r="DJ12" s="644"/>
      <c r="DK12" s="644"/>
      <c r="DL12" s="644"/>
      <c r="DM12" s="644"/>
      <c r="DN12" s="644"/>
      <c r="DO12" s="644"/>
      <c r="DP12" s="645"/>
      <c r="DQ12" s="649">
        <v>179853</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123</v>
      </c>
      <c r="AA13" s="703"/>
      <c r="AB13" s="703"/>
      <c r="AC13" s="703"/>
      <c r="AD13" s="704" t="s">
        <v>122</v>
      </c>
      <c r="AE13" s="704"/>
      <c r="AF13" s="704"/>
      <c r="AG13" s="704"/>
      <c r="AH13" s="704"/>
      <c r="AI13" s="704"/>
      <c r="AJ13" s="704"/>
      <c r="AK13" s="704"/>
      <c r="AL13" s="646" t="s">
        <v>227</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7947059</v>
      </c>
      <c r="BH13" s="644"/>
      <c r="BI13" s="644"/>
      <c r="BJ13" s="644"/>
      <c r="BK13" s="644"/>
      <c r="BL13" s="644"/>
      <c r="BM13" s="644"/>
      <c r="BN13" s="645"/>
      <c r="BO13" s="703">
        <v>40.5</v>
      </c>
      <c r="BP13" s="703"/>
      <c r="BQ13" s="703"/>
      <c r="BR13" s="703"/>
      <c r="BS13" s="649" t="s">
        <v>227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3334904</v>
      </c>
      <c r="CS13" s="644"/>
      <c r="CT13" s="644"/>
      <c r="CU13" s="644"/>
      <c r="CV13" s="644"/>
      <c r="CW13" s="644"/>
      <c r="CX13" s="644"/>
      <c r="CY13" s="645"/>
      <c r="CZ13" s="703">
        <v>7.9</v>
      </c>
      <c r="DA13" s="703"/>
      <c r="DB13" s="703"/>
      <c r="DC13" s="703"/>
      <c r="DD13" s="649">
        <v>1668755</v>
      </c>
      <c r="DE13" s="644"/>
      <c r="DF13" s="644"/>
      <c r="DG13" s="644"/>
      <c r="DH13" s="644"/>
      <c r="DI13" s="644"/>
      <c r="DJ13" s="644"/>
      <c r="DK13" s="644"/>
      <c r="DL13" s="644"/>
      <c r="DM13" s="644"/>
      <c r="DN13" s="644"/>
      <c r="DO13" s="644"/>
      <c r="DP13" s="645"/>
      <c r="DQ13" s="649">
        <v>1807723</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153738</v>
      </c>
      <c r="BH14" s="644"/>
      <c r="BI14" s="644"/>
      <c r="BJ14" s="644"/>
      <c r="BK14" s="644"/>
      <c r="BL14" s="644"/>
      <c r="BM14" s="644"/>
      <c r="BN14" s="645"/>
      <c r="BO14" s="703">
        <v>0.8</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3181049</v>
      </c>
      <c r="CS14" s="644"/>
      <c r="CT14" s="644"/>
      <c r="CU14" s="644"/>
      <c r="CV14" s="644"/>
      <c r="CW14" s="644"/>
      <c r="CX14" s="644"/>
      <c r="CY14" s="645"/>
      <c r="CZ14" s="703">
        <v>7.5</v>
      </c>
      <c r="DA14" s="703"/>
      <c r="DB14" s="703"/>
      <c r="DC14" s="703"/>
      <c r="DD14" s="649">
        <v>1625531</v>
      </c>
      <c r="DE14" s="644"/>
      <c r="DF14" s="644"/>
      <c r="DG14" s="644"/>
      <c r="DH14" s="644"/>
      <c r="DI14" s="644"/>
      <c r="DJ14" s="644"/>
      <c r="DK14" s="644"/>
      <c r="DL14" s="644"/>
      <c r="DM14" s="644"/>
      <c r="DN14" s="644"/>
      <c r="DO14" s="644"/>
      <c r="DP14" s="645"/>
      <c r="DQ14" s="649">
        <v>2067919</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114586</v>
      </c>
      <c r="S15" s="644"/>
      <c r="T15" s="644"/>
      <c r="U15" s="644"/>
      <c r="V15" s="644"/>
      <c r="W15" s="644"/>
      <c r="X15" s="644"/>
      <c r="Y15" s="645"/>
      <c r="Z15" s="703">
        <v>0.3</v>
      </c>
      <c r="AA15" s="703"/>
      <c r="AB15" s="703"/>
      <c r="AC15" s="703"/>
      <c r="AD15" s="704">
        <v>114586</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681911</v>
      </c>
      <c r="BH15" s="644"/>
      <c r="BI15" s="644"/>
      <c r="BJ15" s="644"/>
      <c r="BK15" s="644"/>
      <c r="BL15" s="644"/>
      <c r="BM15" s="644"/>
      <c r="BN15" s="645"/>
      <c r="BO15" s="703">
        <v>3.5</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3839530</v>
      </c>
      <c r="CS15" s="644"/>
      <c r="CT15" s="644"/>
      <c r="CU15" s="644"/>
      <c r="CV15" s="644"/>
      <c r="CW15" s="644"/>
      <c r="CX15" s="644"/>
      <c r="CY15" s="645"/>
      <c r="CZ15" s="703">
        <v>9</v>
      </c>
      <c r="DA15" s="703"/>
      <c r="DB15" s="703"/>
      <c r="DC15" s="703"/>
      <c r="DD15" s="649">
        <v>551557</v>
      </c>
      <c r="DE15" s="644"/>
      <c r="DF15" s="644"/>
      <c r="DG15" s="644"/>
      <c r="DH15" s="644"/>
      <c r="DI15" s="644"/>
      <c r="DJ15" s="644"/>
      <c r="DK15" s="644"/>
      <c r="DL15" s="644"/>
      <c r="DM15" s="644"/>
      <c r="DN15" s="644"/>
      <c r="DO15" s="644"/>
      <c r="DP15" s="645"/>
      <c r="DQ15" s="649">
        <v>3224946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122</v>
      </c>
      <c r="AA16" s="703"/>
      <c r="AB16" s="703"/>
      <c r="AC16" s="703"/>
      <c r="AD16" s="704" t="s">
        <v>227</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123</v>
      </c>
      <c r="BP16" s="703"/>
      <c r="BQ16" s="703"/>
      <c r="BR16" s="703"/>
      <c r="BS16" s="649" t="s">
        <v>227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227</v>
      </c>
      <c r="CS16" s="644"/>
      <c r="CT16" s="644"/>
      <c r="CU16" s="644"/>
      <c r="CV16" s="644"/>
      <c r="CW16" s="644"/>
      <c r="CX16" s="644"/>
      <c r="CY16" s="645"/>
      <c r="CZ16" s="703" t="s">
        <v>123</v>
      </c>
      <c r="DA16" s="703"/>
      <c r="DB16" s="703"/>
      <c r="DC16" s="703"/>
      <c r="DD16" s="649" t="s">
        <v>227</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124057</v>
      </c>
      <c r="S17" s="644"/>
      <c r="T17" s="644"/>
      <c r="U17" s="644"/>
      <c r="V17" s="644"/>
      <c r="W17" s="644"/>
      <c r="X17" s="644"/>
      <c r="Y17" s="645"/>
      <c r="Z17" s="703">
        <v>0.3</v>
      </c>
      <c r="AA17" s="703"/>
      <c r="AB17" s="703"/>
      <c r="AC17" s="703"/>
      <c r="AD17" s="704">
        <v>124057</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123</v>
      </c>
      <c r="BP17" s="703"/>
      <c r="BQ17" s="703"/>
      <c r="BR17" s="703"/>
      <c r="BS17" s="649" t="s">
        <v>227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2595527</v>
      </c>
      <c r="CS17" s="644"/>
      <c r="CT17" s="644"/>
      <c r="CU17" s="644"/>
      <c r="CV17" s="644"/>
      <c r="CW17" s="644"/>
      <c r="CX17" s="644"/>
      <c r="CY17" s="645"/>
      <c r="CZ17" s="703">
        <v>6.1</v>
      </c>
      <c r="DA17" s="703"/>
      <c r="DB17" s="703"/>
      <c r="DC17" s="703"/>
      <c r="DD17" s="649" t="s">
        <v>122</v>
      </c>
      <c r="DE17" s="644"/>
      <c r="DF17" s="644"/>
      <c r="DG17" s="644"/>
      <c r="DH17" s="644"/>
      <c r="DI17" s="644"/>
      <c r="DJ17" s="644"/>
      <c r="DK17" s="644"/>
      <c r="DL17" s="644"/>
      <c r="DM17" s="644"/>
      <c r="DN17" s="644"/>
      <c r="DO17" s="644"/>
      <c r="DP17" s="645"/>
      <c r="DQ17" s="649">
        <v>2595527</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2201761</v>
      </c>
      <c r="S18" s="644"/>
      <c r="T18" s="644"/>
      <c r="U18" s="644"/>
      <c r="V18" s="644"/>
      <c r="W18" s="644"/>
      <c r="X18" s="644"/>
      <c r="Y18" s="645"/>
      <c r="Z18" s="703">
        <v>5</v>
      </c>
      <c r="AA18" s="703"/>
      <c r="AB18" s="703"/>
      <c r="AC18" s="703"/>
      <c r="AD18" s="704">
        <v>2037858</v>
      </c>
      <c r="AE18" s="704"/>
      <c r="AF18" s="704"/>
      <c r="AG18" s="704"/>
      <c r="AH18" s="704"/>
      <c r="AI18" s="704"/>
      <c r="AJ18" s="704"/>
      <c r="AK18" s="704"/>
      <c r="AL18" s="646">
        <v>8.6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123</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227</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2037858</v>
      </c>
      <c r="S19" s="644"/>
      <c r="T19" s="644"/>
      <c r="U19" s="644"/>
      <c r="V19" s="644"/>
      <c r="W19" s="644"/>
      <c r="X19" s="644"/>
      <c r="Y19" s="645"/>
      <c r="Z19" s="703">
        <v>4.7</v>
      </c>
      <c r="AA19" s="703"/>
      <c r="AB19" s="703"/>
      <c r="AC19" s="703"/>
      <c r="AD19" s="704">
        <v>2037858</v>
      </c>
      <c r="AE19" s="704"/>
      <c r="AF19" s="704"/>
      <c r="AG19" s="704"/>
      <c r="AH19" s="704"/>
      <c r="AI19" s="704"/>
      <c r="AJ19" s="704"/>
      <c r="AK19" s="704"/>
      <c r="AL19" s="646">
        <v>8.6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1161149</v>
      </c>
      <c r="BH19" s="644"/>
      <c r="BI19" s="644"/>
      <c r="BJ19" s="644"/>
      <c r="BK19" s="644"/>
      <c r="BL19" s="644"/>
      <c r="BM19" s="644"/>
      <c r="BN19" s="645"/>
      <c r="BO19" s="703">
        <v>5.9</v>
      </c>
      <c r="BP19" s="703"/>
      <c r="BQ19" s="703"/>
      <c r="BR19" s="703"/>
      <c r="BS19" s="649" t="s">
        <v>227</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163884</v>
      </c>
      <c r="S20" s="644"/>
      <c r="T20" s="644"/>
      <c r="U20" s="644"/>
      <c r="V20" s="644"/>
      <c r="W20" s="644"/>
      <c r="X20" s="644"/>
      <c r="Y20" s="645"/>
      <c r="Z20" s="703">
        <v>0.4</v>
      </c>
      <c r="AA20" s="703"/>
      <c r="AB20" s="703"/>
      <c r="AC20" s="703"/>
      <c r="AD20" s="704" t="s">
        <v>227</v>
      </c>
      <c r="AE20" s="704"/>
      <c r="AF20" s="704"/>
      <c r="AG20" s="704"/>
      <c r="AH20" s="704"/>
      <c r="AI20" s="704"/>
      <c r="AJ20" s="704"/>
      <c r="AK20" s="704"/>
      <c r="AL20" s="646" t="s">
        <v>227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1161149</v>
      </c>
      <c r="BH20" s="644"/>
      <c r="BI20" s="644"/>
      <c r="BJ20" s="644"/>
      <c r="BK20" s="644"/>
      <c r="BL20" s="644"/>
      <c r="BM20" s="644"/>
      <c r="BN20" s="645"/>
      <c r="BO20" s="703">
        <v>5.9</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42435931</v>
      </c>
      <c r="CS20" s="644"/>
      <c r="CT20" s="644"/>
      <c r="CU20" s="644"/>
      <c r="CV20" s="644"/>
      <c r="CW20" s="644"/>
      <c r="CX20" s="644"/>
      <c r="CY20" s="645"/>
      <c r="CZ20" s="703">
        <v>100</v>
      </c>
      <c r="DA20" s="703"/>
      <c r="DB20" s="703"/>
      <c r="DC20" s="703"/>
      <c r="DD20" s="649">
        <v>4296374</v>
      </c>
      <c r="DE20" s="644"/>
      <c r="DF20" s="644"/>
      <c r="DG20" s="644"/>
      <c r="DH20" s="644"/>
      <c r="DI20" s="644"/>
      <c r="DJ20" s="644"/>
      <c r="DK20" s="644"/>
      <c r="DL20" s="644"/>
      <c r="DM20" s="644"/>
      <c r="DN20" s="644"/>
      <c r="DO20" s="644"/>
      <c r="DP20" s="645"/>
      <c r="DQ20" s="649">
        <v>28855287</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19</v>
      </c>
      <c r="S21" s="644"/>
      <c r="T21" s="644"/>
      <c r="U21" s="644"/>
      <c r="V21" s="644"/>
      <c r="W21" s="644"/>
      <c r="X21" s="644"/>
      <c r="Y21" s="645"/>
      <c r="Z21" s="703">
        <v>0</v>
      </c>
      <c r="AA21" s="703"/>
      <c r="AB21" s="703"/>
      <c r="AC21" s="703"/>
      <c r="AD21" s="704" t="s">
        <v>227</v>
      </c>
      <c r="AE21" s="704"/>
      <c r="AF21" s="704"/>
      <c r="AG21" s="704"/>
      <c r="AH21" s="704"/>
      <c r="AI21" s="704"/>
      <c r="AJ21" s="704"/>
      <c r="AK21" s="704"/>
      <c r="AL21" s="646" t="s">
        <v>227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122</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24505063</v>
      </c>
      <c r="S22" s="644"/>
      <c r="T22" s="644"/>
      <c r="U22" s="644"/>
      <c r="V22" s="644"/>
      <c r="W22" s="644"/>
      <c r="X22" s="644"/>
      <c r="Y22" s="645"/>
      <c r="Z22" s="703">
        <v>56.2</v>
      </c>
      <c r="AA22" s="703"/>
      <c r="AB22" s="703"/>
      <c r="AC22" s="703"/>
      <c r="AD22" s="704">
        <v>23180011</v>
      </c>
      <c r="AE22" s="704"/>
      <c r="AF22" s="704"/>
      <c r="AG22" s="704"/>
      <c r="AH22" s="704"/>
      <c r="AI22" s="704"/>
      <c r="AJ22" s="704"/>
      <c r="AK22" s="704"/>
      <c r="AL22" s="646">
        <v>98.3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15753</v>
      </c>
      <c r="S23" s="644"/>
      <c r="T23" s="644"/>
      <c r="U23" s="644"/>
      <c r="V23" s="644"/>
      <c r="W23" s="644"/>
      <c r="X23" s="644"/>
      <c r="Y23" s="645"/>
      <c r="Z23" s="703">
        <v>0</v>
      </c>
      <c r="AA23" s="703"/>
      <c r="AB23" s="703"/>
      <c r="AC23" s="703"/>
      <c r="AD23" s="704">
        <v>15753</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1161149</v>
      </c>
      <c r="BH23" s="644"/>
      <c r="BI23" s="644"/>
      <c r="BJ23" s="644"/>
      <c r="BK23" s="644"/>
      <c r="BL23" s="644"/>
      <c r="BM23" s="644"/>
      <c r="BN23" s="645"/>
      <c r="BO23" s="703">
        <v>5.9</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247234</v>
      </c>
      <c r="S24" s="644"/>
      <c r="T24" s="644"/>
      <c r="U24" s="644"/>
      <c r="V24" s="644"/>
      <c r="W24" s="644"/>
      <c r="X24" s="644"/>
      <c r="Y24" s="645"/>
      <c r="Z24" s="703">
        <v>0.6</v>
      </c>
      <c r="AA24" s="703"/>
      <c r="AB24" s="703"/>
      <c r="AC24" s="703"/>
      <c r="AD24" s="704" t="s">
        <v>227</v>
      </c>
      <c r="AE24" s="704"/>
      <c r="AF24" s="704"/>
      <c r="AG24" s="704"/>
      <c r="AH24" s="704"/>
      <c r="AI24" s="704"/>
      <c r="AJ24" s="704"/>
      <c r="AK24" s="704"/>
      <c r="AL24" s="646" t="s">
        <v>227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123</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21808226</v>
      </c>
      <c r="CS24" s="707"/>
      <c r="CT24" s="707"/>
      <c r="CU24" s="707"/>
      <c r="CV24" s="707"/>
      <c r="CW24" s="707"/>
      <c r="CX24" s="707"/>
      <c r="CY24" s="753"/>
      <c r="CZ24" s="754">
        <v>51.4</v>
      </c>
      <c r="DA24" s="723"/>
      <c r="DB24" s="723"/>
      <c r="DC24" s="757"/>
      <c r="DD24" s="752">
        <v>13021806</v>
      </c>
      <c r="DE24" s="707"/>
      <c r="DF24" s="707"/>
      <c r="DG24" s="707"/>
      <c r="DH24" s="707"/>
      <c r="DI24" s="707"/>
      <c r="DJ24" s="707"/>
      <c r="DK24" s="753"/>
      <c r="DL24" s="752">
        <v>13018957</v>
      </c>
      <c r="DM24" s="707"/>
      <c r="DN24" s="707"/>
      <c r="DO24" s="707"/>
      <c r="DP24" s="707"/>
      <c r="DQ24" s="707"/>
      <c r="DR24" s="707"/>
      <c r="DS24" s="707"/>
      <c r="DT24" s="707"/>
      <c r="DU24" s="707"/>
      <c r="DV24" s="753"/>
      <c r="DW24" s="754">
        <v>51.4</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406767</v>
      </c>
      <c r="S25" s="644"/>
      <c r="T25" s="644"/>
      <c r="U25" s="644"/>
      <c r="V25" s="644"/>
      <c r="W25" s="644"/>
      <c r="X25" s="644"/>
      <c r="Y25" s="645"/>
      <c r="Z25" s="703">
        <v>0.9</v>
      </c>
      <c r="AA25" s="703"/>
      <c r="AB25" s="703"/>
      <c r="AC25" s="703"/>
      <c r="AD25" s="704">
        <v>119370</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227</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7092879</v>
      </c>
      <c r="CS25" s="642"/>
      <c r="CT25" s="642"/>
      <c r="CU25" s="642"/>
      <c r="CV25" s="642"/>
      <c r="CW25" s="642"/>
      <c r="CX25" s="642"/>
      <c r="CY25" s="643"/>
      <c r="CZ25" s="646">
        <v>16.7</v>
      </c>
      <c r="DA25" s="675"/>
      <c r="DB25" s="675"/>
      <c r="DC25" s="676"/>
      <c r="DD25" s="649">
        <v>6749365</v>
      </c>
      <c r="DE25" s="642"/>
      <c r="DF25" s="642"/>
      <c r="DG25" s="642"/>
      <c r="DH25" s="642"/>
      <c r="DI25" s="642"/>
      <c r="DJ25" s="642"/>
      <c r="DK25" s="643"/>
      <c r="DL25" s="649">
        <v>6747882</v>
      </c>
      <c r="DM25" s="642"/>
      <c r="DN25" s="642"/>
      <c r="DO25" s="642"/>
      <c r="DP25" s="642"/>
      <c r="DQ25" s="642"/>
      <c r="DR25" s="642"/>
      <c r="DS25" s="642"/>
      <c r="DT25" s="642"/>
      <c r="DU25" s="642"/>
      <c r="DV25" s="643"/>
      <c r="DW25" s="646">
        <v>26.6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120316</v>
      </c>
      <c r="S26" s="644"/>
      <c r="T26" s="644"/>
      <c r="U26" s="644"/>
      <c r="V26" s="644"/>
      <c r="W26" s="644"/>
      <c r="X26" s="644"/>
      <c r="Y26" s="645"/>
      <c r="Z26" s="703">
        <v>0.3</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5049593</v>
      </c>
      <c r="CS26" s="644"/>
      <c r="CT26" s="644"/>
      <c r="CU26" s="644"/>
      <c r="CV26" s="644"/>
      <c r="CW26" s="644"/>
      <c r="CX26" s="644"/>
      <c r="CY26" s="645"/>
      <c r="CZ26" s="646">
        <v>11.9</v>
      </c>
      <c r="DA26" s="675"/>
      <c r="DB26" s="675"/>
      <c r="DC26" s="676"/>
      <c r="DD26" s="649">
        <v>4711208</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8219778</v>
      </c>
      <c r="S27" s="644"/>
      <c r="T27" s="644"/>
      <c r="U27" s="644"/>
      <c r="V27" s="644"/>
      <c r="W27" s="644"/>
      <c r="X27" s="644"/>
      <c r="Y27" s="645"/>
      <c r="Z27" s="703">
        <v>18.8</v>
      </c>
      <c r="AA27" s="703"/>
      <c r="AB27" s="703"/>
      <c r="AC27" s="703"/>
      <c r="AD27" s="704" t="s">
        <v>227</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19610999</v>
      </c>
      <c r="BH27" s="644"/>
      <c r="BI27" s="644"/>
      <c r="BJ27" s="644"/>
      <c r="BK27" s="644"/>
      <c r="BL27" s="644"/>
      <c r="BM27" s="644"/>
      <c r="BN27" s="645"/>
      <c r="BO27" s="703">
        <v>100</v>
      </c>
      <c r="BP27" s="703"/>
      <c r="BQ27" s="703"/>
      <c r="BR27" s="703"/>
      <c r="BS27" s="649">
        <v>283839</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12119820</v>
      </c>
      <c r="CS27" s="642"/>
      <c r="CT27" s="642"/>
      <c r="CU27" s="642"/>
      <c r="CV27" s="642"/>
      <c r="CW27" s="642"/>
      <c r="CX27" s="642"/>
      <c r="CY27" s="643"/>
      <c r="CZ27" s="646">
        <v>28.6</v>
      </c>
      <c r="DA27" s="675"/>
      <c r="DB27" s="675"/>
      <c r="DC27" s="676"/>
      <c r="DD27" s="649">
        <v>3676914</v>
      </c>
      <c r="DE27" s="642"/>
      <c r="DF27" s="642"/>
      <c r="DG27" s="642"/>
      <c r="DH27" s="642"/>
      <c r="DI27" s="642"/>
      <c r="DJ27" s="642"/>
      <c r="DK27" s="643"/>
      <c r="DL27" s="649">
        <v>3675548</v>
      </c>
      <c r="DM27" s="642"/>
      <c r="DN27" s="642"/>
      <c r="DO27" s="642"/>
      <c r="DP27" s="642"/>
      <c r="DQ27" s="642"/>
      <c r="DR27" s="642"/>
      <c r="DS27" s="642"/>
      <c r="DT27" s="642"/>
      <c r="DU27" s="642"/>
      <c r="DV27" s="643"/>
      <c r="DW27" s="646">
        <v>14.5</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v>253888</v>
      </c>
      <c r="S28" s="644"/>
      <c r="T28" s="644"/>
      <c r="U28" s="644"/>
      <c r="V28" s="644"/>
      <c r="W28" s="644"/>
      <c r="X28" s="644"/>
      <c r="Y28" s="645"/>
      <c r="Z28" s="703">
        <v>0.6</v>
      </c>
      <c r="AA28" s="703"/>
      <c r="AB28" s="703"/>
      <c r="AC28" s="703"/>
      <c r="AD28" s="704">
        <v>253888</v>
      </c>
      <c r="AE28" s="704"/>
      <c r="AF28" s="704"/>
      <c r="AG28" s="704"/>
      <c r="AH28" s="704"/>
      <c r="AI28" s="704"/>
      <c r="AJ28" s="704"/>
      <c r="AK28" s="704"/>
      <c r="AL28" s="646">
        <v>1.1000000000000001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2595527</v>
      </c>
      <c r="CS28" s="644"/>
      <c r="CT28" s="644"/>
      <c r="CU28" s="644"/>
      <c r="CV28" s="644"/>
      <c r="CW28" s="644"/>
      <c r="CX28" s="644"/>
      <c r="CY28" s="645"/>
      <c r="CZ28" s="646">
        <v>6.1</v>
      </c>
      <c r="DA28" s="675"/>
      <c r="DB28" s="675"/>
      <c r="DC28" s="676"/>
      <c r="DD28" s="649">
        <v>2595527</v>
      </c>
      <c r="DE28" s="644"/>
      <c r="DF28" s="644"/>
      <c r="DG28" s="644"/>
      <c r="DH28" s="644"/>
      <c r="DI28" s="644"/>
      <c r="DJ28" s="644"/>
      <c r="DK28" s="645"/>
      <c r="DL28" s="649">
        <v>2595527</v>
      </c>
      <c r="DM28" s="644"/>
      <c r="DN28" s="644"/>
      <c r="DO28" s="644"/>
      <c r="DP28" s="644"/>
      <c r="DQ28" s="644"/>
      <c r="DR28" s="644"/>
      <c r="DS28" s="644"/>
      <c r="DT28" s="644"/>
      <c r="DU28" s="644"/>
      <c r="DV28" s="645"/>
      <c r="DW28" s="646">
        <v>10.199999999999999</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2315798</v>
      </c>
      <c r="S29" s="644"/>
      <c r="T29" s="644"/>
      <c r="U29" s="644"/>
      <c r="V29" s="644"/>
      <c r="W29" s="644"/>
      <c r="X29" s="644"/>
      <c r="Y29" s="645"/>
      <c r="Z29" s="703">
        <v>5.3</v>
      </c>
      <c r="AA29" s="703"/>
      <c r="AB29" s="703"/>
      <c r="AC29" s="703"/>
      <c r="AD29" s="704" t="s">
        <v>227</v>
      </c>
      <c r="AE29" s="704"/>
      <c r="AF29" s="704"/>
      <c r="AG29" s="704"/>
      <c r="AH29" s="704"/>
      <c r="AI29" s="704"/>
      <c r="AJ29" s="704"/>
      <c r="AK29" s="704"/>
      <c r="AL29" s="646" t="s">
        <v>227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2594678</v>
      </c>
      <c r="CS29" s="642"/>
      <c r="CT29" s="642"/>
      <c r="CU29" s="642"/>
      <c r="CV29" s="642"/>
      <c r="CW29" s="642"/>
      <c r="CX29" s="642"/>
      <c r="CY29" s="643"/>
      <c r="CZ29" s="646">
        <v>6.1</v>
      </c>
      <c r="DA29" s="675"/>
      <c r="DB29" s="675"/>
      <c r="DC29" s="676"/>
      <c r="DD29" s="649">
        <v>2594678</v>
      </c>
      <c r="DE29" s="642"/>
      <c r="DF29" s="642"/>
      <c r="DG29" s="642"/>
      <c r="DH29" s="642"/>
      <c r="DI29" s="642"/>
      <c r="DJ29" s="642"/>
      <c r="DK29" s="643"/>
      <c r="DL29" s="649">
        <v>2594678</v>
      </c>
      <c r="DM29" s="642"/>
      <c r="DN29" s="642"/>
      <c r="DO29" s="642"/>
      <c r="DP29" s="642"/>
      <c r="DQ29" s="642"/>
      <c r="DR29" s="642"/>
      <c r="DS29" s="642"/>
      <c r="DT29" s="642"/>
      <c r="DU29" s="642"/>
      <c r="DV29" s="643"/>
      <c r="DW29" s="646">
        <v>10.199999999999999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178942</v>
      </c>
      <c r="S30" s="644"/>
      <c r="T30" s="644"/>
      <c r="U30" s="644"/>
      <c r="V30" s="644"/>
      <c r="W30" s="644"/>
      <c r="X30" s="644"/>
      <c r="Y30" s="645"/>
      <c r="Z30" s="703">
        <v>0.4</v>
      </c>
      <c r="AA30" s="703"/>
      <c r="AB30" s="703"/>
      <c r="AC30" s="703"/>
      <c r="AD30" s="704">
        <v>5675</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98.6</v>
      </c>
      <c r="BH30" s="722"/>
      <c r="BI30" s="722"/>
      <c r="BJ30" s="722"/>
      <c r="BK30" s="722"/>
      <c r="BL30" s="722"/>
      <c r="BM30" s="723">
        <v>95.7</v>
      </c>
      <c r="BN30" s="722"/>
      <c r="BO30" s="722"/>
      <c r="BP30" s="722"/>
      <c r="BQ30" s="724"/>
      <c r="BR30" s="721">
        <v>98.6</v>
      </c>
      <c r="BS30" s="722"/>
      <c r="BT30" s="722"/>
      <c r="BU30" s="722"/>
      <c r="BV30" s="722"/>
      <c r="BW30" s="722"/>
      <c r="BX30" s="723">
        <v>95</v>
      </c>
      <c r="BY30" s="722"/>
      <c r="BZ30" s="722"/>
      <c r="CA30" s="722"/>
      <c r="CB30" s="724"/>
      <c r="CD30" s="727"/>
      <c r="CE30" s="728"/>
      <c r="CF30" s="685" t="s">
        <v>304</v>
      </c>
      <c r="CG30" s="682"/>
      <c r="CH30" s="682"/>
      <c r="CI30" s="682"/>
      <c r="CJ30" s="682"/>
      <c r="CK30" s="682"/>
      <c r="CL30" s="682"/>
      <c r="CM30" s="682"/>
      <c r="CN30" s="682"/>
      <c r="CO30" s="682"/>
      <c r="CP30" s="682"/>
      <c r="CQ30" s="683"/>
      <c r="CR30" s="641">
        <v>2372275</v>
      </c>
      <c r="CS30" s="644"/>
      <c r="CT30" s="644"/>
      <c r="CU30" s="644"/>
      <c r="CV30" s="644"/>
      <c r="CW30" s="644"/>
      <c r="CX30" s="644"/>
      <c r="CY30" s="645"/>
      <c r="CZ30" s="646">
        <v>5.6</v>
      </c>
      <c r="DA30" s="675"/>
      <c r="DB30" s="675"/>
      <c r="DC30" s="676"/>
      <c r="DD30" s="649">
        <v>2372275</v>
      </c>
      <c r="DE30" s="644"/>
      <c r="DF30" s="644"/>
      <c r="DG30" s="644"/>
      <c r="DH30" s="644"/>
      <c r="DI30" s="644"/>
      <c r="DJ30" s="644"/>
      <c r="DK30" s="645"/>
      <c r="DL30" s="649">
        <v>2372275</v>
      </c>
      <c r="DM30" s="644"/>
      <c r="DN30" s="644"/>
      <c r="DO30" s="644"/>
      <c r="DP30" s="644"/>
      <c r="DQ30" s="644"/>
      <c r="DR30" s="644"/>
      <c r="DS30" s="644"/>
      <c r="DT30" s="644"/>
      <c r="DU30" s="644"/>
      <c r="DV30" s="645"/>
      <c r="DW30" s="646">
        <v>9.4</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5881</v>
      </c>
      <c r="S31" s="644"/>
      <c r="T31" s="644"/>
      <c r="U31" s="644"/>
      <c r="V31" s="644"/>
      <c r="W31" s="644"/>
      <c r="X31" s="644"/>
      <c r="Y31" s="645"/>
      <c r="Z31" s="703">
        <v>0</v>
      </c>
      <c r="AA31" s="703"/>
      <c r="AB31" s="703"/>
      <c r="AC31" s="703"/>
      <c r="AD31" s="704" t="s">
        <v>122</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v>
      </c>
      <c r="BH31" s="642"/>
      <c r="BI31" s="642"/>
      <c r="BJ31" s="642"/>
      <c r="BK31" s="642"/>
      <c r="BL31" s="642"/>
      <c r="BM31" s="647">
        <v>93.9</v>
      </c>
      <c r="BN31" s="720"/>
      <c r="BO31" s="720"/>
      <c r="BP31" s="720"/>
      <c r="BQ31" s="681"/>
      <c r="BR31" s="719">
        <v>98</v>
      </c>
      <c r="BS31" s="642"/>
      <c r="BT31" s="642"/>
      <c r="BU31" s="642"/>
      <c r="BV31" s="642"/>
      <c r="BW31" s="642"/>
      <c r="BX31" s="647">
        <v>92.7</v>
      </c>
      <c r="BY31" s="720"/>
      <c r="BZ31" s="720"/>
      <c r="CA31" s="720"/>
      <c r="CB31" s="681"/>
      <c r="CD31" s="727"/>
      <c r="CE31" s="728"/>
      <c r="CF31" s="685" t="s">
        <v>308</v>
      </c>
      <c r="CG31" s="682"/>
      <c r="CH31" s="682"/>
      <c r="CI31" s="682"/>
      <c r="CJ31" s="682"/>
      <c r="CK31" s="682"/>
      <c r="CL31" s="682"/>
      <c r="CM31" s="682"/>
      <c r="CN31" s="682"/>
      <c r="CO31" s="682"/>
      <c r="CP31" s="682"/>
      <c r="CQ31" s="683"/>
      <c r="CR31" s="641">
        <v>222403</v>
      </c>
      <c r="CS31" s="642"/>
      <c r="CT31" s="642"/>
      <c r="CU31" s="642"/>
      <c r="CV31" s="642"/>
      <c r="CW31" s="642"/>
      <c r="CX31" s="642"/>
      <c r="CY31" s="643"/>
      <c r="CZ31" s="646">
        <v>0.5</v>
      </c>
      <c r="DA31" s="675"/>
      <c r="DB31" s="675"/>
      <c r="DC31" s="676"/>
      <c r="DD31" s="649">
        <v>222403</v>
      </c>
      <c r="DE31" s="642"/>
      <c r="DF31" s="642"/>
      <c r="DG31" s="642"/>
      <c r="DH31" s="642"/>
      <c r="DI31" s="642"/>
      <c r="DJ31" s="642"/>
      <c r="DK31" s="643"/>
      <c r="DL31" s="649">
        <v>222403</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2002543</v>
      </c>
      <c r="S32" s="644"/>
      <c r="T32" s="644"/>
      <c r="U32" s="644"/>
      <c r="V32" s="644"/>
      <c r="W32" s="644"/>
      <c r="X32" s="644"/>
      <c r="Y32" s="645"/>
      <c r="Z32" s="703">
        <v>4.5999999999999996</v>
      </c>
      <c r="AA32" s="703"/>
      <c r="AB32" s="703"/>
      <c r="AC32" s="703"/>
      <c r="AD32" s="704" t="s">
        <v>227</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99.2</v>
      </c>
      <c r="BH32" s="657"/>
      <c r="BI32" s="657"/>
      <c r="BJ32" s="657"/>
      <c r="BK32" s="657"/>
      <c r="BL32" s="657"/>
      <c r="BM32" s="701">
        <v>97.5</v>
      </c>
      <c r="BN32" s="657"/>
      <c r="BO32" s="657"/>
      <c r="BP32" s="657"/>
      <c r="BQ32" s="694"/>
      <c r="BR32" s="718">
        <v>99.1</v>
      </c>
      <c r="BS32" s="657"/>
      <c r="BT32" s="657"/>
      <c r="BU32" s="657"/>
      <c r="BV32" s="657"/>
      <c r="BW32" s="657"/>
      <c r="BX32" s="701">
        <v>97.1</v>
      </c>
      <c r="BY32" s="657"/>
      <c r="BZ32" s="657"/>
      <c r="CA32" s="657"/>
      <c r="CB32" s="694"/>
      <c r="CD32" s="729"/>
      <c r="CE32" s="730"/>
      <c r="CF32" s="685" t="s">
        <v>311</v>
      </c>
      <c r="CG32" s="682"/>
      <c r="CH32" s="682"/>
      <c r="CI32" s="682"/>
      <c r="CJ32" s="682"/>
      <c r="CK32" s="682"/>
      <c r="CL32" s="682"/>
      <c r="CM32" s="682"/>
      <c r="CN32" s="682"/>
      <c r="CO32" s="682"/>
      <c r="CP32" s="682"/>
      <c r="CQ32" s="683"/>
      <c r="CR32" s="641">
        <v>849</v>
      </c>
      <c r="CS32" s="644"/>
      <c r="CT32" s="644"/>
      <c r="CU32" s="644"/>
      <c r="CV32" s="644"/>
      <c r="CW32" s="644"/>
      <c r="CX32" s="644"/>
      <c r="CY32" s="645"/>
      <c r="CZ32" s="646">
        <v>0</v>
      </c>
      <c r="DA32" s="675"/>
      <c r="DB32" s="675"/>
      <c r="DC32" s="676"/>
      <c r="DD32" s="649">
        <v>849</v>
      </c>
      <c r="DE32" s="644"/>
      <c r="DF32" s="644"/>
      <c r="DG32" s="644"/>
      <c r="DH32" s="644"/>
      <c r="DI32" s="644"/>
      <c r="DJ32" s="644"/>
      <c r="DK32" s="645"/>
      <c r="DL32" s="649">
        <v>849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1088063</v>
      </c>
      <c r="S33" s="644"/>
      <c r="T33" s="644"/>
      <c r="U33" s="644"/>
      <c r="V33" s="644"/>
      <c r="W33" s="644"/>
      <c r="X33" s="644"/>
      <c r="Y33" s="645"/>
      <c r="Z33" s="703">
        <v>2.5</v>
      </c>
      <c r="AA33" s="703"/>
      <c r="AB33" s="703"/>
      <c r="AC33" s="703"/>
      <c r="AD33" s="704" t="s">
        <v>227</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16331331</v>
      </c>
      <c r="CS33" s="642"/>
      <c r="CT33" s="642"/>
      <c r="CU33" s="642"/>
      <c r="CV33" s="642"/>
      <c r="CW33" s="642"/>
      <c r="CX33" s="642"/>
      <c r="CY33" s="643"/>
      <c r="CZ33" s="646">
        <v>38.5</v>
      </c>
      <c r="DA33" s="675"/>
      <c r="DB33" s="675"/>
      <c r="DC33" s="676"/>
      <c r="DD33" s="649">
        <v>14814302</v>
      </c>
      <c r="DE33" s="642"/>
      <c r="DF33" s="642"/>
      <c r="DG33" s="642"/>
      <c r="DH33" s="642"/>
      <c r="DI33" s="642"/>
      <c r="DJ33" s="642"/>
      <c r="DK33" s="643"/>
      <c r="DL33" s="649">
        <v>9955745</v>
      </c>
      <c r="DM33" s="642"/>
      <c r="DN33" s="642"/>
      <c r="DO33" s="642"/>
      <c r="DP33" s="642"/>
      <c r="DQ33" s="642"/>
      <c r="DR33" s="642"/>
      <c r="DS33" s="642"/>
      <c r="DT33" s="642"/>
      <c r="DU33" s="642"/>
      <c r="DV33" s="643"/>
      <c r="DW33" s="646">
        <v>39.299999999999997</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593789</v>
      </c>
      <c r="S34" s="644"/>
      <c r="T34" s="644"/>
      <c r="U34" s="644"/>
      <c r="V34" s="644"/>
      <c r="W34" s="644"/>
      <c r="X34" s="644"/>
      <c r="Y34" s="645"/>
      <c r="Z34" s="703">
        <v>1.4</v>
      </c>
      <c r="AA34" s="703"/>
      <c r="AB34" s="703"/>
      <c r="AC34" s="703"/>
      <c r="AD34" s="704">
        <v>2557</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5587675</v>
      </c>
      <c r="CS34" s="644"/>
      <c r="CT34" s="644"/>
      <c r="CU34" s="644"/>
      <c r="CV34" s="644"/>
      <c r="CW34" s="644"/>
      <c r="CX34" s="644"/>
      <c r="CY34" s="645"/>
      <c r="CZ34" s="646">
        <v>13.2</v>
      </c>
      <c r="DA34" s="675"/>
      <c r="DB34" s="675"/>
      <c r="DC34" s="676"/>
      <c r="DD34" s="649">
        <v>4904142</v>
      </c>
      <c r="DE34" s="644"/>
      <c r="DF34" s="644"/>
      <c r="DG34" s="644"/>
      <c r="DH34" s="644"/>
      <c r="DI34" s="644"/>
      <c r="DJ34" s="644"/>
      <c r="DK34" s="645"/>
      <c r="DL34" s="649">
        <v>4514026</v>
      </c>
      <c r="DM34" s="644"/>
      <c r="DN34" s="644"/>
      <c r="DO34" s="644"/>
      <c r="DP34" s="644"/>
      <c r="DQ34" s="644"/>
      <c r="DR34" s="644"/>
      <c r="DS34" s="644"/>
      <c r="DT34" s="644"/>
      <c r="DU34" s="644"/>
      <c r="DV34" s="645"/>
      <c r="DW34" s="646">
        <v>17.8</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3677280</v>
      </c>
      <c r="S35" s="644"/>
      <c r="T35" s="644"/>
      <c r="U35" s="644"/>
      <c r="V35" s="644"/>
      <c r="W35" s="644"/>
      <c r="X35" s="644"/>
      <c r="Y35" s="645"/>
      <c r="Z35" s="703">
        <v>8.4</v>
      </c>
      <c r="AA35" s="703"/>
      <c r="AB35" s="703"/>
      <c r="AC35" s="703"/>
      <c r="AD35" s="704" t="s">
        <v>123</v>
      </c>
      <c r="AE35" s="704"/>
      <c r="AF35" s="704"/>
      <c r="AG35" s="704"/>
      <c r="AH35" s="704"/>
      <c r="AI35" s="704"/>
      <c r="AJ35" s="704"/>
      <c r="AK35" s="704"/>
      <c r="AL35" s="646" t="s">
        <v>227</v>
      </c>
      <c r="AM35" s="647"/>
      <c r="AN35" s="647"/>
      <c r="AO35" s="705"/>
      <c r="AP35" s="214"/>
      <c r="AQ35" s="709" t="s">
        <v>319</v>
      </c>
      <c r="AR35" s="710"/>
      <c r="AS35" s="710"/>
      <c r="AT35" s="710"/>
      <c r="AU35" s="710"/>
      <c r="AV35" s="710"/>
      <c r="AW35" s="710"/>
      <c r="AX35" s="710"/>
      <c r="AY35" s="711"/>
      <c r="AZ35" s="706">
        <v>4981782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504793</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733732</v>
      </c>
      <c r="CS35" s="642"/>
      <c r="CT35" s="642"/>
      <c r="CU35" s="642"/>
      <c r="CV35" s="642"/>
      <c r="CW35" s="642"/>
      <c r="CX35" s="642"/>
      <c r="CY35" s="643"/>
      <c r="CZ35" s="646">
        <v>1.7</v>
      </c>
      <c r="DA35" s="675"/>
      <c r="DB35" s="675"/>
      <c r="DC35" s="676"/>
      <c r="DD35" s="649">
        <v>713570</v>
      </c>
      <c r="DE35" s="642"/>
      <c r="DF35" s="642"/>
      <c r="DG35" s="642"/>
      <c r="DH35" s="642"/>
      <c r="DI35" s="642"/>
      <c r="DJ35" s="642"/>
      <c r="DK35" s="643"/>
      <c r="DL35" s="649">
        <v>711477</v>
      </c>
      <c r="DM35" s="642"/>
      <c r="DN35" s="642"/>
      <c r="DO35" s="642"/>
      <c r="DP35" s="642"/>
      <c r="DQ35" s="642"/>
      <c r="DR35" s="642"/>
      <c r="DS35" s="642"/>
      <c r="DT35" s="642"/>
      <c r="DU35" s="642"/>
      <c r="DV35" s="643"/>
      <c r="DW35" s="646">
        <v>2.8</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590204</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-791639</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2738695</v>
      </c>
      <c r="CS36" s="644"/>
      <c r="CT36" s="644"/>
      <c r="CU36" s="644"/>
      <c r="CV36" s="644"/>
      <c r="CW36" s="644"/>
      <c r="CX36" s="644"/>
      <c r="CY36" s="645"/>
      <c r="CZ36" s="646">
        <v>6.5</v>
      </c>
      <c r="DA36" s="675"/>
      <c r="DB36" s="675"/>
      <c r="DC36" s="676"/>
      <c r="DD36" s="649">
        <v>2589473</v>
      </c>
      <c r="DE36" s="644"/>
      <c r="DF36" s="644"/>
      <c r="DG36" s="644"/>
      <c r="DH36" s="644"/>
      <c r="DI36" s="644"/>
      <c r="DJ36" s="644"/>
      <c r="DK36" s="645"/>
      <c r="DL36" s="649">
        <v>1965136</v>
      </c>
      <c r="DM36" s="644"/>
      <c r="DN36" s="644"/>
      <c r="DO36" s="644"/>
      <c r="DP36" s="644"/>
      <c r="DQ36" s="644"/>
      <c r="DR36" s="644"/>
      <c r="DS36" s="644"/>
      <c r="DT36" s="644"/>
      <c r="DU36" s="644"/>
      <c r="DV36" s="645"/>
      <c r="DW36" s="646">
        <v>7.8</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1770780</v>
      </c>
      <c r="S37" s="644"/>
      <c r="T37" s="644"/>
      <c r="U37" s="644"/>
      <c r="V37" s="644"/>
      <c r="W37" s="644"/>
      <c r="X37" s="644"/>
      <c r="Y37" s="645"/>
      <c r="Z37" s="703">
        <v>4.0999999999999996</v>
      </c>
      <c r="AA37" s="703"/>
      <c r="AB37" s="703"/>
      <c r="AC37" s="703"/>
      <c r="AD37" s="704" t="s">
        <v>123</v>
      </c>
      <c r="AE37" s="704"/>
      <c r="AF37" s="704"/>
      <c r="AG37" s="704"/>
      <c r="AH37" s="704"/>
      <c r="AI37" s="704"/>
      <c r="AJ37" s="704"/>
      <c r="AK37" s="704"/>
      <c r="AL37" s="646" t="s">
        <v>123</v>
      </c>
      <c r="AM37" s="647"/>
      <c r="AN37" s="647"/>
      <c r="AO37" s="705"/>
      <c r="AQ37" s="678" t="s">
        <v>327</v>
      </c>
      <c r="AR37" s="679"/>
      <c r="AS37" s="679"/>
      <c r="AT37" s="679"/>
      <c r="AU37" s="679"/>
      <c r="AV37" s="679"/>
      <c r="AW37" s="679"/>
      <c r="AX37" s="679"/>
      <c r="AY37" s="680"/>
      <c r="AZ37" s="641">
        <v>14360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19709</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832677</v>
      </c>
      <c r="CS37" s="642"/>
      <c r="CT37" s="642"/>
      <c r="CU37" s="642"/>
      <c r="CV37" s="642"/>
      <c r="CW37" s="642"/>
      <c r="CX37" s="642"/>
      <c r="CY37" s="643"/>
      <c r="CZ37" s="646">
        <v>2</v>
      </c>
      <c r="DA37" s="675"/>
      <c r="DB37" s="675"/>
      <c r="DC37" s="676"/>
      <c r="DD37" s="649">
        <v>809667</v>
      </c>
      <c r="DE37" s="642"/>
      <c r="DF37" s="642"/>
      <c r="DG37" s="642"/>
      <c r="DH37" s="642"/>
      <c r="DI37" s="642"/>
      <c r="DJ37" s="642"/>
      <c r="DK37" s="643"/>
      <c r="DL37" s="649">
        <v>809667</v>
      </c>
      <c r="DM37" s="642"/>
      <c r="DN37" s="642"/>
      <c r="DO37" s="642"/>
      <c r="DP37" s="642"/>
      <c r="DQ37" s="642"/>
      <c r="DR37" s="642"/>
      <c r="DS37" s="642"/>
      <c r="DT37" s="642"/>
      <c r="DU37" s="642"/>
      <c r="DV37" s="643"/>
      <c r="DW37" s="646">
        <v>3.2</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43631095</v>
      </c>
      <c r="S38" s="693"/>
      <c r="T38" s="693"/>
      <c r="U38" s="693"/>
      <c r="V38" s="693"/>
      <c r="W38" s="693"/>
      <c r="X38" s="693"/>
      <c r="Y38" s="698"/>
      <c r="Z38" s="699">
        <v>100</v>
      </c>
      <c r="AA38" s="699"/>
      <c r="AB38" s="699"/>
      <c r="AC38" s="699"/>
      <c r="AD38" s="700">
        <v>23577254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30747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4377218</v>
      </c>
      <c r="CS38" s="644"/>
      <c r="CT38" s="644"/>
      <c r="CU38" s="644"/>
      <c r="CV38" s="644"/>
      <c r="CW38" s="644"/>
      <c r="CX38" s="644"/>
      <c r="CY38" s="645"/>
      <c r="CZ38" s="646">
        <v>10.3</v>
      </c>
      <c r="DA38" s="675"/>
      <c r="DB38" s="675"/>
      <c r="DC38" s="676"/>
      <c r="DD38" s="649">
        <v>3851527</v>
      </c>
      <c r="DE38" s="644"/>
      <c r="DF38" s="644"/>
      <c r="DG38" s="644"/>
      <c r="DH38" s="644"/>
      <c r="DI38" s="644"/>
      <c r="DJ38" s="644"/>
      <c r="DK38" s="645"/>
      <c r="DL38" s="649">
        <v>2764698</v>
      </c>
      <c r="DM38" s="644"/>
      <c r="DN38" s="644"/>
      <c r="DO38" s="644"/>
      <c r="DP38" s="644"/>
      <c r="DQ38" s="644"/>
      <c r="DR38" s="644"/>
      <c r="DS38" s="644"/>
      <c r="DT38" s="644"/>
      <c r="DU38" s="644"/>
      <c r="DV38" s="645"/>
      <c r="DW38" s="646">
        <v>10.9</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86</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2826923</v>
      </c>
      <c r="CS39" s="642"/>
      <c r="CT39" s="642"/>
      <c r="CU39" s="642"/>
      <c r="CV39" s="642"/>
      <c r="CW39" s="642"/>
      <c r="CX39" s="642"/>
      <c r="CY39" s="643"/>
      <c r="CZ39" s="646">
        <v>6.7</v>
      </c>
      <c r="DA39" s="675"/>
      <c r="DB39" s="675"/>
      <c r="DC39" s="676"/>
      <c r="DD39" s="649">
        <v>2755182</v>
      </c>
      <c r="DE39" s="642"/>
      <c r="DF39" s="642"/>
      <c r="DG39" s="642"/>
      <c r="DH39" s="642"/>
      <c r="DI39" s="642"/>
      <c r="DJ39" s="642"/>
      <c r="DK39" s="643"/>
      <c r="DL39" s="649" t="s">
        <v>227</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1872597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67088</v>
      </c>
      <c r="CS40" s="644"/>
      <c r="CT40" s="644"/>
      <c r="CU40" s="644"/>
      <c r="CV40" s="644"/>
      <c r="CW40" s="644"/>
      <c r="CX40" s="644"/>
      <c r="CY40" s="645"/>
      <c r="CZ40" s="646">
        <v>0.2</v>
      </c>
      <c r="DA40" s="675"/>
      <c r="DB40" s="675"/>
      <c r="DC40" s="676"/>
      <c r="DD40" s="649">
        <v>408</v>
      </c>
      <c r="DE40" s="644"/>
      <c r="DF40" s="644"/>
      <c r="DG40" s="644"/>
      <c r="DH40" s="644"/>
      <c r="DI40" s="644"/>
      <c r="DJ40" s="644"/>
      <c r="DK40" s="645"/>
      <c r="DL40" s="649">
        <v>408</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2504621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4296374</v>
      </c>
      <c r="CS42" s="644"/>
      <c r="CT42" s="644"/>
      <c r="CU42" s="644"/>
      <c r="CV42" s="644"/>
      <c r="CW42" s="644"/>
      <c r="CX42" s="644"/>
      <c r="CY42" s="645"/>
      <c r="CZ42" s="646">
        <v>10.1</v>
      </c>
      <c r="DA42" s="647"/>
      <c r="DB42" s="647"/>
      <c r="DC42" s="648"/>
      <c r="DD42" s="649">
        <v>1019179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90681</v>
      </c>
      <c r="CS43" s="642"/>
      <c r="CT43" s="642"/>
      <c r="CU43" s="642"/>
      <c r="CV43" s="642"/>
      <c r="CW43" s="642"/>
      <c r="CX43" s="642"/>
      <c r="CY43" s="643"/>
      <c r="CZ43" s="646">
        <v>0.2</v>
      </c>
      <c r="DA43" s="675"/>
      <c r="DB43" s="675"/>
      <c r="DC43" s="676"/>
      <c r="DD43" s="649">
        <v>50160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4296374</v>
      </c>
      <c r="CS44" s="644"/>
      <c r="CT44" s="644"/>
      <c r="CU44" s="644"/>
      <c r="CV44" s="644"/>
      <c r="CW44" s="644"/>
      <c r="CX44" s="644"/>
      <c r="CY44" s="645"/>
      <c r="CZ44" s="646">
        <v>10.1</v>
      </c>
      <c r="DA44" s="647"/>
      <c r="DB44" s="647"/>
      <c r="DC44" s="648"/>
      <c r="DD44" s="649">
        <v>1019179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2264502</v>
      </c>
      <c r="CS45" s="642"/>
      <c r="CT45" s="642"/>
      <c r="CU45" s="642"/>
      <c r="CV45" s="642"/>
      <c r="CW45" s="642"/>
      <c r="CX45" s="642"/>
      <c r="CY45" s="643"/>
      <c r="CZ45" s="646">
        <v>5.3</v>
      </c>
      <c r="DA45" s="675"/>
      <c r="DB45" s="675"/>
      <c r="DC45" s="676"/>
      <c r="DD45" s="649">
        <v>230411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2027202</v>
      </c>
      <c r="CS46" s="644"/>
      <c r="CT46" s="644"/>
      <c r="CU46" s="644"/>
      <c r="CV46" s="644"/>
      <c r="CW46" s="644"/>
      <c r="CX46" s="644"/>
      <c r="CY46" s="645"/>
      <c r="CZ46" s="646">
        <v>4.8</v>
      </c>
      <c r="DA46" s="647"/>
      <c r="DB46" s="647"/>
      <c r="DC46" s="648"/>
      <c r="DD46" s="649">
        <v>784098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123</v>
      </c>
      <c r="CS47" s="642"/>
      <c r="CT47" s="642"/>
      <c r="CU47" s="642"/>
      <c r="CV47" s="642"/>
      <c r="CW47" s="642"/>
      <c r="CX47" s="642"/>
      <c r="CY47" s="643"/>
      <c r="CZ47" s="646" t="s">
        <v>227</v>
      </c>
      <c r="DA47" s="675"/>
      <c r="DB47" s="675"/>
      <c r="DC47" s="676"/>
      <c r="DD47" s="649" t="s">
        <v>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42435931</v>
      </c>
      <c r="CS49" s="657"/>
      <c r="CT49" s="657"/>
      <c r="CU49" s="657"/>
      <c r="CV49" s="657"/>
      <c r="CW49" s="657"/>
      <c r="CX49" s="657"/>
      <c r="CY49" s="658"/>
      <c r="CZ49" s="659">
        <v>100</v>
      </c>
      <c r="DA49" s="660"/>
      <c r="DB49" s="660"/>
      <c r="DC49" s="661"/>
      <c r="DD49" s="662">
        <v>28855287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DBNRoe0xkYBsTt4PVmYfEKPfpCkNbxLTBirf0rJLppvfMga0V6sM6ct6I9YXJjE8qOSuymxiNdkdbNmwkZr20A==" saltValue="2PBq/Q159SkN1++S50K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356</v>
      </c>
      <c r="DK2" s="1181"/>
      <c r="DL2" s="1181"/>
      <c r="DM2" s="1181"/>
      <c r="DN2" s="1181"/>
      <c r="DO2" s="1182"/>
      <c r="DP2" s="229"/>
      <c r="DQ2" s="1180" t="s">
        <v>357</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3"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8" t="s">
        <v>374</v>
      </c>
      <c r="DH5" s="1169"/>
      <c r="DI5" s="1169"/>
      <c r="DJ5" s="1169"/>
      <c r="DK5" s="1170"/>
      <c r="DL5" s="1168" t="s">
        <v>375</v>
      </c>
      <c r="DM5" s="1169"/>
      <c r="DN5" s="1169"/>
      <c r="DO5" s="1169"/>
      <c r="DP5" s="1170"/>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4">
        <v>43693</v>
      </c>
      <c r="R7" s="1175"/>
      <c r="S7" s="1175"/>
      <c r="T7" s="1175"/>
      <c r="U7" s="1175"/>
      <c r="V7" s="1175">
        <v>42498</v>
      </c>
      <c r="W7" s="1175"/>
      <c r="X7" s="1175"/>
      <c r="Y7" s="1175"/>
      <c r="Z7" s="1175"/>
      <c r="AA7" s="1175">
        <v>1195</v>
      </c>
      <c r="AB7" s="1175"/>
      <c r="AC7" s="1175"/>
      <c r="AD7" s="1175"/>
      <c r="AE7" s="1176"/>
      <c r="AF7" s="1177">
        <v>1085</v>
      </c>
      <c r="AG7" s="1178"/>
      <c r="AH7" s="1178"/>
      <c r="AI7" s="1178"/>
      <c r="AJ7" s="1179"/>
      <c r="AK7" s="1161">
        <v>2003</v>
      </c>
      <c r="AL7" s="1162"/>
      <c r="AM7" s="1162"/>
      <c r="AN7" s="1162"/>
      <c r="AO7" s="1162"/>
      <c r="AP7" s="1162">
        <v>28423</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553</v>
      </c>
      <c r="BS7" s="1165" t="s">
        <v>554</v>
      </c>
      <c r="BT7" s="1166"/>
      <c r="BU7" s="1166"/>
      <c r="BV7" s="1166"/>
      <c r="BW7" s="1166"/>
      <c r="BX7" s="1166"/>
      <c r="BY7" s="1166"/>
      <c r="BZ7" s="1166"/>
      <c r="CA7" s="1166"/>
      <c r="CB7" s="1166"/>
      <c r="CC7" s="1166"/>
      <c r="CD7" s="1166"/>
      <c r="CE7" s="1166"/>
      <c r="CF7" s="1166"/>
      <c r="CG7" s="1167"/>
      <c r="CH7" s="1158">
        <v>0</v>
      </c>
      <c r="CI7" s="1159"/>
      <c r="CJ7" s="1159"/>
      <c r="CK7" s="1159"/>
      <c r="CL7" s="1160"/>
      <c r="CM7" s="1158">
        <v>9</v>
      </c>
      <c r="CN7" s="1159"/>
      <c r="CO7" s="1159"/>
      <c r="CP7" s="1159"/>
      <c r="CQ7" s="1160"/>
      <c r="CR7" s="1158">
        <v>1</v>
      </c>
      <c r="CS7" s="1159"/>
      <c r="CT7" s="1159"/>
      <c r="CU7" s="1159"/>
      <c r="CV7" s="1160"/>
      <c r="CW7" s="1158">
        <v>2</v>
      </c>
      <c r="CX7" s="1159"/>
      <c r="CY7" s="1159"/>
      <c r="CZ7" s="1159"/>
      <c r="DA7" s="1160"/>
      <c r="DB7" s="1158" t="s">
        <v>550</v>
      </c>
      <c r="DC7" s="1159"/>
      <c r="DD7" s="1159"/>
      <c r="DE7" s="1159"/>
      <c r="DF7" s="1160"/>
      <c r="DG7" s="1158">
        <v>361</v>
      </c>
      <c r="DH7" s="1159"/>
      <c r="DI7" s="1159"/>
      <c r="DJ7" s="1159"/>
      <c r="DK7" s="1160"/>
      <c r="DL7" s="1158" t="s">
        <v>550</v>
      </c>
      <c r="DM7" s="1159"/>
      <c r="DN7" s="1159"/>
      <c r="DO7" s="1159"/>
      <c r="DP7" s="1160"/>
      <c r="DQ7" s="1158" t="s">
        <v>552</v>
      </c>
      <c r="DR7" s="1159"/>
      <c r="DS7" s="1159"/>
      <c r="DT7" s="1159"/>
      <c r="DU7" s="1160"/>
      <c r="DV7" s="1185"/>
      <c r="DW7" s="1186"/>
      <c r="DX7" s="1186"/>
      <c r="DY7" s="1186"/>
      <c r="DZ7" s="1187"/>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555</v>
      </c>
      <c r="BT8" s="1084"/>
      <c r="BU8" s="1084"/>
      <c r="BV8" s="1084"/>
      <c r="BW8" s="1084"/>
      <c r="BX8" s="1084"/>
      <c r="BY8" s="1084"/>
      <c r="BZ8" s="1084"/>
      <c r="CA8" s="1084"/>
      <c r="CB8" s="1084"/>
      <c r="CC8" s="1084"/>
      <c r="CD8" s="1084"/>
      <c r="CE8" s="1084"/>
      <c r="CF8" s="1084"/>
      <c r="CG8" s="1085"/>
      <c r="CH8" s="1058">
        <v>27</v>
      </c>
      <c r="CI8" s="1059"/>
      <c r="CJ8" s="1059"/>
      <c r="CK8" s="1059"/>
      <c r="CL8" s="1060"/>
      <c r="CM8" s="1058">
        <v>298</v>
      </c>
      <c r="CN8" s="1059"/>
      <c r="CO8" s="1059"/>
      <c r="CP8" s="1059"/>
      <c r="CQ8" s="1060"/>
      <c r="CR8" s="1058">
        <v>200</v>
      </c>
      <c r="CS8" s="1059"/>
      <c r="CT8" s="1059"/>
      <c r="CU8" s="1059"/>
      <c r="CV8" s="1060"/>
      <c r="CW8" s="1058">
        <v>28</v>
      </c>
      <c r="CX8" s="1059"/>
      <c r="CY8" s="1059"/>
      <c r="CZ8" s="1059"/>
      <c r="DA8" s="1060"/>
      <c r="DB8" s="1058" t="s">
        <v>550</v>
      </c>
      <c r="DC8" s="1059"/>
      <c r="DD8" s="1059"/>
      <c r="DE8" s="1059"/>
      <c r="DF8" s="1060"/>
      <c r="DG8" s="1058" t="s">
        <v>550</v>
      </c>
      <c r="DH8" s="1059"/>
      <c r="DI8" s="1059"/>
      <c r="DJ8" s="1059"/>
      <c r="DK8" s="1060"/>
      <c r="DL8" s="1058" t="s">
        <v>550</v>
      </c>
      <c r="DM8" s="1059"/>
      <c r="DN8" s="1059"/>
      <c r="DO8" s="1059"/>
      <c r="DP8" s="1060"/>
      <c r="DQ8" s="1058" t="s">
        <v>552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43631</v>
      </c>
      <c r="R23" s="1138"/>
      <c r="S23" s="1138"/>
      <c r="T23" s="1138"/>
      <c r="U23" s="1138"/>
      <c r="V23" s="1138">
        <v>42436</v>
      </c>
      <c r="W23" s="1138"/>
      <c r="X23" s="1138"/>
      <c r="Y23" s="1138"/>
      <c r="Z23" s="1138"/>
      <c r="AA23" s="1138">
        <v>1195</v>
      </c>
      <c r="AB23" s="1138"/>
      <c r="AC23" s="1138"/>
      <c r="AD23" s="1138"/>
      <c r="AE23" s="1139"/>
      <c r="AF23" s="1140">
        <v>1085</v>
      </c>
      <c r="AG23" s="1138"/>
      <c r="AH23" s="1138"/>
      <c r="AI23" s="1138"/>
      <c r="AJ23" s="1141"/>
      <c r="AK23" s="1142"/>
      <c r="AL23" s="1143"/>
      <c r="AM23" s="1143"/>
      <c r="AN23" s="1143"/>
      <c r="AO23" s="1143"/>
      <c r="AP23" s="1139">
        <v>28423</v>
      </c>
      <c r="AQ23" s="1135"/>
      <c r="AR23" s="1135"/>
      <c r="AS23" s="1135"/>
      <c r="AT23" s="1144"/>
      <c r="AU23" s="1145"/>
      <c r="AV23" s="1145"/>
      <c r="AW23" s="1145"/>
      <c r="AX23" s="1145"/>
      <c r="AY23" s="1146"/>
      <c r="AZ23" s="1134" t="s">
        <v>549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15548</v>
      </c>
      <c r="R28" s="1123"/>
      <c r="S28" s="1123"/>
      <c r="T28" s="1123"/>
      <c r="U28" s="1123"/>
      <c r="V28" s="1123">
        <v>15044</v>
      </c>
      <c r="W28" s="1123"/>
      <c r="X28" s="1123"/>
      <c r="Y28" s="1123"/>
      <c r="Z28" s="1123"/>
      <c r="AA28" s="1123">
        <v>505</v>
      </c>
      <c r="AB28" s="1123"/>
      <c r="AC28" s="1123"/>
      <c r="AD28" s="1123"/>
      <c r="AE28" s="1124"/>
      <c r="AF28" s="1125">
        <v>505</v>
      </c>
      <c r="AG28" s="1123"/>
      <c r="AH28" s="1123"/>
      <c r="AI28" s="1123"/>
      <c r="AJ28" s="1126"/>
      <c r="AK28" s="1127">
        <v>1873</v>
      </c>
      <c r="AL28" s="1115"/>
      <c r="AM28" s="1115"/>
      <c r="AN28" s="1115"/>
      <c r="AO28" s="1115"/>
      <c r="AP28" s="1115" t="s">
        <v>550</v>
      </c>
      <c r="AQ28" s="1115"/>
      <c r="AR28" s="1115"/>
      <c r="AS28" s="1115"/>
      <c r="AT28" s="1115"/>
      <c r="AU28" s="1115" t="s">
        <v>550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8409</v>
      </c>
      <c r="R29" s="1113"/>
      <c r="S29" s="1113"/>
      <c r="T29" s="1113"/>
      <c r="U29" s="1113"/>
      <c r="V29" s="1113">
        <v>8041</v>
      </c>
      <c r="W29" s="1113"/>
      <c r="X29" s="1113"/>
      <c r="Y29" s="1113"/>
      <c r="Z29" s="1113"/>
      <c r="AA29" s="1113">
        <v>368</v>
      </c>
      <c r="AB29" s="1113"/>
      <c r="AC29" s="1113"/>
      <c r="AD29" s="1113"/>
      <c r="AE29" s="1114"/>
      <c r="AF29" s="1088">
        <v>368</v>
      </c>
      <c r="AG29" s="1089"/>
      <c r="AH29" s="1089"/>
      <c r="AI29" s="1089"/>
      <c r="AJ29" s="1090"/>
      <c r="AK29" s="1049">
        <v>1401</v>
      </c>
      <c r="AL29" s="1040"/>
      <c r="AM29" s="1040"/>
      <c r="AN29" s="1040"/>
      <c r="AO29" s="1040"/>
      <c r="AP29" s="1040" t="s">
        <v>550</v>
      </c>
      <c r="AQ29" s="1040"/>
      <c r="AR29" s="1040"/>
      <c r="AS29" s="1040"/>
      <c r="AT29" s="1040"/>
      <c r="AU29" s="1040" t="s">
        <v>550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1451</v>
      </c>
      <c r="R30" s="1113"/>
      <c r="S30" s="1113"/>
      <c r="T30" s="1113"/>
      <c r="U30" s="1113"/>
      <c r="V30" s="1113">
        <v>1390</v>
      </c>
      <c r="W30" s="1113"/>
      <c r="X30" s="1113"/>
      <c r="Y30" s="1113"/>
      <c r="Z30" s="1113"/>
      <c r="AA30" s="1113">
        <v>61</v>
      </c>
      <c r="AB30" s="1113"/>
      <c r="AC30" s="1113"/>
      <c r="AD30" s="1113"/>
      <c r="AE30" s="1114"/>
      <c r="AF30" s="1088">
        <v>61</v>
      </c>
      <c r="AG30" s="1089"/>
      <c r="AH30" s="1089"/>
      <c r="AI30" s="1089"/>
      <c r="AJ30" s="1090"/>
      <c r="AK30" s="1049">
        <v>229</v>
      </c>
      <c r="AL30" s="1040"/>
      <c r="AM30" s="1040"/>
      <c r="AN30" s="1040"/>
      <c r="AO30" s="1040"/>
      <c r="AP30" s="1040" t="s">
        <v>551</v>
      </c>
      <c r="AQ30" s="1040"/>
      <c r="AR30" s="1040"/>
      <c r="AS30" s="1040"/>
      <c r="AT30" s="1040"/>
      <c r="AU30" s="1040" t="s">
        <v>550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2089</v>
      </c>
      <c r="R31" s="1113"/>
      <c r="S31" s="1113"/>
      <c r="T31" s="1113"/>
      <c r="U31" s="1113"/>
      <c r="V31" s="1113">
        <v>1873</v>
      </c>
      <c r="W31" s="1113"/>
      <c r="X31" s="1113"/>
      <c r="Y31" s="1113"/>
      <c r="Z31" s="1113"/>
      <c r="AA31" s="1113">
        <v>216</v>
      </c>
      <c r="AB31" s="1113"/>
      <c r="AC31" s="1113"/>
      <c r="AD31" s="1113"/>
      <c r="AE31" s="1114"/>
      <c r="AF31" s="1088">
        <v>2000</v>
      </c>
      <c r="AG31" s="1089"/>
      <c r="AH31" s="1089"/>
      <c r="AI31" s="1089"/>
      <c r="AJ31" s="1090"/>
      <c r="AK31" s="1049">
        <v>14</v>
      </c>
      <c r="AL31" s="1040"/>
      <c r="AM31" s="1040"/>
      <c r="AN31" s="1040"/>
      <c r="AO31" s="1040"/>
      <c r="AP31" s="1040">
        <v>1945</v>
      </c>
      <c r="AQ31" s="1040"/>
      <c r="AR31" s="1040"/>
      <c r="AS31" s="1040"/>
      <c r="AT31" s="1040"/>
      <c r="AU31" s="1040">
        <v>16</v>
      </c>
      <c r="AV31" s="1040"/>
      <c r="AW31" s="1040"/>
      <c r="AX31" s="1040"/>
      <c r="AY31" s="1040"/>
      <c r="AZ31" s="1111" t="s">
        <v>552</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2574</v>
      </c>
      <c r="R32" s="1113"/>
      <c r="S32" s="1113"/>
      <c r="T32" s="1113"/>
      <c r="U32" s="1113"/>
      <c r="V32" s="1113">
        <v>2406</v>
      </c>
      <c r="W32" s="1113"/>
      <c r="X32" s="1113"/>
      <c r="Y32" s="1113"/>
      <c r="Z32" s="1113"/>
      <c r="AA32" s="1113">
        <v>169</v>
      </c>
      <c r="AB32" s="1113"/>
      <c r="AC32" s="1113"/>
      <c r="AD32" s="1113"/>
      <c r="AE32" s="1114"/>
      <c r="AF32" s="1088">
        <v>163</v>
      </c>
      <c r="AG32" s="1089"/>
      <c r="AH32" s="1089"/>
      <c r="AI32" s="1089"/>
      <c r="AJ32" s="1090"/>
      <c r="AK32" s="1049">
        <v>590</v>
      </c>
      <c r="AL32" s="1040"/>
      <c r="AM32" s="1040"/>
      <c r="AN32" s="1040"/>
      <c r="AO32" s="1040"/>
      <c r="AP32" s="1040">
        <v>16209</v>
      </c>
      <c r="AQ32" s="1040"/>
      <c r="AR32" s="1040"/>
      <c r="AS32" s="1040"/>
      <c r="AT32" s="1040"/>
      <c r="AU32" s="1040">
        <v>6273</v>
      </c>
      <c r="AV32" s="1040"/>
      <c r="AW32" s="1040"/>
      <c r="AX32" s="1040"/>
      <c r="AY32" s="1040"/>
      <c r="AZ32" s="1111" t="s">
        <v>552</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3097</v>
      </c>
      <c r="AG63" s="1028"/>
      <c r="AH63" s="1028"/>
      <c r="AI63" s="1028"/>
      <c r="AJ63" s="1099"/>
      <c r="AK63" s="1100"/>
      <c r="AL63" s="1032"/>
      <c r="AM63" s="1032"/>
      <c r="AN63" s="1032"/>
      <c r="AO63" s="1032"/>
      <c r="AP63" s="1028">
        <f>AP31+AP32</f>
        <v>18154</v>
      </c>
      <c r="AQ63" s="1028"/>
      <c r="AR63" s="1028"/>
      <c r="AS63" s="1028"/>
      <c r="AT63" s="1028"/>
      <c r="AU63" s="1028">
        <f>AU31+AU32</f>
        <v>6289</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402</v>
      </c>
      <c r="AL66" s="1065"/>
      <c r="AM66" s="1065"/>
      <c r="AN66" s="1065"/>
      <c r="AO66" s="1066"/>
      <c r="AP66" s="1070" t="s">
        <v>388</v>
      </c>
      <c r="AQ66" s="1071"/>
      <c r="AR66" s="1071"/>
      <c r="AS66" s="1071"/>
      <c r="AT66" s="1072"/>
      <c r="AU66" s="1070" t="s">
        <v>403</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556</v>
      </c>
      <c r="C68" s="1055"/>
      <c r="D68" s="1055"/>
      <c r="E68" s="1055"/>
      <c r="F68" s="1055"/>
      <c r="G68" s="1055"/>
      <c r="H68" s="1055"/>
      <c r="I68" s="1055"/>
      <c r="J68" s="1055"/>
      <c r="K68" s="1055"/>
      <c r="L68" s="1055"/>
      <c r="M68" s="1055"/>
      <c r="N68" s="1055"/>
      <c r="O68" s="1055"/>
      <c r="P68" s="1056"/>
      <c r="Q68" s="1057">
        <v>497</v>
      </c>
      <c r="R68" s="1051"/>
      <c r="S68" s="1051"/>
      <c r="T68" s="1051"/>
      <c r="U68" s="1051"/>
      <c r="V68" s="1051">
        <v>463</v>
      </c>
      <c r="W68" s="1051"/>
      <c r="X68" s="1051"/>
      <c r="Y68" s="1051"/>
      <c r="Z68" s="1051"/>
      <c r="AA68" s="1051">
        <v>34</v>
      </c>
      <c r="AB68" s="1051"/>
      <c r="AC68" s="1051"/>
      <c r="AD68" s="1051"/>
      <c r="AE68" s="1051"/>
      <c r="AF68" s="1051">
        <v>34</v>
      </c>
      <c r="AG68" s="1051"/>
      <c r="AH68" s="1051"/>
      <c r="AI68" s="1051"/>
      <c r="AJ68" s="1051"/>
      <c r="AK68" s="1051"/>
      <c r="AL68" s="1051"/>
      <c r="AM68" s="1051"/>
      <c r="AN68" s="1051"/>
      <c r="AO68" s="1051"/>
      <c r="AP68" s="1051">
        <v>93</v>
      </c>
      <c r="AQ68" s="1051"/>
      <c r="AR68" s="1051"/>
      <c r="AS68" s="1051"/>
      <c r="AT68" s="1051"/>
      <c r="AU68" s="1051">
        <v>21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557</v>
      </c>
      <c r="C69" s="1044"/>
      <c r="D69" s="1044"/>
      <c r="E69" s="1044"/>
      <c r="F69" s="1044"/>
      <c r="G69" s="1044"/>
      <c r="H69" s="1044"/>
      <c r="I69" s="1044"/>
      <c r="J69" s="1044"/>
      <c r="K69" s="1044"/>
      <c r="L69" s="1044"/>
      <c r="M69" s="1044"/>
      <c r="N69" s="1044"/>
      <c r="O69" s="1044"/>
      <c r="P69" s="1045"/>
      <c r="Q69" s="1046">
        <v>8676</v>
      </c>
      <c r="R69" s="1040"/>
      <c r="S69" s="1040"/>
      <c r="T69" s="1040"/>
      <c r="U69" s="1040"/>
      <c r="V69" s="1040">
        <v>8269</v>
      </c>
      <c r="W69" s="1040"/>
      <c r="X69" s="1040"/>
      <c r="Y69" s="1040"/>
      <c r="Z69" s="1040"/>
      <c r="AA69" s="1040">
        <v>406</v>
      </c>
      <c r="AB69" s="1040"/>
      <c r="AC69" s="1040"/>
      <c r="AD69" s="1040"/>
      <c r="AE69" s="1040"/>
      <c r="AF69" s="1040">
        <v>397</v>
      </c>
      <c r="AG69" s="1040"/>
      <c r="AH69" s="1040"/>
      <c r="AI69" s="1040"/>
      <c r="AJ69" s="1040"/>
      <c r="AK69" s="1040"/>
      <c r="AL69" s="1040"/>
      <c r="AM69" s="1040"/>
      <c r="AN69" s="1040"/>
      <c r="AO69" s="1040"/>
      <c r="AP69" s="1040">
        <v>6380</v>
      </c>
      <c r="AQ69" s="1040"/>
      <c r="AR69" s="1040"/>
      <c r="AS69" s="1040"/>
      <c r="AT69" s="1040"/>
      <c r="AU69" s="1040">
        <v>2249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558</v>
      </c>
      <c r="C70" s="1044"/>
      <c r="D70" s="1044"/>
      <c r="E70" s="1044"/>
      <c r="F70" s="1044"/>
      <c r="G70" s="1044"/>
      <c r="H70" s="1044"/>
      <c r="I70" s="1044"/>
      <c r="J70" s="1044"/>
      <c r="K70" s="1044"/>
      <c r="L70" s="1044"/>
      <c r="M70" s="1044"/>
      <c r="N70" s="1044"/>
      <c r="O70" s="1044"/>
      <c r="P70" s="1045"/>
      <c r="Q70" s="1046">
        <v>3570</v>
      </c>
      <c r="R70" s="1040"/>
      <c r="S70" s="1040"/>
      <c r="T70" s="1040"/>
      <c r="U70" s="1040"/>
      <c r="V70" s="1040">
        <v>3100</v>
      </c>
      <c r="W70" s="1040"/>
      <c r="X70" s="1040"/>
      <c r="Y70" s="1040"/>
      <c r="Z70" s="1040"/>
      <c r="AA70" s="1040">
        <v>470</v>
      </c>
      <c r="AB70" s="1040"/>
      <c r="AC70" s="1040"/>
      <c r="AD70" s="1040"/>
      <c r="AE70" s="1040"/>
      <c r="AF70" s="1040">
        <v>470</v>
      </c>
      <c r="AG70" s="1040"/>
      <c r="AH70" s="1040"/>
      <c r="AI70" s="1040"/>
      <c r="AJ70" s="1040"/>
      <c r="AK70" s="1040">
        <v>63</v>
      </c>
      <c r="AL70" s="1040"/>
      <c r="AM70" s="1040"/>
      <c r="AN70" s="1040"/>
      <c r="AO70" s="1040"/>
      <c r="AP70" s="1040" t="s">
        <v>550</v>
      </c>
      <c r="AQ70" s="1040"/>
      <c r="AR70" s="1040"/>
      <c r="AS70" s="1040"/>
      <c r="AT70" s="1040"/>
      <c r="AU70" s="1040" t="s">
        <v>550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883572</v>
      </c>
      <c r="R71" s="1040"/>
      <c r="S71" s="1040"/>
      <c r="T71" s="1040"/>
      <c r="U71" s="1040"/>
      <c r="V71" s="1040">
        <v>863176</v>
      </c>
      <c r="W71" s="1040"/>
      <c r="X71" s="1040"/>
      <c r="Y71" s="1040"/>
      <c r="Z71" s="1040"/>
      <c r="AA71" s="1040">
        <v>20396</v>
      </c>
      <c r="AB71" s="1040"/>
      <c r="AC71" s="1040"/>
      <c r="AD71" s="1040"/>
      <c r="AE71" s="1040"/>
      <c r="AF71" s="1040">
        <v>20396</v>
      </c>
      <c r="AG71" s="1040"/>
      <c r="AH71" s="1040"/>
      <c r="AI71" s="1040"/>
      <c r="AJ71" s="1040"/>
      <c r="AK71" s="1040">
        <v>5429</v>
      </c>
      <c r="AL71" s="1040"/>
      <c r="AM71" s="1040"/>
      <c r="AN71" s="1040"/>
      <c r="AO71" s="1040"/>
      <c r="AP71" s="1040" t="s">
        <v>550</v>
      </c>
      <c r="AQ71" s="1040"/>
      <c r="AR71" s="1040"/>
      <c r="AS71" s="1040"/>
      <c r="AT71" s="1040"/>
      <c r="AU71" s="1040" t="s">
        <v>550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21298</v>
      </c>
      <c r="AG88" s="1028"/>
      <c r="AH88" s="1028"/>
      <c r="AI88" s="1028"/>
      <c r="AJ88" s="1028"/>
      <c r="AK88" s="1032"/>
      <c r="AL88" s="1032"/>
      <c r="AM88" s="1032"/>
      <c r="AN88" s="1032"/>
      <c r="AO88" s="1032"/>
      <c r="AP88" s="1028">
        <f>AP68+AP69</f>
        <v>6473</v>
      </c>
      <c r="AQ88" s="1028"/>
      <c r="AR88" s="1028"/>
      <c r="AS88" s="1028"/>
      <c r="AT88" s="1028"/>
      <c r="AU88" s="1028">
        <f>AU68+AU69</f>
        <v>2270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CR7+CR8</f>
        <v>201</v>
      </c>
      <c r="CS102" s="1020"/>
      <c r="CT102" s="1020"/>
      <c r="CU102" s="1020"/>
      <c r="CV102" s="1021"/>
      <c r="CW102" s="1019">
        <f>CW7+CW8</f>
        <v>30</v>
      </c>
      <c r="CX102" s="1020"/>
      <c r="CY102" s="1020"/>
      <c r="CZ102" s="1020"/>
      <c r="DA102" s="1021"/>
      <c r="DB102" s="1019" t="s">
        <v>493</v>
      </c>
      <c r="DC102" s="1020"/>
      <c r="DD102" s="1020"/>
      <c r="DE102" s="1020"/>
      <c r="DF102" s="1021"/>
      <c r="DG102" s="1019">
        <f>DG7</f>
        <v>361</v>
      </c>
      <c r="DH102" s="1020"/>
      <c r="DI102" s="1020"/>
      <c r="DJ102" s="1020"/>
      <c r="DK102" s="1021"/>
      <c r="DL102" s="1019" t="s">
        <v>493</v>
      </c>
      <c r="DM102" s="1020"/>
      <c r="DN102" s="1020"/>
      <c r="DO102" s="1020"/>
      <c r="DP102" s="1021"/>
      <c r="DQ102" s="1019" t="s">
        <v>493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298</v>
      </c>
      <c r="AG109" s="963"/>
      <c r="AH109" s="963"/>
      <c r="AI109" s="963"/>
      <c r="AJ109" s="964"/>
      <c r="AK109" s="965" t="s">
        <v>297</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298</v>
      </c>
      <c r="BW109" s="963"/>
      <c r="BX109" s="963"/>
      <c r="BY109" s="963"/>
      <c r="BZ109" s="964"/>
      <c r="CA109" s="965" t="s">
        <v>297</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298</v>
      </c>
      <c r="DM109" s="963"/>
      <c r="DN109" s="963"/>
      <c r="DO109" s="963"/>
      <c r="DP109" s="964"/>
      <c r="DQ109" s="965" t="s">
        <v>297</v>
      </c>
      <c r="DR109" s="963"/>
      <c r="DS109" s="963"/>
      <c r="DT109" s="963"/>
      <c r="DU109" s="964"/>
      <c r="DV109" s="965" t="s">
        <v>414</v>
      </c>
      <c r="DW109" s="963"/>
      <c r="DX109" s="963"/>
      <c r="DY109" s="963"/>
      <c r="DZ109" s="994"/>
    </row>
    <row r="110" spans="1:131" s="226"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2481137</v>
      </c>
      <c r="AB110" s="956"/>
      <c r="AC110" s="956"/>
      <c r="AD110" s="956"/>
      <c r="AE110" s="957"/>
      <c r="AF110" s="958">
        <v>2583670</v>
      </c>
      <c r="AG110" s="956"/>
      <c r="AH110" s="956"/>
      <c r="AI110" s="956"/>
      <c r="AJ110" s="957"/>
      <c r="AK110" s="958">
        <v>2594678</v>
      </c>
      <c r="AL110" s="956"/>
      <c r="AM110" s="956"/>
      <c r="AN110" s="956"/>
      <c r="AO110" s="957"/>
      <c r="AP110" s="959">
        <v>12.4</v>
      </c>
      <c r="AQ110" s="960"/>
      <c r="AR110" s="960"/>
      <c r="AS110" s="960"/>
      <c r="AT110" s="961"/>
      <c r="AU110" s="995" t="s">
        <v>67</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26716288</v>
      </c>
      <c r="BR110" s="903"/>
      <c r="BS110" s="903"/>
      <c r="BT110" s="903"/>
      <c r="BU110" s="903"/>
      <c r="BV110" s="903">
        <v>27118363</v>
      </c>
      <c r="BW110" s="903"/>
      <c r="BX110" s="903"/>
      <c r="BY110" s="903"/>
      <c r="BZ110" s="903"/>
      <c r="CA110" s="903">
        <v>28423368</v>
      </c>
      <c r="CB110" s="903"/>
      <c r="CC110" s="903"/>
      <c r="CD110" s="903"/>
      <c r="CE110" s="903"/>
      <c r="CF110" s="927">
        <v>135.5</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123</v>
      </c>
      <c r="DM110" s="903"/>
      <c r="DN110" s="903"/>
      <c r="DO110" s="903"/>
      <c r="DP110" s="903"/>
      <c r="DQ110" s="903" t="s">
        <v>123</v>
      </c>
      <c r="DR110" s="903"/>
      <c r="DS110" s="903"/>
      <c r="DT110" s="903"/>
      <c r="DU110" s="903"/>
      <c r="DV110" s="904" t="s">
        <v>420</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420</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800055</v>
      </c>
      <c r="BR111" s="875"/>
      <c r="BS111" s="875"/>
      <c r="BT111" s="875"/>
      <c r="BU111" s="875"/>
      <c r="BV111" s="875">
        <v>708440</v>
      </c>
      <c r="BW111" s="875"/>
      <c r="BX111" s="875"/>
      <c r="BY111" s="875"/>
      <c r="BZ111" s="875"/>
      <c r="CA111" s="875">
        <v>361104</v>
      </c>
      <c r="CB111" s="875"/>
      <c r="CC111" s="875"/>
      <c r="CD111" s="875"/>
      <c r="CE111" s="875"/>
      <c r="CF111" s="936">
        <v>1.7</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420</v>
      </c>
      <c r="AL112" s="838"/>
      <c r="AM112" s="838"/>
      <c r="AN112" s="838"/>
      <c r="AO112" s="839"/>
      <c r="AP112" s="885" t="s">
        <v>123</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6681669</v>
      </c>
      <c r="BR112" s="875"/>
      <c r="BS112" s="875"/>
      <c r="BT112" s="875"/>
      <c r="BU112" s="875"/>
      <c r="BV112" s="875">
        <v>6498813</v>
      </c>
      <c r="BW112" s="875"/>
      <c r="BX112" s="875"/>
      <c r="BY112" s="875"/>
      <c r="BZ112" s="875"/>
      <c r="CA112" s="875">
        <v>6288687</v>
      </c>
      <c r="CB112" s="875"/>
      <c r="CC112" s="875"/>
      <c r="CD112" s="875"/>
      <c r="CE112" s="875"/>
      <c r="CF112" s="936">
        <v>30</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428</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698529</v>
      </c>
      <c r="AB113" s="984"/>
      <c r="AC113" s="984"/>
      <c r="AD113" s="984"/>
      <c r="AE113" s="985"/>
      <c r="AF113" s="986">
        <v>569038</v>
      </c>
      <c r="AG113" s="984"/>
      <c r="AH113" s="984"/>
      <c r="AI113" s="984"/>
      <c r="AJ113" s="985"/>
      <c r="AK113" s="986">
        <v>486074</v>
      </c>
      <c r="AL113" s="984"/>
      <c r="AM113" s="984"/>
      <c r="AN113" s="984"/>
      <c r="AO113" s="985"/>
      <c r="AP113" s="987">
        <v>2.2999999999999998</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194456</v>
      </c>
      <c r="BR113" s="875"/>
      <c r="BS113" s="875"/>
      <c r="BT113" s="875"/>
      <c r="BU113" s="875"/>
      <c r="BV113" s="875">
        <v>916944</v>
      </c>
      <c r="BW113" s="875"/>
      <c r="BX113" s="875"/>
      <c r="BY113" s="875"/>
      <c r="BZ113" s="875"/>
      <c r="CA113" s="875">
        <v>2270479</v>
      </c>
      <c r="CB113" s="875"/>
      <c r="CC113" s="875"/>
      <c r="CD113" s="875"/>
      <c r="CE113" s="875"/>
      <c r="CF113" s="936">
        <v>10.8</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31101</v>
      </c>
      <c r="AB114" s="838"/>
      <c r="AC114" s="838"/>
      <c r="AD114" s="838"/>
      <c r="AE114" s="839"/>
      <c r="AF114" s="840">
        <v>14418</v>
      </c>
      <c r="AG114" s="838"/>
      <c r="AH114" s="838"/>
      <c r="AI114" s="838"/>
      <c r="AJ114" s="839"/>
      <c r="AK114" s="840">
        <v>299</v>
      </c>
      <c r="AL114" s="838"/>
      <c r="AM114" s="838"/>
      <c r="AN114" s="838"/>
      <c r="AO114" s="839"/>
      <c r="AP114" s="885">
        <v>0</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6056821</v>
      </c>
      <c r="BR114" s="875"/>
      <c r="BS114" s="875"/>
      <c r="BT114" s="875"/>
      <c r="BU114" s="875"/>
      <c r="BV114" s="875">
        <v>5893871</v>
      </c>
      <c r="BW114" s="875"/>
      <c r="BX114" s="875"/>
      <c r="BY114" s="875"/>
      <c r="BZ114" s="875"/>
      <c r="CA114" s="875">
        <v>5822063</v>
      </c>
      <c r="CB114" s="875"/>
      <c r="CC114" s="875"/>
      <c r="CD114" s="875"/>
      <c r="CE114" s="875"/>
      <c r="CF114" s="936">
        <v>27.8</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507097</v>
      </c>
      <c r="AB115" s="984"/>
      <c r="AC115" s="984"/>
      <c r="AD115" s="984"/>
      <c r="AE115" s="985"/>
      <c r="AF115" s="986">
        <v>102646</v>
      </c>
      <c r="AG115" s="984"/>
      <c r="AH115" s="984"/>
      <c r="AI115" s="984"/>
      <c r="AJ115" s="985"/>
      <c r="AK115" s="986">
        <v>347336</v>
      </c>
      <c r="AL115" s="984"/>
      <c r="AM115" s="984"/>
      <c r="AN115" s="984"/>
      <c r="AO115" s="985"/>
      <c r="AP115" s="987">
        <v>1.7</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800055</v>
      </c>
      <c r="DH115" s="838"/>
      <c r="DI115" s="838"/>
      <c r="DJ115" s="838"/>
      <c r="DK115" s="839"/>
      <c r="DL115" s="840">
        <v>708440</v>
      </c>
      <c r="DM115" s="838"/>
      <c r="DN115" s="838"/>
      <c r="DO115" s="838"/>
      <c r="DP115" s="839"/>
      <c r="DQ115" s="840">
        <v>361104</v>
      </c>
      <c r="DR115" s="838"/>
      <c r="DS115" s="838"/>
      <c r="DT115" s="838"/>
      <c r="DU115" s="839"/>
      <c r="DV115" s="885">
        <v>1.7</v>
      </c>
      <c r="DW115" s="886"/>
      <c r="DX115" s="886"/>
      <c r="DY115" s="886"/>
      <c r="DZ115" s="887"/>
    </row>
    <row r="116" spans="1:130" s="226" customFormat="1" ht="26.25" customHeight="1" x14ac:dyDescent="0.15">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652</v>
      </c>
      <c r="AB116" s="838"/>
      <c r="AC116" s="838"/>
      <c r="AD116" s="838"/>
      <c r="AE116" s="839"/>
      <c r="AF116" s="840">
        <v>479</v>
      </c>
      <c r="AG116" s="838"/>
      <c r="AH116" s="838"/>
      <c r="AI116" s="838"/>
      <c r="AJ116" s="839"/>
      <c r="AK116" s="840">
        <v>847</v>
      </c>
      <c r="AL116" s="838"/>
      <c r="AM116" s="838"/>
      <c r="AN116" s="838"/>
      <c r="AO116" s="839"/>
      <c r="AP116" s="885">
        <v>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3718516</v>
      </c>
      <c r="AB117" s="970"/>
      <c r="AC117" s="970"/>
      <c r="AD117" s="970"/>
      <c r="AE117" s="971"/>
      <c r="AF117" s="972">
        <v>3270251</v>
      </c>
      <c r="AG117" s="970"/>
      <c r="AH117" s="970"/>
      <c r="AI117" s="970"/>
      <c r="AJ117" s="971"/>
      <c r="AK117" s="972">
        <v>3429234</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298</v>
      </c>
      <c r="AG118" s="963"/>
      <c r="AH118" s="963"/>
      <c r="AI118" s="963"/>
      <c r="AJ118" s="964"/>
      <c r="AK118" s="965" t="s">
        <v>297</v>
      </c>
      <c r="AL118" s="963"/>
      <c r="AM118" s="963"/>
      <c r="AN118" s="963"/>
      <c r="AO118" s="964"/>
      <c r="AP118" s="966" t="s">
        <v>414</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446</v>
      </c>
      <c r="BP119" s="939"/>
      <c r="BQ119" s="943">
        <v>40449289</v>
      </c>
      <c r="BR119" s="906"/>
      <c r="BS119" s="906"/>
      <c r="BT119" s="906"/>
      <c r="BU119" s="906"/>
      <c r="BV119" s="906">
        <v>41136431</v>
      </c>
      <c r="BW119" s="906"/>
      <c r="BX119" s="906"/>
      <c r="BY119" s="906"/>
      <c r="BZ119" s="906"/>
      <c r="CA119" s="906">
        <v>43165701</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2564291</v>
      </c>
      <c r="BR120" s="903"/>
      <c r="BS120" s="903"/>
      <c r="BT120" s="903"/>
      <c r="BU120" s="903"/>
      <c r="BV120" s="903">
        <v>2167542</v>
      </c>
      <c r="BW120" s="903"/>
      <c r="BX120" s="903"/>
      <c r="BY120" s="903"/>
      <c r="BZ120" s="903"/>
      <c r="CA120" s="903">
        <v>3578269</v>
      </c>
      <c r="CB120" s="903"/>
      <c r="CC120" s="903"/>
      <c r="CD120" s="903"/>
      <c r="CE120" s="903"/>
      <c r="CF120" s="927">
        <v>17.100000000000001</v>
      </c>
      <c r="CG120" s="928"/>
      <c r="CH120" s="928"/>
      <c r="CI120" s="928"/>
      <c r="CJ120" s="928"/>
      <c r="CK120" s="929" t="s">
        <v>450</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t="s">
        <v>123</v>
      </c>
      <c r="DH120" s="903"/>
      <c r="DI120" s="903"/>
      <c r="DJ120" s="903"/>
      <c r="DK120" s="903"/>
      <c r="DL120" s="903">
        <v>6484576</v>
      </c>
      <c r="DM120" s="903"/>
      <c r="DN120" s="903"/>
      <c r="DO120" s="903"/>
      <c r="DP120" s="903"/>
      <c r="DQ120" s="903">
        <v>6273125</v>
      </c>
      <c r="DR120" s="903"/>
      <c r="DS120" s="903"/>
      <c r="DT120" s="903"/>
      <c r="DU120" s="903"/>
      <c r="DV120" s="904">
        <v>29.9</v>
      </c>
      <c r="DW120" s="904"/>
      <c r="DX120" s="904"/>
      <c r="DY120" s="904"/>
      <c r="DZ120" s="905"/>
    </row>
    <row r="121" spans="1:130" s="226" customFormat="1" ht="26.25" customHeight="1" x14ac:dyDescent="0.15">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7706136</v>
      </c>
      <c r="BR121" s="875"/>
      <c r="BS121" s="875"/>
      <c r="BT121" s="875"/>
      <c r="BU121" s="875"/>
      <c r="BV121" s="875">
        <v>7588062</v>
      </c>
      <c r="BW121" s="875"/>
      <c r="BX121" s="875"/>
      <c r="BY121" s="875"/>
      <c r="BZ121" s="875"/>
      <c r="CA121" s="875">
        <v>7189285</v>
      </c>
      <c r="CB121" s="875"/>
      <c r="CC121" s="875"/>
      <c r="CD121" s="875"/>
      <c r="CE121" s="875"/>
      <c r="CF121" s="936">
        <v>34.299999999999997</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11961</v>
      </c>
      <c r="DH121" s="875"/>
      <c r="DI121" s="875"/>
      <c r="DJ121" s="875"/>
      <c r="DK121" s="875"/>
      <c r="DL121" s="875">
        <v>14237</v>
      </c>
      <c r="DM121" s="875"/>
      <c r="DN121" s="875"/>
      <c r="DO121" s="875"/>
      <c r="DP121" s="875"/>
      <c r="DQ121" s="875">
        <v>15562</v>
      </c>
      <c r="DR121" s="875"/>
      <c r="DS121" s="875"/>
      <c r="DT121" s="875"/>
      <c r="DU121" s="875"/>
      <c r="DV121" s="852">
        <v>0.1</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29330312</v>
      </c>
      <c r="BR122" s="906"/>
      <c r="BS122" s="906"/>
      <c r="BT122" s="906"/>
      <c r="BU122" s="906"/>
      <c r="BV122" s="906">
        <v>29224321</v>
      </c>
      <c r="BW122" s="906"/>
      <c r="BX122" s="906"/>
      <c r="BY122" s="906"/>
      <c r="BZ122" s="906"/>
      <c r="CA122" s="906">
        <v>29375731</v>
      </c>
      <c r="CB122" s="906"/>
      <c r="CC122" s="906"/>
      <c r="CD122" s="906"/>
      <c r="CE122" s="906"/>
      <c r="CF122" s="907">
        <v>140</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x14ac:dyDescent="0.15">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454</v>
      </c>
      <c r="BP123" s="939"/>
      <c r="BQ123" s="893">
        <v>39600739</v>
      </c>
      <c r="BR123" s="894"/>
      <c r="BS123" s="894"/>
      <c r="BT123" s="894"/>
      <c r="BU123" s="894"/>
      <c r="BV123" s="894">
        <v>38979925</v>
      </c>
      <c r="BW123" s="894"/>
      <c r="BX123" s="894"/>
      <c r="BY123" s="894"/>
      <c r="BZ123" s="894"/>
      <c r="CA123" s="894">
        <v>40143285</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v>
      </c>
      <c r="BR124" s="892"/>
      <c r="BS124" s="892"/>
      <c r="BT124" s="892"/>
      <c r="BU124" s="892"/>
      <c r="BV124" s="892">
        <v>10.199999999999999</v>
      </c>
      <c r="BW124" s="892"/>
      <c r="BX124" s="892"/>
      <c r="BY124" s="892"/>
      <c r="BZ124" s="892"/>
      <c r="CA124" s="892">
        <v>14.4</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v>6669708</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507097</v>
      </c>
      <c r="AB126" s="838"/>
      <c r="AC126" s="838"/>
      <c r="AD126" s="838"/>
      <c r="AE126" s="839"/>
      <c r="AF126" s="840">
        <v>102646</v>
      </c>
      <c r="AG126" s="838"/>
      <c r="AH126" s="838"/>
      <c r="AI126" s="838"/>
      <c r="AJ126" s="839"/>
      <c r="AK126" s="840">
        <v>347336</v>
      </c>
      <c r="AL126" s="838"/>
      <c r="AM126" s="838"/>
      <c r="AN126" s="838"/>
      <c r="AO126" s="839"/>
      <c r="AP126" s="885">
        <v>1.7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844454</v>
      </c>
      <c r="AB128" s="859"/>
      <c r="AC128" s="859"/>
      <c r="AD128" s="859"/>
      <c r="AE128" s="860"/>
      <c r="AF128" s="861">
        <v>620491</v>
      </c>
      <c r="AG128" s="859"/>
      <c r="AH128" s="859"/>
      <c r="AI128" s="859"/>
      <c r="AJ128" s="860"/>
      <c r="AK128" s="861">
        <v>687811</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123</v>
      </c>
      <c r="BG128" s="845"/>
      <c r="BH128" s="845"/>
      <c r="BI128" s="845"/>
      <c r="BJ128" s="845"/>
      <c r="BK128" s="845"/>
      <c r="BL128" s="868"/>
      <c r="BM128" s="844">
        <v>12.19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23149911</v>
      </c>
      <c r="AB129" s="838"/>
      <c r="AC129" s="838"/>
      <c r="AD129" s="838"/>
      <c r="AE129" s="839"/>
      <c r="AF129" s="840">
        <v>23521903</v>
      </c>
      <c r="AG129" s="838"/>
      <c r="AH129" s="838"/>
      <c r="AI129" s="838"/>
      <c r="AJ129" s="839"/>
      <c r="AK129" s="840">
        <v>23509966</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123</v>
      </c>
      <c r="BG129" s="828"/>
      <c r="BH129" s="828"/>
      <c r="BI129" s="828"/>
      <c r="BJ129" s="828"/>
      <c r="BK129" s="828"/>
      <c r="BL129" s="829"/>
      <c r="BM129" s="827">
        <v>17.190000000000001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2395358</v>
      </c>
      <c r="AB130" s="838"/>
      <c r="AC130" s="838"/>
      <c r="AD130" s="838"/>
      <c r="AE130" s="839"/>
      <c r="AF130" s="840">
        <v>2456335</v>
      </c>
      <c r="AG130" s="838"/>
      <c r="AH130" s="838"/>
      <c r="AI130" s="838"/>
      <c r="AJ130" s="839"/>
      <c r="AK130" s="840">
        <v>2530966</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20754553</v>
      </c>
      <c r="AB131" s="821"/>
      <c r="AC131" s="821"/>
      <c r="AD131" s="821"/>
      <c r="AE131" s="822"/>
      <c r="AF131" s="823">
        <v>21065568</v>
      </c>
      <c r="AG131" s="821"/>
      <c r="AH131" s="821"/>
      <c r="AI131" s="821"/>
      <c r="AJ131" s="822"/>
      <c r="AK131" s="823">
        <v>20979000</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v>14.4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2.3065011329999998</v>
      </c>
      <c r="AB132" s="801"/>
      <c r="AC132" s="801"/>
      <c r="AD132" s="801"/>
      <c r="AE132" s="802"/>
      <c r="AF132" s="803">
        <v>0.91820453199999996</v>
      </c>
      <c r="AG132" s="801"/>
      <c r="AH132" s="801"/>
      <c r="AI132" s="801"/>
      <c r="AJ132" s="802"/>
      <c r="AK132" s="803">
        <v>1.00317937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2.8</v>
      </c>
      <c r="AB133" s="780"/>
      <c r="AC133" s="780"/>
      <c r="AD133" s="780"/>
      <c r="AE133" s="781"/>
      <c r="AF133" s="779">
        <v>1.5</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bd84G3MXswu7fWXSd/cIi9IUvQZe7wLYT/qQBMjTw9k+Ql5M1bkmnrzn7i5eyJ3ZS0qYD0fXtd10bnZrvncBg==" saltValue="WKgziVLlWfEePclBw3Dz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nC80Y4nX5qqxLx4V+OvRwooMoMw5TJdF2Xqf1XoggQf9eHJEDHvCvLXqw9aBQjap9NyCerM5Lf/lksjQjuUeA==" saltValue="SrmNXwgaNMZaw+Vp6I3G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61" sqref="B61:P61"/>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07SXwkudLZ4YRBHteaAncOd5aUI6Yrhzj9RSNChmHH14uELEf3vZo6NYgyFJ4KocplpRpj5pn4xHWQrkjs2FA==" saltValue="LHQviU0CHjD/nXWrk2dJ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AK47" sqref="AK4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488</v>
      </c>
      <c r="AL9" s="1208"/>
      <c r="AM9" s="1208"/>
      <c r="AN9" s="1209"/>
      <c r="AO9" s="292">
        <v>7092879</v>
      </c>
      <c r="AP9" s="292">
        <v>54344</v>
      </c>
      <c r="AQ9" s="293">
        <v>56348</v>
      </c>
      <c r="AR9" s="294">
        <v>-3.6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489</v>
      </c>
      <c r="AL10" s="1208"/>
      <c r="AM10" s="1208"/>
      <c r="AN10" s="1209"/>
      <c r="AO10" s="295">
        <v>476513</v>
      </c>
      <c r="AP10" s="295">
        <v>3651</v>
      </c>
      <c r="AQ10" s="296">
        <v>3645</v>
      </c>
      <c r="AR10" s="297">
        <v>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490</v>
      </c>
      <c r="AL11" s="1208"/>
      <c r="AM11" s="1208"/>
      <c r="AN11" s="1209"/>
      <c r="AO11" s="295">
        <v>205704</v>
      </c>
      <c r="AP11" s="295">
        <v>1576</v>
      </c>
      <c r="AQ11" s="296">
        <v>3500</v>
      </c>
      <c r="AR11" s="297">
        <v>-55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491</v>
      </c>
      <c r="AL12" s="1208"/>
      <c r="AM12" s="1208"/>
      <c r="AN12" s="1209"/>
      <c r="AO12" s="295">
        <v>47064</v>
      </c>
      <c r="AP12" s="295">
        <v>361</v>
      </c>
      <c r="AQ12" s="296">
        <v>434</v>
      </c>
      <c r="AR12" s="297">
        <v>-16.8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492</v>
      </c>
      <c r="AL13" s="1208"/>
      <c r="AM13" s="1208"/>
      <c r="AN13" s="1209"/>
      <c r="AO13" s="295" t="s">
        <v>493</v>
      </c>
      <c r="AP13" s="295" t="s">
        <v>493</v>
      </c>
      <c r="AQ13" s="296">
        <v>13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494</v>
      </c>
      <c r="AL14" s="1208"/>
      <c r="AM14" s="1208"/>
      <c r="AN14" s="1209"/>
      <c r="AO14" s="295">
        <v>311010</v>
      </c>
      <c r="AP14" s="295">
        <v>2383</v>
      </c>
      <c r="AQ14" s="296">
        <v>2442</v>
      </c>
      <c r="AR14" s="297">
        <v>-2.4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495</v>
      </c>
      <c r="AL15" s="1208"/>
      <c r="AM15" s="1208"/>
      <c r="AN15" s="1209"/>
      <c r="AO15" s="295">
        <v>90681</v>
      </c>
      <c r="AP15" s="295">
        <v>695</v>
      </c>
      <c r="AQ15" s="296">
        <v>1100</v>
      </c>
      <c r="AR15" s="297">
        <v>-36.799999999999997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496</v>
      </c>
      <c r="AL16" s="1211"/>
      <c r="AM16" s="1211"/>
      <c r="AN16" s="1212"/>
      <c r="AO16" s="295">
        <v>-576430</v>
      </c>
      <c r="AP16" s="295">
        <v>-4416</v>
      </c>
      <c r="AQ16" s="296">
        <v>-4518</v>
      </c>
      <c r="AR16" s="297">
        <v>-2.2999999999999998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178</v>
      </c>
      <c r="AL17" s="1211"/>
      <c r="AM17" s="1211"/>
      <c r="AN17" s="1212"/>
      <c r="AO17" s="295">
        <v>7647421</v>
      </c>
      <c r="AP17" s="295">
        <v>58592</v>
      </c>
      <c r="AQ17" s="296">
        <v>62964</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501</v>
      </c>
      <c r="AL21" s="1205"/>
      <c r="AM21" s="1205"/>
      <c r="AN21" s="1206"/>
      <c r="AO21" s="307">
        <v>5.57</v>
      </c>
      <c r="AP21" s="308">
        <v>5.98</v>
      </c>
      <c r="AQ21" s="309">
        <v>-0.41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502</v>
      </c>
      <c r="AL22" s="1205"/>
      <c r="AM22" s="1205"/>
      <c r="AN22" s="1206"/>
      <c r="AO22" s="312">
        <v>102</v>
      </c>
      <c r="AP22" s="313">
        <v>99.8</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507</v>
      </c>
      <c r="AL32" s="1196"/>
      <c r="AM32" s="1196"/>
      <c r="AN32" s="1197"/>
      <c r="AO32" s="322">
        <v>2594678</v>
      </c>
      <c r="AP32" s="322">
        <v>19880</v>
      </c>
      <c r="AQ32" s="323">
        <v>32962</v>
      </c>
      <c r="AR32" s="324">
        <v>-39.700000000000003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508</v>
      </c>
      <c r="AL33" s="1196"/>
      <c r="AM33" s="1196"/>
      <c r="AN33" s="1197"/>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509</v>
      </c>
      <c r="AL34" s="1196"/>
      <c r="AM34" s="1196"/>
      <c r="AN34" s="1197"/>
      <c r="AO34" s="322" t="s">
        <v>493</v>
      </c>
      <c r="AP34" s="322" t="s">
        <v>493</v>
      </c>
      <c r="AQ34" s="323">
        <v>46</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510</v>
      </c>
      <c r="AL35" s="1196"/>
      <c r="AM35" s="1196"/>
      <c r="AN35" s="1197"/>
      <c r="AO35" s="322">
        <v>486074</v>
      </c>
      <c r="AP35" s="322">
        <v>3724</v>
      </c>
      <c r="AQ35" s="323">
        <v>6858</v>
      </c>
      <c r="AR35" s="324">
        <v>-45.7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511</v>
      </c>
      <c r="AL36" s="1196"/>
      <c r="AM36" s="1196"/>
      <c r="AN36" s="1197"/>
      <c r="AO36" s="322">
        <v>299</v>
      </c>
      <c r="AP36" s="322">
        <v>2</v>
      </c>
      <c r="AQ36" s="323">
        <v>1328</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512</v>
      </c>
      <c r="AL37" s="1196"/>
      <c r="AM37" s="1196"/>
      <c r="AN37" s="1197"/>
      <c r="AO37" s="322">
        <v>347336</v>
      </c>
      <c r="AP37" s="322">
        <v>2661</v>
      </c>
      <c r="AQ37" s="323">
        <v>918</v>
      </c>
      <c r="AR37" s="324">
        <v>189.9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513</v>
      </c>
      <c r="AL38" s="1199"/>
      <c r="AM38" s="1199"/>
      <c r="AN38" s="1200"/>
      <c r="AO38" s="325">
        <v>847</v>
      </c>
      <c r="AP38" s="325">
        <v>6</v>
      </c>
      <c r="AQ38" s="326">
        <v>1</v>
      </c>
      <c r="AR38" s="314">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514</v>
      </c>
      <c r="AL39" s="1199"/>
      <c r="AM39" s="1199"/>
      <c r="AN39" s="1200"/>
      <c r="AO39" s="322">
        <v>-687811</v>
      </c>
      <c r="AP39" s="322">
        <v>-5270</v>
      </c>
      <c r="AQ39" s="323">
        <v>-7068</v>
      </c>
      <c r="AR39" s="324">
        <v>-25.4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515</v>
      </c>
      <c r="AL40" s="1196"/>
      <c r="AM40" s="1196"/>
      <c r="AN40" s="1197"/>
      <c r="AO40" s="322">
        <v>-2530966</v>
      </c>
      <c r="AP40" s="322">
        <v>-19392</v>
      </c>
      <c r="AQ40" s="323">
        <v>-26735</v>
      </c>
      <c r="AR40" s="324">
        <v>-27.5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292</v>
      </c>
      <c r="AL41" s="1202"/>
      <c r="AM41" s="1202"/>
      <c r="AN41" s="1203"/>
      <c r="AO41" s="322">
        <v>210457</v>
      </c>
      <c r="AP41" s="322">
        <v>1612</v>
      </c>
      <c r="AQ41" s="323">
        <v>8310</v>
      </c>
      <c r="AR41" s="324">
        <v>-80.599999999999994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483</v>
      </c>
      <c r="AN49" s="1190" t="s">
        <v>519</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1973458</v>
      </c>
      <c r="AN51" s="344">
        <v>15143</v>
      </c>
      <c r="AO51" s="345">
        <v>58.8</v>
      </c>
      <c r="AP51" s="346">
        <v>50840</v>
      </c>
      <c r="AQ51" s="347">
        <v>16.899999999999999</v>
      </c>
      <c r="AR51" s="348">
        <v>41.9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1164660</v>
      </c>
      <c r="AN52" s="352">
        <v>8937</v>
      </c>
      <c r="AO52" s="353">
        <v>40.5</v>
      </c>
      <c r="AP52" s="354">
        <v>25367</v>
      </c>
      <c r="AQ52" s="355">
        <v>9.1</v>
      </c>
      <c r="AR52" s="356">
        <v>31.4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2448838</v>
      </c>
      <c r="AN53" s="344">
        <v>18871</v>
      </c>
      <c r="AO53" s="345">
        <v>24.6</v>
      </c>
      <c r="AP53" s="346">
        <v>53605</v>
      </c>
      <c r="AQ53" s="347">
        <v>5.4</v>
      </c>
      <c r="AR53" s="348">
        <v>19.2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1843145</v>
      </c>
      <c r="AN54" s="352">
        <v>14203</v>
      </c>
      <c r="AO54" s="353">
        <v>58.9</v>
      </c>
      <c r="AP54" s="354">
        <v>28343</v>
      </c>
      <c r="AQ54" s="355">
        <v>11.7</v>
      </c>
      <c r="AR54" s="356">
        <v>47.2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3438584</v>
      </c>
      <c r="AN55" s="344">
        <v>26512</v>
      </c>
      <c r="AO55" s="345">
        <v>40.5</v>
      </c>
      <c r="AP55" s="346">
        <v>44267</v>
      </c>
      <c r="AQ55" s="347">
        <v>-17.399999999999999</v>
      </c>
      <c r="AR55" s="348">
        <v>57.9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1628353</v>
      </c>
      <c r="AN56" s="352">
        <v>12555</v>
      </c>
      <c r="AO56" s="353">
        <v>-11.6</v>
      </c>
      <c r="AP56" s="354">
        <v>26161</v>
      </c>
      <c r="AQ56" s="355">
        <v>-7.7</v>
      </c>
      <c r="AR56" s="356">
        <v>-3.9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3410386</v>
      </c>
      <c r="AN57" s="344">
        <v>26216</v>
      </c>
      <c r="AO57" s="345">
        <v>-1.1000000000000001</v>
      </c>
      <c r="AP57" s="346">
        <v>40879</v>
      </c>
      <c r="AQ57" s="347">
        <v>-7.7</v>
      </c>
      <c r="AR57" s="348">
        <v>6.6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1976224</v>
      </c>
      <c r="AN58" s="352">
        <v>15191</v>
      </c>
      <c r="AO58" s="353">
        <v>21</v>
      </c>
      <c r="AP58" s="354">
        <v>24087</v>
      </c>
      <c r="AQ58" s="355">
        <v>-7.9</v>
      </c>
      <c r="AR58" s="356">
        <v>28.9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4296374</v>
      </c>
      <c r="AN59" s="344">
        <v>32918</v>
      </c>
      <c r="AO59" s="345">
        <v>25.6</v>
      </c>
      <c r="AP59" s="346">
        <v>42651</v>
      </c>
      <c r="AQ59" s="347">
        <v>4.3</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2027202</v>
      </c>
      <c r="AN60" s="352">
        <v>15532</v>
      </c>
      <c r="AO60" s="353">
        <v>2.2000000000000002</v>
      </c>
      <c r="AP60" s="354">
        <v>22675</v>
      </c>
      <c r="AQ60" s="355">
        <v>-5.9</v>
      </c>
      <c r="AR60" s="356">
        <v>8.1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3113528</v>
      </c>
      <c r="AN61" s="359">
        <v>23932</v>
      </c>
      <c r="AO61" s="360">
        <v>29.7</v>
      </c>
      <c r="AP61" s="361">
        <v>46448</v>
      </c>
      <c r="AQ61" s="362">
        <v>0.3</v>
      </c>
      <c r="AR61" s="348">
        <v>29.4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1727917</v>
      </c>
      <c r="AN62" s="352">
        <v>13284</v>
      </c>
      <c r="AO62" s="353">
        <v>22.2</v>
      </c>
      <c r="AP62" s="354">
        <v>25327</v>
      </c>
      <c r="AQ62" s="355">
        <v>-0.1</v>
      </c>
      <c r="AR62" s="356">
        <v>22.3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gVCdwjirBuXyjeGfKfexavPeLHoUWxrUxfsT7idHHm3yqTZ2qZnqBh9LGPxtQKW30P/5Shk7+VKH4vAn4cvXA==" saltValue="TmkuTWnE8zy+2paxVMZf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tFTt7QMIx6OAqXIv3fG8qIJ6pi6cGXGOh6tR0cdM6DpY7xkiHVCso0EJFLREdWwKLUddjviOHlJ0/MoKcxHw==" saltValue="ZEP3TrsL9P/+3jzPf/BM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4sy5n0FV8qHwmpS2Yr8UmKdlT2DEiB3yZ9fBFisfWaRf+p9MaubthBxYLoB1OFrxjYAsm1aUELen4nUUMS8Q==" saltValue="DK5ef9Em+zkcxuX9vr8T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3" t="s">
        <v>3</v>
      </c>
      <c r="D47" s="1213"/>
      <c r="E47" s="1214"/>
      <c r="F47" s="11">
        <v>6.78</v>
      </c>
      <c r="G47" s="12">
        <v>7.38</v>
      </c>
      <c r="H47" s="12">
        <v>6.41</v>
      </c>
      <c r="I47" s="12">
        <v>4.21</v>
      </c>
      <c r="J47" s="13">
        <v>9.19</v>
      </c>
    </row>
    <row r="48" spans="2:10" ht="57.75" customHeight="1" x14ac:dyDescent="0.15">
      <c r="B48" s="14"/>
      <c r="C48" s="1215" t="s">
        <v>4</v>
      </c>
      <c r="D48" s="1215"/>
      <c r="E48" s="1216"/>
      <c r="F48" s="15">
        <v>2.59</v>
      </c>
      <c r="G48" s="16">
        <v>2.0499999999999998</v>
      </c>
      <c r="H48" s="16">
        <v>5.6</v>
      </c>
      <c r="I48" s="16">
        <v>4.13</v>
      </c>
      <c r="J48" s="17">
        <v>4.6100000000000003</v>
      </c>
    </row>
    <row r="49" spans="2:10" ht="57.75" customHeight="1" thickBot="1" x14ac:dyDescent="0.2">
      <c r="B49" s="18"/>
      <c r="C49" s="1217" t="s">
        <v>5</v>
      </c>
      <c r="D49" s="1217"/>
      <c r="E49" s="1218"/>
      <c r="F49" s="19">
        <v>1.66</v>
      </c>
      <c r="G49" s="20">
        <v>0.03</v>
      </c>
      <c r="H49" s="20">
        <v>2.7</v>
      </c>
      <c r="I49" s="20" t="s">
        <v>540</v>
      </c>
      <c r="J49" s="21">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9L7trzo9S7FTHDzW82LMG4I1kIZl7AO5Ag/Nohg5U5WdSAJKvpxH1DnTMdZOn2XlS5a79HduoqD3/N7ZXCxwQ==" saltValue="F5N6y530z48bn4v5zgaE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2019-11-05T06:46:19Z</cp:lastPrinted>
  <dcterms:created xsi:type="dcterms:W3CDTF">2019-02-14T02:30:41Z</dcterms:created>
  <dcterms:modified xsi:type="dcterms:W3CDTF">2019-11-05T08:07:13Z</dcterms:modified>
</cp:coreProperties>
</file>