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480\004_労働相談課\14_調査研究\001_賃金資料\0002 神奈川の賃金状況\30年度データ\"/>
    </mc:Choice>
  </mc:AlternateContent>
  <bookViews>
    <workbookView xWindow="720" yWindow="300" windowWidth="11172" windowHeight="6108" tabRatio="762" activeTab="4"/>
  </bookViews>
  <sheets>
    <sheet name="表紙" sheetId="42" r:id="rId1"/>
    <sheet name="P1" sheetId="13" r:id="rId2"/>
    <sheet name="Ｐ2" sheetId="14" r:id="rId3"/>
    <sheet name="P3" sheetId="17" r:id="rId4"/>
    <sheet name="P4" sheetId="11" r:id="rId5"/>
    <sheet name="P5" sheetId="18" r:id="rId6"/>
    <sheet name="P6" sheetId="19" r:id="rId7"/>
    <sheet name="P7" sheetId="20" r:id="rId8"/>
    <sheet name="P8" sheetId="21" r:id="rId9"/>
    <sheet name="P9-10" sheetId="22" r:id="rId10"/>
    <sheet name="P11" sheetId="28" r:id="rId11"/>
    <sheet name="P12-13" sheetId="43" r:id="rId12"/>
    <sheet name="P14" sheetId="31" r:id="rId13"/>
    <sheet name="Ｐ15" sheetId="34" r:id="rId14"/>
    <sheet name="Ｐ16" sheetId="40" r:id="rId15"/>
    <sheet name="Ｐ17" sheetId="36" r:id="rId16"/>
    <sheet name="Sheet3" sheetId="46" r:id="rId17"/>
  </sheets>
  <definedNames>
    <definedName name="_xlnm.Print_Area" localSheetId="1">'P1'!$A$1:$P$51</definedName>
    <definedName name="_xlnm.Print_Area" localSheetId="7">'P7'!$A$1:$H$72</definedName>
  </definedNames>
  <calcPr calcId="152511"/>
</workbook>
</file>

<file path=xl/calcChain.xml><?xml version="1.0" encoding="utf-8"?>
<calcChain xmlns="http://schemas.openxmlformats.org/spreadsheetml/2006/main">
  <c r="D14" i="17" l="1"/>
  <c r="D7" i="17"/>
  <c r="P29" i="13"/>
  <c r="O29" i="13"/>
  <c r="N29" i="13"/>
  <c r="J29" i="13"/>
  <c r="I29" i="13"/>
  <c r="H29" i="13"/>
  <c r="D29" i="13"/>
  <c r="C29" i="13"/>
  <c r="B29" i="13"/>
  <c r="H118" i="22" l="1"/>
  <c r="F118" i="22"/>
  <c r="D118" i="22"/>
  <c r="D110" i="22"/>
  <c r="F110" i="22"/>
  <c r="H110" i="22"/>
  <c r="D111" i="22"/>
  <c r="F111" i="22"/>
  <c r="H111" i="22"/>
  <c r="D112" i="22"/>
  <c r="F112" i="22"/>
  <c r="H112" i="22"/>
  <c r="D113" i="22"/>
  <c r="F113" i="22"/>
  <c r="H113" i="22"/>
  <c r="D114" i="22"/>
  <c r="F114" i="22"/>
  <c r="H114" i="22"/>
  <c r="D115" i="22"/>
  <c r="F115" i="22"/>
  <c r="H115" i="22"/>
  <c r="D116" i="22"/>
  <c r="F116" i="22"/>
  <c r="H116" i="22"/>
  <c r="E25" i="31" l="1"/>
  <c r="E24" i="31"/>
  <c r="E23" i="31"/>
  <c r="E22" i="31"/>
  <c r="E21" i="31"/>
  <c r="E20" i="31"/>
  <c r="E19" i="31"/>
  <c r="E18" i="31"/>
  <c r="E17" i="31"/>
  <c r="G12" i="19" l="1"/>
  <c r="H117" i="22" l="1"/>
  <c r="F117" i="22"/>
  <c r="D117" i="22" l="1"/>
  <c r="G40" i="19" l="1"/>
  <c r="G48" i="19" l="1"/>
  <c r="G44" i="19"/>
  <c r="G55" i="19"/>
  <c r="G54" i="19"/>
  <c r="G52" i="19"/>
  <c r="G51" i="19"/>
  <c r="G50" i="19"/>
  <c r="G49" i="19"/>
  <c r="G47" i="19"/>
  <c r="G46" i="19"/>
  <c r="G45" i="19"/>
  <c r="G43" i="19"/>
  <c r="G42" i="19"/>
  <c r="G41" i="19"/>
  <c r="G39" i="19"/>
  <c r="M13" i="13" l="1"/>
  <c r="P27" i="13"/>
  <c r="O27" i="13"/>
  <c r="N27" i="13"/>
  <c r="D27" i="13"/>
  <c r="C27" i="13"/>
  <c r="B27" i="13"/>
  <c r="T34" i="21" l="1"/>
  <c r="T15" i="21" s="1"/>
  <c r="B5" i="20"/>
  <c r="G7" i="19"/>
  <c r="G5" i="19"/>
  <c r="T9" i="21" l="1"/>
  <c r="T13" i="21"/>
  <c r="T6" i="21"/>
  <c r="T10" i="21"/>
  <c r="T14" i="21"/>
  <c r="T8" i="21"/>
  <c r="T12" i="21"/>
  <c r="T16" i="21"/>
  <c r="T7" i="21"/>
  <c r="T11" i="21"/>
  <c r="C6" i="22" l="1"/>
  <c r="B5" i="18"/>
  <c r="C5" i="18"/>
  <c r="B4" i="18"/>
  <c r="C4" i="18"/>
  <c r="P13" i="13"/>
  <c r="P15" i="13"/>
  <c r="O13" i="13"/>
  <c r="N13" i="13"/>
  <c r="L13" i="13"/>
  <c r="K13" i="13"/>
  <c r="J13" i="13"/>
  <c r="I13" i="13"/>
  <c r="H13" i="13"/>
  <c r="G13" i="13"/>
  <c r="F13" i="13"/>
  <c r="E13" i="13"/>
  <c r="D13" i="13"/>
  <c r="C13" i="13"/>
  <c r="B13" i="13"/>
  <c r="I35" i="40"/>
  <c r="G49" i="34"/>
  <c r="G52" i="34"/>
  <c r="G55" i="34"/>
  <c r="G56" i="34"/>
  <c r="G60" i="34"/>
  <c r="D51" i="34"/>
  <c r="D52" i="34"/>
  <c r="D55" i="34"/>
  <c r="D56" i="34"/>
  <c r="D59" i="34"/>
  <c r="D60" i="34"/>
  <c r="E26" i="31"/>
  <c r="J39" i="19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G58" i="34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M29" i="13"/>
  <c r="L29" i="13"/>
  <c r="K29" i="13"/>
  <c r="G29" i="13"/>
  <c r="F29" i="13"/>
  <c r="E29" i="13"/>
  <c r="M27" i="13"/>
  <c r="L27" i="13"/>
  <c r="K27" i="13"/>
  <c r="J27" i="13"/>
  <c r="I27" i="13"/>
  <c r="H27" i="13"/>
  <c r="G27" i="13"/>
  <c r="F27" i="13"/>
  <c r="E27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F35" i="40"/>
  <c r="I34" i="40"/>
  <c r="F34" i="40"/>
  <c r="I33" i="40"/>
  <c r="F33" i="40"/>
  <c r="I32" i="40"/>
  <c r="F32" i="40"/>
  <c r="I31" i="40"/>
  <c r="F31" i="40"/>
  <c r="I30" i="40"/>
  <c r="F30" i="40"/>
  <c r="I29" i="40"/>
  <c r="F29" i="40"/>
  <c r="I28" i="40"/>
  <c r="F28" i="40"/>
  <c r="I27" i="40"/>
  <c r="F27" i="40"/>
  <c r="I26" i="40"/>
  <c r="F26" i="40"/>
  <c r="I25" i="40"/>
  <c r="F25" i="40"/>
  <c r="I24" i="40"/>
  <c r="F24" i="40"/>
  <c r="I23" i="40"/>
  <c r="F23" i="40"/>
  <c r="I17" i="40"/>
  <c r="F17" i="40"/>
  <c r="I16" i="40"/>
  <c r="F16" i="40"/>
  <c r="I15" i="40"/>
  <c r="F15" i="40"/>
  <c r="I14" i="40"/>
  <c r="F14" i="40"/>
  <c r="I13" i="40"/>
  <c r="F13" i="40"/>
  <c r="I12" i="40"/>
  <c r="F12" i="40"/>
  <c r="I11" i="40"/>
  <c r="F11" i="40"/>
  <c r="I10" i="40"/>
  <c r="F10" i="40"/>
  <c r="I9" i="40"/>
  <c r="F9" i="40"/>
  <c r="I8" i="40"/>
  <c r="F8" i="40"/>
  <c r="I7" i="40"/>
  <c r="F7" i="40"/>
  <c r="I6" i="40"/>
  <c r="F6" i="40"/>
  <c r="I5" i="40"/>
  <c r="F5" i="40"/>
  <c r="E88" i="22"/>
  <c r="D88" i="22"/>
  <c r="C88" i="22"/>
  <c r="E87" i="22"/>
  <c r="D87" i="22"/>
  <c r="C87" i="22"/>
  <c r="I13" i="31"/>
  <c r="H13" i="31"/>
  <c r="G13" i="31"/>
  <c r="F13" i="31"/>
  <c r="E13" i="31"/>
  <c r="D13" i="31"/>
  <c r="C13" i="31"/>
  <c r="I12" i="31"/>
  <c r="H12" i="31"/>
  <c r="G12" i="31"/>
  <c r="F12" i="31"/>
  <c r="E12" i="31"/>
  <c r="D12" i="31"/>
  <c r="C12" i="31"/>
  <c r="E11" i="31"/>
  <c r="D11" i="31"/>
  <c r="C11" i="31"/>
  <c r="E10" i="31"/>
  <c r="D10" i="31"/>
  <c r="C10" i="31"/>
  <c r="E7" i="31"/>
  <c r="D7" i="31"/>
  <c r="C7" i="31"/>
  <c r="E6" i="31"/>
  <c r="D6" i="31"/>
  <c r="C6" i="31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E30" i="22"/>
  <c r="D30" i="22"/>
  <c r="C30" i="22"/>
  <c r="J34" i="21"/>
  <c r="J6" i="21" s="1"/>
  <c r="F6" i="13"/>
  <c r="F5" i="13"/>
  <c r="B6" i="13"/>
  <c r="B5" i="13"/>
  <c r="E54" i="22"/>
  <c r="E55" i="22" s="1"/>
  <c r="D54" i="22"/>
  <c r="D55" i="22" s="1"/>
  <c r="C54" i="22"/>
  <c r="C55" i="22" s="1"/>
  <c r="E31" i="22"/>
  <c r="D31" i="22"/>
  <c r="C31" i="22"/>
  <c r="R34" i="21"/>
  <c r="R10" i="21" s="1"/>
  <c r="P34" i="21"/>
  <c r="P13" i="21" s="1"/>
  <c r="K34" i="21"/>
  <c r="I34" i="21"/>
  <c r="I14" i="21" s="1"/>
  <c r="E6" i="13"/>
  <c r="D6" i="13"/>
  <c r="C6" i="13"/>
  <c r="C34" i="21"/>
  <c r="C13" i="21" s="1"/>
  <c r="E5" i="13"/>
  <c r="D5" i="13"/>
  <c r="C5" i="13"/>
  <c r="B34" i="21"/>
  <c r="B6" i="21" s="1"/>
  <c r="H34" i="21"/>
  <c r="H10" i="21" s="1"/>
  <c r="B4" i="20"/>
  <c r="D7" i="22"/>
  <c r="E7" i="22"/>
  <c r="C7" i="22"/>
  <c r="D6" i="22"/>
  <c r="E6" i="22"/>
  <c r="E34" i="21"/>
  <c r="E15" i="21" s="1"/>
  <c r="D34" i="21"/>
  <c r="D15" i="21" s="1"/>
  <c r="G34" i="21"/>
  <c r="L34" i="21"/>
  <c r="L9" i="21" s="1"/>
  <c r="M34" i="21"/>
  <c r="M16" i="21" s="1"/>
  <c r="N34" i="21"/>
  <c r="N12" i="21" s="1"/>
  <c r="O34" i="21"/>
  <c r="O10" i="21" s="1"/>
  <c r="Q34" i="21"/>
  <c r="Q14" i="21" s="1"/>
  <c r="S34" i="21"/>
  <c r="S15" i="21" s="1"/>
  <c r="U34" i="21"/>
  <c r="U5" i="21" s="1"/>
  <c r="C14" i="20"/>
  <c r="J71" i="19"/>
  <c r="K71" i="19" s="1"/>
  <c r="J70" i="19"/>
  <c r="L70" i="19" s="1"/>
  <c r="J69" i="19"/>
  <c r="K69" i="19" s="1"/>
  <c r="J68" i="19"/>
  <c r="K68" i="19" s="1"/>
  <c r="J67" i="19"/>
  <c r="L67" i="19" s="1"/>
  <c r="J66" i="19"/>
  <c r="K66" i="19" s="1"/>
  <c r="J65" i="19"/>
  <c r="L65" i="19" s="1"/>
  <c r="J64" i="19"/>
  <c r="L64" i="19" s="1"/>
  <c r="J63" i="19"/>
  <c r="K63" i="19" s="1"/>
  <c r="J62" i="19"/>
  <c r="L62" i="19" s="1"/>
  <c r="J61" i="19"/>
  <c r="K61" i="19" s="1"/>
  <c r="J60" i="19"/>
  <c r="K60" i="19" s="1"/>
  <c r="J59" i="19"/>
  <c r="K59" i="19" s="1"/>
  <c r="J58" i="19"/>
  <c r="L58" i="19" s="1"/>
  <c r="J57" i="19"/>
  <c r="L57" i="19" s="1"/>
  <c r="J56" i="19"/>
  <c r="L56" i="19" s="1"/>
  <c r="J55" i="19"/>
  <c r="L55" i="19" s="1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8" i="19"/>
  <c r="K38" i="19" s="1"/>
  <c r="J37" i="19"/>
  <c r="L37" i="19" s="1"/>
  <c r="J36" i="19"/>
  <c r="K36" i="19" s="1"/>
  <c r="J35" i="19"/>
  <c r="L35" i="19" s="1"/>
  <c r="J34" i="19"/>
  <c r="K34" i="19" s="1"/>
  <c r="J33" i="19"/>
  <c r="L33" i="19" s="1"/>
  <c r="J32" i="19"/>
  <c r="K32" i="19" s="1"/>
  <c r="J31" i="19"/>
  <c r="L31" i="19" s="1"/>
  <c r="J30" i="19"/>
  <c r="K30" i="19" s="1"/>
  <c r="J29" i="19"/>
  <c r="K29" i="19" s="1"/>
  <c r="J28" i="19"/>
  <c r="L28" i="19" s="1"/>
  <c r="J27" i="19"/>
  <c r="K27" i="19" s="1"/>
  <c r="J26" i="19"/>
  <c r="K26" i="19" s="1"/>
  <c r="J25" i="19"/>
  <c r="K25" i="19" s="1"/>
  <c r="J24" i="19"/>
  <c r="L24" i="19" s="1"/>
  <c r="J23" i="19"/>
  <c r="K23" i="19" s="1"/>
  <c r="J21" i="19"/>
  <c r="L21" i="19" s="1"/>
  <c r="J20" i="19"/>
  <c r="L20" i="19" s="1"/>
  <c r="J19" i="19"/>
  <c r="K19" i="19" s="1"/>
  <c r="J18" i="19"/>
  <c r="K18" i="19" s="1"/>
  <c r="J17" i="19"/>
  <c r="L17" i="19" s="1"/>
  <c r="J16" i="19"/>
  <c r="L16" i="19" s="1"/>
  <c r="J15" i="19"/>
  <c r="K15" i="19" s="1"/>
  <c r="J14" i="19"/>
  <c r="K14" i="19" s="1"/>
  <c r="J13" i="19"/>
  <c r="K13" i="19" s="1"/>
  <c r="J12" i="19"/>
  <c r="K12" i="19" s="1"/>
  <c r="J11" i="19"/>
  <c r="L11" i="19" s="1"/>
  <c r="J10" i="19"/>
  <c r="L10" i="19" s="1"/>
  <c r="J9" i="19"/>
  <c r="L9" i="19" s="1"/>
  <c r="J8" i="19"/>
  <c r="K8" i="19" s="1"/>
  <c r="J7" i="19"/>
  <c r="L7" i="19" s="1"/>
  <c r="J6" i="19"/>
  <c r="K6" i="19" s="1"/>
  <c r="J5" i="19"/>
  <c r="J4" i="19"/>
  <c r="K4" i="19" s="1"/>
  <c r="D8" i="19"/>
  <c r="E8" i="19" s="1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38" i="19"/>
  <c r="G21" i="19"/>
  <c r="G19" i="19"/>
  <c r="G20" i="19"/>
  <c r="G18" i="19"/>
  <c r="G17" i="19"/>
  <c r="G16" i="19"/>
  <c r="G15" i="19"/>
  <c r="G14" i="19"/>
  <c r="G13" i="19"/>
  <c r="G11" i="19"/>
  <c r="G10" i="19"/>
  <c r="G9" i="19"/>
  <c r="G8" i="19"/>
  <c r="G6" i="19"/>
  <c r="F5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1" i="19"/>
  <c r="F4" i="19"/>
  <c r="D5" i="19"/>
  <c r="E5" i="19" s="1"/>
  <c r="D4" i="19"/>
  <c r="E4" i="19" s="1"/>
  <c r="D20" i="19"/>
  <c r="E20" i="19" s="1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9" i="19"/>
  <c r="E9" i="19" s="1"/>
  <c r="D7" i="19"/>
  <c r="E7" i="19" s="1"/>
  <c r="D6" i="19"/>
  <c r="E6" i="19" s="1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D15" i="17"/>
  <c r="D13" i="17"/>
  <c r="D12" i="17"/>
  <c r="D11" i="17"/>
  <c r="D5" i="17"/>
  <c r="D6" i="17"/>
  <c r="D8" i="17"/>
  <c r="D4" i="17"/>
  <c r="F34" i="21"/>
  <c r="F7" i="21" s="1"/>
  <c r="K31" i="19"/>
  <c r="M31" i="19" s="1"/>
  <c r="L15" i="19"/>
  <c r="L30" i="19"/>
  <c r="B6" i="18" l="1"/>
  <c r="L5" i="19"/>
  <c r="K5" i="19"/>
  <c r="L46" i="19"/>
  <c r="K46" i="19"/>
  <c r="K45" i="19"/>
  <c r="L45" i="19"/>
  <c r="M45" i="19" s="1"/>
  <c r="L42" i="19"/>
  <c r="K42" i="19"/>
  <c r="K50" i="19"/>
  <c r="L50" i="19"/>
  <c r="M50" i="19" s="1"/>
  <c r="K54" i="19"/>
  <c r="L54" i="19"/>
  <c r="M54" i="19" s="1"/>
  <c r="K49" i="19"/>
  <c r="L49" i="19"/>
  <c r="K43" i="19"/>
  <c r="L43" i="19"/>
  <c r="K47" i="19"/>
  <c r="L47" i="19"/>
  <c r="M47" i="19" s="1"/>
  <c r="K51" i="19"/>
  <c r="L51" i="19"/>
  <c r="M51" i="19" s="1"/>
  <c r="K39" i="19"/>
  <c r="L39" i="19"/>
  <c r="K41" i="19"/>
  <c r="L41" i="19"/>
  <c r="M41" i="19" s="1"/>
  <c r="K53" i="19"/>
  <c r="L53" i="19"/>
  <c r="M53" i="19" s="1"/>
  <c r="K40" i="19"/>
  <c r="L40" i="19"/>
  <c r="K44" i="19"/>
  <c r="L44" i="19"/>
  <c r="M44" i="19" s="1"/>
  <c r="K48" i="19"/>
  <c r="L48" i="19"/>
  <c r="M48" i="19" s="1"/>
  <c r="K52" i="19"/>
  <c r="L52" i="19"/>
  <c r="M52" i="19" s="1"/>
  <c r="K11" i="21"/>
  <c r="K16" i="21"/>
  <c r="G10" i="21"/>
  <c r="G16" i="21"/>
  <c r="G59" i="34"/>
  <c r="G50" i="34"/>
  <c r="M49" i="19"/>
  <c r="M43" i="19"/>
  <c r="K17" i="19"/>
  <c r="M17" i="19" s="1"/>
  <c r="L14" i="19"/>
  <c r="M14" i="19" s="1"/>
  <c r="Q12" i="21"/>
  <c r="Q9" i="21"/>
  <c r="Q15" i="21"/>
  <c r="Q16" i="21"/>
  <c r="Q13" i="21"/>
  <c r="O8" i="21"/>
  <c r="O16" i="21"/>
  <c r="L13" i="21"/>
  <c r="L8" i="21"/>
  <c r="L11" i="21"/>
  <c r="L14" i="21"/>
  <c r="K9" i="21"/>
  <c r="K15" i="21"/>
  <c r="K6" i="21"/>
  <c r="K7" i="21"/>
  <c r="K14" i="21"/>
  <c r="G12" i="21"/>
  <c r="G13" i="21"/>
  <c r="G9" i="21"/>
  <c r="G15" i="21"/>
  <c r="D14" i="21"/>
  <c r="B12" i="20"/>
  <c r="B15" i="20"/>
  <c r="G51" i="34"/>
  <c r="G54" i="34"/>
  <c r="P5" i="21"/>
  <c r="P16" i="21"/>
  <c r="J5" i="21"/>
  <c r="P10" i="21"/>
  <c r="L10" i="21"/>
  <c r="Q10" i="21"/>
  <c r="B11" i="20"/>
  <c r="B10" i="20"/>
  <c r="B7" i="20"/>
  <c r="B14" i="20"/>
  <c r="B8" i="20"/>
  <c r="B13" i="20"/>
  <c r="B6" i="20"/>
  <c r="K70" i="19"/>
  <c r="M70" i="19" s="1"/>
  <c r="L12" i="19"/>
  <c r="M12" i="19" s="1"/>
  <c r="L8" i="19"/>
  <c r="L60" i="19"/>
  <c r="M60" i="19" s="1"/>
  <c r="M30" i="19"/>
  <c r="L29" i="19"/>
  <c r="M29" i="19" s="1"/>
  <c r="K67" i="19"/>
  <c r="M67" i="19" s="1"/>
  <c r="K13" i="21"/>
  <c r="L7" i="21"/>
  <c r="Q5" i="21"/>
  <c r="K64" i="19"/>
  <c r="M64" i="19" s="1"/>
  <c r="K8" i="21"/>
  <c r="L16" i="21"/>
  <c r="L15" i="21"/>
  <c r="Q7" i="21"/>
  <c r="K33" i="19"/>
  <c r="M33" i="19" s="1"/>
  <c r="K5" i="21"/>
  <c r="I16" i="21"/>
  <c r="L18" i="19"/>
  <c r="M18" i="19" s="1"/>
  <c r="K10" i="21"/>
  <c r="L12" i="21"/>
  <c r="Q8" i="21"/>
  <c r="G5" i="21"/>
  <c r="G6" i="21"/>
  <c r="G7" i="21"/>
  <c r="K12" i="21"/>
  <c r="L6" i="21"/>
  <c r="L5" i="21"/>
  <c r="Q11" i="21"/>
  <c r="N5" i="21"/>
  <c r="G61" i="34"/>
  <c r="G57" i="34"/>
  <c r="G53" i="34"/>
  <c r="J16" i="21"/>
  <c r="D57" i="34"/>
  <c r="D49" i="34"/>
  <c r="D58" i="34"/>
  <c r="D54" i="34"/>
  <c r="D50" i="34"/>
  <c r="D61" i="34"/>
  <c r="D53" i="34"/>
  <c r="U12" i="21"/>
  <c r="U15" i="21"/>
  <c r="U6" i="21"/>
  <c r="U7" i="21"/>
  <c r="U10" i="21"/>
  <c r="U11" i="21"/>
  <c r="U16" i="21"/>
  <c r="T5" i="21"/>
  <c r="S14" i="21"/>
  <c r="S9" i="21"/>
  <c r="S10" i="21"/>
  <c r="S16" i="21"/>
  <c r="S6" i="21"/>
  <c r="S11" i="21"/>
  <c r="R7" i="21"/>
  <c r="R15" i="21"/>
  <c r="R12" i="21"/>
  <c r="R11" i="21"/>
  <c r="R6" i="21"/>
  <c r="Q6" i="21"/>
  <c r="P11" i="21"/>
  <c r="O12" i="21"/>
  <c r="O7" i="21"/>
  <c r="O13" i="21"/>
  <c r="O11" i="21"/>
  <c r="N9" i="21"/>
  <c r="N11" i="21"/>
  <c r="N10" i="21"/>
  <c r="N7" i="21"/>
  <c r="N6" i="21"/>
  <c r="N8" i="21"/>
  <c r="N15" i="21"/>
  <c r="N13" i="21"/>
  <c r="N14" i="21"/>
  <c r="N16" i="21"/>
  <c r="M5" i="21"/>
  <c r="M14" i="21"/>
  <c r="M12" i="21"/>
  <c r="M15" i="21"/>
  <c r="M7" i="21"/>
  <c r="J8" i="21"/>
  <c r="J13" i="21"/>
  <c r="J11" i="21"/>
  <c r="J10" i="21"/>
  <c r="J7" i="21"/>
  <c r="J12" i="21"/>
  <c r="J9" i="21"/>
  <c r="J14" i="21"/>
  <c r="J15" i="21"/>
  <c r="I11" i="21"/>
  <c r="I6" i="21"/>
  <c r="I15" i="21"/>
  <c r="H6" i="21"/>
  <c r="H5" i="21"/>
  <c r="H13" i="21"/>
  <c r="H15" i="21"/>
  <c r="G14" i="21"/>
  <c r="G8" i="21"/>
  <c r="G11" i="21"/>
  <c r="F13" i="21"/>
  <c r="F12" i="21"/>
  <c r="F11" i="21"/>
  <c r="F14" i="21"/>
  <c r="F6" i="21"/>
  <c r="F10" i="21"/>
  <c r="F8" i="21"/>
  <c r="F9" i="21"/>
  <c r="F15" i="21"/>
  <c r="E14" i="21"/>
  <c r="E13" i="21"/>
  <c r="E12" i="21"/>
  <c r="E10" i="21"/>
  <c r="E7" i="21"/>
  <c r="E9" i="21"/>
  <c r="E11" i="21"/>
  <c r="E6" i="21"/>
  <c r="E5" i="21"/>
  <c r="E8" i="21"/>
  <c r="D12" i="21"/>
  <c r="D9" i="21"/>
  <c r="C6" i="21"/>
  <c r="C9" i="21"/>
  <c r="C16" i="21"/>
  <c r="C5" i="21"/>
  <c r="C10" i="21"/>
  <c r="B13" i="21"/>
  <c r="B14" i="21"/>
  <c r="B12" i="21"/>
  <c r="B9" i="21"/>
  <c r="B8" i="21"/>
  <c r="B7" i="21"/>
  <c r="B11" i="21"/>
  <c r="B10" i="21"/>
  <c r="C15" i="20"/>
  <c r="C5" i="20"/>
  <c r="C12" i="20"/>
  <c r="C7" i="20"/>
  <c r="C10" i="20"/>
  <c r="C9" i="20"/>
  <c r="C4" i="20"/>
  <c r="C13" i="20"/>
  <c r="C11" i="20"/>
  <c r="C8" i="20"/>
  <c r="C6" i="20"/>
  <c r="B9" i="20"/>
  <c r="K37" i="19"/>
  <c r="M37" i="19" s="1"/>
  <c r="L19" i="19"/>
  <c r="M19" i="19" s="1"/>
  <c r="K35" i="19"/>
  <c r="M35" i="19" s="1"/>
  <c r="L68" i="19"/>
  <c r="M68" i="19" s="1"/>
  <c r="K16" i="19"/>
  <c r="M16" i="19" s="1"/>
  <c r="L66" i="19"/>
  <c r="M66" i="19" s="1"/>
  <c r="M15" i="19"/>
  <c r="L63" i="19"/>
  <c r="M63" i="19" s="1"/>
  <c r="K28" i="19"/>
  <c r="M28" i="19" s="1"/>
  <c r="L61" i="19"/>
  <c r="M61" i="19" s="1"/>
  <c r="K10" i="19"/>
  <c r="M10" i="19" s="1"/>
  <c r="L26" i="19"/>
  <c r="M26" i="19" s="1"/>
  <c r="L59" i="19"/>
  <c r="M59" i="19" s="1"/>
  <c r="L25" i="19"/>
  <c r="M25" i="19" s="1"/>
  <c r="M8" i="19"/>
  <c r="K24" i="19"/>
  <c r="M24" i="19" s="1"/>
  <c r="K7" i="19"/>
  <c r="M7" i="19" s="1"/>
  <c r="L23" i="19"/>
  <c r="M23" i="19" s="1"/>
  <c r="K56" i="19"/>
  <c r="M56" i="19" s="1"/>
  <c r="M5" i="19"/>
  <c r="L38" i="19"/>
  <c r="M38" i="19" s="1"/>
  <c r="L4" i="19"/>
  <c r="M4" i="19" s="1"/>
  <c r="C6" i="18"/>
  <c r="K55" i="19"/>
  <c r="M55" i="19" s="1"/>
  <c r="D13" i="21"/>
  <c r="P14" i="21"/>
  <c r="I5" i="21"/>
  <c r="L13" i="19"/>
  <c r="M13" i="19" s="1"/>
  <c r="K11" i="19"/>
  <c r="M11" i="19" s="1"/>
  <c r="M46" i="19"/>
  <c r="L71" i="19"/>
  <c r="M71" i="19" s="1"/>
  <c r="H7" i="21"/>
  <c r="I9" i="21"/>
  <c r="P8" i="21"/>
  <c r="K57" i="19"/>
  <c r="M57" i="19" s="1"/>
  <c r="L69" i="19"/>
  <c r="M69" i="19" s="1"/>
  <c r="C12" i="21"/>
  <c r="C14" i="21"/>
  <c r="D8" i="21"/>
  <c r="D16" i="21"/>
  <c r="H11" i="21"/>
  <c r="H12" i="21"/>
  <c r="H14" i="21"/>
  <c r="I8" i="21"/>
  <c r="M13" i="21"/>
  <c r="P15" i="21"/>
  <c r="K9" i="19"/>
  <c r="M9" i="19" s="1"/>
  <c r="L34" i="19"/>
  <c r="M34" i="19" s="1"/>
  <c r="C8" i="21"/>
  <c r="S12" i="21"/>
  <c r="S7" i="21"/>
  <c r="P12" i="21"/>
  <c r="K62" i="19"/>
  <c r="M62" i="19" s="1"/>
  <c r="L32" i="19"/>
  <c r="M32" i="19" s="1"/>
  <c r="S8" i="21"/>
  <c r="K21" i="19"/>
  <c r="M21" i="19" s="1"/>
  <c r="U14" i="21"/>
  <c r="U13" i="21"/>
  <c r="O9" i="21"/>
  <c r="M8" i="21"/>
  <c r="O6" i="21"/>
  <c r="O15" i="21"/>
  <c r="R8" i="21"/>
  <c r="R13" i="21"/>
  <c r="R14" i="21"/>
  <c r="U8" i="21"/>
  <c r="L6" i="19"/>
  <c r="M6" i="19" s="1"/>
  <c r="L27" i="19"/>
  <c r="M27" i="19" s="1"/>
  <c r="K58" i="19"/>
  <c r="M58" i="19" s="1"/>
  <c r="K65" i="19"/>
  <c r="M65" i="19" s="1"/>
  <c r="S13" i="21"/>
  <c r="O14" i="21"/>
  <c r="M10" i="21"/>
  <c r="C7" i="21"/>
  <c r="R5" i="21"/>
  <c r="D10" i="21"/>
  <c r="D6" i="21"/>
  <c r="H8" i="21"/>
  <c r="I10" i="21"/>
  <c r="K20" i="19"/>
  <c r="M20" i="19" s="1"/>
  <c r="L36" i="19"/>
  <c r="M36" i="19" s="1"/>
  <c r="C15" i="21"/>
  <c r="C11" i="21"/>
  <c r="D11" i="21"/>
  <c r="D5" i="21"/>
  <c r="D7" i="21"/>
  <c r="H9" i="21"/>
  <c r="H16" i="21"/>
  <c r="I12" i="21"/>
  <c r="I7" i="21"/>
  <c r="M6" i="21"/>
  <c r="P7" i="21"/>
  <c r="S5" i="21"/>
  <c r="P9" i="21"/>
  <c r="P6" i="21"/>
  <c r="M11" i="21"/>
  <c r="U9" i="21"/>
  <c r="O5" i="21"/>
  <c r="M9" i="21"/>
  <c r="I13" i="21"/>
  <c r="R16" i="21"/>
  <c r="R9" i="21"/>
  <c r="M42" i="19" l="1"/>
  <c r="M40" i="19"/>
  <c r="L17" i="21"/>
  <c r="K17" i="21"/>
  <c r="Q17" i="21"/>
  <c r="U17" i="21"/>
  <c r="T17" i="21"/>
  <c r="S17" i="21"/>
  <c r="N17" i="21"/>
  <c r="J17" i="21"/>
  <c r="I17" i="21"/>
  <c r="H17" i="21"/>
  <c r="G17" i="21"/>
  <c r="F17" i="21"/>
  <c r="E17" i="21"/>
  <c r="D17" i="21"/>
  <c r="C17" i="21"/>
  <c r="B17" i="21"/>
  <c r="R17" i="21"/>
  <c r="P17" i="21"/>
  <c r="M17" i="21"/>
  <c r="O17" i="21"/>
</calcChain>
</file>

<file path=xl/sharedStrings.xml><?xml version="1.0" encoding="utf-8"?>
<sst xmlns="http://schemas.openxmlformats.org/spreadsheetml/2006/main" count="1040" uniqueCount="232">
  <si>
    <t>Ｔ１産業計</t>
    <rPh sb="2" eb="4">
      <t>サンギョウ</t>
    </rPh>
    <rPh sb="4" eb="5">
      <t>ケイ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</si>
  <si>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</si>
  <si>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</si>
  <si>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</si>
  <si>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</si>
  <si>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</si>
  <si>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</si>
  <si>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</si>
  <si>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男女計</t>
    <rPh sb="0" eb="2">
      <t>ダンジョ</t>
    </rPh>
    <rPh sb="2" eb="3">
      <t>ケイ</t>
    </rPh>
    <phoneticPr fontId="2"/>
  </si>
  <si>
    <t>学歴計</t>
    <rPh sb="0" eb="2">
      <t>ガクレキ</t>
    </rPh>
    <rPh sb="2" eb="3">
      <t>ケイ</t>
    </rPh>
    <phoneticPr fontId="2"/>
  </si>
  <si>
    <t>高校卒</t>
    <rPh sb="0" eb="2">
      <t>コウコウ</t>
    </rPh>
    <rPh sb="2" eb="3">
      <t>ソツ</t>
    </rPh>
    <phoneticPr fontId="2"/>
  </si>
  <si>
    <t>大学卒</t>
    <rPh sb="0" eb="3">
      <t>ダイガクソツ</t>
    </rPh>
    <phoneticPr fontId="2"/>
  </si>
  <si>
    <t>-</t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</si>
  <si>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</si>
  <si>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Ｑ　複合サービス事業</t>
    <rPh sb="2" eb="4">
      <t>フクゴウ</t>
    </rPh>
    <rPh sb="8" eb="10">
      <t>ジギョウ</t>
    </rPh>
    <phoneticPr fontId="2"/>
  </si>
  <si>
    <t>Ｐ　医療，福祉</t>
    <rPh sb="2" eb="4">
      <t>イリョウ</t>
    </rPh>
    <rPh sb="5" eb="7">
      <t>フクシ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</si>
  <si>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</si>
  <si>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</si>
  <si>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</si>
  <si>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</si>
  <si>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</si>
  <si>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</si>
  <si>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計</t>
    <rPh sb="0" eb="1">
      <t>ケイ</t>
    </rPh>
    <phoneticPr fontId="2"/>
  </si>
  <si>
    <t>１０００人以上</t>
    <rPh sb="4" eb="5">
      <t>ニン</t>
    </rPh>
    <phoneticPr fontId="2"/>
  </si>
  <si>
    <t>１００～９９９人</t>
    <phoneticPr fontId="2"/>
  </si>
  <si>
    <t>１０～９９人</t>
    <phoneticPr fontId="2"/>
  </si>
  <si>
    <t>大学院修士課程
修了</t>
    <rPh sb="0" eb="3">
      <t>ダイガクイン</t>
    </rPh>
    <rPh sb="3" eb="5">
      <t>シュウシ</t>
    </rPh>
    <rPh sb="5" eb="7">
      <t>カテイ</t>
    </rPh>
    <rPh sb="8" eb="10">
      <t>シュウリョウ</t>
    </rPh>
    <phoneticPr fontId="2"/>
  </si>
  <si>
    <t>高専・短大卒</t>
    <rPh sb="0" eb="2">
      <t>コウセン</t>
    </rPh>
    <phoneticPr fontId="2"/>
  </si>
  <si>
    <t>企業
規模</t>
    <rPh sb="0" eb="2">
      <t>キギョウ</t>
    </rPh>
    <rPh sb="3" eb="5">
      <t>キボ</t>
    </rPh>
    <phoneticPr fontId="2"/>
  </si>
  <si>
    <t>産業</t>
    <rPh sb="0" eb="2">
      <t>サンギョウ</t>
    </rPh>
    <phoneticPr fontId="2"/>
  </si>
  <si>
    <t>区分</t>
    <rPh sb="0" eb="2">
      <t>クブン</t>
    </rPh>
    <phoneticPr fontId="2"/>
  </si>
  <si>
    <t>平成２１年</t>
    <rPh sb="0" eb="2">
      <t>ヘイセイ</t>
    </rPh>
    <rPh sb="4" eb="5">
      <t>ネン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</si>
  <si>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</si>
  <si>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</si>
  <si>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対前年増減率
(％)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</si>
  <si>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高校卒男女計</t>
    <rPh sb="3" eb="5">
      <t>ダンジョ</t>
    </rPh>
    <rPh sb="5" eb="6">
      <t>ケイ</t>
    </rPh>
    <phoneticPr fontId="2"/>
  </si>
  <si>
    <t>高校卒男性</t>
    <rPh sb="3" eb="5">
      <t>ダンセイ</t>
    </rPh>
    <phoneticPr fontId="2"/>
  </si>
  <si>
    <t>高校卒女性</t>
    <rPh sb="3" eb="5">
      <t>ジョセイ</t>
    </rPh>
    <phoneticPr fontId="2"/>
  </si>
  <si>
    <t>大学卒男女計</t>
    <rPh sb="3" eb="5">
      <t>ダンジョ</t>
    </rPh>
    <rPh sb="5" eb="6">
      <t>ケイ</t>
    </rPh>
    <phoneticPr fontId="2"/>
  </si>
  <si>
    <t>大学卒男性</t>
    <rPh sb="3" eb="5">
      <t>ダンセイ</t>
    </rPh>
    <phoneticPr fontId="2"/>
  </si>
  <si>
    <t>大学卒女性</t>
    <rPh sb="3" eb="5">
      <t>ジョセイ</t>
    </rPh>
    <phoneticPr fontId="2"/>
  </si>
  <si>
    <t>1000人以上を100とした場合の比率</t>
    <rPh sb="4" eb="5">
      <t>ニン</t>
    </rPh>
    <rPh sb="5" eb="7">
      <t>イジョウ</t>
    </rPh>
    <rPh sb="14" eb="16">
      <t>バアイ</t>
    </rPh>
    <rPh sb="17" eb="19">
      <t>ヒリツ</t>
    </rPh>
    <phoneticPr fontId="2"/>
  </si>
  <si>
    <t>１０００人以上
（千円）</t>
    <rPh sb="4" eb="5">
      <t>ニン</t>
    </rPh>
    <rPh sb="5" eb="7">
      <t>イジョウ</t>
    </rPh>
    <phoneticPr fontId="2"/>
  </si>
  <si>
    <r>
      <t>１００～９９９人</t>
    </r>
    <r>
      <rPr>
        <sz val="11"/>
        <rFont val="ＭＳ Ｐゴシック"/>
        <family val="3"/>
        <charset val="128"/>
      </rPr>
      <t xml:space="preserve">
（千円）</t>
    </r>
    <rPh sb="7" eb="8">
      <t>ニン</t>
    </rPh>
    <phoneticPr fontId="2"/>
  </si>
  <si>
    <t>１０～９９人
（千円）</t>
    <rPh sb="5" eb="6">
      <t>ニン</t>
    </rPh>
    <phoneticPr fontId="2"/>
  </si>
  <si>
    <t>差（A-B)</t>
    <rPh sb="0" eb="1">
      <t>サ</t>
    </rPh>
    <phoneticPr fontId="2"/>
  </si>
  <si>
    <t>１００～９９９人</t>
    <phoneticPr fontId="2"/>
  </si>
  <si>
    <t>１０～９９人</t>
    <phoneticPr fontId="2"/>
  </si>
  <si>
    <t>男女計(10人)</t>
    <rPh sb="0" eb="2">
      <t>ダンジョ</t>
    </rPh>
    <rPh sb="2" eb="3">
      <t>ケイ</t>
    </rPh>
    <rPh sb="6" eb="7">
      <t>ニン</t>
    </rPh>
    <phoneticPr fontId="2"/>
  </si>
  <si>
    <t>構成比(％)</t>
    <rPh sb="0" eb="3">
      <t>コウセイヒ</t>
    </rPh>
    <phoneticPr fontId="2"/>
  </si>
  <si>
    <t>男性(10人）</t>
    <rPh sb="0" eb="2">
      <t>ダンセイ</t>
    </rPh>
    <rPh sb="5" eb="6">
      <t>ニン</t>
    </rPh>
    <phoneticPr fontId="2"/>
  </si>
  <si>
    <t>女性(10人）</t>
    <rPh sb="0" eb="2">
      <t>ジョセイ</t>
    </rPh>
    <rPh sb="5" eb="6">
      <t>ニン</t>
    </rPh>
    <phoneticPr fontId="2"/>
  </si>
  <si>
    <t>検算</t>
    <rPh sb="0" eb="2">
      <t>ケンザン</t>
    </rPh>
    <phoneticPr fontId="2"/>
  </si>
  <si>
    <t>差</t>
    <rPh sb="0" eb="1">
      <t>サ</t>
    </rPh>
    <phoneticPr fontId="2"/>
  </si>
  <si>
    <t>(千人)</t>
    <rPh sb="1" eb="3">
      <t>センニン</t>
    </rPh>
    <phoneticPr fontId="2"/>
  </si>
  <si>
    <t>男女比</t>
    <rPh sb="0" eb="3">
      <t>ダンジョヒ</t>
    </rPh>
    <phoneticPr fontId="2"/>
  </si>
  <si>
    <t>男女比
(女性）</t>
    <rPh sb="0" eb="3">
      <t>ダンジョヒ</t>
    </rPh>
    <rPh sb="5" eb="7">
      <t>ジョセイ</t>
    </rPh>
    <phoneticPr fontId="2"/>
  </si>
  <si>
    <t>推計数</t>
    <rPh sb="0" eb="2">
      <t>スイケイ</t>
    </rPh>
    <rPh sb="2" eb="3">
      <t>スウ</t>
    </rPh>
    <phoneticPr fontId="2"/>
  </si>
  <si>
    <t>男性
(％)</t>
    <rPh sb="0" eb="2">
      <t>ダンセイ</t>
    </rPh>
    <phoneticPr fontId="2"/>
  </si>
  <si>
    <t>　　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</si>
  <si>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</si>
  <si>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</si>
  <si>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</si>
  <si>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</si>
  <si>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</si>
  <si>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</si>
  <si>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</si>
  <si>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</si>
  <si>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</si>
  <si>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</si>
  <si>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７０歳～</t>
    <rPh sb="2" eb="3">
      <t>サイ</t>
    </rPh>
    <phoneticPr fontId="2"/>
  </si>
  <si>
    <t>男女計</t>
    <rPh sb="0" eb="1">
      <t>オトコ</t>
    </rPh>
    <rPh sb="1" eb="2">
      <t>オンナ</t>
    </rPh>
    <rPh sb="2" eb="3">
      <t>ケイ</t>
    </rPh>
    <phoneticPr fontId="2"/>
  </si>
  <si>
    <t xml:space="preserve">    男性</t>
    <rPh sb="4" eb="5">
      <t>オトコ</t>
    </rPh>
    <rPh sb="5" eb="6">
      <t>セイ</t>
    </rPh>
    <phoneticPr fontId="2"/>
  </si>
  <si>
    <t xml:space="preserve">    女性</t>
    <rPh sb="4" eb="5">
      <t>オンナ</t>
    </rPh>
    <rPh sb="5" eb="6">
      <t>セイ</t>
    </rPh>
    <phoneticPr fontId="2"/>
  </si>
  <si>
    <t>計</t>
  </si>
  <si>
    <t>１００～９９９人</t>
  </si>
  <si>
    <t>１０～９９人</t>
  </si>
  <si>
    <t>積算</t>
    <rPh sb="0" eb="2">
      <t>セキサン</t>
    </rPh>
    <phoneticPr fontId="2"/>
  </si>
  <si>
    <t>合計</t>
    <rPh sb="0" eb="2">
      <t>ゴウケイ</t>
    </rPh>
    <phoneticPr fontId="2"/>
  </si>
  <si>
    <t>きまって
支給す
る現金
給与額</t>
    <rPh sb="5" eb="7">
      <t>シキュウ</t>
    </rPh>
    <rPh sb="10" eb="12">
      <t>ゲンキン</t>
    </rPh>
    <rPh sb="13" eb="15">
      <t>キュウヨ</t>
    </rPh>
    <rPh sb="15" eb="16">
      <t>ガク</t>
    </rPh>
    <phoneticPr fontId="2"/>
  </si>
  <si>
    <t>所定内
給与額</t>
    <rPh sb="0" eb="3">
      <t>ショテイナイ</t>
    </rPh>
    <rPh sb="4" eb="6">
      <t>キュウヨ</t>
    </rPh>
    <rPh sb="6" eb="7">
      <t>ガク</t>
    </rPh>
    <phoneticPr fontId="2"/>
  </si>
  <si>
    <t>年間賞与その他特別給与額</t>
    <rPh sb="0" eb="2">
      <t>ネンカン</t>
    </rPh>
    <rPh sb="2" eb="4">
      <t>ショウヨ</t>
    </rPh>
    <rPh sb="6" eb="7">
      <t>タ</t>
    </rPh>
    <rPh sb="7" eb="9">
      <t>トクベツ</t>
    </rPh>
    <rPh sb="9" eb="11">
      <t>キュウヨ</t>
    </rPh>
    <rPh sb="11" eb="12">
      <t>ガク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</si>
  <si>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</si>
  <si>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4">
      <t>ドシ</t>
    </rPh>
    <rPh sb="4" eb="5">
      <t>カズ</t>
    </rPh>
    <phoneticPr fontId="2"/>
  </si>
  <si>
    <t>所定内
実労働
時間数</t>
    <rPh sb="0" eb="3">
      <t>ショテイナイ</t>
    </rPh>
    <rPh sb="4" eb="7">
      <t>ジツロウドウ</t>
    </rPh>
    <rPh sb="8" eb="11">
      <t>ジカンスウ</t>
    </rPh>
    <phoneticPr fontId="2"/>
  </si>
  <si>
    <t>超過
実労働
時間数</t>
    <rPh sb="0" eb="2">
      <t>チョウカ</t>
    </rPh>
    <rPh sb="3" eb="4">
      <t>ジツ</t>
    </rPh>
    <rPh sb="4" eb="6">
      <t>ロウドウ</t>
    </rPh>
    <rPh sb="7" eb="8">
      <t>ジ</t>
    </rPh>
    <rPh sb="8" eb="9">
      <t>アイダ</t>
    </rPh>
    <rPh sb="9" eb="10">
      <t>カズ</t>
    </rPh>
    <phoneticPr fontId="2"/>
  </si>
  <si>
    <t>産業計(平成21年）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</si>
  <si>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増減率(％）</t>
  </si>
  <si>
    <t>増減率(％）</t>
    <rPh sb="0" eb="2">
      <t>ゾウゲン</t>
    </rPh>
    <rPh sb="2" eb="3">
      <t>リツ</t>
    </rPh>
    <phoneticPr fontId="2"/>
  </si>
  <si>
    <t>増減額（千円）</t>
    <rPh sb="0" eb="3">
      <t>ゾウゲンガク</t>
    </rPh>
    <rPh sb="4" eb="6">
      <t>センエン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</si>
  <si>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</si>
  <si>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</si>
  <si>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平成21年</t>
    <rPh sb="0" eb="2">
      <t>ヘイセイ</t>
    </rPh>
    <rPh sb="4" eb="5">
      <t>ネン</t>
    </rPh>
    <phoneticPr fontId="2"/>
  </si>
  <si>
    <t>男女間
格差</t>
    <rPh sb="0" eb="3">
      <t>ダンジョカン</t>
    </rPh>
    <rPh sb="4" eb="6">
      <t>カクサ</t>
    </rPh>
    <phoneticPr fontId="2"/>
  </si>
  <si>
    <t>男性平均賃金</t>
    <rPh sb="0" eb="2">
      <t>ダンセイ</t>
    </rPh>
    <rPh sb="2" eb="4">
      <t>ヘイキン</t>
    </rPh>
    <rPh sb="4" eb="6">
      <t>チンギン</t>
    </rPh>
    <phoneticPr fontId="2"/>
  </si>
  <si>
    <t>女性平均賃金</t>
    <rPh sb="0" eb="2">
      <t>ジョセイ</t>
    </rPh>
    <rPh sb="2" eb="4">
      <t>ヘイキン</t>
    </rPh>
    <rPh sb="4" eb="6">
      <t>チンギン</t>
    </rPh>
    <phoneticPr fontId="2"/>
  </si>
  <si>
    <t>1000人以上</t>
    <rPh sb="4" eb="5">
      <t>ニン</t>
    </rPh>
    <rPh sb="5" eb="7">
      <t>イジョウ</t>
    </rPh>
    <phoneticPr fontId="2"/>
  </si>
  <si>
    <t>100人～999人</t>
    <rPh sb="3" eb="4">
      <t>ニン</t>
    </rPh>
    <rPh sb="8" eb="9">
      <t>ニン</t>
    </rPh>
    <phoneticPr fontId="2"/>
  </si>
  <si>
    <t>10人～99人</t>
    <rPh sb="2" eb="3">
      <t>ニン</t>
    </rPh>
    <rPh sb="6" eb="7">
      <t>ニン</t>
    </rPh>
    <phoneticPr fontId="2"/>
  </si>
  <si>
    <t>所定内賃金額</t>
    <rPh sb="0" eb="3">
      <t>ショテイナイ</t>
    </rPh>
    <rPh sb="3" eb="6">
      <t>チンギンガク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</si>
  <si>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</si>
  <si>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指数</t>
    <rPh sb="0" eb="2">
      <t>シスウ</t>
    </rPh>
    <phoneticPr fontId="2"/>
  </si>
  <si>
    <t>1000人以上</t>
    <rPh sb="4" eb="7">
      <t>ニンイジョウ</t>
    </rPh>
    <phoneticPr fontId="2"/>
  </si>
  <si>
    <t xml:space="preserve">    女性</t>
    <rPh sb="4" eb="5">
      <t>ジョ</t>
    </rPh>
    <rPh sb="5" eb="6">
      <t>セイ</t>
    </rPh>
    <phoneticPr fontId="2"/>
  </si>
  <si>
    <t>所定内
賃金額</t>
    <rPh sb="0" eb="3">
      <t>ショテイナイ</t>
    </rPh>
    <rPh sb="4" eb="7">
      <t>チンギンガク</t>
    </rPh>
    <phoneticPr fontId="2"/>
  </si>
  <si>
    <t>所定内賃金
1000人以上
との対比</t>
    <rPh sb="0" eb="3">
      <t>ショテイナイ</t>
    </rPh>
    <rPh sb="3" eb="5">
      <t>チンギン</t>
    </rPh>
    <rPh sb="10" eb="11">
      <t>ニン</t>
    </rPh>
    <rPh sb="11" eb="13">
      <t>イジョウ</t>
    </rPh>
    <rPh sb="16" eb="18">
      <t>タイヒ</t>
    </rPh>
    <phoneticPr fontId="2"/>
  </si>
  <si>
    <t>1000人以上・女性</t>
    <rPh sb="4" eb="7">
      <t>ニンイジョウ</t>
    </rPh>
    <rPh sb="8" eb="10">
      <t>ジョセイ</t>
    </rPh>
    <phoneticPr fontId="2"/>
  </si>
  <si>
    <t>100人～999人・女性</t>
    <rPh sb="3" eb="4">
      <t>ニン</t>
    </rPh>
    <rPh sb="8" eb="9">
      <t>ニン</t>
    </rPh>
    <phoneticPr fontId="2"/>
  </si>
  <si>
    <t>10人～99人・女性</t>
    <rPh sb="2" eb="3">
      <t>ニン</t>
    </rPh>
    <rPh sb="6" eb="7">
      <t>ニン</t>
    </rPh>
    <phoneticPr fontId="2"/>
  </si>
  <si>
    <t>1000人以上・男性</t>
    <rPh sb="4" eb="7">
      <t>ニンイジョウ</t>
    </rPh>
    <rPh sb="8" eb="10">
      <t>ダンセイ</t>
    </rPh>
    <phoneticPr fontId="2"/>
  </si>
  <si>
    <t>100人～999人・男性</t>
    <rPh sb="3" eb="4">
      <t>ニン</t>
    </rPh>
    <rPh sb="8" eb="9">
      <t>ニン</t>
    </rPh>
    <phoneticPr fontId="2"/>
  </si>
  <si>
    <t>10人～99人・男性</t>
    <rPh sb="2" eb="3">
      <t>ニン</t>
    </rPh>
    <rPh sb="6" eb="7">
      <t>ニン</t>
    </rPh>
    <phoneticPr fontId="2"/>
  </si>
  <si>
    <t>(％)</t>
  </si>
  <si>
    <t>平成２２年</t>
    <rPh sb="0" eb="2">
      <t>ヘイセイ</t>
    </rPh>
    <rPh sb="4" eb="5">
      <t>ネン</t>
    </rPh>
    <phoneticPr fontId="2"/>
  </si>
  <si>
    <t>増減額(千円)</t>
    <rPh sb="0" eb="2">
      <t>ゾウゲン</t>
    </rPh>
    <rPh sb="2" eb="3">
      <t>ガク</t>
    </rPh>
    <rPh sb="4" eb="6">
      <t>センエン</t>
    </rPh>
    <phoneticPr fontId="2"/>
  </si>
  <si>
    <t>増減率(％)</t>
    <rPh sb="0" eb="2">
      <t>ゾウゲン</t>
    </rPh>
    <rPh sb="2" eb="3">
      <t>リツ</t>
    </rPh>
    <phoneticPr fontId="2"/>
  </si>
  <si>
    <t>産業計(平成22年）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</si>
  <si>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</si>
  <si>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高専・
短大卒男女計</t>
    <rPh sb="7" eb="9">
      <t>ダンジョ</t>
    </rPh>
    <rPh sb="9" eb="10">
      <t>ケイ</t>
    </rPh>
    <phoneticPr fontId="2"/>
  </si>
  <si>
    <t>高専・
短大卒男性</t>
    <rPh sb="7" eb="9">
      <t>ダンセイ</t>
    </rPh>
    <phoneticPr fontId="2"/>
  </si>
  <si>
    <t>高専・
短大卒女性</t>
    <rPh sb="7" eb="9">
      <t>ジョセイ</t>
    </rPh>
    <phoneticPr fontId="2"/>
  </si>
  <si>
    <t>性別</t>
    <rPh sb="0" eb="2">
      <t>セイベツ</t>
    </rPh>
    <phoneticPr fontId="2"/>
  </si>
  <si>
    <t>平成２３年</t>
    <rPh sb="0" eb="2">
      <t>ヘイセイ</t>
    </rPh>
    <rPh sb="4" eb="5">
      <t>ネン</t>
    </rPh>
    <phoneticPr fontId="2"/>
  </si>
  <si>
    <t>産業計(平成23年）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</si>
  <si>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平成23年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</si>
  <si>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</si>
  <si>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産業計(平成24年）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</si>
  <si>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平成24年</t>
    <rPh sb="0" eb="2">
      <t>ヘイセイ</t>
    </rPh>
    <rPh sb="4" eb="5">
      <t>ネン</t>
    </rPh>
    <phoneticPr fontId="2"/>
  </si>
  <si>
    <t>増減率（％）</t>
    <rPh sb="0" eb="2">
      <t>ゾウゲン</t>
    </rPh>
    <rPh sb="2" eb="3">
      <t>リツ</t>
    </rPh>
    <phoneticPr fontId="2"/>
  </si>
  <si>
    <t>平成２５年</t>
    <rPh sb="0" eb="2">
      <t>ヘイセイ</t>
    </rPh>
    <rPh sb="4" eb="5">
      <t>ネン</t>
    </rPh>
    <phoneticPr fontId="2"/>
  </si>
  <si>
    <t>産業計(平成25年）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</si>
  <si>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平成25年</t>
    <rPh sb="0" eb="2">
      <t>ヘイセイ</t>
    </rPh>
    <rPh sb="4" eb="5">
      <t>ネン</t>
    </rPh>
    <phoneticPr fontId="2"/>
  </si>
  <si>
    <t>表６　推定労働者の産業別、規模別、男女別構成比</t>
    <rPh sb="0" eb="1">
      <t>ヒョウ</t>
    </rPh>
    <rPh sb="3" eb="5">
      <t>スイテイ</t>
    </rPh>
    <rPh sb="5" eb="8">
      <t>ロウドウシャ</t>
    </rPh>
    <rPh sb="9" eb="11">
      <t>サンギョウ</t>
    </rPh>
    <rPh sb="11" eb="12">
      <t>ベツ</t>
    </rPh>
    <rPh sb="13" eb="16">
      <t>キボベツ</t>
    </rPh>
    <rPh sb="17" eb="19">
      <t>ダンジョ</t>
    </rPh>
    <rPh sb="19" eb="20">
      <t>ベツ</t>
    </rPh>
    <rPh sb="20" eb="23">
      <t>コウセイヒ</t>
    </rPh>
    <phoneticPr fontId="2"/>
  </si>
  <si>
    <t>表７　男女労働者の年齢階級別構成比(％)</t>
    <rPh sb="0" eb="1">
      <t>ヒョウ</t>
    </rPh>
    <rPh sb="3" eb="5">
      <t>ダンジョ</t>
    </rPh>
    <rPh sb="5" eb="8">
      <t>ロウドウシャ</t>
    </rPh>
    <rPh sb="9" eb="11">
      <t>ネンレイ</t>
    </rPh>
    <rPh sb="11" eb="13">
      <t>カイキュウ</t>
    </rPh>
    <rPh sb="13" eb="14">
      <t>ベツ</t>
    </rPh>
    <rPh sb="14" eb="17">
      <t>コウセイヒ</t>
    </rPh>
    <phoneticPr fontId="2"/>
  </si>
  <si>
    <t>表８　産業別、規模別労働者の年齢階級別構成比（男女計）　　　　　　　　　　　　　　　　　　　　　　　　　　　　　　　　　　　　　　　　　　　　　　　　　　　　　　　　　　　　　　　　　　　　　　</t>
    <rPh sb="0" eb="1">
      <t>ヒョウ</t>
    </rPh>
    <rPh sb="3" eb="5">
      <t>サンギョウ</t>
    </rPh>
    <rPh sb="5" eb="6">
      <t>ベツ</t>
    </rPh>
    <rPh sb="7" eb="10">
      <t>キボベツ</t>
    </rPh>
    <rPh sb="10" eb="13">
      <t>ロウドウシャ</t>
    </rPh>
    <rPh sb="14" eb="16">
      <t>ネンレイ</t>
    </rPh>
    <rPh sb="16" eb="18">
      <t>カイキュウ</t>
    </rPh>
    <rPh sb="18" eb="19">
      <t>ベツ</t>
    </rPh>
    <rPh sb="19" eb="22">
      <t>コウセイヒ</t>
    </rPh>
    <rPh sb="23" eb="25">
      <t>ダンジョ</t>
    </rPh>
    <rPh sb="25" eb="26">
      <t>ケイ</t>
    </rPh>
    <phoneticPr fontId="2"/>
  </si>
  <si>
    <r>
      <t>表1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平均賃金の推移</t>
    </r>
    <rPh sb="0" eb="1">
      <t>ヒョウ</t>
    </rPh>
    <rPh sb="4" eb="6">
      <t>ヘイキン</t>
    </rPh>
    <rPh sb="6" eb="8">
      <t>チンギン</t>
    </rPh>
    <rPh sb="9" eb="11">
      <t>スイイ</t>
    </rPh>
    <phoneticPr fontId="2"/>
  </si>
  <si>
    <t>平成２６年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</si>
  <si>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</si>
  <si>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</si>
  <si>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産業計(平成26年）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</si>
  <si>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厚生労働省 賃金構造基本統計調査結果による</t>
  </si>
  <si>
    <t>目　　　　次</t>
  </si>
  <si>
    <t>かながわ労働センター</t>
  </si>
  <si>
    <t>　【平均賃金】</t>
    <phoneticPr fontId="2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</si>
  <si>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</si>
  <si>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表11　男女別平均賃金（企業規模計)</t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4">
      <t>キギョウ</t>
    </rPh>
    <rPh sb="16" eb="17">
      <t>ケイ</t>
    </rPh>
    <phoneticPr fontId="2"/>
  </si>
  <si>
    <t>表12　企業規模別・男女別平均賃金</t>
    <rPh sb="0" eb="1">
      <t>ヒョウ</t>
    </rPh>
    <rPh sb="4" eb="6">
      <t>キギョウ</t>
    </rPh>
    <rPh sb="6" eb="8">
      <t>キボ</t>
    </rPh>
    <rPh sb="8" eb="9">
      <t>ベツ</t>
    </rPh>
    <rPh sb="10" eb="12">
      <t>ダンジョ</t>
    </rPh>
    <rPh sb="12" eb="13">
      <t>ベツ</t>
    </rPh>
    <rPh sb="13" eb="15">
      <t>ヘイキン</t>
    </rPh>
    <rPh sb="15" eb="17">
      <t>チンギン</t>
    </rPh>
    <phoneticPr fontId="2"/>
  </si>
  <si>
    <r>
      <t>表13</t>
    </r>
    <r>
      <rPr>
        <sz val="11"/>
        <rFont val="ＭＳ Ｐゴシック"/>
        <family val="3"/>
        <charset val="128"/>
      </rPr>
      <t>　男女別平均賃金と男女間格差</t>
    </r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5">
      <t>ダンジョカン</t>
    </rPh>
    <rPh sb="15" eb="17">
      <t>カクサ</t>
    </rPh>
    <phoneticPr fontId="2"/>
  </si>
  <si>
    <t>　 図１　確定初任給額の推移・・・・・・・・・・・・・・・・・・・・・・・・２</t>
    <phoneticPr fontId="2"/>
  </si>
  <si>
    <t>　 表６　推定労働者の産業別、規模別、男女別構成比・・・・・・・・・・・・・６</t>
    <phoneticPr fontId="2"/>
  </si>
  <si>
    <t>　 表７　男女労働者の年齢階級別構成比・・・・・・・・・・・・・・・・・・・７</t>
    <phoneticPr fontId="2"/>
  </si>
  <si>
    <t>　 表２　確定初任給額の推移(産業計)・・・・・・・・・・・・・・・・・・・・１</t>
    <phoneticPr fontId="2"/>
  </si>
  <si>
    <t>　 表８  産業別、規模別労働者の年齢階級別構成比(男女計)・・・・・・・・・・８</t>
    <phoneticPr fontId="2"/>
  </si>
  <si>
    <t>　 表11　男女別平均賃金(企業規模計)・・・・・・・・・・・・・・・・・・・・11</t>
    <phoneticPr fontId="2"/>
  </si>
  <si>
    <t>　 表10　平均賃金の推移・・・・・・・・・・・・・・・・・・・・・・・・・・10</t>
    <phoneticPr fontId="2"/>
  </si>
  <si>
    <t>　 表12  企業規模別・男女別平均賃金・・・・・・・・・・・・・・・・・・・・12</t>
    <rPh sb="7" eb="9">
      <t>キギョウ</t>
    </rPh>
    <rPh sb="9" eb="11">
      <t>キボ</t>
    </rPh>
    <rPh sb="11" eb="12">
      <t>ベツ</t>
    </rPh>
    <phoneticPr fontId="2"/>
  </si>
  <si>
    <t>　 図２　男女別平均賃金(賃金総額)の推移と男女間格差・・・・・・・・・・・・14</t>
    <phoneticPr fontId="2"/>
  </si>
  <si>
    <t xml:space="preserve"> 　図３　男女別・年齢階級別所定内賃金(企業規模計)・・・・・・・・・・・・・15</t>
    <phoneticPr fontId="2"/>
  </si>
  <si>
    <t>　 図４　男女別・企業規模別・年齢階級別所定内賃金・・・・・・・・・・・・・17</t>
    <phoneticPr fontId="2"/>
  </si>
  <si>
    <t>（単位：千円）</t>
    <rPh sb="1" eb="3">
      <t>タンイ</t>
    </rPh>
    <rPh sb="4" eb="6">
      <t>センエン</t>
    </rPh>
    <phoneticPr fontId="2"/>
  </si>
  <si>
    <t>（単位：10人）</t>
    <rPh sb="1" eb="3">
      <t>タンイ</t>
    </rPh>
    <rPh sb="6" eb="7">
      <t>ニン</t>
    </rPh>
    <phoneticPr fontId="2"/>
  </si>
  <si>
    <t>（単位:10人）</t>
    <rPh sb="1" eb="3">
      <t>タンイ</t>
    </rPh>
    <rPh sb="6" eb="7">
      <t>ニン</t>
    </rPh>
    <phoneticPr fontId="2"/>
  </si>
  <si>
    <t>図１　確定初任給額の推移</t>
    <rPh sb="0" eb="1">
      <t>ズ</t>
    </rPh>
    <rPh sb="3" eb="5">
      <t>カクテイ</t>
    </rPh>
    <rPh sb="5" eb="8">
      <t>ショニンキュウ</t>
    </rPh>
    <rPh sb="8" eb="9">
      <t>ガク</t>
    </rPh>
    <rPh sb="10" eb="12">
      <t>スイイ</t>
    </rPh>
    <phoneticPr fontId="2"/>
  </si>
  <si>
    <t>図３　男女別・年齢階級別所定内賃金(企業規模計)（単位：千円）</t>
    <rPh sb="0" eb="1">
      <t>ズ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5">
      <t>ショテイナイ</t>
    </rPh>
    <rPh sb="15" eb="17">
      <t>チンギン</t>
    </rPh>
    <rPh sb="18" eb="20">
      <t>キギョウ</t>
    </rPh>
    <rPh sb="20" eb="22">
      <t>キボ</t>
    </rPh>
    <rPh sb="22" eb="23">
      <t>ケイ</t>
    </rPh>
    <rPh sb="25" eb="27">
      <t>タンイ</t>
    </rPh>
    <rPh sb="28" eb="30">
      <t>センエン</t>
    </rPh>
    <phoneticPr fontId="2"/>
  </si>
  <si>
    <t>（給与額の単位：千円）</t>
    <rPh sb="1" eb="3">
      <t>キュウヨ</t>
    </rPh>
    <rPh sb="3" eb="4">
      <t>ガク</t>
    </rPh>
    <rPh sb="5" eb="7">
      <t>タンイ</t>
    </rPh>
    <rPh sb="8" eb="10">
      <t>センエン</t>
    </rPh>
    <phoneticPr fontId="2"/>
  </si>
  <si>
    <t>図２　男女別平均賃金（賃金総額）の推移と男女間格差</t>
    <rPh sb="0" eb="1">
      <t>ズ</t>
    </rPh>
    <rPh sb="3" eb="5">
      <t>ダンジョ</t>
    </rPh>
    <rPh sb="5" eb="6">
      <t>ベツ</t>
    </rPh>
    <rPh sb="6" eb="8">
      <t>ヘイキン</t>
    </rPh>
    <rPh sb="8" eb="10">
      <t>チンギン</t>
    </rPh>
    <rPh sb="11" eb="13">
      <t>チンギン</t>
    </rPh>
    <rPh sb="13" eb="15">
      <t>ソウガク</t>
    </rPh>
    <rPh sb="17" eb="19">
      <t>スイイ</t>
    </rPh>
    <rPh sb="20" eb="23">
      <t>ダンジョカン</t>
    </rPh>
    <rPh sb="23" eb="25">
      <t>カクサ</t>
    </rPh>
    <phoneticPr fontId="2"/>
  </si>
  <si>
    <t>図４　男女別・企業規模別・年齢階級別所定内賃金</t>
    <rPh sb="0" eb="1">
      <t>ズ</t>
    </rPh>
    <rPh sb="3" eb="5">
      <t>ダンジョ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ネンレイ</t>
    </rPh>
    <rPh sb="15" eb="17">
      <t>カイキュウ</t>
    </rPh>
    <rPh sb="17" eb="18">
      <t>ベツ</t>
    </rPh>
    <rPh sb="18" eb="21">
      <t>ショテイナイ</t>
    </rPh>
    <rPh sb="21" eb="23">
      <t>チンギン</t>
    </rPh>
    <phoneticPr fontId="2"/>
  </si>
  <si>
    <t>端数処理の関係で男女の人数計が「男女計」と一致しない。</t>
    <rPh sb="0" eb="2">
      <t>ハスウ</t>
    </rPh>
    <rPh sb="2" eb="4">
      <t>ショリ</t>
    </rPh>
    <rPh sb="5" eb="7">
      <t>カンケイ</t>
    </rPh>
    <rPh sb="8" eb="10">
      <t>ダンジョ</t>
    </rPh>
    <rPh sb="11" eb="13">
      <t>ニンズウ</t>
    </rPh>
    <rPh sb="13" eb="14">
      <t>ケイ</t>
    </rPh>
    <rPh sb="16" eb="18">
      <t>ダンジョ</t>
    </rPh>
    <rPh sb="18" eb="19">
      <t>ケイ</t>
    </rPh>
    <rPh sb="21" eb="23">
      <t>イッチ</t>
    </rPh>
    <phoneticPr fontId="2"/>
  </si>
  <si>
    <t>表15　男女別・企業規模別・年齢階級別所定内賃金と企業規模別格差</t>
    <rPh sb="0" eb="1">
      <t>ヒョウ</t>
    </rPh>
    <rPh sb="4" eb="6">
      <t>ダンジョ</t>
    </rPh>
    <rPh sb="6" eb="7">
      <t>ベツ</t>
    </rPh>
    <rPh sb="8" eb="10">
      <t>キギョウ</t>
    </rPh>
    <rPh sb="10" eb="12">
      <t>キボ</t>
    </rPh>
    <rPh sb="12" eb="13">
      <t>ベツ</t>
    </rPh>
    <rPh sb="14" eb="16">
      <t>ネンレイ</t>
    </rPh>
    <rPh sb="16" eb="18">
      <t>カイキュウ</t>
    </rPh>
    <rPh sb="18" eb="19">
      <t>ベツ</t>
    </rPh>
    <rPh sb="19" eb="22">
      <t>ショテイナイ</t>
    </rPh>
    <rPh sb="22" eb="24">
      <t>チンギン</t>
    </rPh>
    <rPh sb="25" eb="27">
      <t>キギョウ</t>
    </rPh>
    <rPh sb="27" eb="29">
      <t>キボ</t>
    </rPh>
    <rPh sb="29" eb="30">
      <t>ベツ</t>
    </rPh>
    <rPh sb="30" eb="32">
      <t>カクサ</t>
    </rPh>
    <phoneticPr fontId="2"/>
  </si>
  <si>
    <t>　 表14　男女別・年齢階級別所定内賃金指数(企業規模計)・・・・・・・・・・・15</t>
    <rPh sb="20" eb="22">
      <t>シスウ</t>
    </rPh>
    <phoneticPr fontId="2"/>
  </si>
  <si>
    <t>　 表15　男女別・企業規模別・年齢階級別所定内賃金と企業規模別格差・・・・・16</t>
    <rPh sb="27" eb="29">
      <t>キギョウ</t>
    </rPh>
    <rPh sb="29" eb="31">
      <t>キボ</t>
    </rPh>
    <rPh sb="31" eb="32">
      <t>ベツ</t>
    </rPh>
    <rPh sb="32" eb="34">
      <t>カクサ</t>
    </rPh>
    <phoneticPr fontId="2"/>
  </si>
  <si>
    <t>表14　男女別・年齢階級別所定内賃金指数(企業規模計)</t>
    <rPh sb="0" eb="1">
      <t>ヒョウ</t>
    </rPh>
    <rPh sb="4" eb="6">
      <t>ダンジョ</t>
    </rPh>
    <rPh sb="6" eb="7">
      <t>ベツ</t>
    </rPh>
    <rPh sb="8" eb="10">
      <t>ネンレイ</t>
    </rPh>
    <rPh sb="10" eb="12">
      <t>カイキュウ</t>
    </rPh>
    <rPh sb="12" eb="13">
      <t>ベツ</t>
    </rPh>
    <rPh sb="13" eb="16">
      <t>ショテイナイ</t>
    </rPh>
    <rPh sb="16" eb="18">
      <t>チンギン</t>
    </rPh>
    <rPh sb="18" eb="20">
      <t>シスウ</t>
    </rPh>
    <rPh sb="21" eb="23">
      <t>キギョウ</t>
    </rPh>
    <rPh sb="23" eb="25">
      <t>キボ</t>
    </rPh>
    <rPh sb="25" eb="26">
      <t>ケイ</t>
    </rPh>
    <phoneticPr fontId="2"/>
  </si>
  <si>
    <t>平成２７年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</si>
  <si>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</si>
  <si>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産業計(平成27年）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</si>
  <si>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7年</t>
    </r>
    <rPh sb="0" eb="2">
      <t>ヘイセイ</t>
    </rPh>
    <rPh sb="4" eb="5">
      <t>ネン</t>
    </rPh>
    <phoneticPr fontId="2"/>
  </si>
  <si>
    <r>
      <t>表２　確定初任給額の推移（産業計）　　　　　　　　　　　　　　　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カクテイ</t>
    </rPh>
    <rPh sb="5" eb="8">
      <t>ショニンキュウ</t>
    </rPh>
    <rPh sb="8" eb="9">
      <t>ガク</t>
    </rPh>
    <rPh sb="10" eb="12">
      <t>スイイ</t>
    </rPh>
    <rPh sb="13" eb="15">
      <t>サンギョウ</t>
    </rPh>
    <rPh sb="15" eb="16">
      <t>ケイ</t>
    </rPh>
    <rPh sb="67" eb="69">
      <t>タンイ</t>
    </rPh>
    <rPh sb="70" eb="72">
      <t>センエン</t>
    </rPh>
    <phoneticPr fontId="2"/>
  </si>
  <si>
    <t>　 表13  男女別平均賃金と男女間格差・・・・・・・・・・・・・・・・・・・・14</t>
    <rPh sb="15" eb="17">
      <t>ダンジョ</t>
    </rPh>
    <rPh sb="17" eb="18">
      <t>アイダ</t>
    </rPh>
    <rPh sb="18" eb="20">
      <t>カクサ</t>
    </rPh>
    <phoneticPr fontId="2"/>
  </si>
  <si>
    <t>※端数処理の関係で差が必ずしも一致しない</t>
    <rPh sb="1" eb="3">
      <t>ハスウ</t>
    </rPh>
    <rPh sb="3" eb="5">
      <t>ショリ</t>
    </rPh>
    <rPh sb="6" eb="8">
      <t>カンケイ</t>
    </rPh>
    <rPh sb="9" eb="10">
      <t>サ</t>
    </rPh>
    <rPh sb="11" eb="12">
      <t>カナラ</t>
    </rPh>
    <rPh sb="15" eb="17">
      <t>イッチ</t>
    </rPh>
    <phoneticPr fontId="2"/>
  </si>
  <si>
    <t>平成２８年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</si>
  <si>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</si>
  <si>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産業計(平成28年）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</si>
  <si>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</si>
  <si>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</si>
  <si>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</si>
  <si>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</si>
  <si>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</si>
  <si>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</si>
  <si>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</si>
  <si>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</si>
  <si>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</si>
  <si>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平均勤
続年数</t>
    <rPh sb="0" eb="2">
      <t>ヘイキン</t>
    </rPh>
    <rPh sb="2" eb="3">
      <t>ツトム</t>
    </rPh>
    <rPh sb="4" eb="5">
      <t>ゾク</t>
    </rPh>
    <rPh sb="5" eb="7">
      <t>ネンスウ</t>
    </rPh>
    <phoneticPr fontId="2"/>
  </si>
  <si>
    <t>男女間格差</t>
    <rPh sb="0" eb="2">
      <t>ダンジョ</t>
    </rPh>
    <rPh sb="2" eb="3">
      <t>カン</t>
    </rPh>
    <rPh sb="3" eb="5">
      <t>カクサ</t>
    </rPh>
    <phoneticPr fontId="2"/>
  </si>
  <si>
    <t>平成29年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</si>
  <si>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</si>
  <si>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-</t>
    <phoneticPr fontId="2"/>
  </si>
  <si>
    <t>産業計(平成29年）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</si>
  <si>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端数処理の関係で計がＰ６の表と一致しない場合がある。</t>
    <rPh sb="13" eb="14">
      <t>ヒョウ</t>
    </rPh>
    <phoneticPr fontId="2"/>
  </si>
  <si>
    <t>-</t>
    <phoneticPr fontId="2"/>
  </si>
  <si>
    <t>-</t>
    <phoneticPr fontId="2"/>
  </si>
  <si>
    <t>令和元年12月作成</t>
    <phoneticPr fontId="2"/>
  </si>
  <si>
    <t>平成３０年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</si>
  <si>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</si>
  <si>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表３　平成30年確定初任給の企業規模間格差（産業計）</t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カン</t>
    </rPh>
    <rPh sb="19" eb="21">
      <t>カクサ</t>
    </rPh>
    <rPh sb="22" eb="24">
      <t>サンギョウ</t>
    </rPh>
    <rPh sb="24" eb="25">
      <t>ケイ</t>
    </rPh>
    <phoneticPr fontId="2"/>
  </si>
  <si>
    <t>-</t>
    <phoneticPr fontId="2"/>
  </si>
  <si>
    <t>-</t>
    <phoneticPr fontId="2"/>
  </si>
  <si>
    <r>
      <t>表４　平成30年確定初任給（企業規模別・産業別）　　　　　　　　　　　　　　　　　　　　　　　　　　　　　</t>
    </r>
    <r>
      <rPr>
        <sz val="10"/>
        <rFont val="ＭＳ 明朝"/>
        <family val="1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ベツ</t>
    </rPh>
    <rPh sb="20" eb="22">
      <t>サンギョウ</t>
    </rPh>
    <rPh sb="22" eb="23">
      <t>ベツ</t>
    </rPh>
    <rPh sb="54" eb="56">
      <t>タンイ</t>
    </rPh>
    <rPh sb="57" eb="59">
      <t>センエン</t>
    </rPh>
    <phoneticPr fontId="2"/>
  </si>
  <si>
    <t>平成３０年(A)</t>
    <rPh sb="0" eb="2">
      <t>ヘイセイ</t>
    </rPh>
    <rPh sb="4" eb="5">
      <t>ネン</t>
    </rPh>
    <phoneticPr fontId="2"/>
  </si>
  <si>
    <t>平成２９年(Ｂ)</t>
    <rPh sb="0" eb="2">
      <t>ヘイセイ</t>
    </rPh>
    <rPh sb="4" eb="5">
      <t>ネン</t>
    </rPh>
    <phoneticPr fontId="2"/>
  </si>
  <si>
    <t>表9-4　平成30年６月１か月の平均賃金（企業規模：10人から99人）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8" eb="29">
      <t>ニン</t>
    </rPh>
    <rPh sb="33" eb="34">
      <t>ニン</t>
    </rPh>
    <phoneticPr fontId="2"/>
  </si>
  <si>
    <t>産業計(平成30年）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</si>
  <si>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産業計(平成29年）（Ｂ）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</si>
  <si>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産業計(平成30年）（Ａ）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</si>
  <si>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産業計(平成30年）（a）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</si>
  <si>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産業計(平成29年）（b）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</si>
  <si>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平成30年 神奈川の賃金状況</t>
    <phoneticPr fontId="2"/>
  </si>
  <si>
    <t>　 表１　平成30年確定初任給前年比較・・・・・・・・・・・・・・・・・・・・１</t>
    <phoneticPr fontId="2"/>
  </si>
  <si>
    <t>　 表３　平成30年確定初任給の企業規模間格差(産業計)・・・・・・・・・・・・３</t>
    <phoneticPr fontId="2"/>
  </si>
  <si>
    <t>　 表４　平成30年確定初任給(企業規模別・産業別)・・・・・・・・・・・・・・４</t>
    <phoneticPr fontId="2"/>
  </si>
  <si>
    <t>　 表５　平成30年確定初任給の学歴間格差前年比較・・・・・・・・・・・・・・５</t>
    <phoneticPr fontId="2"/>
  </si>
  <si>
    <t>　 表9-3　平成30年6月１か月の平均賃金(企業規模100人から999人)  ・・・・・・９</t>
    <phoneticPr fontId="2"/>
  </si>
  <si>
    <t>　 表9-4  平成30年6月１か月の平均賃金(企業規模10人から99人)  ・・・・・・・10</t>
    <phoneticPr fontId="2"/>
  </si>
  <si>
    <r>
      <t>表１　平成30年確定初任給前年比較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3" eb="15">
      <t>ゼンネン</t>
    </rPh>
    <rPh sb="15" eb="17">
      <t>ヒカク</t>
    </rPh>
    <rPh sb="18" eb="20">
      <t>タンイ</t>
    </rPh>
    <rPh sb="21" eb="23">
      <t>センエン</t>
    </rPh>
    <phoneticPr fontId="2"/>
  </si>
  <si>
    <r>
      <t>表５　平成30年確定初任給の学歴間格差前年比較</t>
    </r>
    <r>
      <rPr>
        <sz val="12"/>
        <rFont val="ＭＳ Ｐゴシック"/>
        <family val="3"/>
        <charset val="128"/>
      </rPr>
      <t>（大学卒の確定初任給を100とする）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ガクレキ</t>
    </rPh>
    <rPh sb="16" eb="17">
      <t>カン</t>
    </rPh>
    <rPh sb="17" eb="19">
      <t>カクサ</t>
    </rPh>
    <rPh sb="19" eb="21">
      <t>ゼンネン</t>
    </rPh>
    <rPh sb="21" eb="23">
      <t>ヒカク</t>
    </rPh>
    <rPh sb="24" eb="26">
      <t>ダイガク</t>
    </rPh>
    <rPh sb="26" eb="27">
      <t>ソツ</t>
    </rPh>
    <rPh sb="28" eb="30">
      <t>カクテイ</t>
    </rPh>
    <rPh sb="30" eb="33">
      <t>ショニンキュウ</t>
    </rPh>
    <phoneticPr fontId="2"/>
  </si>
  <si>
    <t>表９　平成30年６月１か月の平均賃金（企業規模計）</t>
    <rPh sb="0" eb="1">
      <t>ヒョウ</t>
    </rPh>
    <rPh sb="3" eb="5">
      <t>ヘイセイ</t>
    </rPh>
    <rPh sb="7" eb="8">
      <t>ネン</t>
    </rPh>
    <rPh sb="9" eb="10">
      <t>ガツ</t>
    </rPh>
    <rPh sb="12" eb="13">
      <t>ゲツ</t>
    </rPh>
    <rPh sb="14" eb="16">
      <t>ヘイキン</t>
    </rPh>
    <rPh sb="16" eb="18">
      <t>チンギン</t>
    </rPh>
    <rPh sb="19" eb="21">
      <t>キギョウ</t>
    </rPh>
    <rPh sb="21" eb="23">
      <t>キボ</t>
    </rPh>
    <rPh sb="23" eb="24">
      <t>ケイ</t>
    </rPh>
    <phoneticPr fontId="2"/>
  </si>
  <si>
    <t>平成29年（Ｂ－ｂ）</t>
    <rPh sb="0" eb="2">
      <t>ヘイセイ</t>
    </rPh>
    <rPh sb="4" eb="5">
      <t>ネン</t>
    </rPh>
    <phoneticPr fontId="2"/>
  </si>
  <si>
    <t>平成30年（Ａ－ａ）</t>
    <rPh sb="0" eb="2">
      <t>ヘイセイ</t>
    </rPh>
    <rPh sb="4" eb="5">
      <t>ネン</t>
    </rPh>
    <phoneticPr fontId="2"/>
  </si>
  <si>
    <t>　【平成30年確定初任給】</t>
    <phoneticPr fontId="2"/>
  </si>
  <si>
    <t>　 表９　平成30年6月１か月の平均賃金(企業規模計) ・・・・・・・・・・・・・９</t>
    <phoneticPr fontId="2"/>
  </si>
  <si>
    <t>　 表9-2　平成30年6月１か月の平均賃金(企業規模1000人以上)  ・・・・・・・・９</t>
    <phoneticPr fontId="2"/>
  </si>
  <si>
    <t>表9-3　平成30年６月１か月の平均賃金（企業規模：100人から999人）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9" eb="30">
      <t>ニン</t>
    </rPh>
    <rPh sb="35" eb="36">
      <t>ニン</t>
    </rPh>
    <phoneticPr fontId="2"/>
  </si>
  <si>
    <t>表9-2　平成30年６月１か月の平均賃金（企業規模：1000人以上）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30" eb="33">
      <t>ニンイジョウ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</si>
</sst>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##,##0.0;&quot;-&quot;#,##0.0"/>
    <numFmt numFmtId="177" formatCode="\ ##0.0;&quot;-&quot;##0.0"/>
    <numFmt numFmtId="178" formatCode="#,##0.0;&quot; -&quot;##0.0"/>
    <numFmt numFmtId="179" formatCode="####0.0;&quot;-&quot;###0.0"/>
    <numFmt numFmtId="180" formatCode="###0.0;&quot; -&quot;##0.0"/>
    <numFmt numFmtId="181" formatCode="#,##0_ "/>
    <numFmt numFmtId="182" formatCode="0.0"/>
    <numFmt numFmtId="183" formatCode="0\ "/>
    <numFmt numFmtId="184" formatCode="0.0_ "/>
    <numFmt numFmtId="185" formatCode="0_ "/>
    <numFmt numFmtId="186" formatCode="0.0;&quot;△ &quot;0.0"/>
    <numFmt numFmtId="187" formatCode="###\ ##0;&quot;-&quot;##\ ##0"/>
    <numFmt numFmtId="188" formatCode="##,##0;&quot;-&quot;#,##0"/>
    <numFmt numFmtId="189" formatCode="\ ##0;&quot;-&quot;##0"/>
    <numFmt numFmtId="190" formatCode="0.0_);[Red]\(0.0\)"/>
    <numFmt numFmtId="191" formatCode="##0.0;&quot;-&quot;#0.0"/>
    <numFmt numFmtId="192" formatCode="#,##0.0;[Red]\-#,##0.0"/>
    <numFmt numFmtId="193" formatCode="0_);[Red]\(0\)"/>
    <numFmt numFmtId="194" formatCode="#,##0.0_ ;[Red]\-#,##0.0\ "/>
    <numFmt numFmtId="195" formatCode="#,##0.0;&quot;△ &quot;#,##0.0"/>
    <numFmt numFmtId="196" formatCode="#,##0.0_);[Red]\(#,##0.0\)"/>
    <numFmt numFmtId="197" formatCode="#,##0_ ;[Red]\-#,##0\ "/>
    <numFmt numFmtId="198" formatCode="#,##0.0_ "/>
  </numFmts>
  <fonts count="3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" fillId="0" borderId="0"/>
  </cellStyleXfs>
  <cellXfs count="895">
    <xf numFmtId="0" fontId="0" fillId="0" borderId="0" xfId="0">
      <alignment vertical="center"/>
    </xf>
    <xf numFmtId="179" fontId="4" fillId="0" borderId="0" xfId="0" quotePrefix="1" applyNumberFormat="1" applyFont="1" applyFill="1" applyAlignment="1">
      <alignment horizontal="right"/>
    </xf>
    <xf numFmtId="180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 applyAlignment="1">
      <alignment horizontal="right"/>
    </xf>
    <xf numFmtId="177" fontId="3" fillId="0" borderId="1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82" fontId="4" fillId="0" borderId="0" xfId="6" applyNumberFormat="1" applyFont="1" applyFill="1" applyBorder="1" applyAlignment="1" applyProtection="1">
      <alignment horizontal="right" vertical="center"/>
    </xf>
    <xf numFmtId="183" fontId="4" fillId="0" borderId="0" xfId="6" applyNumberFormat="1" applyFont="1" applyFill="1" applyBorder="1" applyAlignment="1" applyProtection="1">
      <alignment horizontal="right" vertical="center"/>
    </xf>
    <xf numFmtId="182" fontId="4" fillId="0" borderId="0" xfId="6" quotePrefix="1" applyNumberFormat="1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10" fillId="0" borderId="12" xfId="0" applyFont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6" fontId="4" fillId="0" borderId="0" xfId="6" applyNumberFormat="1" applyFont="1" applyFill="1" applyBorder="1" applyAlignment="1" applyProtection="1">
      <alignment horizontal="center" vertical="center"/>
    </xf>
    <xf numFmtId="177" fontId="9" fillId="0" borderId="25" xfId="0" applyNumberFormat="1" applyFont="1" applyFill="1" applyBorder="1" applyAlignment="1">
      <alignment horizontal="center" vertical="center" wrapText="1"/>
    </xf>
    <xf numFmtId="177" fontId="10" fillId="0" borderId="25" xfId="0" applyNumberFormat="1" applyFont="1" applyFill="1" applyBorder="1" applyAlignment="1">
      <alignment horizontal="center" vertical="center"/>
    </xf>
    <xf numFmtId="177" fontId="10" fillId="0" borderId="25" xfId="0" applyNumberFormat="1" applyFont="1" applyFill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10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77" fontId="10" fillId="0" borderId="15" xfId="0" applyNumberFormat="1" applyFont="1" applyFill="1" applyBorder="1" applyAlignment="1">
      <alignment horizontal="center" vertical="center" wrapText="1"/>
    </xf>
    <xf numFmtId="186" fontId="4" fillId="0" borderId="27" xfId="0" applyNumberFormat="1" applyFont="1" applyBorder="1" applyAlignment="1">
      <alignment horizontal="center" vertical="center"/>
    </xf>
    <xf numFmtId="186" fontId="4" fillId="0" borderId="28" xfId="0" applyNumberFormat="1" applyFont="1" applyBorder="1" applyAlignment="1">
      <alignment horizontal="center" vertical="center"/>
    </xf>
    <xf numFmtId="188" fontId="10" fillId="0" borderId="6" xfId="0" applyNumberFormat="1" applyFont="1" applyFill="1" applyBorder="1" applyAlignment="1">
      <alignment horizontal="center" vertical="center"/>
    </xf>
    <xf numFmtId="188" fontId="0" fillId="0" borderId="0" xfId="0" applyNumberFormat="1">
      <alignment vertical="center"/>
    </xf>
    <xf numFmtId="188" fontId="13" fillId="0" borderId="29" xfId="0" quotePrefix="1" applyNumberFormat="1" applyFont="1" applyFill="1" applyBorder="1" applyAlignment="1">
      <alignment horizontal="right"/>
    </xf>
    <xf numFmtId="188" fontId="4" fillId="0" borderId="30" xfId="0" applyNumberFormat="1" applyFont="1" applyFill="1" applyBorder="1" applyAlignment="1">
      <alignment horizontal="right"/>
    </xf>
    <xf numFmtId="188" fontId="4" fillId="0" borderId="31" xfId="0" quotePrefix="1" applyNumberFormat="1" applyFont="1" applyFill="1" applyBorder="1" applyAlignment="1">
      <alignment horizontal="right"/>
    </xf>
    <xf numFmtId="188" fontId="4" fillId="0" borderId="30" xfId="0" quotePrefix="1" applyNumberFormat="1" applyFont="1" applyFill="1" applyBorder="1" applyAlignment="1">
      <alignment horizontal="right"/>
    </xf>
    <xf numFmtId="188" fontId="13" fillId="0" borderId="32" xfId="0" quotePrefix="1" applyNumberFormat="1" applyFont="1" applyFill="1" applyBorder="1" applyAlignment="1">
      <alignment horizontal="right"/>
    </xf>
    <xf numFmtId="188" fontId="4" fillId="0" borderId="31" xfId="0" applyNumberFormat="1" applyFont="1" applyFill="1" applyBorder="1" applyAlignment="1">
      <alignment horizontal="right"/>
    </xf>
    <xf numFmtId="188" fontId="4" fillId="0" borderId="29" xfId="0" quotePrefix="1" applyNumberFormat="1" applyFont="1" applyFill="1" applyBorder="1" applyAlignment="1">
      <alignment horizontal="right"/>
    </xf>
    <xf numFmtId="188" fontId="13" fillId="2" borderId="29" xfId="0" quotePrefix="1" applyNumberFormat="1" applyFont="1" applyFill="1" applyBorder="1" applyAlignment="1">
      <alignment horizontal="right"/>
    </xf>
    <xf numFmtId="188" fontId="4" fillId="2" borderId="30" xfId="0" applyNumberFormat="1" applyFont="1" applyFill="1" applyBorder="1" applyAlignment="1">
      <alignment horizontal="right"/>
    </xf>
    <xf numFmtId="188" fontId="4" fillId="2" borderId="31" xfId="0" quotePrefix="1" applyNumberFormat="1" applyFont="1" applyFill="1" applyBorder="1" applyAlignment="1">
      <alignment horizontal="right"/>
    </xf>
    <xf numFmtId="188" fontId="4" fillId="2" borderId="30" xfId="0" quotePrefix="1" applyNumberFormat="1" applyFont="1" applyFill="1" applyBorder="1" applyAlignment="1">
      <alignment horizontal="right"/>
    </xf>
    <xf numFmtId="38" fontId="0" fillId="0" borderId="0" xfId="1" applyFont="1">
      <alignment vertical="center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33" xfId="1" applyFont="1" applyFill="1" applyBorder="1" applyAlignment="1">
      <alignment horizontal="center" vertical="center" wrapText="1"/>
    </xf>
    <xf numFmtId="38" fontId="13" fillId="0" borderId="34" xfId="1" quotePrefix="1" applyFont="1" applyFill="1" applyBorder="1" applyAlignment="1">
      <alignment horizontal="right"/>
    </xf>
    <xf numFmtId="38" fontId="4" fillId="0" borderId="35" xfId="1" applyFont="1" applyFill="1" applyBorder="1" applyAlignment="1">
      <alignment horizontal="right"/>
    </xf>
    <xf numFmtId="38" fontId="4" fillId="0" borderId="36" xfId="1" quotePrefix="1" applyFont="1" applyFill="1" applyBorder="1" applyAlignment="1">
      <alignment horizontal="right"/>
    </xf>
    <xf numFmtId="38" fontId="4" fillId="0" borderId="35" xfId="1" quotePrefix="1" applyFont="1" applyFill="1" applyBorder="1" applyAlignment="1">
      <alignment horizontal="right"/>
    </xf>
    <xf numFmtId="38" fontId="13" fillId="0" borderId="33" xfId="1" quotePrefix="1" applyFont="1" applyFill="1" applyBorder="1" applyAlignment="1">
      <alignment horizontal="right"/>
    </xf>
    <xf numFmtId="38" fontId="4" fillId="0" borderId="36" xfId="1" applyFont="1" applyFill="1" applyBorder="1" applyAlignment="1">
      <alignment horizontal="right"/>
    </xf>
    <xf numFmtId="38" fontId="4" fillId="0" borderId="34" xfId="1" quotePrefix="1" applyFont="1" applyFill="1" applyBorder="1" applyAlignment="1">
      <alignment horizontal="right"/>
    </xf>
    <xf numFmtId="0" fontId="14" fillId="0" borderId="37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190" fontId="0" fillId="0" borderId="0" xfId="0" applyNumberFormat="1">
      <alignment vertical="center"/>
    </xf>
    <xf numFmtId="177" fontId="9" fillId="0" borderId="38" xfId="0" applyNumberFormat="1" applyFont="1" applyFill="1" applyBorder="1" applyAlignment="1">
      <alignment horizontal="center" vertical="center" wrapText="1"/>
    </xf>
    <xf numFmtId="38" fontId="8" fillId="0" borderId="0" xfId="1" applyFont="1">
      <alignment vertical="center"/>
    </xf>
    <xf numFmtId="184" fontId="0" fillId="0" borderId="25" xfId="0" applyNumberFormat="1" applyBorder="1">
      <alignment vertical="center"/>
    </xf>
    <xf numFmtId="0" fontId="3" fillId="0" borderId="39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0" fillId="0" borderId="0" xfId="0" applyBorder="1">
      <alignment vertical="center"/>
    </xf>
    <xf numFmtId="0" fontId="0" fillId="0" borderId="42" xfId="0" applyBorder="1">
      <alignment vertical="center"/>
    </xf>
    <xf numFmtId="184" fontId="0" fillId="0" borderId="43" xfId="0" applyNumberFormat="1" applyBorder="1">
      <alignment vertical="center"/>
    </xf>
    <xf numFmtId="184" fontId="0" fillId="0" borderId="27" xfId="0" applyNumberFormat="1" applyBorder="1">
      <alignment vertical="center"/>
    </xf>
    <xf numFmtId="184" fontId="0" fillId="0" borderId="28" xfId="0" applyNumberFormat="1" applyBorder="1">
      <alignment vertical="center"/>
    </xf>
    <xf numFmtId="0" fontId="0" fillId="0" borderId="44" xfId="0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91" fontId="4" fillId="0" borderId="0" xfId="0" applyNumberFormat="1" applyFont="1" applyFill="1" applyAlignment="1">
      <alignment horizontal="right"/>
    </xf>
    <xf numFmtId="0" fontId="3" fillId="0" borderId="45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/>
    </xf>
    <xf numFmtId="192" fontId="0" fillId="0" borderId="0" xfId="1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192" fontId="8" fillId="0" borderId="0" xfId="1" applyNumberFormat="1" applyFont="1">
      <alignment vertical="center"/>
    </xf>
    <xf numFmtId="178" fontId="3" fillId="0" borderId="47" xfId="0" applyNumberFormat="1" applyFont="1" applyFill="1" applyBorder="1" applyAlignment="1">
      <alignment vertical="top" wrapText="1"/>
    </xf>
    <xf numFmtId="187" fontId="4" fillId="0" borderId="0" xfId="0" applyNumberFormat="1" applyFont="1" applyFill="1" applyAlignment="1">
      <alignment horizontal="right"/>
    </xf>
    <xf numFmtId="177" fontId="12" fillId="0" borderId="1" xfId="0" applyNumberFormat="1" applyFont="1" applyFill="1" applyBorder="1" applyAlignment="1">
      <alignment vertical="center"/>
    </xf>
    <xf numFmtId="178" fontId="6" fillId="0" borderId="48" xfId="0" applyNumberFormat="1" applyFont="1" applyFill="1" applyBorder="1" applyAlignment="1">
      <alignment vertical="top" wrapText="1"/>
    </xf>
    <xf numFmtId="192" fontId="5" fillId="0" borderId="49" xfId="1" applyNumberFormat="1" applyFont="1" applyFill="1" applyBorder="1" applyAlignment="1">
      <alignment vertical="top" wrapText="1"/>
    </xf>
    <xf numFmtId="192" fontId="5" fillId="0" borderId="27" xfId="1" applyNumberFormat="1" applyFont="1" applyFill="1" applyBorder="1" applyAlignment="1">
      <alignment vertical="top" wrapText="1"/>
    </xf>
    <xf numFmtId="177" fontId="12" fillId="0" borderId="41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top" wrapText="1"/>
    </xf>
    <xf numFmtId="178" fontId="3" fillId="0" borderId="27" xfId="0" applyNumberFormat="1" applyFont="1" applyFill="1" applyBorder="1" applyAlignment="1">
      <alignment vertical="top" wrapText="1"/>
    </xf>
    <xf numFmtId="178" fontId="3" fillId="0" borderId="50" xfId="0" applyNumberFormat="1" applyFont="1" applyFill="1" applyBorder="1" applyAlignment="1">
      <alignment vertical="top" wrapText="1"/>
    </xf>
    <xf numFmtId="189" fontId="4" fillId="0" borderId="0" xfId="0" applyNumberFormat="1" applyFont="1" applyFill="1" applyAlignment="1">
      <alignment horizontal="right"/>
    </xf>
    <xf numFmtId="177" fontId="3" fillId="0" borderId="51" xfId="0" applyNumberFormat="1" applyFont="1" applyFill="1" applyBorder="1" applyAlignment="1">
      <alignment vertical="center"/>
    </xf>
    <xf numFmtId="38" fontId="8" fillId="0" borderId="25" xfId="1" applyFont="1" applyBorder="1">
      <alignment vertical="center"/>
    </xf>
    <xf numFmtId="178" fontId="6" fillId="0" borderId="2" xfId="0" applyNumberFormat="1" applyFont="1" applyFill="1" applyBorder="1" applyAlignment="1">
      <alignment vertical="top" wrapText="1"/>
    </xf>
    <xf numFmtId="38" fontId="8" fillId="0" borderId="37" xfId="1" applyFont="1" applyBorder="1" applyAlignment="1">
      <alignment vertical="center"/>
    </xf>
    <xf numFmtId="184" fontId="15" fillId="0" borderId="0" xfId="0" applyNumberFormat="1" applyFont="1" applyFill="1">
      <alignment vertical="center"/>
    </xf>
    <xf numFmtId="192" fontId="0" fillId="0" borderId="0" xfId="0" applyNumberFormat="1">
      <alignment vertical="center"/>
    </xf>
    <xf numFmtId="192" fontId="0" fillId="0" borderId="0" xfId="0" applyNumberFormat="1" applyFill="1">
      <alignment vertical="center"/>
    </xf>
    <xf numFmtId="0" fontId="0" fillId="0" borderId="44" xfId="0" applyFill="1" applyBorder="1" applyAlignment="1">
      <alignment horizontal="center" vertical="center"/>
    </xf>
    <xf numFmtId="192" fontId="4" fillId="0" borderId="43" xfId="0" applyNumberFormat="1" applyFont="1" applyFill="1" applyBorder="1" applyAlignment="1">
      <alignment horizontal="center"/>
    </xf>
    <xf numFmtId="0" fontId="18" fillId="0" borderId="41" xfId="0" applyFont="1" applyBorder="1" applyAlignment="1">
      <alignment horizontal="center" vertical="center"/>
    </xf>
    <xf numFmtId="186" fontId="18" fillId="0" borderId="25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" fillId="0" borderId="52" xfId="0" applyFont="1" applyFill="1" applyBorder="1" applyAlignment="1">
      <alignment wrapText="1"/>
    </xf>
    <xf numFmtId="178" fontId="13" fillId="0" borderId="53" xfId="0" quotePrefix="1" applyNumberFormat="1" applyFont="1" applyFill="1" applyBorder="1" applyAlignment="1">
      <alignment horizontal="right"/>
    </xf>
    <xf numFmtId="178" fontId="13" fillId="0" borderId="49" xfId="0" quotePrefix="1" applyNumberFormat="1" applyFont="1" applyFill="1" applyBorder="1" applyAlignment="1">
      <alignment horizontal="right"/>
    </xf>
    <xf numFmtId="178" fontId="13" fillId="0" borderId="49" xfId="1" quotePrefix="1" applyNumberFormat="1" applyFont="1" applyFill="1" applyBorder="1" applyAlignment="1">
      <alignment horizontal="right"/>
    </xf>
    <xf numFmtId="195" fontId="18" fillId="0" borderId="27" xfId="1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195" fontId="18" fillId="0" borderId="0" xfId="1" applyNumberFormat="1" applyFont="1" applyFill="1" applyBorder="1" applyAlignment="1" applyProtection="1">
      <alignment horizontal="center" vertical="center"/>
    </xf>
    <xf numFmtId="186" fontId="18" fillId="0" borderId="0" xfId="6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177" fontId="12" fillId="0" borderId="54" xfId="0" applyNumberFormat="1" applyFont="1" applyFill="1" applyBorder="1" applyAlignment="1">
      <alignment vertical="center"/>
    </xf>
    <xf numFmtId="195" fontId="13" fillId="0" borderId="54" xfId="1" quotePrefix="1" applyNumberFormat="1" applyFont="1" applyFill="1" applyBorder="1" applyAlignment="1">
      <alignment horizontal="right"/>
    </xf>
    <xf numFmtId="195" fontId="13" fillId="0" borderId="55" xfId="1" quotePrefix="1" applyNumberFormat="1" applyFont="1" applyFill="1" applyBorder="1" applyAlignment="1">
      <alignment horizontal="right"/>
    </xf>
    <xf numFmtId="186" fontId="4" fillId="0" borderId="56" xfId="0" quotePrefix="1" applyNumberFormat="1" applyFont="1" applyBorder="1" applyAlignment="1">
      <alignment horizontal="center" vertical="center"/>
    </xf>
    <xf numFmtId="186" fontId="4" fillId="0" borderId="46" xfId="0" quotePrefix="1" applyNumberFormat="1" applyFont="1" applyBorder="1" applyAlignment="1">
      <alignment horizontal="center" vertical="center"/>
    </xf>
    <xf numFmtId="186" fontId="4" fillId="0" borderId="57" xfId="0" quotePrefix="1" applyNumberFormat="1" applyFont="1" applyBorder="1" applyAlignment="1">
      <alignment horizontal="center" vertical="center"/>
    </xf>
    <xf numFmtId="184" fontId="19" fillId="3" borderId="58" xfId="0" quotePrefix="1" applyNumberFormat="1" applyFont="1" applyFill="1" applyBorder="1" applyAlignment="1">
      <alignment horizontal="center" vertical="center"/>
    </xf>
    <xf numFmtId="0" fontId="19" fillId="3" borderId="59" xfId="0" applyFont="1" applyFill="1" applyBorder="1" applyAlignment="1">
      <alignment horizontal="center" vertical="center"/>
    </xf>
    <xf numFmtId="195" fontId="18" fillId="0" borderId="25" xfId="1" applyNumberFormat="1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186" fontId="4" fillId="0" borderId="61" xfId="0" quotePrefix="1" applyNumberFormat="1" applyFont="1" applyBorder="1" applyAlignment="1">
      <alignment horizontal="center" vertical="center"/>
    </xf>
    <xf numFmtId="186" fontId="4" fillId="0" borderId="62" xfId="0" quotePrefix="1" applyNumberFormat="1" applyFont="1" applyBorder="1" applyAlignment="1">
      <alignment horizontal="center" vertical="center"/>
    </xf>
    <xf numFmtId="186" fontId="4" fillId="0" borderId="63" xfId="0" quotePrefix="1" applyNumberFormat="1" applyFont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84" fontId="4" fillId="0" borderId="23" xfId="0" quotePrefix="1" applyNumberFormat="1" applyFont="1" applyFill="1" applyBorder="1" applyAlignment="1">
      <alignment horizontal="center" vertical="center"/>
    </xf>
    <xf numFmtId="184" fontId="4" fillId="0" borderId="20" xfId="0" quotePrefix="1" applyNumberFormat="1" applyFont="1" applyFill="1" applyBorder="1" applyAlignment="1">
      <alignment horizontal="center" vertical="center"/>
    </xf>
    <xf numFmtId="184" fontId="4" fillId="0" borderId="24" xfId="0" quotePrefix="1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176" fontId="10" fillId="0" borderId="21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center" vertical="center" wrapText="1"/>
    </xf>
    <xf numFmtId="176" fontId="10" fillId="0" borderId="21" xfId="0" applyNumberFormat="1" applyFont="1" applyFill="1" applyBorder="1" applyAlignment="1">
      <alignment horizontal="center" vertical="center" wrapText="1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64" xfId="0" applyNumberFormat="1" applyFont="1" applyFill="1" applyBorder="1" applyAlignment="1">
      <alignment horizontal="center" vertical="center"/>
    </xf>
    <xf numFmtId="0" fontId="0" fillId="0" borderId="45" xfId="0" applyFill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184" fontId="4" fillId="0" borderId="68" xfId="0" quotePrefix="1" applyNumberFormat="1" applyFont="1" applyFill="1" applyBorder="1" applyAlignment="1">
      <alignment horizontal="center" vertical="center"/>
    </xf>
    <xf numFmtId="184" fontId="4" fillId="0" borderId="66" xfId="0" quotePrefix="1" applyNumberFormat="1" applyFont="1" applyFill="1" applyBorder="1" applyAlignment="1">
      <alignment horizontal="center" vertical="center"/>
    </xf>
    <xf numFmtId="184" fontId="4" fillId="0" borderId="69" xfId="0" quotePrefix="1" applyNumberFormat="1" applyFont="1" applyFill="1" applyBorder="1" applyAlignment="1">
      <alignment horizontal="center" vertical="center"/>
    </xf>
    <xf numFmtId="184" fontId="4" fillId="0" borderId="23" xfId="0" applyNumberFormat="1" applyFont="1" applyFill="1" applyBorder="1" applyAlignment="1">
      <alignment horizontal="center" vertical="center"/>
    </xf>
    <xf numFmtId="184" fontId="4" fillId="0" borderId="20" xfId="0" applyNumberFormat="1" applyFont="1" applyFill="1" applyBorder="1" applyAlignment="1">
      <alignment horizontal="center" vertical="center"/>
    </xf>
    <xf numFmtId="184" fontId="4" fillId="0" borderId="21" xfId="0" applyNumberFormat="1" applyFont="1" applyFill="1" applyBorder="1" applyAlignment="1">
      <alignment horizontal="center" vertical="center"/>
    </xf>
    <xf numFmtId="184" fontId="4" fillId="0" borderId="1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6" fontId="4" fillId="0" borderId="61" xfId="0" quotePrefix="1" applyNumberFormat="1" applyFont="1" applyFill="1" applyBorder="1" applyAlignment="1">
      <alignment horizontal="center" vertical="center"/>
    </xf>
    <xf numFmtId="186" fontId="4" fillId="0" borderId="62" xfId="0" quotePrefix="1" applyNumberFormat="1" applyFont="1" applyFill="1" applyBorder="1" applyAlignment="1">
      <alignment horizontal="center" vertical="center"/>
    </xf>
    <xf numFmtId="186" fontId="4" fillId="0" borderId="63" xfId="0" quotePrefix="1" applyNumberFormat="1" applyFont="1" applyFill="1" applyBorder="1" applyAlignment="1">
      <alignment horizontal="center" vertical="center"/>
    </xf>
    <xf numFmtId="186" fontId="18" fillId="0" borderId="43" xfId="0" applyNumberFormat="1" applyFont="1" applyBorder="1" applyAlignment="1">
      <alignment horizontal="center" vertical="center"/>
    </xf>
    <xf numFmtId="195" fontId="18" fillId="0" borderId="28" xfId="1" applyNumberFormat="1" applyFont="1" applyFill="1" applyBorder="1" applyAlignment="1" applyProtection="1">
      <alignment horizontal="center" vertical="center"/>
    </xf>
    <xf numFmtId="186" fontId="4" fillId="0" borderId="70" xfId="0" quotePrefix="1" applyNumberFormat="1" applyFont="1" applyBorder="1" applyAlignment="1">
      <alignment horizontal="center" vertical="center"/>
    </xf>
    <xf numFmtId="186" fontId="4" fillId="0" borderId="71" xfId="0" quotePrefix="1" applyNumberFormat="1" applyFont="1" applyBorder="1" applyAlignment="1">
      <alignment horizontal="center" vertical="center"/>
    </xf>
    <xf numFmtId="186" fontId="4" fillId="0" borderId="72" xfId="0" quotePrefix="1" applyNumberFormat="1" applyFont="1" applyBorder="1" applyAlignment="1">
      <alignment horizontal="center" vertical="center"/>
    </xf>
    <xf numFmtId="186" fontId="4" fillId="0" borderId="73" xfId="0" quotePrefix="1" applyNumberFormat="1" applyFont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10" fillId="0" borderId="77" xfId="0" applyFont="1" applyBorder="1" applyAlignment="1">
      <alignment horizontal="center" vertical="center"/>
    </xf>
    <xf numFmtId="176" fontId="10" fillId="0" borderId="77" xfId="0" applyNumberFormat="1" applyFont="1" applyFill="1" applyBorder="1" applyAlignment="1">
      <alignment horizontal="center" vertical="center"/>
    </xf>
    <xf numFmtId="176" fontId="10" fillId="0" borderId="78" xfId="0" applyNumberFormat="1" applyFont="1" applyFill="1" applyBorder="1" applyAlignment="1">
      <alignment horizontal="center" vertical="center"/>
    </xf>
    <xf numFmtId="176" fontId="10" fillId="0" borderId="79" xfId="0" applyNumberFormat="1" applyFont="1" applyFill="1" applyBorder="1" applyAlignment="1">
      <alignment horizontal="center" vertical="center"/>
    </xf>
    <xf numFmtId="176" fontId="10" fillId="0" borderId="80" xfId="0" applyNumberFormat="1" applyFont="1" applyFill="1" applyBorder="1" applyAlignment="1">
      <alignment horizontal="center" vertical="center"/>
    </xf>
    <xf numFmtId="176" fontId="10" fillId="0" borderId="81" xfId="0" applyNumberFormat="1" applyFont="1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0" fontId="4" fillId="3" borderId="83" xfId="0" applyFont="1" applyFill="1" applyBorder="1" applyAlignment="1">
      <alignment horizontal="center" vertical="center"/>
    </xf>
    <xf numFmtId="184" fontId="4" fillId="3" borderId="84" xfId="0" quotePrefix="1" applyNumberFormat="1" applyFont="1" applyFill="1" applyBorder="1" applyAlignment="1">
      <alignment horizontal="center" vertical="center"/>
    </xf>
    <xf numFmtId="184" fontId="4" fillId="3" borderId="82" xfId="0" quotePrefix="1" applyNumberFormat="1" applyFont="1" applyFill="1" applyBorder="1" applyAlignment="1">
      <alignment horizontal="center" vertical="center"/>
    </xf>
    <xf numFmtId="184" fontId="4" fillId="3" borderId="85" xfId="0" quotePrefix="1" applyNumberFormat="1" applyFont="1" applyFill="1" applyBorder="1" applyAlignment="1">
      <alignment horizontal="center" vertical="center"/>
    </xf>
    <xf numFmtId="0" fontId="0" fillId="4" borderId="45" xfId="0" applyFill="1" applyBorder="1">
      <alignment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184" fontId="4" fillId="4" borderId="68" xfId="0" quotePrefix="1" applyNumberFormat="1" applyFont="1" applyFill="1" applyBorder="1" applyAlignment="1">
      <alignment horizontal="center" vertical="center"/>
    </xf>
    <xf numFmtId="184" fontId="4" fillId="4" borderId="66" xfId="0" quotePrefix="1" applyNumberFormat="1" applyFont="1" applyFill="1" applyBorder="1" applyAlignment="1">
      <alignment horizontal="center" vertical="center"/>
    </xf>
    <xf numFmtId="184" fontId="4" fillId="4" borderId="69" xfId="0" quotePrefix="1" applyNumberFormat="1" applyFont="1" applyFill="1" applyBorder="1" applyAlignment="1">
      <alignment horizontal="center" vertical="center"/>
    </xf>
    <xf numFmtId="182" fontId="4" fillId="0" borderId="20" xfId="0" applyNumberFormat="1" applyFont="1" applyFill="1" applyBorder="1" applyAlignment="1">
      <alignment horizontal="center" vertical="center"/>
    </xf>
    <xf numFmtId="177" fontId="12" fillId="0" borderId="45" xfId="0" applyNumberFormat="1" applyFont="1" applyFill="1" applyBorder="1" applyAlignment="1">
      <alignment vertical="center"/>
    </xf>
    <xf numFmtId="178" fontId="13" fillId="0" borderId="86" xfId="1" quotePrefix="1" applyNumberFormat="1" applyFont="1" applyFill="1" applyBorder="1" applyAlignment="1">
      <alignment horizontal="right"/>
    </xf>
    <xf numFmtId="195" fontId="13" fillId="0" borderId="38" xfId="1" quotePrefix="1" applyNumberFormat="1" applyFont="1" applyFill="1" applyBorder="1" applyAlignment="1">
      <alignment horizontal="right"/>
    </xf>
    <xf numFmtId="177" fontId="12" fillId="0" borderId="38" xfId="0" applyNumberFormat="1" applyFont="1" applyFill="1" applyBorder="1" applyAlignment="1">
      <alignment vertical="center"/>
    </xf>
    <xf numFmtId="177" fontId="12" fillId="0" borderId="87" xfId="0" applyNumberFormat="1" applyFont="1" applyFill="1" applyBorder="1" applyAlignment="1">
      <alignment vertical="center"/>
    </xf>
    <xf numFmtId="188" fontId="10" fillId="0" borderId="5" xfId="0" applyNumberFormat="1" applyFont="1" applyFill="1" applyBorder="1" applyAlignment="1">
      <alignment horizontal="center" vertical="center"/>
    </xf>
    <xf numFmtId="177" fontId="12" fillId="0" borderId="89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horizontal="left" vertical="center" wrapText="1"/>
    </xf>
    <xf numFmtId="38" fontId="0" fillId="0" borderId="37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4" borderId="11" xfId="0" applyFill="1" applyBorder="1">
      <alignment vertical="center"/>
    </xf>
    <xf numFmtId="177" fontId="3" fillId="0" borderId="90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87" fontId="4" fillId="0" borderId="25" xfId="0" applyNumberFormat="1" applyFont="1" applyFill="1" applyBorder="1" applyAlignment="1">
      <alignment horizontal="right"/>
    </xf>
    <xf numFmtId="187" fontId="4" fillId="0" borderId="27" xfId="0" applyNumberFormat="1" applyFont="1" applyFill="1" applyBorder="1" applyAlignment="1">
      <alignment horizontal="right"/>
    </xf>
    <xf numFmtId="38" fontId="0" fillId="0" borderId="51" xfId="1" applyFont="1" applyBorder="1">
      <alignment vertical="center"/>
    </xf>
    <xf numFmtId="38" fontId="0" fillId="0" borderId="83" xfId="1" applyFont="1" applyBorder="1">
      <alignment vertical="center"/>
    </xf>
    <xf numFmtId="38" fontId="0" fillId="0" borderId="48" xfId="1" applyFont="1" applyBorder="1">
      <alignment vertical="center"/>
    </xf>
    <xf numFmtId="187" fontId="4" fillId="0" borderId="43" xfId="0" applyNumberFormat="1" applyFont="1" applyFill="1" applyBorder="1" applyAlignment="1">
      <alignment horizontal="right"/>
    </xf>
    <xf numFmtId="187" fontId="4" fillId="0" borderId="28" xfId="0" applyNumberFormat="1" applyFont="1" applyFill="1" applyBorder="1" applyAlignment="1">
      <alignment horizontal="right"/>
    </xf>
    <xf numFmtId="187" fontId="4" fillId="0" borderId="58" xfId="0" applyNumberFormat="1" applyFont="1" applyFill="1" applyBorder="1" applyAlignment="1">
      <alignment horizontal="right"/>
    </xf>
    <xf numFmtId="187" fontId="4" fillId="0" borderId="59" xfId="0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92" fontId="15" fillId="0" borderId="6" xfId="1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92" fontId="6" fillId="0" borderId="32" xfId="1" applyNumberFormat="1" applyFont="1" applyFill="1" applyBorder="1" applyAlignment="1">
      <alignment vertical="center" wrapText="1"/>
    </xf>
    <xf numFmtId="187" fontId="4" fillId="0" borderId="91" xfId="0" applyNumberFormat="1" applyFont="1" applyFill="1" applyBorder="1" applyAlignment="1">
      <alignment horizontal="right"/>
    </xf>
    <xf numFmtId="187" fontId="4" fillId="0" borderId="26" xfId="0" applyNumberFormat="1" applyFont="1" applyFill="1" applyBorder="1" applyAlignment="1">
      <alignment horizontal="right"/>
    </xf>
    <xf numFmtId="187" fontId="4" fillId="0" borderId="92" xfId="0" applyNumberFormat="1" applyFont="1" applyFill="1" applyBorder="1" applyAlignment="1">
      <alignment horizontal="right"/>
    </xf>
    <xf numFmtId="38" fontId="0" fillId="0" borderId="29" xfId="1" applyFont="1" applyBorder="1">
      <alignment vertical="center"/>
    </xf>
    <xf numFmtId="0" fontId="0" fillId="0" borderId="38" xfId="0" applyBorder="1" applyAlignment="1">
      <alignment horizontal="center" vertical="center"/>
    </xf>
    <xf numFmtId="0" fontId="3" fillId="0" borderId="93" xfId="0" applyFont="1" applyFill="1" applyBorder="1" applyAlignment="1">
      <alignment horizontal="center" wrapText="1"/>
    </xf>
    <xf numFmtId="0" fontId="3" fillId="0" borderId="65" xfId="0" applyFont="1" applyFill="1" applyBorder="1" applyAlignment="1">
      <alignment horizontal="center"/>
    </xf>
    <xf numFmtId="0" fontId="3" fillId="0" borderId="65" xfId="0" applyFont="1" applyFill="1" applyBorder="1" applyAlignment="1">
      <alignment horizontal="center" wrapText="1"/>
    </xf>
    <xf numFmtId="0" fontId="3" fillId="0" borderId="60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93" xfId="0" applyFont="1" applyFill="1" applyBorder="1" applyAlignment="1">
      <alignment horizontal="center"/>
    </xf>
    <xf numFmtId="177" fontId="6" fillId="0" borderId="8" xfId="0" applyNumberFormat="1" applyFont="1" applyFill="1" applyBorder="1" applyAlignment="1">
      <alignment vertical="center" wrapText="1"/>
    </xf>
    <xf numFmtId="38" fontId="0" fillId="0" borderId="94" xfId="1" applyFont="1" applyBorder="1">
      <alignment vertical="center"/>
    </xf>
    <xf numFmtId="0" fontId="15" fillId="0" borderId="32" xfId="0" applyFont="1" applyBorder="1" applyAlignment="1">
      <alignment horizontal="center" vertical="center"/>
    </xf>
    <xf numFmtId="38" fontId="15" fillId="0" borderId="38" xfId="1" applyFont="1" applyBorder="1" applyAlignment="1">
      <alignment horizontal="center" vertical="center"/>
    </xf>
    <xf numFmtId="187" fontId="4" fillId="0" borderId="93" xfId="0" applyNumberFormat="1" applyFont="1" applyFill="1" applyBorder="1" applyAlignment="1">
      <alignment horizontal="right"/>
    </xf>
    <xf numFmtId="187" fontId="4" fillId="0" borderId="65" xfId="0" applyNumberFormat="1" applyFont="1" applyFill="1" applyBorder="1" applyAlignment="1">
      <alignment horizontal="right"/>
    </xf>
    <xf numFmtId="187" fontId="4" fillId="0" borderId="60" xfId="0" applyNumberFormat="1" applyFont="1" applyFill="1" applyBorder="1" applyAlignment="1">
      <alignment horizontal="right"/>
    </xf>
    <xf numFmtId="0" fontId="3" fillId="0" borderId="87" xfId="0" applyFont="1" applyFill="1" applyBorder="1" applyAlignment="1">
      <alignment horizontal="center" wrapText="1"/>
    </xf>
    <xf numFmtId="192" fontId="0" fillId="0" borderId="95" xfId="1" applyNumberFormat="1" applyFont="1" applyBorder="1" applyAlignment="1">
      <alignment horizontal="right" vertical="center"/>
    </xf>
    <xf numFmtId="38" fontId="0" fillId="0" borderId="55" xfId="1" applyFont="1" applyBorder="1">
      <alignment vertical="center"/>
    </xf>
    <xf numFmtId="38" fontId="0" fillId="0" borderId="96" xfId="1" applyFont="1" applyBorder="1">
      <alignment vertical="center"/>
    </xf>
    <xf numFmtId="38" fontId="4" fillId="0" borderId="97" xfId="1" applyFont="1" applyFill="1" applyBorder="1" applyAlignment="1">
      <alignment horizontal="right"/>
    </xf>
    <xf numFmtId="38" fontId="0" fillId="0" borderId="95" xfId="1" applyFont="1" applyBorder="1">
      <alignment vertical="center"/>
    </xf>
    <xf numFmtId="38" fontId="0" fillId="0" borderId="98" xfId="1" applyFont="1" applyBorder="1">
      <alignment vertical="center"/>
    </xf>
    <xf numFmtId="177" fontId="6" fillId="0" borderId="33" xfId="0" applyNumberFormat="1" applyFont="1" applyFill="1" applyBorder="1" applyAlignment="1">
      <alignment vertical="center" wrapText="1"/>
    </xf>
    <xf numFmtId="38" fontId="15" fillId="0" borderId="99" xfId="1" applyFont="1" applyBorder="1" applyAlignment="1">
      <alignment horizontal="center" vertical="center"/>
    </xf>
    <xf numFmtId="177" fontId="12" fillId="3" borderId="38" xfId="0" applyNumberFormat="1" applyFont="1" applyFill="1" applyBorder="1" applyAlignment="1">
      <alignment vertical="center"/>
    </xf>
    <xf numFmtId="177" fontId="12" fillId="0" borderId="90" xfId="0" applyNumberFormat="1" applyFont="1" applyFill="1" applyBorder="1" applyAlignment="1">
      <alignment vertical="center"/>
    </xf>
    <xf numFmtId="177" fontId="12" fillId="0" borderId="88" xfId="0" applyNumberFormat="1" applyFont="1" applyFill="1" applyBorder="1" applyAlignment="1">
      <alignment vertical="center"/>
    </xf>
    <xf numFmtId="177" fontId="3" fillId="0" borderId="100" xfId="0" applyNumberFormat="1" applyFont="1" applyFill="1" applyBorder="1" applyAlignment="1">
      <alignment vertical="center"/>
    </xf>
    <xf numFmtId="193" fontId="4" fillId="5" borderId="33" xfId="0" applyNumberFormat="1" applyFont="1" applyFill="1" applyBorder="1" applyAlignment="1">
      <alignment horizontal="right"/>
    </xf>
    <xf numFmtId="193" fontId="4" fillId="5" borderId="8" xfId="0" applyNumberFormat="1" applyFont="1" applyFill="1" applyBorder="1" applyAlignment="1">
      <alignment horizontal="right"/>
    </xf>
    <xf numFmtId="185" fontId="4" fillId="5" borderId="33" xfId="0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178" fontId="4" fillId="4" borderId="35" xfId="1" applyNumberFormat="1" applyFont="1" applyFill="1" applyBorder="1" applyAlignment="1">
      <alignment horizontal="right"/>
    </xf>
    <xf numFmtId="178" fontId="4" fillId="4" borderId="0" xfId="1" applyNumberFormat="1" applyFont="1" applyFill="1" applyBorder="1" applyAlignment="1">
      <alignment horizontal="right"/>
    </xf>
    <xf numFmtId="196" fontId="4" fillId="5" borderId="33" xfId="0" applyNumberFormat="1" applyFont="1" applyFill="1" applyBorder="1" applyAlignment="1">
      <alignment horizontal="right"/>
    </xf>
    <xf numFmtId="196" fontId="4" fillId="5" borderId="6" xfId="0" applyNumberFormat="1" applyFont="1" applyFill="1" applyBorder="1" applyAlignment="1">
      <alignment horizontal="right"/>
    </xf>
    <xf numFmtId="196" fontId="13" fillId="0" borderId="53" xfId="0" quotePrefix="1" applyNumberFormat="1" applyFont="1" applyFill="1" applyBorder="1" applyAlignment="1">
      <alignment horizontal="right"/>
    </xf>
    <xf numFmtId="196" fontId="13" fillId="0" borderId="49" xfId="0" quotePrefix="1" applyNumberFormat="1" applyFont="1" applyFill="1" applyBorder="1" applyAlignment="1">
      <alignment horizontal="right"/>
    </xf>
    <xf numFmtId="196" fontId="13" fillId="0" borderId="54" xfId="0" quotePrefix="1" applyNumberFormat="1" applyFont="1" applyFill="1" applyBorder="1" applyAlignment="1">
      <alignment horizontal="right"/>
    </xf>
    <xf numFmtId="196" fontId="13" fillId="0" borderId="86" xfId="0" quotePrefix="1" applyNumberFormat="1" applyFont="1" applyFill="1" applyBorder="1" applyAlignment="1">
      <alignment horizontal="right"/>
    </xf>
    <xf numFmtId="181" fontId="13" fillId="3" borderId="101" xfId="0" quotePrefix="1" applyNumberFormat="1" applyFont="1" applyFill="1" applyBorder="1" applyAlignment="1">
      <alignment horizontal="right"/>
    </xf>
    <xf numFmtId="181" fontId="4" fillId="3" borderId="102" xfId="0" applyNumberFormat="1" applyFont="1" applyFill="1" applyBorder="1" applyAlignment="1">
      <alignment horizontal="right"/>
    </xf>
    <xf numFmtId="181" fontId="4" fillId="3" borderId="103" xfId="0" quotePrefix="1" applyNumberFormat="1" applyFont="1" applyFill="1" applyBorder="1" applyAlignment="1">
      <alignment horizontal="right"/>
    </xf>
    <xf numFmtId="181" fontId="4" fillId="3" borderId="102" xfId="0" quotePrefix="1" applyNumberFormat="1" applyFont="1" applyFill="1" applyBorder="1" applyAlignment="1">
      <alignment horizontal="right"/>
    </xf>
    <xf numFmtId="181" fontId="13" fillId="3" borderId="5" xfId="0" quotePrefix="1" applyNumberFormat="1" applyFont="1" applyFill="1" applyBorder="1" applyAlignment="1">
      <alignment horizontal="right"/>
    </xf>
    <xf numFmtId="181" fontId="4" fillId="3" borderId="103" xfId="0" applyNumberFormat="1" applyFont="1" applyFill="1" applyBorder="1" applyAlignment="1">
      <alignment horizontal="right"/>
    </xf>
    <xf numFmtId="181" fontId="4" fillId="3" borderId="101" xfId="0" quotePrefix="1" applyNumberFormat="1" applyFont="1" applyFill="1" applyBorder="1" applyAlignment="1">
      <alignment horizontal="right"/>
    </xf>
    <xf numFmtId="197" fontId="13" fillId="3" borderId="48" xfId="1" quotePrefix="1" applyNumberFormat="1" applyFont="1" applyFill="1" applyBorder="1" applyAlignment="1">
      <alignment horizontal="right"/>
    </xf>
    <xf numFmtId="197" fontId="4" fillId="3" borderId="2" xfId="1" applyNumberFormat="1" applyFont="1" applyFill="1" applyBorder="1" applyAlignment="1">
      <alignment horizontal="right"/>
    </xf>
    <xf numFmtId="197" fontId="4" fillId="3" borderId="104" xfId="1" quotePrefix="1" applyNumberFormat="1" applyFont="1" applyFill="1" applyBorder="1" applyAlignment="1">
      <alignment horizontal="right"/>
    </xf>
    <xf numFmtId="197" fontId="4" fillId="3" borderId="104" xfId="1" applyNumberFormat="1" applyFont="1" applyFill="1" applyBorder="1" applyAlignment="1">
      <alignment horizontal="right"/>
    </xf>
    <xf numFmtId="197" fontId="4" fillId="3" borderId="2" xfId="1" quotePrefix="1" applyNumberFormat="1" applyFont="1" applyFill="1" applyBorder="1" applyAlignment="1">
      <alignment horizontal="right"/>
    </xf>
    <xf numFmtId="197" fontId="13" fillId="3" borderId="6" xfId="1" quotePrefix="1" applyNumberFormat="1" applyFont="1" applyFill="1" applyBorder="1" applyAlignment="1">
      <alignment horizontal="right"/>
    </xf>
    <xf numFmtId="197" fontId="4" fillId="3" borderId="48" xfId="1" applyNumberFormat="1" applyFont="1" applyFill="1" applyBorder="1" applyAlignment="1">
      <alignment horizontal="right"/>
    </xf>
    <xf numFmtId="197" fontId="4" fillId="3" borderId="48" xfId="1" quotePrefix="1" applyNumberFormat="1" applyFont="1" applyFill="1" applyBorder="1" applyAlignment="1">
      <alignment horizontal="right"/>
    </xf>
    <xf numFmtId="184" fontId="13" fillId="0" borderId="48" xfId="0" quotePrefix="1" applyNumberFormat="1" applyFont="1" applyFill="1" applyBorder="1" applyAlignment="1">
      <alignment horizontal="right"/>
    </xf>
    <xf numFmtId="184" fontId="4" fillId="0" borderId="2" xfId="0" applyNumberFormat="1" applyFont="1" applyFill="1" applyBorder="1" applyAlignment="1">
      <alignment horizontal="right"/>
    </xf>
    <xf numFmtId="184" fontId="4" fillId="0" borderId="104" xfId="0" quotePrefix="1" applyNumberFormat="1" applyFont="1" applyFill="1" applyBorder="1" applyAlignment="1">
      <alignment horizontal="right"/>
    </xf>
    <xf numFmtId="184" fontId="4" fillId="0" borderId="104" xfId="0" applyNumberFormat="1" applyFont="1" applyFill="1" applyBorder="1" applyAlignment="1">
      <alignment horizontal="right"/>
    </xf>
    <xf numFmtId="184" fontId="4" fillId="0" borderId="2" xfId="0" quotePrefix="1" applyNumberFormat="1" applyFont="1" applyFill="1" applyBorder="1" applyAlignment="1">
      <alignment horizontal="right"/>
    </xf>
    <xf numFmtId="184" fontId="13" fillId="0" borderId="6" xfId="0" quotePrefix="1" applyNumberFormat="1" applyFont="1" applyFill="1" applyBorder="1" applyAlignment="1">
      <alignment horizontal="right"/>
    </xf>
    <xf numFmtId="184" fontId="4" fillId="0" borderId="48" xfId="0" applyNumberFormat="1" applyFont="1" applyFill="1" applyBorder="1" applyAlignment="1">
      <alignment horizontal="right"/>
    </xf>
    <xf numFmtId="184" fontId="13" fillId="0" borderId="94" xfId="0" quotePrefix="1" applyNumberFormat="1" applyFont="1" applyFill="1" applyBorder="1" applyAlignment="1">
      <alignment horizontal="right"/>
    </xf>
    <xf numFmtId="184" fontId="13" fillId="0" borderId="51" xfId="0" quotePrefix="1" applyNumberFormat="1" applyFont="1" applyFill="1" applyBorder="1" applyAlignment="1">
      <alignment horizontal="right"/>
    </xf>
    <xf numFmtId="184" fontId="4" fillId="0" borderId="105" xfId="0" applyNumberFormat="1" applyFont="1" applyFill="1" applyBorder="1" applyAlignment="1">
      <alignment horizontal="right"/>
    </xf>
    <xf numFmtId="184" fontId="4" fillId="0" borderId="90" xfId="0" applyNumberFormat="1" applyFont="1" applyFill="1" applyBorder="1" applyAlignment="1">
      <alignment horizontal="right"/>
    </xf>
    <xf numFmtId="184" fontId="4" fillId="0" borderId="106" xfId="0" quotePrefix="1" applyNumberFormat="1" applyFont="1" applyFill="1" applyBorder="1" applyAlignment="1">
      <alignment horizontal="right"/>
    </xf>
    <xf numFmtId="184" fontId="4" fillId="0" borderId="100" xfId="0" quotePrefix="1" applyNumberFormat="1" applyFont="1" applyFill="1" applyBorder="1" applyAlignment="1">
      <alignment horizontal="right"/>
    </xf>
    <xf numFmtId="184" fontId="4" fillId="0" borderId="106" xfId="0" applyNumberFormat="1" applyFont="1" applyFill="1" applyBorder="1" applyAlignment="1">
      <alignment horizontal="right"/>
    </xf>
    <xf numFmtId="184" fontId="4" fillId="0" borderId="100" xfId="0" applyNumberFormat="1" applyFont="1" applyFill="1" applyBorder="1" applyAlignment="1">
      <alignment horizontal="right"/>
    </xf>
    <xf numFmtId="184" fontId="4" fillId="0" borderId="105" xfId="0" quotePrefix="1" applyNumberFormat="1" applyFont="1" applyFill="1" applyBorder="1" applyAlignment="1">
      <alignment horizontal="right"/>
    </xf>
    <xf numFmtId="184" fontId="4" fillId="0" borderId="90" xfId="0" quotePrefix="1" applyNumberFormat="1" applyFont="1" applyFill="1" applyBorder="1" applyAlignment="1">
      <alignment horizontal="right"/>
    </xf>
    <xf numFmtId="184" fontId="13" fillId="0" borderId="8" xfId="0" quotePrefix="1" applyNumberFormat="1" applyFont="1" applyFill="1" applyBorder="1" applyAlignment="1">
      <alignment horizontal="right"/>
    </xf>
    <xf numFmtId="184" fontId="13" fillId="0" borderId="38" xfId="0" quotePrefix="1" applyNumberFormat="1" applyFont="1" applyFill="1" applyBorder="1" applyAlignment="1">
      <alignment horizontal="right"/>
    </xf>
    <xf numFmtId="184" fontId="4" fillId="0" borderId="94" xfId="0" applyNumberFormat="1" applyFont="1" applyFill="1" applyBorder="1" applyAlignment="1">
      <alignment horizontal="right"/>
    </xf>
    <xf numFmtId="184" fontId="4" fillId="0" borderId="51" xfId="0" applyNumberFormat="1" applyFont="1" applyFill="1" applyBorder="1" applyAlignment="1">
      <alignment horizontal="right"/>
    </xf>
    <xf numFmtId="194" fontId="0" fillId="0" borderId="91" xfId="1" applyNumberFormat="1" applyFont="1" applyBorder="1" applyAlignment="1">
      <alignment horizontal="right" vertical="center"/>
    </xf>
    <xf numFmtId="194" fontId="0" fillId="0" borderId="58" xfId="1" applyNumberFormat="1" applyFont="1" applyBorder="1" applyAlignment="1">
      <alignment horizontal="right" vertical="center"/>
    </xf>
    <xf numFmtId="194" fontId="0" fillId="0" borderId="25" xfId="1" applyNumberFormat="1" applyFont="1" applyBorder="1" applyAlignment="1">
      <alignment horizontal="right" vertical="center"/>
    </xf>
    <xf numFmtId="194" fontId="0" fillId="0" borderId="59" xfId="1" applyNumberFormat="1" applyFont="1" applyBorder="1" applyAlignment="1">
      <alignment horizontal="right" vertical="center"/>
    </xf>
    <xf numFmtId="194" fontId="0" fillId="0" borderId="26" xfId="1" applyNumberFormat="1" applyFont="1" applyBorder="1" applyAlignment="1">
      <alignment horizontal="right" vertical="center"/>
    </xf>
    <xf numFmtId="194" fontId="0" fillId="0" borderId="43" xfId="1" applyNumberFormat="1" applyFont="1" applyBorder="1" applyAlignment="1">
      <alignment horizontal="right" vertical="center"/>
    </xf>
    <xf numFmtId="194" fontId="0" fillId="0" borderId="92" xfId="1" applyNumberFormat="1" applyFont="1" applyBorder="1" applyAlignment="1">
      <alignment horizontal="right" vertical="center"/>
    </xf>
    <xf numFmtId="194" fontId="0" fillId="0" borderId="27" xfId="1" applyNumberFormat="1" applyFont="1" applyBorder="1" applyAlignment="1">
      <alignment horizontal="right" vertical="center"/>
    </xf>
    <xf numFmtId="194" fontId="0" fillId="0" borderId="28" xfId="1" applyNumberFormat="1" applyFont="1" applyBorder="1" applyAlignment="1">
      <alignment horizontal="right" vertical="center"/>
    </xf>
    <xf numFmtId="196" fontId="13" fillId="0" borderId="37" xfId="0" quotePrefix="1" applyNumberFormat="1" applyFont="1" applyFill="1" applyBorder="1" applyAlignment="1">
      <alignment horizontal="right"/>
    </xf>
    <xf numFmtId="193" fontId="13" fillId="0" borderId="49" xfId="1" quotePrefix="1" applyNumberFormat="1" applyFont="1" applyFill="1" applyBorder="1" applyAlignment="1">
      <alignment horizontal="right"/>
    </xf>
    <xf numFmtId="193" fontId="13" fillId="0" borderId="37" xfId="1" quotePrefix="1" applyNumberFormat="1" applyFont="1" applyFill="1" applyBorder="1" applyAlignment="1">
      <alignment horizontal="right"/>
    </xf>
    <xf numFmtId="193" fontId="13" fillId="0" borderId="86" xfId="1" quotePrefix="1" applyNumberFormat="1" applyFont="1" applyFill="1" applyBorder="1" applyAlignment="1">
      <alignment horizontal="right"/>
    </xf>
    <xf numFmtId="196" fontId="4" fillId="4" borderId="35" xfId="0" applyNumberFormat="1" applyFont="1" applyFill="1" applyBorder="1" applyAlignment="1">
      <alignment horizontal="right"/>
    </xf>
    <xf numFmtId="177" fontId="3" fillId="0" borderId="107" xfId="0" applyNumberFormat="1" applyFont="1" applyFill="1" applyBorder="1" applyAlignment="1">
      <alignment vertical="center"/>
    </xf>
    <xf numFmtId="196" fontId="4" fillId="5" borderId="5" xfId="0" applyNumberFormat="1" applyFont="1" applyFill="1" applyBorder="1" applyAlignment="1">
      <alignment horizontal="right"/>
    </xf>
    <xf numFmtId="196" fontId="13" fillId="0" borderId="3" xfId="0" quotePrefix="1" applyNumberFormat="1" applyFont="1" applyFill="1" applyBorder="1" applyAlignment="1">
      <alignment horizontal="right"/>
    </xf>
    <xf numFmtId="0" fontId="20" fillId="0" borderId="0" xfId="0" applyFont="1" applyAlignment="1">
      <alignment horizontal="justify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20" fillId="0" borderId="108" xfId="0" applyFont="1" applyBorder="1" applyAlignment="1">
      <alignment horizontal="justify" vertical="top" wrapText="1"/>
    </xf>
    <xf numFmtId="0" fontId="4" fillId="0" borderId="109" xfId="0" applyFont="1" applyBorder="1" applyAlignment="1">
      <alignment horizontal="justify" vertical="top" wrapText="1"/>
    </xf>
    <xf numFmtId="0" fontId="4" fillId="0" borderId="109" xfId="0" applyFont="1" applyBorder="1" applyAlignment="1">
      <alignment horizontal="left" vertical="top" wrapText="1"/>
    </xf>
    <xf numFmtId="0" fontId="20" fillId="0" borderId="110" xfId="0" applyFont="1" applyBorder="1" applyAlignment="1">
      <alignment horizontal="justify" vertical="top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Border="1">
      <alignment vertical="center"/>
    </xf>
    <xf numFmtId="0" fontId="0" fillId="0" borderId="0" xfId="0" applyAlignment="1">
      <alignment vertical="center"/>
    </xf>
    <xf numFmtId="193" fontId="13" fillId="4" borderId="49" xfId="1" quotePrefix="1" applyNumberFormat="1" applyFont="1" applyFill="1" applyBorder="1" applyAlignment="1">
      <alignment horizontal="right"/>
    </xf>
    <xf numFmtId="177" fontId="12" fillId="4" borderId="112" xfId="0" applyNumberFormat="1" applyFont="1" applyFill="1" applyBorder="1" applyAlignment="1">
      <alignment vertical="center"/>
    </xf>
    <xf numFmtId="193" fontId="13" fillId="4" borderId="37" xfId="1" quotePrefix="1" applyNumberFormat="1" applyFont="1" applyFill="1" applyBorder="1" applyAlignment="1">
      <alignment horizontal="right"/>
    </xf>
    <xf numFmtId="0" fontId="18" fillId="5" borderId="58" xfId="0" applyFont="1" applyFill="1" applyBorder="1" applyAlignment="1">
      <alignment horizontal="center" vertical="center"/>
    </xf>
    <xf numFmtId="192" fontId="18" fillId="5" borderId="58" xfId="1" quotePrefix="1" applyNumberFormat="1" applyFont="1" applyFill="1" applyBorder="1" applyAlignment="1">
      <alignment horizontal="center" vertical="center"/>
    </xf>
    <xf numFmtId="184" fontId="18" fillId="5" borderId="59" xfId="0" applyNumberFormat="1" applyFont="1" applyFill="1" applyBorder="1" applyAlignment="1">
      <alignment horizontal="center" vertical="center"/>
    </xf>
    <xf numFmtId="190" fontId="4" fillId="5" borderId="25" xfId="0" applyNumberFormat="1" applyFont="1" applyFill="1" applyBorder="1" applyAlignment="1">
      <alignment vertical="center"/>
    </xf>
    <xf numFmtId="190" fontId="0" fillId="5" borderId="26" xfId="0" applyNumberFormat="1" applyFill="1" applyBorder="1">
      <alignment vertical="center"/>
    </xf>
    <xf numFmtId="190" fontId="4" fillId="5" borderId="25" xfId="0" quotePrefix="1" applyNumberFormat="1" applyFont="1" applyFill="1" applyBorder="1" applyAlignment="1">
      <alignment vertical="center"/>
    </xf>
    <xf numFmtId="190" fontId="4" fillId="5" borderId="5" xfId="0" quotePrefix="1" applyNumberFormat="1" applyFont="1" applyFill="1" applyBorder="1" applyAlignment="1">
      <alignment horizontal="right"/>
    </xf>
    <xf numFmtId="190" fontId="4" fillId="5" borderId="6" xfId="0" quotePrefix="1" applyNumberFormat="1" applyFont="1" applyFill="1" applyBorder="1" applyAlignment="1">
      <alignment horizontal="right"/>
    </xf>
    <xf numFmtId="190" fontId="4" fillId="5" borderId="76" xfId="0" quotePrefix="1" applyNumberFormat="1" applyFont="1" applyFill="1" applyBorder="1" applyAlignment="1">
      <alignment horizontal="right"/>
    </xf>
    <xf numFmtId="190" fontId="4" fillId="5" borderId="102" xfId="0" quotePrefix="1" applyNumberFormat="1" applyFont="1" applyFill="1" applyBorder="1" applyAlignment="1">
      <alignment horizontal="right"/>
    </xf>
    <xf numFmtId="190" fontId="4" fillId="5" borderId="2" xfId="0" quotePrefix="1" applyNumberFormat="1" applyFont="1" applyFill="1" applyBorder="1" applyAlignment="1">
      <alignment horizontal="right"/>
    </xf>
    <xf numFmtId="190" fontId="4" fillId="5" borderId="2" xfId="0" applyNumberFormat="1" applyFont="1" applyFill="1" applyBorder="1" applyAlignment="1">
      <alignment horizontal="right"/>
    </xf>
    <xf numFmtId="190" fontId="4" fillId="5" borderId="103" xfId="0" quotePrefix="1" applyNumberFormat="1" applyFont="1" applyFill="1" applyBorder="1" applyAlignment="1">
      <alignment horizontal="right"/>
    </xf>
    <xf numFmtId="190" fontId="4" fillId="5" borderId="104" xfId="0" quotePrefix="1" applyNumberFormat="1" applyFont="1" applyFill="1" applyBorder="1" applyAlignment="1">
      <alignment horizontal="right"/>
    </xf>
    <xf numFmtId="190" fontId="4" fillId="5" borderId="113" xfId="0" quotePrefix="1" applyNumberFormat="1" applyFont="1" applyFill="1" applyBorder="1" applyAlignment="1">
      <alignment horizontal="right"/>
    </xf>
    <xf numFmtId="190" fontId="4" fillId="5" borderId="104" xfId="0" applyNumberFormat="1" applyFont="1" applyFill="1" applyBorder="1" applyAlignment="1">
      <alignment horizontal="right"/>
    </xf>
    <xf numFmtId="190" fontId="4" fillId="5" borderId="113" xfId="0" applyNumberFormat="1" applyFont="1" applyFill="1" applyBorder="1" applyAlignment="1">
      <alignment horizontal="right"/>
    </xf>
    <xf numFmtId="190" fontId="4" fillId="5" borderId="114" xfId="0" quotePrefix="1" applyNumberFormat="1" applyFont="1" applyFill="1" applyBorder="1" applyAlignment="1">
      <alignment horizontal="right"/>
    </xf>
    <xf numFmtId="190" fontId="4" fillId="5" borderId="115" xfId="0" quotePrefix="1" applyNumberFormat="1" applyFont="1" applyFill="1" applyBorder="1" applyAlignment="1">
      <alignment horizontal="right"/>
    </xf>
    <xf numFmtId="190" fontId="4" fillId="5" borderId="102" xfId="0" applyNumberFormat="1" applyFont="1" applyFill="1" applyBorder="1" applyAlignment="1">
      <alignment horizontal="right"/>
    </xf>
    <xf numFmtId="190" fontId="4" fillId="5" borderId="42" xfId="0" applyNumberFormat="1" applyFont="1" applyFill="1" applyBorder="1" applyAlignment="1">
      <alignment horizontal="right"/>
    </xf>
    <xf numFmtId="190" fontId="4" fillId="5" borderId="103" xfId="0" applyNumberFormat="1" applyFont="1" applyFill="1" applyBorder="1" applyAlignment="1">
      <alignment horizontal="right"/>
    </xf>
    <xf numFmtId="190" fontId="4" fillId="5" borderId="101" xfId="0" quotePrefix="1" applyNumberFormat="1" applyFont="1" applyFill="1" applyBorder="1" applyAlignment="1">
      <alignment horizontal="right"/>
    </xf>
    <xf numFmtId="190" fontId="4" fillId="5" borderId="48" xfId="0" quotePrefix="1" applyNumberFormat="1" applyFont="1" applyFill="1" applyBorder="1" applyAlignment="1">
      <alignment horizontal="right"/>
    </xf>
    <xf numFmtId="0" fontId="0" fillId="5" borderId="11" xfId="0" applyFill="1" applyBorder="1">
      <alignment vertical="center"/>
    </xf>
    <xf numFmtId="184" fontId="4" fillId="5" borderId="58" xfId="0" quotePrefix="1" applyNumberFormat="1" applyFont="1" applyFill="1" applyBorder="1" applyAlignment="1">
      <alignment horizontal="center" vertical="center"/>
    </xf>
    <xf numFmtId="184" fontId="4" fillId="5" borderId="59" xfId="0" quotePrefix="1" applyNumberFormat="1" applyFont="1" applyFill="1" applyBorder="1" applyAlignment="1">
      <alignment horizontal="center" vertical="center"/>
    </xf>
    <xf numFmtId="194" fontId="8" fillId="5" borderId="58" xfId="1" applyNumberFormat="1" applyFont="1" applyFill="1" applyBorder="1" applyAlignment="1">
      <alignment horizontal="right" vertical="center"/>
    </xf>
    <xf numFmtId="194" fontId="8" fillId="5" borderId="25" xfId="1" applyNumberFormat="1" applyFont="1" applyFill="1" applyBorder="1" applyAlignment="1">
      <alignment horizontal="right" vertical="center"/>
    </xf>
    <xf numFmtId="194" fontId="8" fillId="5" borderId="117" xfId="1" applyNumberFormat="1" applyFont="1" applyFill="1" applyBorder="1" applyAlignment="1">
      <alignment horizontal="right" vertical="center"/>
    </xf>
    <xf numFmtId="194" fontId="8" fillId="5" borderId="118" xfId="1" applyNumberFormat="1" applyFont="1" applyFill="1" applyBorder="1" applyAlignment="1">
      <alignment horizontal="right" vertical="center"/>
    </xf>
    <xf numFmtId="194" fontId="8" fillId="5" borderId="26" xfId="1" applyNumberFormat="1" applyFont="1" applyFill="1" applyBorder="1" applyAlignment="1">
      <alignment horizontal="right" vertical="center"/>
    </xf>
    <xf numFmtId="194" fontId="8" fillId="5" borderId="111" xfId="1" applyNumberFormat="1" applyFont="1" applyFill="1" applyBorder="1" applyAlignment="1">
      <alignment horizontal="right" vertical="center"/>
    </xf>
    <xf numFmtId="194" fontId="8" fillId="5" borderId="119" xfId="1" applyNumberFormat="1" applyFont="1" applyFill="1" applyBorder="1" applyAlignment="1">
      <alignment horizontal="right" vertical="center"/>
    </xf>
    <xf numFmtId="194" fontId="8" fillId="5" borderId="27" xfId="1" applyNumberFormat="1" applyFont="1" applyFill="1" applyBorder="1" applyAlignment="1">
      <alignment horizontal="right" vertical="center"/>
    </xf>
    <xf numFmtId="194" fontId="8" fillId="5" borderId="112" xfId="1" applyNumberFormat="1" applyFont="1" applyFill="1" applyBorder="1" applyAlignment="1">
      <alignment horizontal="right" vertical="center"/>
    </xf>
    <xf numFmtId="194" fontId="8" fillId="5" borderId="120" xfId="1" applyNumberFormat="1" applyFont="1" applyFill="1" applyBorder="1" applyAlignment="1">
      <alignment horizontal="right" vertical="center"/>
    </xf>
    <xf numFmtId="196" fontId="4" fillId="5" borderId="121" xfId="0" applyNumberFormat="1" applyFont="1" applyFill="1" applyBorder="1" applyAlignment="1">
      <alignment horizontal="right"/>
    </xf>
    <xf numFmtId="196" fontId="4" fillId="5" borderId="122" xfId="0" applyNumberFormat="1" applyFont="1" applyFill="1" applyBorder="1" applyAlignment="1">
      <alignment horizontal="right"/>
    </xf>
    <xf numFmtId="196" fontId="4" fillId="5" borderId="39" xfId="0" applyNumberFormat="1" applyFont="1" applyFill="1" applyBorder="1" applyAlignment="1">
      <alignment horizontal="right"/>
    </xf>
    <xf numFmtId="193" fontId="4" fillId="5" borderId="39" xfId="0" applyNumberFormat="1" applyFont="1" applyFill="1" applyBorder="1" applyAlignment="1">
      <alignment horizontal="right"/>
    </xf>
    <xf numFmtId="193" fontId="4" fillId="5" borderId="40" xfId="0" applyNumberFormat="1" applyFont="1" applyFill="1" applyBorder="1" applyAlignment="1">
      <alignment horizontal="right"/>
    </xf>
    <xf numFmtId="196" fontId="4" fillId="5" borderId="31" xfId="0" applyNumberFormat="1" applyFont="1" applyFill="1" applyBorder="1" applyAlignment="1">
      <alignment horizontal="right"/>
    </xf>
    <xf numFmtId="196" fontId="4" fillId="5" borderId="104" xfId="0" applyNumberFormat="1" applyFont="1" applyFill="1" applyBorder="1" applyAlignment="1">
      <alignment horizontal="right"/>
    </xf>
    <xf numFmtId="193" fontId="4" fillId="5" borderId="104" xfId="0" applyNumberFormat="1" applyFont="1" applyFill="1" applyBorder="1" applyAlignment="1">
      <alignment horizontal="right"/>
    </xf>
    <xf numFmtId="193" fontId="4" fillId="5" borderId="106" xfId="0" applyNumberFormat="1" applyFont="1" applyFill="1" applyBorder="1" applyAlignment="1">
      <alignment horizontal="right"/>
    </xf>
    <xf numFmtId="196" fontId="4" fillId="5" borderId="114" xfId="0" applyNumberFormat="1" applyFont="1" applyFill="1" applyBorder="1" applyAlignment="1">
      <alignment horizontal="right"/>
    </xf>
    <xf numFmtId="196" fontId="4" fillId="5" borderId="115" xfId="0" applyNumberFormat="1" applyFont="1" applyFill="1" applyBorder="1" applyAlignment="1">
      <alignment horizontal="right"/>
    </xf>
    <xf numFmtId="193" fontId="4" fillId="5" borderId="115" xfId="0" applyNumberFormat="1" applyFont="1" applyFill="1" applyBorder="1" applyAlignment="1">
      <alignment horizontal="right"/>
    </xf>
    <xf numFmtId="193" fontId="4" fillId="5" borderId="123" xfId="0" applyNumberFormat="1" applyFont="1" applyFill="1" applyBorder="1" applyAlignment="1">
      <alignment horizontal="right"/>
    </xf>
    <xf numFmtId="196" fontId="4" fillId="5" borderId="124" xfId="0" applyNumberFormat="1" applyFont="1" applyFill="1" applyBorder="1" applyAlignment="1">
      <alignment horizontal="right"/>
    </xf>
    <xf numFmtId="196" fontId="4" fillId="5" borderId="125" xfId="0" applyNumberFormat="1" applyFont="1" applyFill="1" applyBorder="1" applyAlignment="1">
      <alignment horizontal="right"/>
    </xf>
    <xf numFmtId="185" fontId="4" fillId="5" borderId="125" xfId="0" applyNumberFormat="1" applyFont="1" applyFill="1" applyBorder="1" applyAlignment="1">
      <alignment horizontal="right"/>
    </xf>
    <xf numFmtId="185" fontId="4" fillId="5" borderId="126" xfId="0" applyNumberFormat="1" applyFont="1" applyFill="1" applyBorder="1" applyAlignment="1">
      <alignment horizontal="right"/>
    </xf>
    <xf numFmtId="196" fontId="4" fillId="5" borderId="103" xfId="0" applyNumberFormat="1" applyFont="1" applyFill="1" applyBorder="1" applyAlignment="1">
      <alignment horizontal="right"/>
    </xf>
    <xf numFmtId="185" fontId="4" fillId="5" borderId="104" xfId="0" applyNumberFormat="1" applyFont="1" applyFill="1" applyBorder="1" applyAlignment="1">
      <alignment horizontal="right"/>
    </xf>
    <xf numFmtId="185" fontId="4" fillId="5" borderId="113" xfId="0" applyNumberFormat="1" applyFont="1" applyFill="1" applyBorder="1" applyAlignment="1">
      <alignment horizontal="right"/>
    </xf>
    <xf numFmtId="185" fontId="4" fillId="5" borderId="115" xfId="0" applyNumberFormat="1" applyFont="1" applyFill="1" applyBorder="1" applyAlignment="1">
      <alignment horizontal="right"/>
    </xf>
    <xf numFmtId="185" fontId="4" fillId="5" borderId="116" xfId="0" applyNumberFormat="1" applyFont="1" applyFill="1" applyBorder="1" applyAlignment="1">
      <alignment horizontal="right"/>
    </xf>
    <xf numFmtId="185" fontId="4" fillId="5" borderId="106" xfId="0" applyNumberFormat="1" applyFont="1" applyFill="1" applyBorder="1" applyAlignment="1">
      <alignment horizontal="right"/>
    </xf>
    <xf numFmtId="185" fontId="4" fillId="5" borderId="123" xfId="0" applyNumberFormat="1" applyFont="1" applyFill="1" applyBorder="1" applyAlignment="1">
      <alignment horizontal="right"/>
    </xf>
    <xf numFmtId="196" fontId="4" fillId="5" borderId="102" xfId="1" applyNumberFormat="1" applyFont="1" applyFill="1" applyBorder="1" applyAlignment="1">
      <alignment horizontal="right"/>
    </xf>
    <xf numFmtId="196" fontId="4" fillId="5" borderId="30" xfId="0" applyNumberFormat="1" applyFont="1" applyFill="1" applyBorder="1" applyAlignment="1">
      <alignment horizontal="right"/>
    </xf>
    <xf numFmtId="196" fontId="4" fillId="5" borderId="2" xfId="0" applyNumberFormat="1" applyFont="1" applyFill="1" applyBorder="1" applyAlignment="1">
      <alignment horizontal="right"/>
    </xf>
    <xf numFmtId="193" fontId="4" fillId="5" borderId="2" xfId="1" applyNumberFormat="1" applyFont="1" applyFill="1" applyBorder="1" applyAlignment="1">
      <alignment horizontal="right"/>
    </xf>
    <xf numFmtId="193" fontId="4" fillId="5" borderId="105" xfId="1" applyNumberFormat="1" applyFont="1" applyFill="1" applyBorder="1" applyAlignment="1">
      <alignment horizontal="right"/>
    </xf>
    <xf numFmtId="195" fontId="13" fillId="5" borderId="25" xfId="0" applyNumberFormat="1" applyFont="1" applyFill="1" applyBorder="1" applyAlignment="1">
      <alignment horizontal="right" vertical="center"/>
    </xf>
    <xf numFmtId="193" fontId="13" fillId="5" borderId="25" xfId="0" applyNumberFormat="1" applyFont="1" applyFill="1" applyBorder="1" applyAlignment="1">
      <alignment horizontal="right" vertical="center"/>
    </xf>
    <xf numFmtId="193" fontId="13" fillId="5" borderId="43" xfId="0" applyNumberFormat="1" applyFont="1" applyFill="1" applyBorder="1" applyAlignment="1">
      <alignment horizontal="right" vertical="center"/>
    </xf>
    <xf numFmtId="196" fontId="4" fillId="5" borderId="130" xfId="0" applyNumberFormat="1" applyFont="1" applyFill="1" applyBorder="1" applyAlignment="1">
      <alignment horizontal="right"/>
    </xf>
    <xf numFmtId="185" fontId="4" fillId="5" borderId="130" xfId="0" applyNumberFormat="1" applyFont="1" applyFill="1" applyBorder="1" applyAlignment="1">
      <alignment horizontal="right"/>
    </xf>
    <xf numFmtId="185" fontId="4" fillId="5" borderId="131" xfId="0" applyNumberFormat="1" applyFont="1" applyFill="1" applyBorder="1" applyAlignment="1">
      <alignment horizontal="right"/>
    </xf>
    <xf numFmtId="185" fontId="4" fillId="5" borderId="2" xfId="0" applyNumberFormat="1" applyFont="1" applyFill="1" applyBorder="1" applyAlignment="1">
      <alignment horizontal="right"/>
    </xf>
    <xf numFmtId="185" fontId="4" fillId="5" borderId="105" xfId="0" applyNumberFormat="1" applyFont="1" applyFill="1" applyBorder="1" applyAlignment="1">
      <alignment horizontal="right"/>
    </xf>
    <xf numFmtId="196" fontId="4" fillId="5" borderId="48" xfId="0" applyNumberFormat="1" applyFont="1" applyFill="1" applyBorder="1" applyAlignment="1">
      <alignment horizontal="right"/>
    </xf>
    <xf numFmtId="185" fontId="4" fillId="5" borderId="48" xfId="0" applyNumberFormat="1" applyFont="1" applyFill="1" applyBorder="1" applyAlignment="1">
      <alignment horizontal="right"/>
    </xf>
    <xf numFmtId="185" fontId="4" fillId="5" borderId="94" xfId="0" applyNumberFormat="1" applyFont="1" applyFill="1" applyBorder="1" applyAlignment="1">
      <alignment horizontal="right"/>
    </xf>
    <xf numFmtId="196" fontId="4" fillId="5" borderId="132" xfId="0" applyNumberFormat="1" applyFont="1" applyFill="1" applyBorder="1" applyAlignment="1">
      <alignment horizontal="right"/>
    </xf>
    <xf numFmtId="196" fontId="4" fillId="5" borderId="133" xfId="0" applyNumberFormat="1" applyFont="1" applyFill="1" applyBorder="1" applyAlignment="1">
      <alignment horizontal="right"/>
    </xf>
    <xf numFmtId="185" fontId="4" fillId="5" borderId="133" xfId="0" applyNumberFormat="1" applyFont="1" applyFill="1" applyBorder="1" applyAlignment="1">
      <alignment horizontal="right"/>
    </xf>
    <xf numFmtId="177" fontId="12" fillId="5" borderId="134" xfId="0" applyNumberFormat="1" applyFont="1" applyFill="1" applyBorder="1" applyAlignment="1">
      <alignment vertical="center"/>
    </xf>
    <xf numFmtId="193" fontId="13" fillId="5" borderId="52" xfId="1" applyNumberFormat="1" applyFont="1" applyFill="1" applyBorder="1">
      <alignment vertical="center"/>
    </xf>
    <xf numFmtId="193" fontId="13" fillId="5" borderId="129" xfId="1" applyNumberFormat="1" applyFont="1" applyFill="1" applyBorder="1">
      <alignment vertical="center"/>
    </xf>
    <xf numFmtId="193" fontId="13" fillId="5" borderId="27" xfId="1" applyNumberFormat="1" applyFont="1" applyFill="1" applyBorder="1">
      <alignment vertical="center"/>
    </xf>
    <xf numFmtId="193" fontId="13" fillId="5" borderId="28" xfId="1" applyNumberFormat="1" applyFont="1" applyFill="1" applyBorder="1">
      <alignment vertical="center"/>
    </xf>
    <xf numFmtId="38" fontId="8" fillId="5" borderId="25" xfId="1" applyFont="1" applyFill="1" applyBorder="1">
      <alignment vertical="center"/>
    </xf>
    <xf numFmtId="192" fontId="4" fillId="0" borderId="127" xfId="0" applyNumberFormat="1" applyFont="1" applyFill="1" applyBorder="1" applyAlignment="1">
      <alignment horizontal="right"/>
    </xf>
    <xf numFmtId="192" fontId="4" fillId="0" borderId="127" xfId="0" applyNumberFormat="1" applyFont="1" applyFill="1" applyBorder="1" applyAlignment="1">
      <alignment horizontal="center"/>
    </xf>
    <xf numFmtId="190" fontId="4" fillId="5" borderId="25" xfId="0" applyNumberFormat="1" applyFont="1" applyFill="1" applyBorder="1" applyAlignment="1">
      <alignment horizontal="right"/>
    </xf>
    <xf numFmtId="190" fontId="4" fillId="0" borderId="25" xfId="0" applyNumberFormat="1" applyFont="1" applyFill="1" applyBorder="1" applyAlignment="1">
      <alignment horizontal="right"/>
    </xf>
    <xf numFmtId="190" fontId="4" fillId="0" borderId="67" xfId="0" applyNumberFormat="1" applyFont="1" applyFill="1" applyBorder="1" applyAlignment="1">
      <alignment horizontal="right"/>
    </xf>
    <xf numFmtId="190" fontId="4" fillId="5" borderId="27" xfId="0" applyNumberFormat="1" applyFont="1" applyFill="1" applyBorder="1" applyAlignment="1">
      <alignment horizontal="right"/>
    </xf>
    <xf numFmtId="190" fontId="4" fillId="0" borderId="27" xfId="0" applyNumberFormat="1" applyFont="1" applyFill="1" applyBorder="1" applyAlignment="1">
      <alignment horizontal="right"/>
    </xf>
    <xf numFmtId="190" fontId="4" fillId="0" borderId="135" xfId="0" applyNumberFormat="1" applyFont="1" applyFill="1" applyBorder="1" applyAlignment="1">
      <alignment horizontal="right"/>
    </xf>
    <xf numFmtId="184" fontId="4" fillId="5" borderId="25" xfId="0" applyNumberFormat="1" applyFont="1" applyFill="1" applyBorder="1" applyAlignment="1">
      <alignment horizontal="right"/>
    </xf>
    <xf numFmtId="184" fontId="4" fillId="5" borderId="43" xfId="0" applyNumberFormat="1" applyFont="1" applyFill="1" applyBorder="1" applyAlignment="1">
      <alignment horizontal="right"/>
    </xf>
    <xf numFmtId="184" fontId="4" fillId="5" borderId="27" xfId="0" applyNumberFormat="1" applyFont="1" applyFill="1" applyBorder="1" applyAlignment="1">
      <alignment horizontal="right"/>
    </xf>
    <xf numFmtId="184" fontId="4" fillId="5" borderId="28" xfId="0" applyNumberFormat="1" applyFont="1" applyFill="1" applyBorder="1" applyAlignment="1">
      <alignment horizontal="right"/>
    </xf>
    <xf numFmtId="190" fontId="13" fillId="5" borderId="25" xfId="0" applyNumberFormat="1" applyFont="1" applyFill="1" applyBorder="1">
      <alignment vertical="center"/>
    </xf>
    <xf numFmtId="190" fontId="0" fillId="5" borderId="25" xfId="0" applyNumberFormat="1" applyFill="1" applyBorder="1">
      <alignment vertical="center"/>
    </xf>
    <xf numFmtId="190" fontId="13" fillId="5" borderId="25" xfId="1" quotePrefix="1" applyNumberFormat="1" applyFont="1" applyFill="1" applyBorder="1" applyAlignment="1">
      <alignment horizontal="right"/>
    </xf>
    <xf numFmtId="186" fontId="13" fillId="5" borderId="136" xfId="1" quotePrefix="1" applyNumberFormat="1" applyFont="1" applyFill="1" applyBorder="1" applyAlignment="1">
      <alignment horizontal="right"/>
    </xf>
    <xf numFmtId="186" fontId="13" fillId="5" borderId="39" xfId="0" quotePrefix="1" applyNumberFormat="1" applyFont="1" applyFill="1" applyBorder="1" applyAlignment="1">
      <alignment horizontal="right"/>
    </xf>
    <xf numFmtId="186" fontId="13" fillId="5" borderId="25" xfId="0" quotePrefix="1" applyNumberFormat="1" applyFont="1" applyFill="1" applyBorder="1" applyAlignment="1">
      <alignment horizontal="right"/>
    </xf>
    <xf numFmtId="186" fontId="13" fillId="4" borderId="53" xfId="0" quotePrefix="1" applyNumberFormat="1" applyFont="1" applyFill="1" applyBorder="1" applyAlignment="1">
      <alignment horizontal="right"/>
    </xf>
    <xf numFmtId="186" fontId="13" fillId="4" borderId="49" xfId="0" quotePrefix="1" applyNumberFormat="1" applyFont="1" applyFill="1" applyBorder="1" applyAlignment="1">
      <alignment horizontal="right"/>
    </xf>
    <xf numFmtId="186" fontId="13" fillId="4" borderId="10" xfId="1" quotePrefix="1" applyNumberFormat="1" applyFont="1" applyFill="1" applyBorder="1" applyAlignment="1">
      <alignment horizontal="right"/>
    </xf>
    <xf numFmtId="186" fontId="13" fillId="4" borderId="27" xfId="1" quotePrefix="1" applyNumberFormat="1" applyFont="1" applyFill="1" applyBorder="1" applyAlignment="1">
      <alignment horizontal="right"/>
    </xf>
    <xf numFmtId="186" fontId="13" fillId="4" borderId="112" xfId="1" quotePrefix="1" applyNumberFormat="1" applyFont="1" applyFill="1" applyBorder="1" applyAlignment="1">
      <alignment horizontal="right"/>
    </xf>
    <xf numFmtId="186" fontId="13" fillId="4" borderId="3" xfId="0" quotePrefix="1" applyNumberFormat="1" applyFont="1" applyFill="1" applyBorder="1" applyAlignment="1">
      <alignment horizontal="right"/>
    </xf>
    <xf numFmtId="186" fontId="13" fillId="4" borderId="37" xfId="0" quotePrefix="1" applyNumberFormat="1" applyFont="1" applyFill="1" applyBorder="1" applyAlignment="1">
      <alignment horizontal="right"/>
    </xf>
    <xf numFmtId="186" fontId="13" fillId="5" borderId="44" xfId="1" applyNumberFormat="1" applyFont="1" applyFill="1" applyBorder="1">
      <alignment vertical="center"/>
    </xf>
    <xf numFmtId="186" fontId="13" fillId="5" borderId="52" xfId="1" applyNumberFormat="1" applyFont="1" applyFill="1" applyBorder="1">
      <alignment vertical="center"/>
    </xf>
    <xf numFmtId="186" fontId="13" fillId="5" borderId="134" xfId="1" applyNumberFormat="1" applyFont="1" applyFill="1" applyBorder="1">
      <alignment vertical="center"/>
    </xf>
    <xf numFmtId="186" fontId="13" fillId="5" borderId="10" xfId="1" applyNumberFormat="1" applyFont="1" applyFill="1" applyBorder="1">
      <alignment vertical="center"/>
    </xf>
    <xf numFmtId="186" fontId="13" fillId="5" borderId="27" xfId="1" applyNumberFormat="1" applyFont="1" applyFill="1" applyBorder="1">
      <alignment vertical="center"/>
    </xf>
    <xf numFmtId="186" fontId="13" fillId="5" borderId="112" xfId="1" applyNumberFormat="1" applyFont="1" applyFill="1" applyBorder="1">
      <alignment vertical="center"/>
    </xf>
    <xf numFmtId="192" fontId="4" fillId="0" borderId="27" xfId="0" applyNumberFormat="1" applyFont="1" applyFill="1" applyBorder="1" applyAlignment="1">
      <alignment horizontal="center" wrapText="1"/>
    </xf>
    <xf numFmtId="192" fontId="17" fillId="0" borderId="27" xfId="0" applyNumberFormat="1" applyFont="1" applyFill="1" applyBorder="1" applyAlignment="1">
      <alignment horizontal="center" wrapText="1"/>
    </xf>
    <xf numFmtId="192" fontId="17" fillId="0" borderId="28" xfId="0" applyNumberFormat="1" applyFont="1" applyFill="1" applyBorder="1" applyAlignment="1">
      <alignment horizontal="center" wrapText="1"/>
    </xf>
    <xf numFmtId="192" fontId="4" fillId="0" borderId="92" xfId="0" applyNumberFormat="1" applyFont="1" applyFill="1" applyBorder="1" applyAlignment="1">
      <alignment horizontal="center" wrapText="1"/>
    </xf>
    <xf numFmtId="0" fontId="3" fillId="0" borderId="137" xfId="0" applyFont="1" applyFill="1" applyBorder="1" applyAlignment="1">
      <alignment horizontal="center" wrapText="1"/>
    </xf>
    <xf numFmtId="0" fontId="6" fillId="0" borderId="65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 wrapText="1"/>
    </xf>
    <xf numFmtId="0" fontId="6" fillId="0" borderId="60" xfId="0" applyFont="1" applyFill="1" applyBorder="1" applyAlignment="1">
      <alignment horizontal="center"/>
    </xf>
    <xf numFmtId="190" fontId="4" fillId="5" borderId="91" xfId="0" applyNumberFormat="1" applyFont="1" applyFill="1" applyBorder="1" applyAlignment="1">
      <alignment horizontal="right"/>
    </xf>
    <xf numFmtId="190" fontId="4" fillId="5" borderId="58" xfId="0" applyNumberFormat="1" applyFont="1" applyFill="1" applyBorder="1" applyAlignment="1">
      <alignment horizontal="right"/>
    </xf>
    <xf numFmtId="190" fontId="4" fillId="3" borderId="59" xfId="0" applyNumberFormat="1" applyFont="1" applyFill="1" applyBorder="1" applyAlignment="1">
      <alignment horizontal="right"/>
    </xf>
    <xf numFmtId="190" fontId="4" fillId="5" borderId="26" xfId="0" applyNumberFormat="1" applyFont="1" applyFill="1" applyBorder="1" applyAlignment="1">
      <alignment horizontal="right"/>
    </xf>
    <xf numFmtId="190" fontId="4" fillId="3" borderId="43" xfId="0" applyNumberFormat="1" applyFont="1" applyFill="1" applyBorder="1" applyAlignment="1">
      <alignment horizontal="right"/>
    </xf>
    <xf numFmtId="190" fontId="4" fillId="5" borderId="92" xfId="0" applyNumberFormat="1" applyFont="1" applyFill="1" applyBorder="1" applyAlignment="1">
      <alignment horizontal="right"/>
    </xf>
    <xf numFmtId="190" fontId="4" fillId="3" borderId="28" xfId="0" applyNumberFormat="1" applyFont="1" applyFill="1" applyBorder="1" applyAlignment="1">
      <alignment horizontal="right"/>
    </xf>
    <xf numFmtId="190" fontId="4" fillId="5" borderId="59" xfId="0" applyNumberFormat="1" applyFont="1" applyFill="1" applyBorder="1" applyAlignment="1">
      <alignment horizontal="right"/>
    </xf>
    <xf numFmtId="190" fontId="4" fillId="5" borderId="43" xfId="0" applyNumberFormat="1" applyFont="1" applyFill="1" applyBorder="1" applyAlignment="1">
      <alignment horizontal="right"/>
    </xf>
    <xf numFmtId="190" fontId="4" fillId="5" borderId="28" xfId="0" applyNumberFormat="1" applyFont="1" applyFill="1" applyBorder="1" applyAlignment="1">
      <alignment horizontal="right"/>
    </xf>
    <xf numFmtId="0" fontId="5" fillId="0" borderId="33" xfId="0" applyNumberFormat="1" applyFont="1" applyFill="1" applyBorder="1" applyAlignment="1">
      <alignment horizontal="justify" wrapText="1"/>
    </xf>
    <xf numFmtId="0" fontId="5" fillId="0" borderId="8" xfId="0" applyNumberFormat="1" applyFont="1" applyFill="1" applyBorder="1" applyAlignment="1">
      <alignment horizontal="justify" wrapText="1"/>
    </xf>
    <xf numFmtId="0" fontId="5" fillId="0" borderId="7" xfId="0" applyNumberFormat="1" applyFont="1" applyFill="1" applyBorder="1" applyAlignment="1">
      <alignment horizontal="justify" wrapText="1"/>
    </xf>
    <xf numFmtId="0" fontId="0" fillId="0" borderId="38" xfId="0" applyFill="1" applyBorder="1" applyAlignment="1">
      <alignment horizontal="center" vertical="center"/>
    </xf>
    <xf numFmtId="0" fontId="6" fillId="0" borderId="93" xfId="0" applyFont="1" applyFill="1" applyBorder="1" applyAlignment="1">
      <alignment horizontal="center"/>
    </xf>
    <xf numFmtId="184" fontId="4" fillId="5" borderId="91" xfId="0" applyNumberFormat="1" applyFont="1" applyFill="1" applyBorder="1" applyAlignment="1">
      <alignment horizontal="right"/>
    </xf>
    <xf numFmtId="184" fontId="4" fillId="5" borderId="58" xfId="0" applyNumberFormat="1" applyFont="1" applyFill="1" applyBorder="1" applyAlignment="1">
      <alignment horizontal="right"/>
    </xf>
    <xf numFmtId="184" fontId="4" fillId="5" borderId="59" xfId="0" applyNumberFormat="1" applyFont="1" applyFill="1" applyBorder="1" applyAlignment="1">
      <alignment horizontal="right"/>
    </xf>
    <xf numFmtId="184" fontId="4" fillId="5" borderId="26" xfId="0" applyNumberFormat="1" applyFont="1" applyFill="1" applyBorder="1" applyAlignment="1">
      <alignment horizontal="right"/>
    </xf>
    <xf numFmtId="184" fontId="4" fillId="5" borderId="92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 textRotation="255"/>
    </xf>
    <xf numFmtId="177" fontId="3" fillId="0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horizontal="justify" vertical="top" wrapText="1"/>
    </xf>
    <xf numFmtId="38" fontId="3" fillId="4" borderId="0" xfId="1" applyFont="1" applyFill="1" applyBorder="1" applyAlignment="1">
      <alignment horizontal="center" vertical="center"/>
    </xf>
    <xf numFmtId="196" fontId="3" fillId="4" borderId="0" xfId="0" applyNumberFormat="1" applyFont="1" applyFill="1" applyBorder="1" applyAlignment="1">
      <alignment horizontal="right"/>
    </xf>
    <xf numFmtId="193" fontId="3" fillId="4" borderId="0" xfId="0" applyNumberFormat="1" applyFont="1" applyFill="1" applyBorder="1" applyAlignment="1">
      <alignment horizontal="right"/>
    </xf>
    <xf numFmtId="0" fontId="0" fillId="0" borderId="37" xfId="0" applyBorder="1">
      <alignment vertical="center"/>
    </xf>
    <xf numFmtId="177" fontId="3" fillId="5" borderId="147" xfId="0" applyNumberFormat="1" applyFont="1" applyFill="1" applyBorder="1" applyAlignment="1">
      <alignment horizontal="center" vertical="center"/>
    </xf>
    <xf numFmtId="177" fontId="3" fillId="5" borderId="48" xfId="0" applyNumberFormat="1" applyFont="1" applyFill="1" applyBorder="1" applyAlignment="1">
      <alignment horizontal="center" vertical="center"/>
    </xf>
    <xf numFmtId="177" fontId="3" fillId="5" borderId="130" xfId="0" applyNumberFormat="1" applyFont="1" applyFill="1" applyBorder="1" applyAlignment="1">
      <alignment horizontal="center" vertical="center"/>
    </xf>
    <xf numFmtId="177" fontId="3" fillId="5" borderId="58" xfId="0" applyNumberFormat="1" applyFont="1" applyFill="1" applyBorder="1" applyAlignment="1">
      <alignment horizontal="center" vertical="center"/>
    </xf>
    <xf numFmtId="177" fontId="3" fillId="5" borderId="133" xfId="0" applyNumberFormat="1" applyFont="1" applyFill="1" applyBorder="1" applyAlignment="1">
      <alignment horizontal="center" vertical="center"/>
    </xf>
    <xf numFmtId="177" fontId="3" fillId="5" borderId="2" xfId="0" applyNumberFormat="1" applyFont="1" applyFill="1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51" xfId="0" applyBorder="1">
      <alignment vertical="center"/>
    </xf>
    <xf numFmtId="191" fontId="4" fillId="0" borderId="37" xfId="0" applyNumberFormat="1" applyFont="1" applyFill="1" applyBorder="1" applyAlignment="1">
      <alignment horizontal="right"/>
    </xf>
    <xf numFmtId="189" fontId="4" fillId="0" borderId="37" xfId="0" applyNumberFormat="1" applyFont="1" applyFill="1" applyBorder="1" applyAlignment="1">
      <alignment horizontal="right"/>
    </xf>
    <xf numFmtId="180" fontId="4" fillId="0" borderId="37" xfId="0" applyNumberFormat="1" applyFont="1" applyFill="1" applyBorder="1" applyAlignment="1">
      <alignment horizontal="right"/>
    </xf>
    <xf numFmtId="179" fontId="4" fillId="0" borderId="37" xfId="0" applyNumberFormat="1" applyFont="1" applyFill="1" applyBorder="1" applyAlignment="1">
      <alignment horizontal="right"/>
    </xf>
    <xf numFmtId="185" fontId="4" fillId="5" borderId="141" xfId="0" applyNumberFormat="1" applyFont="1" applyFill="1" applyBorder="1" applyAlignment="1">
      <alignment horizontal="right"/>
    </xf>
    <xf numFmtId="196" fontId="4" fillId="5" borderId="146" xfId="0" applyNumberFormat="1" applyFont="1" applyFill="1" applyBorder="1" applyAlignment="1">
      <alignment horizontal="right"/>
    </xf>
    <xf numFmtId="196" fontId="4" fillId="5" borderId="147" xfId="0" applyNumberFormat="1" applyFont="1" applyFill="1" applyBorder="1" applyAlignment="1">
      <alignment horizontal="right"/>
    </xf>
    <xf numFmtId="185" fontId="4" fillId="5" borderId="147" xfId="0" applyNumberFormat="1" applyFont="1" applyFill="1" applyBorder="1" applyAlignment="1">
      <alignment horizontal="right"/>
    </xf>
    <xf numFmtId="196" fontId="4" fillId="5" borderId="91" xfId="0" applyNumberFormat="1" applyFont="1" applyFill="1" applyBorder="1" applyAlignment="1">
      <alignment horizontal="right"/>
    </xf>
    <xf numFmtId="196" fontId="4" fillId="5" borderId="58" xfId="0" applyNumberFormat="1" applyFont="1" applyFill="1" applyBorder="1" applyAlignment="1">
      <alignment horizontal="right"/>
    </xf>
    <xf numFmtId="185" fontId="4" fillId="5" borderId="58" xfId="0" applyNumberFormat="1" applyFont="1" applyFill="1" applyBorder="1" applyAlignment="1">
      <alignment horizontal="right"/>
    </xf>
    <xf numFmtId="196" fontId="4" fillId="5" borderId="138" xfId="0" applyNumberFormat="1" applyFont="1" applyFill="1" applyBorder="1" applyAlignment="1">
      <alignment horizontal="right"/>
    </xf>
    <xf numFmtId="185" fontId="4" fillId="5" borderId="59" xfId="0" applyNumberFormat="1" applyFont="1" applyFill="1" applyBorder="1" applyAlignment="1">
      <alignment horizontal="right"/>
    </xf>
    <xf numFmtId="196" fontId="4" fillId="5" borderId="29" xfId="0" applyNumberFormat="1" applyFont="1" applyFill="1" applyBorder="1" applyAlignment="1">
      <alignment horizontal="right"/>
    </xf>
    <xf numFmtId="185" fontId="4" fillId="5" borderId="154" xfId="0" applyNumberFormat="1" applyFont="1" applyFill="1" applyBorder="1" applyAlignment="1">
      <alignment horizontal="right"/>
    </xf>
    <xf numFmtId="38" fontId="4" fillId="5" borderId="48" xfId="1" applyFont="1" applyFill="1" applyBorder="1" applyAlignment="1">
      <alignment horizontal="center" vertical="center"/>
    </xf>
    <xf numFmtId="0" fontId="3" fillId="0" borderId="129" xfId="0" applyFont="1" applyFill="1" applyBorder="1" applyAlignment="1">
      <alignment wrapText="1"/>
    </xf>
    <xf numFmtId="38" fontId="8" fillId="0" borderId="83" xfId="1" applyFont="1" applyBorder="1">
      <alignment vertical="center"/>
    </xf>
    <xf numFmtId="38" fontId="8" fillId="0" borderId="6" xfId="1" applyFont="1" applyBorder="1">
      <alignment vertical="center"/>
    </xf>
    <xf numFmtId="0" fontId="0" fillId="0" borderId="5" xfId="0" applyBorder="1" applyAlignment="1">
      <alignment horizontal="center" vertical="center"/>
    </xf>
    <xf numFmtId="38" fontId="3" fillId="4" borderId="0" xfId="1" applyFont="1" applyFill="1" applyBorder="1" applyAlignment="1">
      <alignment wrapText="1"/>
    </xf>
    <xf numFmtId="0" fontId="0" fillId="4" borderId="0" xfId="0" applyFill="1" applyBorder="1">
      <alignment vertical="center"/>
    </xf>
    <xf numFmtId="38" fontId="8" fillId="4" borderId="0" xfId="1" applyFont="1" applyFill="1" applyBorder="1">
      <alignment vertical="center"/>
    </xf>
    <xf numFmtId="187" fontId="0" fillId="4" borderId="0" xfId="0" applyNumberFormat="1" applyFill="1" applyBorder="1">
      <alignment vertical="center"/>
    </xf>
    <xf numFmtId="0" fontId="3" fillId="0" borderId="52" xfId="0" applyFont="1" applyFill="1" applyBorder="1" applyAlignment="1">
      <alignment horizontal="center" wrapText="1"/>
    </xf>
    <xf numFmtId="0" fontId="3" fillId="0" borderId="49" xfId="0" applyFont="1" applyFill="1" applyBorder="1" applyAlignment="1">
      <alignment horizontal="center"/>
    </xf>
    <xf numFmtId="192" fontId="3" fillId="0" borderId="134" xfId="0" applyNumberFormat="1" applyFont="1" applyFill="1" applyBorder="1" applyAlignment="1">
      <alignment wrapText="1"/>
    </xf>
    <xf numFmtId="192" fontId="3" fillId="0" borderId="129" xfId="0" applyNumberFormat="1" applyFont="1" applyFill="1" applyBorder="1" applyAlignment="1">
      <alignment wrapText="1"/>
    </xf>
    <xf numFmtId="177" fontId="10" fillId="0" borderId="0" xfId="0" applyNumberFormat="1" applyFont="1" applyFill="1" applyBorder="1" applyAlignment="1">
      <alignment horizontal="center" vertical="center"/>
    </xf>
    <xf numFmtId="190" fontId="4" fillId="4" borderId="0" xfId="0" quotePrefix="1" applyNumberFormat="1" applyFont="1" applyFill="1" applyBorder="1" applyAlignment="1">
      <alignment vertical="center"/>
    </xf>
    <xf numFmtId="190" fontId="0" fillId="4" borderId="0" xfId="0" applyNumberForma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184" fontId="19" fillId="4" borderId="0" xfId="0" quotePrefix="1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37" xfId="0" applyFont="1" applyBorder="1" applyAlignment="1">
      <alignment vertical="center"/>
    </xf>
    <xf numFmtId="177" fontId="3" fillId="0" borderId="49" xfId="0" applyNumberFormat="1" applyFont="1" applyFill="1" applyBorder="1" applyAlignment="1">
      <alignment vertical="center"/>
    </xf>
    <xf numFmtId="0" fontId="0" fillId="0" borderId="49" xfId="0" applyBorder="1">
      <alignment vertical="center"/>
    </xf>
    <xf numFmtId="38" fontId="4" fillId="0" borderId="0" xfId="1" applyFont="1">
      <alignment vertical="center"/>
    </xf>
    <xf numFmtId="0" fontId="24" fillId="0" borderId="0" xfId="0" applyFont="1" applyAlignment="1">
      <alignment horizontal="center" vertical="center"/>
    </xf>
    <xf numFmtId="184" fontId="4" fillId="3" borderId="82" xfId="0" applyNumberFormat="1" applyFont="1" applyFill="1" applyBorder="1" applyAlignment="1">
      <alignment horizontal="center" vertical="center"/>
    </xf>
    <xf numFmtId="184" fontId="4" fillId="3" borderId="83" xfId="0" applyNumberFormat="1" applyFont="1" applyFill="1" applyBorder="1" applyAlignment="1">
      <alignment horizontal="center" vertical="center"/>
    </xf>
    <xf numFmtId="184" fontId="4" fillId="3" borderId="3" xfId="0" applyNumberFormat="1" applyFont="1" applyFill="1" applyBorder="1" applyAlignment="1">
      <alignment horizontal="center" vertical="center"/>
    </xf>
    <xf numFmtId="190" fontId="4" fillId="5" borderId="116" xfId="0" applyNumberFormat="1" applyFont="1" applyFill="1" applyBorder="1" applyAlignment="1">
      <alignment horizontal="right"/>
    </xf>
    <xf numFmtId="190" fontId="4" fillId="5" borderId="48" xfId="0" applyNumberFormat="1" applyFont="1" applyFill="1" applyBorder="1" applyAlignment="1">
      <alignment horizontal="right"/>
    </xf>
    <xf numFmtId="190" fontId="4" fillId="5" borderId="83" xfId="0" applyNumberFormat="1" applyFont="1" applyFill="1" applyBorder="1" applyAlignment="1">
      <alignment horizontal="right"/>
    </xf>
    <xf numFmtId="184" fontId="19" fillId="3" borderId="58" xfId="0" applyNumberFormat="1" applyFont="1" applyFill="1" applyBorder="1" applyAlignment="1">
      <alignment horizontal="center" vertical="center"/>
    </xf>
    <xf numFmtId="196" fontId="4" fillId="5" borderId="50" xfId="0" applyNumberFormat="1" applyFont="1" applyFill="1" applyBorder="1" applyAlignment="1">
      <alignment horizontal="right"/>
    </xf>
    <xf numFmtId="195" fontId="13" fillId="0" borderId="25" xfId="1" quotePrefix="1" applyNumberFormat="1" applyFont="1" applyFill="1" applyBorder="1" applyAlignment="1">
      <alignment horizontal="right" vertical="center"/>
    </xf>
    <xf numFmtId="195" fontId="13" fillId="5" borderId="25" xfId="0" applyNumberFormat="1" applyFont="1" applyFill="1" applyBorder="1" applyAlignment="1">
      <alignment vertical="center"/>
    </xf>
    <xf numFmtId="195" fontId="13" fillId="5" borderId="25" xfId="1" quotePrefix="1" applyNumberFormat="1" applyFont="1" applyFill="1" applyBorder="1" applyAlignment="1">
      <alignment horizontal="right" vertical="center"/>
    </xf>
    <xf numFmtId="195" fontId="13" fillId="5" borderId="25" xfId="0" quotePrefix="1" applyNumberFormat="1" applyFont="1" applyFill="1" applyBorder="1" applyAlignment="1">
      <alignment horizontal="right" vertical="center"/>
    </xf>
    <xf numFmtId="193" fontId="13" fillId="5" borderId="25" xfId="1" quotePrefix="1" applyNumberFormat="1" applyFont="1" applyFill="1" applyBorder="1" applyAlignment="1">
      <alignment horizontal="right" vertical="center"/>
    </xf>
    <xf numFmtId="193" fontId="13" fillId="5" borderId="43" xfId="1" quotePrefix="1" applyNumberFormat="1" applyFont="1" applyFill="1" applyBorder="1" applyAlignment="1">
      <alignment horizontal="right" vertical="center"/>
    </xf>
    <xf numFmtId="195" fontId="13" fillId="5" borderId="127" xfId="1" quotePrefix="1" applyNumberFormat="1" applyFont="1" applyFill="1" applyBorder="1" applyAlignment="1">
      <alignment horizontal="right" vertical="center"/>
    </xf>
    <xf numFmtId="195" fontId="13" fillId="5" borderId="127" xfId="0" quotePrefix="1" applyNumberFormat="1" applyFont="1" applyFill="1" applyBorder="1" applyAlignment="1">
      <alignment horizontal="right" vertical="center"/>
    </xf>
    <xf numFmtId="193" fontId="13" fillId="5" borderId="127" xfId="1" quotePrefix="1" applyNumberFormat="1" applyFont="1" applyFill="1" applyBorder="1" applyAlignment="1">
      <alignment horizontal="right" vertical="center"/>
    </xf>
    <xf numFmtId="193" fontId="13" fillId="5" borderId="105" xfId="1" quotePrefix="1" applyNumberFormat="1" applyFont="1" applyFill="1" applyBorder="1" applyAlignment="1">
      <alignment horizontal="right" vertical="center"/>
    </xf>
    <xf numFmtId="195" fontId="13" fillId="5" borderId="25" xfId="1" applyNumberFormat="1" applyFont="1" applyFill="1" applyBorder="1" applyAlignment="1">
      <alignment vertical="center"/>
    </xf>
    <xf numFmtId="195" fontId="13" fillId="5" borderId="0" xfId="1" applyNumberFormat="1" applyFont="1" applyFill="1" applyBorder="1" applyAlignment="1">
      <alignment vertical="center"/>
    </xf>
    <xf numFmtId="195" fontId="13" fillId="5" borderId="128" xfId="0" applyNumberFormat="1" applyFont="1" applyFill="1" applyBorder="1" applyAlignment="1">
      <alignment vertical="center"/>
    </xf>
    <xf numFmtId="195" fontId="13" fillId="5" borderId="128" xfId="1" applyNumberFormat="1" applyFont="1" applyFill="1" applyBorder="1" applyAlignment="1">
      <alignment vertical="center"/>
    </xf>
    <xf numFmtId="195" fontId="13" fillId="4" borderId="25" xfId="1" quotePrefix="1" applyNumberFormat="1" applyFont="1" applyFill="1" applyBorder="1" applyAlignment="1">
      <alignment horizontal="right" vertical="center"/>
    </xf>
    <xf numFmtId="177" fontId="12" fillId="0" borderId="102" xfId="0" applyNumberFormat="1" applyFont="1" applyFill="1" applyBorder="1" applyAlignment="1">
      <alignment vertical="center"/>
    </xf>
    <xf numFmtId="195" fontId="13" fillId="5" borderId="2" xfId="1" applyNumberFormat="1" applyFont="1" applyFill="1" applyBorder="1" applyAlignment="1">
      <alignment vertical="center"/>
    </xf>
    <xf numFmtId="195" fontId="13" fillId="4" borderId="2" xfId="1" quotePrefix="1" applyNumberFormat="1" applyFont="1" applyFill="1" applyBorder="1" applyAlignment="1">
      <alignment horizontal="right" vertical="center"/>
    </xf>
    <xf numFmtId="195" fontId="13" fillId="5" borderId="0" xfId="0" applyNumberFormat="1" applyFont="1" applyFill="1" applyBorder="1" applyAlignment="1">
      <alignment vertical="center"/>
    </xf>
    <xf numFmtId="195" fontId="13" fillId="5" borderId="2" xfId="0" applyNumberFormat="1" applyFont="1" applyFill="1" applyBorder="1" applyAlignment="1">
      <alignment horizontal="right" vertical="center"/>
    </xf>
    <xf numFmtId="193" fontId="13" fillId="5" borderId="2" xfId="0" applyNumberFormat="1" applyFont="1" applyFill="1" applyBorder="1" applyAlignment="1">
      <alignment horizontal="right" vertical="center"/>
    </xf>
    <xf numFmtId="193" fontId="13" fillId="5" borderId="105" xfId="0" applyNumberFormat="1" applyFont="1" applyFill="1" applyBorder="1" applyAlignment="1">
      <alignment horizontal="right" vertical="center"/>
    </xf>
    <xf numFmtId="177" fontId="12" fillId="0" borderId="10" xfId="0" applyNumberFormat="1" applyFont="1" applyFill="1" applyBorder="1" applyAlignment="1">
      <alignment vertical="center"/>
    </xf>
    <xf numFmtId="195" fontId="13" fillId="5" borderId="27" xfId="1" applyNumberFormat="1" applyFont="1" applyFill="1" applyBorder="1" applyAlignment="1">
      <alignment vertical="center"/>
    </xf>
    <xf numFmtId="195" fontId="13" fillId="4" borderId="27" xfId="1" quotePrefix="1" applyNumberFormat="1" applyFont="1" applyFill="1" applyBorder="1" applyAlignment="1">
      <alignment horizontal="right" vertical="center"/>
    </xf>
    <xf numFmtId="195" fontId="13" fillId="5" borderId="27" xfId="0" applyNumberFormat="1" applyFont="1" applyFill="1" applyBorder="1" applyAlignment="1">
      <alignment horizontal="right" vertical="center"/>
    </xf>
    <xf numFmtId="193" fontId="13" fillId="5" borderId="27" xfId="0" applyNumberFormat="1" applyFont="1" applyFill="1" applyBorder="1" applyAlignment="1">
      <alignment horizontal="right" vertical="center"/>
    </xf>
    <xf numFmtId="193" fontId="13" fillId="5" borderId="28" xfId="0" applyNumberFormat="1" applyFont="1" applyFill="1" applyBorder="1" applyAlignment="1">
      <alignment horizontal="right" vertical="center"/>
    </xf>
    <xf numFmtId="38" fontId="0" fillId="5" borderId="134" xfId="1" applyFont="1" applyFill="1" applyBorder="1">
      <alignment vertical="center"/>
    </xf>
    <xf numFmtId="38" fontId="0" fillId="5" borderId="112" xfId="1" applyFont="1" applyFill="1" applyBorder="1">
      <alignment vertical="center"/>
    </xf>
    <xf numFmtId="38" fontId="0" fillId="5" borderId="25" xfId="1" applyFont="1" applyFill="1" applyBorder="1">
      <alignment vertical="center"/>
    </xf>
    <xf numFmtId="184" fontId="4" fillId="4" borderId="45" xfId="0" applyNumberFormat="1" applyFont="1" applyFill="1" applyBorder="1" applyAlignment="1">
      <alignment horizontal="center" vertical="center"/>
    </xf>
    <xf numFmtId="184" fontId="4" fillId="4" borderId="66" xfId="0" applyNumberFormat="1" applyFont="1" applyFill="1" applyBorder="1" applyAlignment="1">
      <alignment horizontal="center" vertical="center"/>
    </xf>
    <xf numFmtId="195" fontId="13" fillId="0" borderId="88" xfId="1" quotePrefix="1" applyNumberFormat="1" applyFont="1" applyFill="1" applyBorder="1" applyAlignment="1">
      <alignment horizontal="right"/>
    </xf>
    <xf numFmtId="195" fontId="13" fillId="0" borderId="49" xfId="1" quotePrefix="1" applyNumberFormat="1" applyFont="1" applyFill="1" applyBorder="1" applyAlignment="1">
      <alignment horizontal="right"/>
    </xf>
    <xf numFmtId="195" fontId="13" fillId="0" borderId="39" xfId="1" quotePrefix="1" applyNumberFormat="1" applyFont="1" applyFill="1" applyBorder="1" applyAlignment="1">
      <alignment horizontal="right"/>
    </xf>
    <xf numFmtId="195" fontId="13" fillId="0" borderId="16" xfId="1" quotePrefix="1" applyNumberFormat="1" applyFont="1" applyFill="1" applyBorder="1" applyAlignment="1">
      <alignment horizontal="right"/>
    </xf>
    <xf numFmtId="195" fontId="13" fillId="0" borderId="13" xfId="1" quotePrefix="1" applyNumberFormat="1" applyFont="1" applyFill="1" applyBorder="1" applyAlignment="1">
      <alignment horizontal="right"/>
    </xf>
    <xf numFmtId="195" fontId="13" fillId="0" borderId="14" xfId="1" quotePrefix="1" applyNumberFormat="1" applyFont="1" applyFill="1" applyBorder="1" applyAlignment="1">
      <alignment horizontal="right"/>
    </xf>
    <xf numFmtId="195" fontId="13" fillId="0" borderId="9" xfId="1" quotePrefix="1" applyNumberFormat="1" applyFont="1" applyFill="1" applyBorder="1" applyAlignment="1">
      <alignment horizontal="right"/>
    </xf>
    <xf numFmtId="195" fontId="13" fillId="0" borderId="6" xfId="1" quotePrefix="1" applyNumberFormat="1" applyFont="1" applyFill="1" applyBorder="1" applyAlignment="1">
      <alignment horizontal="right"/>
    </xf>
    <xf numFmtId="195" fontId="13" fillId="0" borderId="32" xfId="1" quotePrefix="1" applyNumberFormat="1" applyFont="1" applyFill="1" applyBorder="1" applyAlignment="1">
      <alignment horizontal="right"/>
    </xf>
    <xf numFmtId="195" fontId="13" fillId="0" borderId="95" xfId="1" quotePrefix="1" applyNumberFormat="1" applyFont="1" applyFill="1" applyBorder="1" applyAlignment="1">
      <alignment horizontal="right"/>
    </xf>
    <xf numFmtId="195" fontId="13" fillId="5" borderId="127" xfId="1" applyNumberFormat="1" applyFont="1" applyFill="1" applyBorder="1" applyAlignment="1">
      <alignment vertical="center"/>
    </xf>
    <xf numFmtId="195" fontId="13" fillId="4" borderId="127" xfId="1" quotePrefix="1" applyNumberFormat="1" applyFont="1" applyFill="1" applyBorder="1" applyAlignment="1">
      <alignment horizontal="right" vertical="center"/>
    </xf>
    <xf numFmtId="195" fontId="13" fillId="5" borderId="164" xfId="0" applyNumberFormat="1" applyFont="1" applyFill="1" applyBorder="1" applyAlignment="1">
      <alignment vertical="center"/>
    </xf>
    <xf numFmtId="195" fontId="13" fillId="5" borderId="164" xfId="1" applyNumberFormat="1" applyFont="1" applyFill="1" applyBorder="1" applyAlignment="1">
      <alignment vertical="center"/>
    </xf>
    <xf numFmtId="195" fontId="13" fillId="5" borderId="127" xfId="0" applyNumberFormat="1" applyFont="1" applyFill="1" applyBorder="1" applyAlignment="1">
      <alignment horizontal="right" vertical="center"/>
    </xf>
    <xf numFmtId="193" fontId="13" fillId="5" borderId="127" xfId="0" applyNumberFormat="1" applyFont="1" applyFill="1" applyBorder="1" applyAlignment="1">
      <alignment horizontal="right" vertical="center"/>
    </xf>
    <xf numFmtId="193" fontId="13" fillId="5" borderId="165" xfId="0" applyNumberFormat="1" applyFont="1" applyFill="1" applyBorder="1" applyAlignment="1">
      <alignment horizontal="right" vertical="center"/>
    </xf>
    <xf numFmtId="190" fontId="4" fillId="5" borderId="58" xfId="0" applyNumberFormat="1" applyFont="1" applyFill="1" applyBorder="1" applyAlignment="1" applyProtection="1">
      <alignment horizontal="right"/>
    </xf>
    <xf numFmtId="190" fontId="4" fillId="5" borderId="25" xfId="0" applyNumberFormat="1" applyFont="1" applyFill="1" applyBorder="1" applyAlignment="1" applyProtection="1">
      <alignment horizontal="right"/>
    </xf>
    <xf numFmtId="190" fontId="4" fillId="5" borderId="27" xfId="0" applyNumberFormat="1" applyFont="1" applyFill="1" applyBorder="1" applyAlignment="1" applyProtection="1">
      <alignment horizontal="right"/>
    </xf>
    <xf numFmtId="182" fontId="18" fillId="5" borderId="58" xfId="0" applyNumberFormat="1" applyFont="1" applyFill="1" applyBorder="1" applyAlignment="1">
      <alignment horizontal="center" vertical="center"/>
    </xf>
    <xf numFmtId="190" fontId="4" fillId="5" borderId="2" xfId="0" applyNumberFormat="1" applyFont="1" applyFill="1" applyBorder="1" applyAlignment="1" applyProtection="1">
      <alignment horizontal="right"/>
    </xf>
    <xf numFmtId="190" fontId="4" fillId="5" borderId="113" xfId="0" applyNumberFormat="1" applyFont="1" applyFill="1" applyBorder="1" applyAlignment="1" applyProtection="1">
      <alignment horizontal="right"/>
    </xf>
    <xf numFmtId="190" fontId="4" fillId="5" borderId="166" xfId="0" applyNumberFormat="1" applyFont="1" applyFill="1" applyBorder="1" applyAlignment="1" applyProtection="1">
      <alignment horizontal="right"/>
    </xf>
    <xf numFmtId="195" fontId="13" fillId="0" borderId="1" xfId="1" quotePrefix="1" applyNumberFormat="1" applyFont="1" applyFill="1" applyBorder="1" applyAlignment="1">
      <alignment horizontal="right"/>
    </xf>
    <xf numFmtId="195" fontId="13" fillId="0" borderId="2" xfId="1" quotePrefix="1" applyNumberFormat="1" applyFont="1" applyFill="1" applyBorder="1" applyAlignment="1">
      <alignment horizontal="right"/>
    </xf>
    <xf numFmtId="195" fontId="13" fillId="0" borderId="0" xfId="1" quotePrefix="1" applyNumberFormat="1" applyFont="1" applyFill="1" applyBorder="1" applyAlignment="1">
      <alignment horizontal="right"/>
    </xf>
    <xf numFmtId="178" fontId="13" fillId="0" borderId="1" xfId="0" quotePrefix="1" applyNumberFormat="1" applyFont="1" applyFill="1" applyBorder="1" applyAlignment="1">
      <alignment horizontal="right"/>
    </xf>
    <xf numFmtId="178" fontId="13" fillId="0" borderId="0" xfId="0" quotePrefix="1" applyNumberFormat="1" applyFont="1" applyFill="1" applyBorder="1" applyAlignment="1">
      <alignment horizontal="right"/>
    </xf>
    <xf numFmtId="178" fontId="13" fillId="0" borderId="0" xfId="1" quotePrefix="1" applyNumberFormat="1" applyFont="1" applyFill="1" applyBorder="1" applyAlignment="1">
      <alignment horizontal="right"/>
    </xf>
    <xf numFmtId="192" fontId="4" fillId="5" borderId="124" xfId="1" applyNumberFormat="1" applyFont="1" applyFill="1" applyBorder="1" applyAlignment="1">
      <alignment horizontal="right"/>
    </xf>
    <xf numFmtId="192" fontId="4" fillId="5" borderId="125" xfId="1" applyNumberFormat="1" applyFont="1" applyFill="1" applyBorder="1" applyAlignment="1">
      <alignment horizontal="right"/>
    </xf>
    <xf numFmtId="192" fontId="4" fillId="5" borderId="167" xfId="1" applyNumberFormat="1" applyFont="1" applyFill="1" applyBorder="1" applyAlignment="1">
      <alignment horizontal="right"/>
    </xf>
    <xf numFmtId="177" fontId="6" fillId="5" borderId="133" xfId="0" applyNumberFormat="1" applyFont="1" applyFill="1" applyBorder="1" applyAlignment="1">
      <alignment horizontal="center" vertical="center"/>
    </xf>
    <xf numFmtId="177" fontId="6" fillId="5" borderId="48" xfId="0" applyNumberFormat="1" applyFont="1" applyFill="1" applyBorder="1" applyAlignment="1">
      <alignment horizontal="center" vertical="center"/>
    </xf>
    <xf numFmtId="177" fontId="6" fillId="5" borderId="130" xfId="0" applyNumberFormat="1" applyFont="1" applyFill="1" applyBorder="1" applyAlignment="1">
      <alignment horizontal="center" vertical="center"/>
    </xf>
    <xf numFmtId="177" fontId="6" fillId="5" borderId="58" xfId="0" applyNumberFormat="1" applyFont="1" applyFill="1" applyBorder="1" applyAlignment="1">
      <alignment horizontal="center" vertical="center"/>
    </xf>
    <xf numFmtId="177" fontId="6" fillId="5" borderId="2" xfId="0" applyNumberFormat="1" applyFont="1" applyFill="1" applyBorder="1" applyAlignment="1">
      <alignment horizontal="center" vertical="center"/>
    </xf>
    <xf numFmtId="177" fontId="6" fillId="5" borderId="147" xfId="0" applyNumberFormat="1" applyFont="1" applyFill="1" applyBorder="1" applyAlignment="1">
      <alignment horizontal="center" vertical="center"/>
    </xf>
    <xf numFmtId="38" fontId="6" fillId="5" borderId="48" xfId="1" applyFont="1" applyFill="1" applyBorder="1" applyAlignment="1">
      <alignment horizontal="center" vertical="center"/>
    </xf>
    <xf numFmtId="198" fontId="5" fillId="5" borderId="132" xfId="0" applyNumberFormat="1" applyFont="1" applyFill="1" applyBorder="1" applyAlignment="1">
      <alignment horizontal="right" vertical="center"/>
    </xf>
    <xf numFmtId="198" fontId="5" fillId="5" borderId="130" xfId="0" applyNumberFormat="1" applyFont="1" applyFill="1" applyBorder="1" applyAlignment="1">
      <alignment horizontal="right" vertical="center"/>
    </xf>
    <xf numFmtId="193" fontId="5" fillId="5" borderId="130" xfId="0" applyNumberFormat="1" applyFont="1" applyFill="1" applyBorder="1" applyAlignment="1">
      <alignment horizontal="right" vertical="center"/>
    </xf>
    <xf numFmtId="193" fontId="5" fillId="5" borderId="131" xfId="0" applyNumberFormat="1" applyFont="1" applyFill="1" applyBorder="1" applyAlignment="1">
      <alignment horizontal="right" vertical="center"/>
    </xf>
    <xf numFmtId="198" fontId="5" fillId="5" borderId="29" xfId="0" applyNumberFormat="1" applyFont="1" applyFill="1" applyBorder="1" applyAlignment="1">
      <alignment horizontal="right" vertical="center"/>
    </xf>
    <xf numFmtId="198" fontId="5" fillId="5" borderId="48" xfId="0" applyNumberFormat="1" applyFont="1" applyFill="1" applyBorder="1" applyAlignment="1">
      <alignment horizontal="right" vertical="center"/>
    </xf>
    <xf numFmtId="193" fontId="5" fillId="5" borderId="48" xfId="0" applyNumberFormat="1" applyFont="1" applyFill="1" applyBorder="1" applyAlignment="1">
      <alignment horizontal="right" vertical="center"/>
    </xf>
    <xf numFmtId="193" fontId="5" fillId="5" borderId="105" xfId="0" applyNumberFormat="1" applyFont="1" applyFill="1" applyBorder="1" applyAlignment="1">
      <alignment horizontal="right" vertical="center"/>
    </xf>
    <xf numFmtId="198" fontId="5" fillId="5" borderId="132" xfId="1" applyNumberFormat="1" applyFont="1" applyFill="1" applyBorder="1" applyAlignment="1">
      <alignment horizontal="right" vertical="center"/>
    </xf>
    <xf numFmtId="193" fontId="5" fillId="5" borderId="130" xfId="1" applyNumberFormat="1" applyFont="1" applyFill="1" applyBorder="1" applyAlignment="1">
      <alignment horizontal="right" vertical="center"/>
    </xf>
    <xf numFmtId="193" fontId="5" fillId="5" borderId="131" xfId="1" applyNumberFormat="1" applyFont="1" applyFill="1" applyBorder="1" applyAlignment="1">
      <alignment horizontal="right" vertical="center"/>
    </xf>
    <xf numFmtId="198" fontId="5" fillId="5" borderId="91" xfId="1" applyNumberFormat="1" applyFont="1" applyFill="1" applyBorder="1" applyAlignment="1">
      <alignment horizontal="right" vertical="center"/>
    </xf>
    <xf numFmtId="198" fontId="5" fillId="5" borderId="91" xfId="0" applyNumberFormat="1" applyFont="1" applyFill="1" applyBorder="1" applyAlignment="1">
      <alignment horizontal="right" vertical="center"/>
    </xf>
    <xf numFmtId="198" fontId="5" fillId="5" borderId="58" xfId="0" applyNumberFormat="1" applyFont="1" applyFill="1" applyBorder="1" applyAlignment="1">
      <alignment horizontal="right" vertical="center"/>
    </xf>
    <xf numFmtId="193" fontId="5" fillId="5" borderId="58" xfId="1" applyNumberFormat="1" applyFont="1" applyFill="1" applyBorder="1" applyAlignment="1">
      <alignment horizontal="right" vertical="center"/>
    </xf>
    <xf numFmtId="193" fontId="5" fillId="5" borderId="59" xfId="1" applyNumberFormat="1" applyFont="1" applyFill="1" applyBorder="1" applyAlignment="1">
      <alignment horizontal="right" vertical="center"/>
    </xf>
    <xf numFmtId="198" fontId="5" fillId="5" borderId="138" xfId="0" applyNumberFormat="1" applyFont="1" applyFill="1" applyBorder="1" applyAlignment="1">
      <alignment horizontal="right" vertical="center"/>
    </xf>
    <xf numFmtId="198" fontId="5" fillId="5" borderId="133" xfId="0" applyNumberFormat="1" applyFont="1" applyFill="1" applyBorder="1" applyAlignment="1">
      <alignment horizontal="right" vertical="center"/>
    </xf>
    <xf numFmtId="193" fontId="5" fillId="5" borderId="145" xfId="0" applyNumberFormat="1" applyFont="1" applyFill="1" applyBorder="1" applyAlignment="1">
      <alignment horizontal="right" vertical="center"/>
    </xf>
    <xf numFmtId="193" fontId="5" fillId="5" borderId="141" xfId="0" applyNumberFormat="1" applyFont="1" applyFill="1" applyBorder="1" applyAlignment="1">
      <alignment horizontal="right" vertical="center"/>
    </xf>
    <xf numFmtId="193" fontId="5" fillId="5" borderId="58" xfId="0" applyNumberFormat="1" applyFont="1" applyFill="1" applyBorder="1" applyAlignment="1">
      <alignment horizontal="right" vertical="center"/>
    </xf>
    <xf numFmtId="193" fontId="5" fillId="5" borderId="59" xfId="0" applyNumberFormat="1" applyFont="1" applyFill="1" applyBorder="1" applyAlignment="1">
      <alignment horizontal="right" vertical="center"/>
    </xf>
    <xf numFmtId="193" fontId="5" fillId="5" borderId="133" xfId="0" applyNumberFormat="1" applyFont="1" applyFill="1" applyBorder="1" applyAlignment="1">
      <alignment horizontal="right" vertical="center"/>
    </xf>
    <xf numFmtId="198" fontId="5" fillId="5" borderId="30" xfId="0" applyNumberFormat="1" applyFont="1" applyFill="1" applyBorder="1" applyAlignment="1">
      <alignment horizontal="right" vertical="center"/>
    </xf>
    <xf numFmtId="198" fontId="5" fillId="5" borderId="2" xfId="0" applyNumberFormat="1" applyFont="1" applyFill="1" applyBorder="1" applyAlignment="1">
      <alignment horizontal="right" vertical="center"/>
    </xf>
    <xf numFmtId="193" fontId="5" fillId="5" borderId="2" xfId="0" applyNumberFormat="1" applyFont="1" applyFill="1" applyBorder="1" applyAlignment="1">
      <alignment horizontal="right" vertical="center"/>
    </xf>
    <xf numFmtId="198" fontId="5" fillId="5" borderId="146" xfId="0" applyNumberFormat="1" applyFont="1" applyFill="1" applyBorder="1" applyAlignment="1">
      <alignment horizontal="right" vertical="center"/>
    </xf>
    <xf numFmtId="198" fontId="5" fillId="5" borderId="147" xfId="0" applyNumberFormat="1" applyFont="1" applyFill="1" applyBorder="1" applyAlignment="1">
      <alignment horizontal="right" vertical="center"/>
    </xf>
    <xf numFmtId="193" fontId="5" fillId="5" borderId="147" xfId="0" applyNumberFormat="1" applyFont="1" applyFill="1" applyBorder="1" applyAlignment="1">
      <alignment horizontal="right" vertical="center"/>
    </xf>
    <xf numFmtId="193" fontId="5" fillId="5" borderId="154" xfId="0" applyNumberFormat="1" applyFont="1" applyFill="1" applyBorder="1" applyAlignment="1">
      <alignment horizontal="right" vertical="center"/>
    </xf>
    <xf numFmtId="193" fontId="5" fillId="5" borderId="94" xfId="0" applyNumberFormat="1" applyFont="1" applyFill="1" applyBorder="1" applyAlignment="1">
      <alignment horizontal="right" vertical="center"/>
    </xf>
    <xf numFmtId="196" fontId="5" fillId="5" borderId="132" xfId="0" applyNumberFormat="1" applyFont="1" applyFill="1" applyBorder="1" applyAlignment="1">
      <alignment horizontal="right" vertical="center"/>
    </xf>
    <xf numFmtId="196" fontId="5" fillId="5" borderId="130" xfId="0" applyNumberFormat="1" applyFont="1" applyFill="1" applyBorder="1" applyAlignment="1">
      <alignment horizontal="right" vertical="center"/>
    </xf>
    <xf numFmtId="193" fontId="5" fillId="5" borderId="132" xfId="0" applyNumberFormat="1" applyFont="1" applyFill="1" applyBorder="1" applyAlignment="1">
      <alignment horizontal="right" vertical="center"/>
    </xf>
    <xf numFmtId="196" fontId="5" fillId="5" borderId="30" xfId="0" applyNumberFormat="1" applyFont="1" applyFill="1" applyBorder="1" applyAlignment="1">
      <alignment horizontal="right" vertical="center"/>
    </xf>
    <xf numFmtId="196" fontId="5" fillId="5" borderId="2" xfId="0" applyNumberFormat="1" applyFont="1" applyFill="1" applyBorder="1" applyAlignment="1">
      <alignment horizontal="right" vertical="center"/>
    </xf>
    <xf numFmtId="193" fontId="5" fillId="5" borderId="30" xfId="0" applyNumberFormat="1" applyFont="1" applyFill="1" applyBorder="1" applyAlignment="1">
      <alignment horizontal="right" vertical="center"/>
    </xf>
    <xf numFmtId="196" fontId="5" fillId="5" borderId="132" xfId="1" applyNumberFormat="1" applyFont="1" applyFill="1" applyBorder="1" applyAlignment="1">
      <alignment horizontal="right" vertical="center"/>
    </xf>
    <xf numFmtId="193" fontId="5" fillId="5" borderId="132" xfId="1" applyNumberFormat="1" applyFont="1" applyFill="1" applyBorder="1" applyAlignment="1">
      <alignment horizontal="right" vertical="center"/>
    </xf>
    <xf numFmtId="196" fontId="5" fillId="5" borderId="30" xfId="1" applyNumberFormat="1" applyFont="1" applyFill="1" applyBorder="1" applyAlignment="1">
      <alignment horizontal="right" vertical="center"/>
    </xf>
    <xf numFmtId="193" fontId="5" fillId="5" borderId="30" xfId="1" applyNumberFormat="1" applyFont="1" applyFill="1" applyBorder="1" applyAlignment="1">
      <alignment horizontal="right" vertical="center"/>
    </xf>
    <xf numFmtId="193" fontId="5" fillId="5" borderId="105" xfId="1" applyNumberFormat="1" applyFont="1" applyFill="1" applyBorder="1" applyAlignment="1">
      <alignment horizontal="right" vertical="center"/>
    </xf>
    <xf numFmtId="196" fontId="5" fillId="5" borderId="146" xfId="0" applyNumberFormat="1" applyFont="1" applyFill="1" applyBorder="1" applyAlignment="1">
      <alignment horizontal="right" vertical="center"/>
    </xf>
    <xf numFmtId="196" fontId="5" fillId="5" borderId="147" xfId="0" applyNumberFormat="1" applyFont="1" applyFill="1" applyBorder="1" applyAlignment="1">
      <alignment horizontal="right" vertical="center"/>
    </xf>
    <xf numFmtId="193" fontId="5" fillId="5" borderId="146" xfId="0" applyNumberFormat="1" applyFont="1" applyFill="1" applyBorder="1" applyAlignment="1">
      <alignment horizontal="right" vertical="center"/>
    </xf>
    <xf numFmtId="196" fontId="5" fillId="5" borderId="91" xfId="0" applyNumberFormat="1" applyFont="1" applyFill="1" applyBorder="1" applyAlignment="1">
      <alignment horizontal="right" vertical="center"/>
    </xf>
    <xf numFmtId="196" fontId="5" fillId="5" borderId="58" xfId="0" applyNumberFormat="1" applyFont="1" applyFill="1" applyBorder="1" applyAlignment="1">
      <alignment horizontal="right" vertical="center"/>
    </xf>
    <xf numFmtId="193" fontId="5" fillId="5" borderId="91" xfId="0" applyNumberFormat="1" applyFont="1" applyFill="1" applyBorder="1" applyAlignment="1">
      <alignment horizontal="right" vertical="center"/>
    </xf>
    <xf numFmtId="196" fontId="5" fillId="5" borderId="138" xfId="0" applyNumberFormat="1" applyFont="1" applyFill="1" applyBorder="1" applyAlignment="1">
      <alignment horizontal="right" vertical="center"/>
    </xf>
    <xf numFmtId="196" fontId="5" fillId="5" borderId="133" xfId="0" applyNumberFormat="1" applyFont="1" applyFill="1" applyBorder="1" applyAlignment="1">
      <alignment horizontal="right" vertical="center"/>
    </xf>
    <xf numFmtId="193" fontId="5" fillId="5" borderId="138" xfId="0" applyNumberFormat="1" applyFont="1" applyFill="1" applyBorder="1" applyAlignment="1">
      <alignment horizontal="right" vertical="center"/>
    </xf>
    <xf numFmtId="196" fontId="5" fillId="5" borderId="149" xfId="0" applyNumberFormat="1" applyFont="1" applyFill="1" applyBorder="1" applyAlignment="1">
      <alignment horizontal="right" vertical="center"/>
    </xf>
    <xf numFmtId="196" fontId="5" fillId="5" borderId="148" xfId="0" applyNumberFormat="1" applyFont="1" applyFill="1" applyBorder="1" applyAlignment="1">
      <alignment horizontal="right" vertical="center"/>
    </xf>
    <xf numFmtId="193" fontId="5" fillId="5" borderId="149" xfId="0" applyNumberFormat="1" applyFont="1" applyFill="1" applyBorder="1" applyAlignment="1">
      <alignment horizontal="right" vertical="center"/>
    </xf>
    <xf numFmtId="193" fontId="5" fillId="5" borderId="150" xfId="0" applyNumberFormat="1" applyFont="1" applyFill="1" applyBorder="1" applyAlignment="1">
      <alignment horizontal="right" vertical="center"/>
    </xf>
    <xf numFmtId="196" fontId="5" fillId="5" borderId="152" xfId="0" applyNumberFormat="1" applyFont="1" applyFill="1" applyBorder="1" applyAlignment="1">
      <alignment horizontal="right" vertical="center"/>
    </xf>
    <xf numFmtId="196" fontId="5" fillId="5" borderId="151" xfId="0" applyNumberFormat="1" applyFont="1" applyFill="1" applyBorder="1" applyAlignment="1">
      <alignment horizontal="right" vertical="center"/>
    </xf>
    <xf numFmtId="193" fontId="5" fillId="5" borderId="152" xfId="0" applyNumberFormat="1" applyFont="1" applyFill="1" applyBorder="1" applyAlignment="1">
      <alignment horizontal="right" vertical="center"/>
    </xf>
    <xf numFmtId="193" fontId="5" fillId="5" borderId="153" xfId="0" applyNumberFormat="1" applyFont="1" applyFill="1" applyBorder="1" applyAlignment="1">
      <alignment horizontal="right" vertical="center"/>
    </xf>
    <xf numFmtId="196" fontId="5" fillId="5" borderId="158" xfId="0" applyNumberFormat="1" applyFont="1" applyFill="1" applyBorder="1" applyAlignment="1">
      <alignment horizontal="right" vertical="center"/>
    </xf>
    <xf numFmtId="196" fontId="5" fillId="5" borderId="139" xfId="0" applyNumberFormat="1" applyFont="1" applyFill="1" applyBorder="1" applyAlignment="1">
      <alignment horizontal="right" vertical="center"/>
    </xf>
    <xf numFmtId="196" fontId="5" fillId="5" borderId="142" xfId="0" applyNumberFormat="1" applyFont="1" applyFill="1" applyBorder="1" applyAlignment="1">
      <alignment horizontal="right" vertical="center"/>
    </xf>
    <xf numFmtId="193" fontId="5" fillId="5" borderId="139" xfId="0" applyNumberFormat="1" applyFont="1" applyFill="1" applyBorder="1" applyAlignment="1">
      <alignment horizontal="right" vertical="center"/>
    </xf>
    <xf numFmtId="193" fontId="5" fillId="5" borderId="140" xfId="0" applyNumberFormat="1" applyFont="1" applyFill="1" applyBorder="1" applyAlignment="1">
      <alignment horizontal="right" vertical="center"/>
    </xf>
    <xf numFmtId="196" fontId="5" fillId="5" borderId="132" xfId="0" applyNumberFormat="1" applyFont="1" applyFill="1" applyBorder="1" applyAlignment="1">
      <alignment vertical="center"/>
    </xf>
    <xf numFmtId="196" fontId="5" fillId="5" borderId="130" xfId="0" applyNumberFormat="1" applyFont="1" applyFill="1" applyBorder="1" applyAlignment="1">
      <alignment vertical="center"/>
    </xf>
    <xf numFmtId="185" fontId="5" fillId="5" borderId="130" xfId="0" applyNumberFormat="1" applyFont="1" applyFill="1" applyBorder="1" applyAlignment="1">
      <alignment vertical="center"/>
    </xf>
    <xf numFmtId="185" fontId="5" fillId="5" borderId="143" xfId="0" applyNumberFormat="1" applyFont="1" applyFill="1" applyBorder="1" applyAlignment="1">
      <alignment vertical="center"/>
    </xf>
    <xf numFmtId="196" fontId="5" fillId="5" borderId="30" xfId="0" applyNumberFormat="1" applyFont="1" applyFill="1" applyBorder="1" applyAlignment="1">
      <alignment vertical="center"/>
    </xf>
    <xf numFmtId="196" fontId="5" fillId="5" borderId="2" xfId="0" applyNumberFormat="1" applyFont="1" applyFill="1" applyBorder="1" applyAlignment="1">
      <alignment vertical="center"/>
    </xf>
    <xf numFmtId="185" fontId="5" fillId="5" borderId="2" xfId="0" applyNumberFormat="1" applyFont="1" applyFill="1" applyBorder="1" applyAlignment="1">
      <alignment vertical="center"/>
    </xf>
    <xf numFmtId="185" fontId="5" fillId="5" borderId="42" xfId="0" applyNumberFormat="1" applyFont="1" applyFill="1" applyBorder="1" applyAlignment="1">
      <alignment vertical="center"/>
    </xf>
    <xf numFmtId="196" fontId="5" fillId="5" borderId="146" xfId="0" applyNumberFormat="1" applyFont="1" applyFill="1" applyBorder="1" applyAlignment="1">
      <alignment vertical="center"/>
    </xf>
    <xf numFmtId="196" fontId="5" fillId="5" borderId="147" xfId="0" applyNumberFormat="1" applyFont="1" applyFill="1" applyBorder="1" applyAlignment="1">
      <alignment vertical="center"/>
    </xf>
    <xf numFmtId="185" fontId="5" fillId="5" borderId="147" xfId="0" applyNumberFormat="1" applyFont="1" applyFill="1" applyBorder="1" applyAlignment="1">
      <alignment vertical="center"/>
    </xf>
    <xf numFmtId="185" fontId="5" fillId="5" borderId="155" xfId="0" applyNumberFormat="1" applyFont="1" applyFill="1" applyBorder="1" applyAlignment="1">
      <alignment vertical="center"/>
    </xf>
    <xf numFmtId="196" fontId="5" fillId="5" borderId="91" xfId="0" applyNumberFormat="1" applyFont="1" applyFill="1" applyBorder="1" applyAlignment="1">
      <alignment vertical="center"/>
    </xf>
    <xf numFmtId="196" fontId="5" fillId="5" borderId="58" xfId="0" applyNumberFormat="1" applyFont="1" applyFill="1" applyBorder="1" applyAlignment="1">
      <alignment vertical="center"/>
    </xf>
    <xf numFmtId="185" fontId="5" fillId="5" borderId="58" xfId="0" applyNumberFormat="1" applyFont="1" applyFill="1" applyBorder="1" applyAlignment="1">
      <alignment vertical="center"/>
    </xf>
    <xf numFmtId="185" fontId="5" fillId="5" borderId="22" xfId="0" applyNumberFormat="1" applyFont="1" applyFill="1" applyBorder="1" applyAlignment="1">
      <alignment vertical="center"/>
    </xf>
    <xf numFmtId="196" fontId="5" fillId="5" borderId="138" xfId="0" applyNumberFormat="1" applyFont="1" applyFill="1" applyBorder="1" applyAlignment="1">
      <alignment vertical="center"/>
    </xf>
    <xf numFmtId="196" fontId="5" fillId="5" borderId="133" xfId="0" applyNumberFormat="1" applyFont="1" applyFill="1" applyBorder="1" applyAlignment="1">
      <alignment vertical="center"/>
    </xf>
    <xf numFmtId="185" fontId="5" fillId="5" borderId="133" xfId="0" applyNumberFormat="1" applyFont="1" applyFill="1" applyBorder="1" applyAlignment="1">
      <alignment vertical="center"/>
    </xf>
    <xf numFmtId="185" fontId="5" fillId="5" borderId="144" xfId="0" applyNumberFormat="1" applyFont="1" applyFill="1" applyBorder="1" applyAlignment="1">
      <alignment vertical="center"/>
    </xf>
    <xf numFmtId="185" fontId="5" fillId="5" borderId="156" xfId="0" applyNumberFormat="1" applyFont="1" applyFill="1" applyBorder="1" applyAlignment="1">
      <alignment vertical="center"/>
    </xf>
    <xf numFmtId="185" fontId="5" fillId="5" borderId="157" xfId="0" applyNumberFormat="1" applyFont="1" applyFill="1" applyBorder="1" applyAlignment="1">
      <alignment vertical="center"/>
    </xf>
    <xf numFmtId="196" fontId="5" fillId="5" borderId="29" xfId="0" applyNumberFormat="1" applyFont="1" applyFill="1" applyBorder="1" applyAlignment="1">
      <alignment vertical="center"/>
    </xf>
    <xf numFmtId="196" fontId="5" fillId="5" borderId="48" xfId="0" applyNumberFormat="1" applyFont="1" applyFill="1" applyBorder="1" applyAlignment="1">
      <alignment vertical="center"/>
    </xf>
    <xf numFmtId="185" fontId="5" fillId="5" borderId="48" xfId="0" applyNumberFormat="1" applyFont="1" applyFill="1" applyBorder="1" applyAlignment="1">
      <alignment vertical="center"/>
    </xf>
    <xf numFmtId="185" fontId="5" fillId="5" borderId="83" xfId="0" applyNumberFormat="1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197" fontId="4" fillId="3" borderId="168" xfId="1" applyNumberFormat="1" applyFont="1" applyFill="1" applyBorder="1" applyAlignment="1" applyProtection="1">
      <alignment horizontal="right"/>
    </xf>
    <xf numFmtId="0" fontId="4" fillId="0" borderId="7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187" fontId="0" fillId="0" borderId="0" xfId="0" applyNumberFormat="1" applyBorder="1">
      <alignment vertical="center"/>
    </xf>
    <xf numFmtId="0" fontId="4" fillId="0" borderId="23" xfId="0" applyFont="1" applyFill="1" applyBorder="1" applyAlignment="1">
      <alignment horizontal="center" vertical="center"/>
    </xf>
    <xf numFmtId="190" fontId="4" fillId="0" borderId="23" xfId="0" applyNumberFormat="1" applyFont="1" applyFill="1" applyBorder="1" applyAlignment="1">
      <alignment horizontal="center" vertical="center"/>
    </xf>
    <xf numFmtId="182" fontId="4" fillId="4" borderId="66" xfId="0" applyNumberFormat="1" applyFont="1" applyFill="1" applyBorder="1" applyAlignment="1">
      <alignment horizontal="center" vertical="center"/>
    </xf>
    <xf numFmtId="182" fontId="4" fillId="4" borderId="67" xfId="0" applyNumberFormat="1" applyFont="1" applyFill="1" applyBorder="1" applyAlignment="1">
      <alignment horizontal="center" vertical="center"/>
    </xf>
    <xf numFmtId="182" fontId="4" fillId="0" borderId="66" xfId="0" applyNumberFormat="1" applyFont="1" applyFill="1" applyBorder="1" applyAlignment="1">
      <alignment horizontal="center" vertical="center"/>
    </xf>
    <xf numFmtId="182" fontId="4" fillId="4" borderId="45" xfId="0" applyNumberFormat="1" applyFont="1" applyFill="1" applyBorder="1" applyAlignment="1">
      <alignment horizontal="center" vertical="center"/>
    </xf>
    <xf numFmtId="190" fontId="4" fillId="5" borderId="106" xfId="0" applyNumberFormat="1" applyFont="1" applyFill="1" applyBorder="1" applyAlignment="1">
      <alignment horizontal="right"/>
    </xf>
    <xf numFmtId="190" fontId="4" fillId="5" borderId="31" xfId="0" quotePrefix="1" applyNumberFormat="1" applyFont="1" applyFill="1" applyBorder="1" applyAlignment="1">
      <alignment horizontal="right"/>
    </xf>
    <xf numFmtId="0" fontId="0" fillId="0" borderId="10" xfId="0" applyBorder="1">
      <alignment vertical="center"/>
    </xf>
    <xf numFmtId="194" fontId="0" fillId="5" borderId="91" xfId="1" applyNumberFormat="1" applyFont="1" applyFill="1" applyBorder="1" applyAlignment="1">
      <alignment horizontal="right" vertical="center"/>
    </xf>
    <xf numFmtId="194" fontId="0" fillId="5" borderId="58" xfId="1" applyNumberFormat="1" applyFont="1" applyFill="1" applyBorder="1" applyAlignment="1">
      <alignment horizontal="right" vertical="center"/>
    </xf>
    <xf numFmtId="194" fontId="0" fillId="5" borderId="27" xfId="1" applyNumberFormat="1" applyFont="1" applyFill="1" applyBorder="1" applyAlignment="1">
      <alignment horizontal="right" vertical="center"/>
    </xf>
    <xf numFmtId="195" fontId="13" fillId="5" borderId="27" xfId="0" applyNumberFormat="1" applyFont="1" applyFill="1" applyBorder="1" applyAlignment="1">
      <alignment vertical="center"/>
    </xf>
    <xf numFmtId="182" fontId="4" fillId="0" borderId="19" xfId="0" applyNumberFormat="1" applyFon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184" fontId="4" fillId="4" borderId="82" xfId="0" applyNumberFormat="1" applyFont="1" applyFill="1" applyBorder="1" applyAlignment="1">
      <alignment horizontal="center" vertical="center"/>
    </xf>
    <xf numFmtId="184" fontId="4" fillId="4" borderId="83" xfId="0" applyNumberFormat="1" applyFont="1" applyFill="1" applyBorder="1" applyAlignment="1">
      <alignment horizontal="center" vertical="center"/>
    </xf>
    <xf numFmtId="184" fontId="4" fillId="4" borderId="3" xfId="0" applyNumberFormat="1" applyFont="1" applyFill="1" applyBorder="1" applyAlignment="1">
      <alignment horizontal="center" vertical="center"/>
    </xf>
    <xf numFmtId="0" fontId="4" fillId="4" borderId="82" xfId="0" applyFont="1" applyFill="1" applyBorder="1" applyAlignment="1">
      <alignment horizontal="center" vertical="center"/>
    </xf>
    <xf numFmtId="0" fontId="4" fillId="4" borderId="83" xfId="0" applyFont="1" applyFill="1" applyBorder="1" applyAlignment="1">
      <alignment horizontal="center" vertical="center"/>
    </xf>
    <xf numFmtId="184" fontId="4" fillId="4" borderId="84" xfId="0" quotePrefix="1" applyNumberFormat="1" applyFont="1" applyFill="1" applyBorder="1" applyAlignment="1">
      <alignment horizontal="center" vertical="center"/>
    </xf>
    <xf numFmtId="184" fontId="4" fillId="4" borderId="82" xfId="0" quotePrefix="1" applyNumberFormat="1" applyFont="1" applyFill="1" applyBorder="1" applyAlignment="1">
      <alignment horizontal="center" vertical="center"/>
    </xf>
    <xf numFmtId="184" fontId="4" fillId="4" borderId="85" xfId="0" quotePrefix="1" applyNumberFormat="1" applyFont="1" applyFill="1" applyBorder="1" applyAlignment="1">
      <alignment horizontal="center" vertical="center"/>
    </xf>
    <xf numFmtId="186" fontId="13" fillId="5" borderId="39" xfId="0" applyNumberFormat="1" applyFont="1" applyFill="1" applyBorder="1" applyAlignment="1">
      <alignment horizontal="right"/>
    </xf>
    <xf numFmtId="193" fontId="13" fillId="5" borderId="39" xfId="1" quotePrefix="1" applyNumberFormat="1" applyFont="1" applyFill="1" applyBorder="1" applyAlignment="1">
      <alignment horizontal="right"/>
    </xf>
    <xf numFmtId="193" fontId="13" fillId="5" borderId="40" xfId="1" quotePrefix="1" applyNumberFormat="1" applyFont="1" applyFill="1" applyBorder="1" applyAlignment="1">
      <alignment horizontal="right"/>
    </xf>
    <xf numFmtId="193" fontId="13" fillId="5" borderId="25" xfId="1" quotePrefix="1" applyNumberFormat="1" applyFont="1" applyFill="1" applyBorder="1" applyAlignment="1">
      <alignment horizontal="right"/>
    </xf>
    <xf numFmtId="193" fontId="13" fillId="5" borderId="43" xfId="1" quotePrefix="1" applyNumberFormat="1" applyFont="1" applyFill="1" applyBorder="1" applyAlignment="1">
      <alignment horizontal="right"/>
    </xf>
    <xf numFmtId="186" fontId="13" fillId="4" borderId="11" xfId="1" quotePrefix="1" applyNumberFormat="1" applyFont="1" applyFill="1" applyBorder="1" applyAlignment="1">
      <alignment horizontal="right"/>
    </xf>
    <xf numFmtId="186" fontId="13" fillId="4" borderId="58" xfId="1" quotePrefix="1" applyNumberFormat="1" applyFont="1" applyFill="1" applyBorder="1" applyAlignment="1">
      <alignment horizontal="right"/>
    </xf>
    <xf numFmtId="186" fontId="13" fillId="4" borderId="117" xfId="1" quotePrefix="1" applyNumberFormat="1" applyFont="1" applyFill="1" applyBorder="1" applyAlignment="1">
      <alignment horizontal="right"/>
    </xf>
    <xf numFmtId="186" fontId="13" fillId="5" borderId="10" xfId="1" quotePrefix="1" applyNumberFormat="1" applyFont="1" applyFill="1" applyBorder="1" applyAlignment="1">
      <alignment horizontal="right"/>
    </xf>
    <xf numFmtId="186" fontId="13" fillId="5" borderId="27" xfId="0" quotePrefix="1" applyNumberFormat="1" applyFont="1" applyFill="1" applyBorder="1" applyAlignment="1">
      <alignment horizontal="right"/>
    </xf>
    <xf numFmtId="186" fontId="13" fillId="5" borderId="27" xfId="0" applyNumberFormat="1" applyFont="1" applyFill="1" applyBorder="1" applyAlignment="1">
      <alignment horizontal="right"/>
    </xf>
    <xf numFmtId="186" fontId="13" fillId="5" borderId="50" xfId="0" quotePrefix="1" applyNumberFormat="1" applyFont="1" applyFill="1" applyBorder="1" applyAlignment="1">
      <alignment horizontal="right"/>
    </xf>
    <xf numFmtId="177" fontId="12" fillId="4" borderId="117" xfId="0" applyNumberFormat="1" applyFont="1" applyFill="1" applyBorder="1" applyAlignment="1">
      <alignment vertical="center"/>
    </xf>
    <xf numFmtId="177" fontId="12" fillId="5" borderId="28" xfId="0" applyNumberFormat="1" applyFont="1" applyFill="1" applyBorder="1" applyAlignment="1">
      <alignment vertical="center"/>
    </xf>
    <xf numFmtId="182" fontId="4" fillId="0" borderId="169" xfId="6" applyNumberFormat="1" applyFont="1" applyFill="1" applyBorder="1" applyAlignment="1" applyProtection="1">
      <alignment horizontal="center" vertical="center"/>
    </xf>
    <xf numFmtId="182" fontId="4" fillId="0" borderId="75" xfId="6" applyNumberFormat="1" applyFont="1" applyFill="1" applyBorder="1" applyAlignment="1" applyProtection="1">
      <alignment horizontal="center" vertical="center"/>
    </xf>
    <xf numFmtId="182" fontId="4" fillId="0" borderId="170" xfId="6" applyNumberFormat="1" applyFont="1" applyFill="1" applyBorder="1" applyAlignment="1" applyProtection="1">
      <alignment horizontal="center" vertical="center"/>
    </xf>
    <xf numFmtId="182" fontId="4" fillId="0" borderId="9" xfId="6" applyNumberFormat="1" applyFont="1" applyFill="1" applyBorder="1" applyAlignment="1" applyProtection="1">
      <alignment horizontal="center" vertical="center"/>
    </xf>
    <xf numFmtId="182" fontId="4" fillId="0" borderId="76" xfId="6" applyNumberFormat="1" applyFont="1" applyFill="1" applyBorder="1" applyAlignment="1" applyProtection="1">
      <alignment horizontal="center" vertical="center"/>
    </xf>
    <xf numFmtId="195" fontId="13" fillId="5" borderId="127" xfId="0" applyNumberFormat="1" applyFont="1" applyFill="1" applyBorder="1" applyAlignment="1">
      <alignment vertical="center"/>
    </xf>
    <xf numFmtId="177" fontId="10" fillId="0" borderId="18" xfId="0" applyNumberFormat="1" applyFont="1" applyFill="1" applyBorder="1" applyAlignment="1">
      <alignment horizontal="center" vertical="center"/>
    </xf>
    <xf numFmtId="184" fontId="19" fillId="3" borderId="48" xfId="0" quotePrefix="1" applyNumberFormat="1" applyFont="1" applyFill="1" applyBorder="1" applyAlignment="1">
      <alignment horizontal="center" vertical="center"/>
    </xf>
    <xf numFmtId="184" fontId="19" fillId="3" borderId="48" xfId="0" applyNumberFormat="1" applyFont="1" applyFill="1" applyBorder="1" applyAlignment="1">
      <alignment horizontal="center" vertical="center"/>
    </xf>
    <xf numFmtId="0" fontId="19" fillId="3" borderId="9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75" xfId="0" applyFont="1" applyFill="1" applyBorder="1" applyAlignment="1">
      <alignment horizontal="center" vertical="center"/>
    </xf>
    <xf numFmtId="0" fontId="4" fillId="4" borderId="76" xfId="0" applyFont="1" applyFill="1" applyBorder="1" applyAlignment="1">
      <alignment horizontal="center" vertical="center"/>
    </xf>
    <xf numFmtId="182" fontId="4" fillId="4" borderId="9" xfId="0" applyNumberFormat="1" applyFont="1" applyFill="1" applyBorder="1" applyAlignment="1">
      <alignment horizontal="center" vertical="center"/>
    </xf>
    <xf numFmtId="182" fontId="4" fillId="4" borderId="76" xfId="0" applyNumberFormat="1" applyFont="1" applyFill="1" applyBorder="1" applyAlignment="1">
      <alignment horizontal="center" vertical="center"/>
    </xf>
    <xf numFmtId="194" fontId="0" fillId="5" borderId="92" xfId="1" applyNumberFormat="1" applyFont="1" applyFill="1" applyBorder="1" applyAlignment="1">
      <alignment horizontal="right" vertical="center"/>
    </xf>
    <xf numFmtId="194" fontId="0" fillId="5" borderId="26" xfId="1" applyNumberFormat="1" applyFont="1" applyFill="1" applyBorder="1" applyAlignment="1">
      <alignment horizontal="right" vertical="center"/>
    </xf>
    <xf numFmtId="0" fontId="29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177" fontId="10" fillId="0" borderId="14" xfId="0" applyNumberFormat="1" applyFont="1" applyFill="1" applyBorder="1" applyAlignment="1">
      <alignment horizontal="center" vertical="center"/>
    </xf>
    <xf numFmtId="177" fontId="10" fillId="0" borderId="16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 wrapText="1"/>
    </xf>
    <xf numFmtId="177" fontId="10" fillId="0" borderId="18" xfId="0" applyNumberFormat="1" applyFont="1" applyFill="1" applyBorder="1" applyAlignment="1">
      <alignment horizontal="center" vertical="center" wrapText="1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177" fontId="9" fillId="0" borderId="16" xfId="0" applyNumberFormat="1" applyFont="1" applyFill="1" applyBorder="1" applyAlignment="1">
      <alignment horizontal="center" vertical="center" wrapText="1"/>
    </xf>
    <xf numFmtId="177" fontId="9" fillId="0" borderId="14" xfId="0" applyNumberFormat="1" applyFont="1" applyFill="1" applyBorder="1" applyAlignment="1">
      <alignment horizontal="center" vertical="center" wrapText="1"/>
    </xf>
    <xf numFmtId="177" fontId="9" fillId="0" borderId="18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4" fillId="0" borderId="159" xfId="0" applyFont="1" applyBorder="1" applyAlignment="1">
      <alignment horizontal="left" vertical="center"/>
    </xf>
    <xf numFmtId="0" fontId="0" fillId="0" borderId="160" xfId="0" applyBorder="1" applyAlignment="1">
      <alignment horizontal="center" vertical="center" textRotation="255"/>
    </xf>
    <xf numFmtId="0" fontId="0" fillId="0" borderId="90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14" fillId="0" borderId="37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0" fillId="0" borderId="9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/>
    </xf>
    <xf numFmtId="0" fontId="8" fillId="0" borderId="16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38" fontId="8" fillId="4" borderId="1" xfId="1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0" borderId="49" xfId="0" applyFont="1" applyBorder="1" applyAlignment="1">
      <alignment horizontal="left" vertical="center"/>
    </xf>
    <xf numFmtId="192" fontId="0" fillId="0" borderId="37" xfId="1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178" fontId="3" fillId="0" borderId="39" xfId="0" applyNumberFormat="1" applyFont="1" applyFill="1" applyBorder="1" applyAlignment="1">
      <alignment vertical="top"/>
    </xf>
    <xf numFmtId="178" fontId="3" fillId="0" borderId="48" xfId="0" applyNumberFormat="1" applyFont="1" applyFill="1" applyBorder="1" applyAlignment="1">
      <alignment vertical="top"/>
    </xf>
    <xf numFmtId="178" fontId="3" fillId="0" borderId="39" xfId="0" applyNumberFormat="1" applyFont="1" applyFill="1" applyBorder="1" applyAlignment="1">
      <alignment vertical="top" wrapText="1"/>
    </xf>
    <xf numFmtId="178" fontId="3" fillId="0" borderId="48" xfId="0" applyNumberFormat="1" applyFont="1" applyFill="1" applyBorder="1" applyAlignment="1">
      <alignment vertical="top" wrapText="1"/>
    </xf>
    <xf numFmtId="178" fontId="16" fillId="0" borderId="40" xfId="0" applyNumberFormat="1" applyFont="1" applyFill="1" applyBorder="1" applyAlignment="1">
      <alignment vertical="top" wrapText="1"/>
    </xf>
    <xf numFmtId="178" fontId="16" fillId="0" borderId="94" xfId="0" applyNumberFormat="1" applyFont="1" applyFill="1" applyBorder="1" applyAlignment="1">
      <alignment vertical="top" wrapText="1"/>
    </xf>
    <xf numFmtId="0" fontId="8" fillId="0" borderId="136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192" fontId="5" fillId="0" borderId="50" xfId="1" applyNumberFormat="1" applyFont="1" applyFill="1" applyBorder="1" applyAlignment="1">
      <alignment vertical="top" wrapText="1"/>
    </xf>
    <xf numFmtId="192" fontId="8" fillId="0" borderId="34" xfId="1" applyNumberFormat="1" applyFont="1" applyBorder="1">
      <alignment vertical="center"/>
    </xf>
    <xf numFmtId="178" fontId="0" fillId="0" borderId="48" xfId="0" applyNumberFormat="1" applyFill="1" applyBorder="1" applyAlignment="1">
      <alignment vertical="top" wrapText="1"/>
    </xf>
    <xf numFmtId="0" fontId="8" fillId="0" borderId="16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178" fontId="16" fillId="0" borderId="39" xfId="0" applyNumberFormat="1" applyFont="1" applyFill="1" applyBorder="1" applyAlignment="1">
      <alignment vertical="top" wrapText="1"/>
    </xf>
    <xf numFmtId="178" fontId="16" fillId="0" borderId="48" xfId="0" applyNumberFormat="1" applyFont="1" applyFill="1" applyBorder="1" applyAlignment="1">
      <alignment vertical="top" wrapText="1"/>
    </xf>
    <xf numFmtId="192" fontId="5" fillId="0" borderId="49" xfId="1" applyNumberFormat="1" applyFont="1" applyFill="1" applyBorder="1" applyAlignment="1">
      <alignment vertical="top" wrapText="1"/>
    </xf>
    <xf numFmtId="192" fontId="0" fillId="0" borderId="37" xfId="1" applyNumberFormat="1" applyFont="1" applyBorder="1">
      <alignment vertical="center"/>
    </xf>
    <xf numFmtId="192" fontId="8" fillId="0" borderId="37" xfId="1" applyNumberFormat="1" applyFont="1" applyBorder="1">
      <alignment vertical="center"/>
    </xf>
    <xf numFmtId="38" fontId="0" fillId="0" borderId="37" xfId="1" applyFont="1" applyBorder="1" applyAlignment="1">
      <alignment horizontal="left" vertical="center"/>
    </xf>
    <xf numFmtId="192" fontId="5" fillId="0" borderId="34" xfId="1" applyNumberFormat="1" applyFont="1" applyFill="1" applyBorder="1" applyAlignment="1">
      <alignment vertical="top" wrapText="1"/>
    </xf>
    <xf numFmtId="178" fontId="3" fillId="0" borderId="50" xfId="0" applyNumberFormat="1" applyFont="1" applyFill="1" applyBorder="1" applyAlignment="1">
      <alignment vertical="top" wrapText="1"/>
    </xf>
    <xf numFmtId="0" fontId="10" fillId="0" borderId="37" xfId="0" applyFont="1" applyBorder="1" applyAlignment="1">
      <alignment horizontal="center" vertical="center"/>
    </xf>
    <xf numFmtId="177" fontId="3" fillId="0" borderId="53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7" xfId="0" applyNumberFormat="1" applyFont="1" applyFill="1" applyBorder="1" applyAlignment="1">
      <alignment horizontal="left" vertical="center"/>
    </xf>
    <xf numFmtId="177" fontId="3" fillId="0" borderId="161" xfId="0" applyNumberFormat="1" applyFont="1" applyFill="1" applyBorder="1" applyAlignment="1">
      <alignment horizontal="left" vertical="center"/>
    </xf>
    <xf numFmtId="177" fontId="3" fillId="0" borderId="161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textRotation="255"/>
    </xf>
    <xf numFmtId="177" fontId="3" fillId="0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177" fontId="3" fillId="0" borderId="136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02" xfId="0" applyNumberFormat="1" applyFont="1" applyFill="1" applyBorder="1" applyAlignment="1">
      <alignment vertical="center"/>
    </xf>
    <xf numFmtId="177" fontId="3" fillId="0" borderId="89" xfId="0" applyNumberFormat="1" applyFont="1" applyFill="1" applyBorder="1" applyAlignment="1">
      <alignment vertical="center"/>
    </xf>
    <xf numFmtId="177" fontId="3" fillId="0" borderId="102" xfId="0" applyNumberFormat="1" applyFont="1" applyFill="1" applyBorder="1" applyAlignment="1">
      <alignment horizontal="left" vertical="center"/>
    </xf>
    <xf numFmtId="177" fontId="3" fillId="0" borderId="89" xfId="0" applyNumberFormat="1" applyFont="1" applyFill="1" applyBorder="1" applyAlignment="1">
      <alignment horizontal="left" vertical="center"/>
    </xf>
    <xf numFmtId="177" fontId="3" fillId="0" borderId="11" xfId="0" applyNumberFormat="1" applyFont="1" applyFill="1" applyBorder="1" applyAlignment="1">
      <alignment horizontal="left" vertical="center"/>
    </xf>
    <xf numFmtId="177" fontId="3" fillId="0" borderId="101" xfId="0" applyNumberFormat="1" applyFont="1" applyFill="1" applyBorder="1" applyAlignment="1">
      <alignment vertical="center"/>
    </xf>
    <xf numFmtId="0" fontId="10" fillId="0" borderId="37" xfId="0" applyFont="1" applyBorder="1" applyAlignment="1">
      <alignment horizontal="right" vertical="center"/>
    </xf>
    <xf numFmtId="178" fontId="16" fillId="0" borderId="105" xfId="0" applyNumberFormat="1" applyFont="1" applyFill="1" applyBorder="1" applyAlignment="1">
      <alignment vertical="top" wrapText="1"/>
    </xf>
    <xf numFmtId="0" fontId="0" fillId="0" borderId="44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16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192" fontId="5" fillId="0" borderId="53" xfId="1" applyNumberFormat="1" applyFont="1" applyFill="1" applyBorder="1" applyAlignment="1">
      <alignment vertical="top" wrapText="1"/>
    </xf>
    <xf numFmtId="192" fontId="8" fillId="0" borderId="1" xfId="1" applyNumberFormat="1" applyFont="1" applyBorder="1">
      <alignment vertical="center"/>
    </xf>
    <xf numFmtId="178" fontId="0" fillId="0" borderId="2" xfId="0" applyNumberFormat="1" applyFill="1" applyBorder="1" applyAlignment="1">
      <alignment vertical="top" wrapText="1"/>
    </xf>
    <xf numFmtId="178" fontId="3" fillId="0" borderId="2" xfId="0" applyNumberFormat="1" applyFont="1" applyFill="1" applyBorder="1" applyAlignment="1">
      <alignment vertical="top"/>
    </xf>
    <xf numFmtId="178" fontId="3" fillId="0" borderId="2" xfId="0" applyNumberFormat="1" applyFont="1" applyFill="1" applyBorder="1" applyAlignment="1">
      <alignment vertical="top" wrapText="1"/>
    </xf>
    <xf numFmtId="178" fontId="16" fillId="0" borderId="2" xfId="0" applyNumberFormat="1" applyFont="1" applyFill="1" applyBorder="1" applyAlignment="1">
      <alignment vertical="top" wrapText="1"/>
    </xf>
    <xf numFmtId="0" fontId="27" fillId="0" borderId="0" xfId="0" applyFont="1" applyAlignment="1">
      <alignment horizontal="center" vertical="center"/>
    </xf>
    <xf numFmtId="192" fontId="3" fillId="0" borderId="134" xfId="0" applyNumberFormat="1" applyFont="1" applyFill="1" applyBorder="1" applyAlignment="1">
      <alignment horizontal="center" wrapText="1"/>
    </xf>
    <xf numFmtId="192" fontId="3" fillId="0" borderId="163" xfId="0" applyNumberFormat="1" applyFont="1" applyFill="1" applyBorder="1" applyAlignment="1">
      <alignment horizontal="center" wrapText="1"/>
    </xf>
    <xf numFmtId="192" fontId="3" fillId="0" borderId="47" xfId="0" applyNumberFormat="1" applyFont="1" applyFill="1" applyBorder="1" applyAlignment="1">
      <alignment horizontal="center" wrapText="1"/>
    </xf>
    <xf numFmtId="192" fontId="3" fillId="0" borderId="21" xfId="0" applyNumberFormat="1" applyFont="1" applyFill="1" applyBorder="1" applyAlignment="1">
      <alignment horizontal="center" wrapText="1"/>
    </xf>
    <xf numFmtId="0" fontId="0" fillId="0" borderId="160" xfId="0" applyFill="1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192" fontId="3" fillId="0" borderId="128" xfId="0" applyNumberFormat="1" applyFont="1" applyFill="1" applyBorder="1" applyAlignment="1">
      <alignment horizontal="center" wrapText="1"/>
    </xf>
    <xf numFmtId="192" fontId="3" fillId="0" borderId="111" xfId="0" applyNumberFormat="1" applyFont="1" applyFill="1" applyBorder="1" applyAlignment="1">
      <alignment horizontal="center" wrapText="1"/>
    </xf>
    <xf numFmtId="192" fontId="3" fillId="0" borderId="26" xfId="0" applyNumberFormat="1" applyFont="1" applyFill="1" applyBorder="1" applyAlignment="1">
      <alignment horizontal="center" wrapText="1"/>
    </xf>
    <xf numFmtId="192" fontId="3" fillId="0" borderId="67" xfId="0" applyNumberFormat="1" applyFont="1" applyFill="1" applyBorder="1" applyAlignment="1">
      <alignment horizontal="center" wrapText="1"/>
    </xf>
    <xf numFmtId="0" fontId="28" fillId="0" borderId="1" xfId="0" applyNumberFormat="1" applyFont="1" applyFill="1" applyBorder="1" applyAlignment="1">
      <alignment horizontal="center" wrapText="1"/>
    </xf>
    <xf numFmtId="0" fontId="28" fillId="0" borderId="0" xfId="0" applyNumberFormat="1" applyFont="1" applyFill="1" applyBorder="1" applyAlignment="1">
      <alignment horizontal="center" wrapText="1"/>
    </xf>
  </cellXfs>
  <cellStyles count="7">
    <cellStyle name="桁区切り" xfId="1" builtinId="6"/>
    <cellStyle name="標準" xfId="0" builtinId="0" customBuiltin="1"/>
    <cellStyle name="標準 3" xfId="2"/>
    <cellStyle name="標準 3 3" xfId="3"/>
    <cellStyle name="標準 4 3" xfId="4"/>
    <cellStyle name="標準 5" xfId="5"/>
    <cellStyle name="標準_初-H12図表(附第３表)" xfId="6"/>
  </cellStyles>
  <dxfs count="0"/>
  <tableStyles count="0" defaultTableStyle="TableStyleMedium9" defaultPivotStyle="PivotStyleLight16"/>
  <colors>
    <mruColors>
      <color rgb="FFB48900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図１　確定初任給額の推移</a:t>
            </a:r>
          </a:p>
        </c:rich>
      </c:tx>
      <c:layout>
        <c:manualLayout>
          <c:xMode val="edge"/>
          <c:yMode val="edge"/>
          <c:x val="0.40382475812570712"/>
          <c:y val="3.1784841075794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18700468124105E-2"/>
          <c:y val="0.14914443233356944"/>
          <c:w val="0.78627714727152787"/>
          <c:h val="0.6772624222360446"/>
        </c:manualLayout>
      </c:layout>
      <c:lineChart>
        <c:grouping val="standard"/>
        <c:varyColors val="0"/>
        <c:ser>
          <c:idx val="0"/>
          <c:order val="0"/>
          <c:tx>
            <c:strRef>
              <c:f>'Ｐ2'!$B$2</c:f>
              <c:strCache>
                <c:ptCount val="1"/>
                <c:pt idx="0">
                  <c:v>大学卒男女計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</c:strCache>
            </c:strRef>
          </c:cat>
          <c:val>
            <c:numRef>
              <c:f>'Ｐ2'!$B$3:$B$8</c:f>
              <c:numCache>
                <c:formatCode>General</c:formatCode>
                <c:ptCount val="6"/>
                <c:pt idx="0">
                  <c:v>205.2</c:v>
                </c:pt>
                <c:pt idx="1">
                  <c:v>204.4</c:v>
                </c:pt>
                <c:pt idx="2">
                  <c:v>207.2</c:v>
                </c:pt>
                <c:pt idx="3">
                  <c:v>207.3</c:v>
                </c:pt>
                <c:pt idx="4">
                  <c:v>207.1</c:v>
                </c:pt>
                <c:pt idx="5">
                  <c:v>210.4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'Ｐ2'!$C$2</c:f>
              <c:strCache>
                <c:ptCount val="1"/>
                <c:pt idx="0">
                  <c:v>大学卒男性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</c:strCache>
            </c:strRef>
          </c:cat>
          <c:val>
            <c:numRef>
              <c:f>'Ｐ2'!$C$3:$C$8</c:f>
              <c:numCache>
                <c:formatCode>General</c:formatCode>
                <c:ptCount val="6"/>
                <c:pt idx="0">
                  <c:v>206.4</c:v>
                </c:pt>
                <c:pt idx="1">
                  <c:v>206.8</c:v>
                </c:pt>
                <c:pt idx="2" formatCode="0.0">
                  <c:v>208</c:v>
                </c:pt>
                <c:pt idx="3" formatCode="0.0">
                  <c:v>209</c:v>
                </c:pt>
                <c:pt idx="4" formatCode="0.0_ ">
                  <c:v>208.4</c:v>
                </c:pt>
                <c:pt idx="5" formatCode="0.0_ ">
                  <c:v>211.7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'Ｐ2'!$D$2</c:f>
              <c:strCache>
                <c:ptCount val="1"/>
                <c:pt idx="0">
                  <c:v>大学卒女性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</c:strCache>
            </c:strRef>
          </c:cat>
          <c:val>
            <c:numRef>
              <c:f>'Ｐ2'!$D$3:$D$8</c:f>
              <c:numCache>
                <c:formatCode>General</c:formatCode>
                <c:ptCount val="6"/>
                <c:pt idx="0">
                  <c:v>203.2</c:v>
                </c:pt>
                <c:pt idx="1">
                  <c:v>201.1</c:v>
                </c:pt>
                <c:pt idx="2" formatCode="0.0">
                  <c:v>206</c:v>
                </c:pt>
                <c:pt idx="3">
                  <c:v>204.6</c:v>
                </c:pt>
                <c:pt idx="4" formatCode="0.0_ ">
                  <c:v>205.6</c:v>
                </c:pt>
                <c:pt idx="5" formatCode="0.0_ ">
                  <c:v>208.7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'Ｐ2'!$E$2</c:f>
              <c:strCache>
                <c:ptCount val="1"/>
                <c:pt idx="0">
                  <c:v>高専・
短大卒男女計</c:v>
                </c:pt>
              </c:strCache>
            </c:strRef>
          </c:tx>
          <c:spPr>
            <a:ln w="25400">
              <a:solidFill>
                <a:srgbClr val="B489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B489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</c:strCache>
            </c:strRef>
          </c:cat>
          <c:val>
            <c:numRef>
              <c:f>'Ｐ2'!$E$3:$E$8</c:f>
              <c:numCache>
                <c:formatCode>0.0</c:formatCode>
                <c:ptCount val="6"/>
                <c:pt idx="0" formatCode="General">
                  <c:v>174.1</c:v>
                </c:pt>
                <c:pt idx="1">
                  <c:v>182</c:v>
                </c:pt>
                <c:pt idx="2" formatCode="0.0_ ">
                  <c:v>186</c:v>
                </c:pt>
                <c:pt idx="3" formatCode="0.0_ ">
                  <c:v>182.7</c:v>
                </c:pt>
                <c:pt idx="4" formatCode="0.0_ ">
                  <c:v>186.7</c:v>
                </c:pt>
                <c:pt idx="5" formatCode="0.0_ ">
                  <c:v>190.6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'Ｐ2'!$F$2</c:f>
              <c:strCache>
                <c:ptCount val="1"/>
                <c:pt idx="0">
                  <c:v>高専・
短大卒男性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10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</c:strCache>
            </c:strRef>
          </c:cat>
          <c:val>
            <c:numRef>
              <c:f>'Ｐ2'!$F$3:$F$8</c:f>
              <c:numCache>
                <c:formatCode>0.0_ </c:formatCode>
                <c:ptCount val="6"/>
                <c:pt idx="0" formatCode="0.0">
                  <c:v>178</c:v>
                </c:pt>
                <c:pt idx="1">
                  <c:v>177.9</c:v>
                </c:pt>
                <c:pt idx="2" formatCode="General">
                  <c:v>184.2</c:v>
                </c:pt>
                <c:pt idx="3" formatCode="0.0">
                  <c:v>183</c:v>
                </c:pt>
                <c:pt idx="4" formatCode="General">
                  <c:v>184.6</c:v>
                </c:pt>
                <c:pt idx="5" formatCode="General">
                  <c:v>190.6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'Ｐ2'!$G$2</c:f>
              <c:strCache>
                <c:ptCount val="1"/>
                <c:pt idx="0">
                  <c:v>高専・
短大卒女性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</c:strCache>
            </c:strRef>
          </c:cat>
          <c:val>
            <c:numRef>
              <c:f>'Ｐ2'!$G$3:$G$8</c:f>
              <c:numCache>
                <c:formatCode>General</c:formatCode>
                <c:ptCount val="6"/>
                <c:pt idx="0">
                  <c:v>171.7</c:v>
                </c:pt>
                <c:pt idx="1">
                  <c:v>184.4</c:v>
                </c:pt>
                <c:pt idx="2">
                  <c:v>186.9</c:v>
                </c:pt>
                <c:pt idx="3">
                  <c:v>182.5</c:v>
                </c:pt>
                <c:pt idx="4">
                  <c:v>187.7</c:v>
                </c:pt>
                <c:pt idx="5">
                  <c:v>190.7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'Ｐ2'!$H$2</c:f>
              <c:strCache>
                <c:ptCount val="1"/>
                <c:pt idx="0">
                  <c:v>高校卒男女計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plus"/>
            <c:size val="10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</c:strCache>
            </c:strRef>
          </c:cat>
          <c:val>
            <c:numRef>
              <c:f>'Ｐ2'!$H$3:$H$8</c:f>
              <c:numCache>
                <c:formatCode>0.0_ </c:formatCode>
                <c:ptCount val="6"/>
                <c:pt idx="0">
                  <c:v>166.1</c:v>
                </c:pt>
                <c:pt idx="1">
                  <c:v>174.1</c:v>
                </c:pt>
                <c:pt idx="2">
                  <c:v>178.5</c:v>
                </c:pt>
                <c:pt idx="3">
                  <c:v>168</c:v>
                </c:pt>
                <c:pt idx="4">
                  <c:v>171.8</c:v>
                </c:pt>
                <c:pt idx="5">
                  <c:v>174.2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'Ｐ2'!$I$2</c:f>
              <c:strCache>
                <c:ptCount val="1"/>
                <c:pt idx="0">
                  <c:v>高校卒男性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</c:strCache>
            </c:strRef>
          </c:cat>
          <c:val>
            <c:numRef>
              <c:f>'Ｐ2'!$I$3:$I$8</c:f>
              <c:numCache>
                <c:formatCode>0.0_ </c:formatCode>
                <c:ptCount val="6"/>
                <c:pt idx="0">
                  <c:v>167</c:v>
                </c:pt>
                <c:pt idx="1">
                  <c:v>174.3</c:v>
                </c:pt>
                <c:pt idx="2">
                  <c:v>178.7</c:v>
                </c:pt>
                <c:pt idx="3">
                  <c:v>169.6</c:v>
                </c:pt>
                <c:pt idx="4">
                  <c:v>170.8</c:v>
                </c:pt>
                <c:pt idx="5">
                  <c:v>175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'Ｐ2'!$J$2</c:f>
              <c:strCache>
                <c:ptCount val="1"/>
                <c:pt idx="0">
                  <c:v>高校卒女性</c:v>
                </c:pt>
              </c:strCache>
            </c:strRef>
          </c:tx>
          <c:spPr>
            <a:ln w="25400">
              <a:solidFill>
                <a:srgbClr val="00863D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863D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</c:strCache>
            </c:strRef>
          </c:cat>
          <c:val>
            <c:numRef>
              <c:f>'Ｐ2'!$J$3:$J$8</c:f>
              <c:numCache>
                <c:formatCode>0.0_ </c:formatCode>
                <c:ptCount val="6"/>
                <c:pt idx="0">
                  <c:v>162.6</c:v>
                </c:pt>
                <c:pt idx="1">
                  <c:v>173.8</c:v>
                </c:pt>
                <c:pt idx="2">
                  <c:v>177.7</c:v>
                </c:pt>
                <c:pt idx="3">
                  <c:v>164.7</c:v>
                </c:pt>
                <c:pt idx="4">
                  <c:v>173.6</c:v>
                </c:pt>
                <c:pt idx="5">
                  <c:v>172.4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58840"/>
        <c:axId val="256556096"/>
      </c:lineChart>
      <c:catAx>
        <c:axId val="256558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56556096"/>
        <c:crossesAt val="150"/>
        <c:auto val="1"/>
        <c:lblAlgn val="ctr"/>
        <c:lblOffset val="100"/>
        <c:tickLblSkip val="1"/>
        <c:tickMarkSkip val="1"/>
        <c:noMultiLvlLbl val="0"/>
      </c:catAx>
      <c:valAx>
        <c:axId val="256556096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56558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1903256187611"/>
          <c:y val="0.11491468211950275"/>
          <c:w val="0.13835782338231328"/>
          <c:h val="0.816626943636935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図２　男女別平均賃金（賃金総額）の推移と男女間格差</a:t>
            </a:r>
          </a:p>
        </c:rich>
      </c:tx>
      <c:layout>
        <c:manualLayout>
          <c:xMode val="edge"/>
          <c:yMode val="edge"/>
          <c:x val="0.26835781041388518"/>
          <c:y val="3.571428571428571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15487316421896"/>
          <c:y val="0.19480519480519501"/>
          <c:w val="0.62349799732977418"/>
          <c:h val="0.68506493506493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'P14'!$C$16</c:f>
              <c:strCache>
                <c:ptCount val="1"/>
                <c:pt idx="0">
                  <c:v>男性平均賃金</c:v>
                </c:pt>
              </c:strCache>
            </c:strRef>
          </c:tx>
          <c:spPr>
            <a:solidFill>
              <a:prstClr val="white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'P14'!$B$17:$B$26</c:f>
              <c:strCache>
                <c:ptCount val="10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</c:strCache>
            </c:strRef>
          </c:cat>
          <c:val>
            <c:numRef>
              <c:f>'P14'!$C$17:$C$26</c:f>
              <c:numCache>
                <c:formatCode>0.0_);[Red]\(0.0\)</c:formatCode>
                <c:ptCount val="10"/>
                <c:pt idx="0">
                  <c:v>377.8</c:v>
                </c:pt>
                <c:pt idx="1">
                  <c:v>392</c:v>
                </c:pt>
                <c:pt idx="2">
                  <c:v>393.7</c:v>
                </c:pt>
                <c:pt idx="3">
                  <c:v>395.7</c:v>
                </c:pt>
                <c:pt idx="4">
                  <c:v>390.4</c:v>
                </c:pt>
                <c:pt idx="5">
                  <c:v>405.1</c:v>
                </c:pt>
                <c:pt idx="6">
                  <c:v>402.4</c:v>
                </c:pt>
                <c:pt idx="7">
                  <c:v>403.7</c:v>
                </c:pt>
                <c:pt idx="8">
                  <c:v>398.7</c:v>
                </c:pt>
                <c:pt idx="9">
                  <c:v>406.3</c:v>
                </c:pt>
              </c:numCache>
            </c:numRef>
          </c:val>
        </c:ser>
        <c:ser>
          <c:idx val="0"/>
          <c:order val="1"/>
          <c:tx>
            <c:strRef>
              <c:f>'P14'!$D$16</c:f>
              <c:strCache>
                <c:ptCount val="1"/>
                <c:pt idx="0">
                  <c:v>女性平均賃金</c:v>
                </c:pt>
              </c:strCache>
            </c:strRef>
          </c:tx>
          <c:spPr>
            <a:solidFill>
              <a:prstClr val="black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'P14'!$B$17:$B$26</c:f>
              <c:strCache>
                <c:ptCount val="10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</c:strCache>
            </c:strRef>
          </c:cat>
          <c:val>
            <c:numRef>
              <c:f>'P14'!$D$17:$D$26</c:f>
              <c:numCache>
                <c:formatCode>0.0_);[Red]\(0.0\)</c:formatCode>
                <c:ptCount val="10"/>
                <c:pt idx="0">
                  <c:v>271</c:v>
                </c:pt>
                <c:pt idx="1">
                  <c:v>271.89999999999998</c:v>
                </c:pt>
                <c:pt idx="2">
                  <c:v>279.10000000000002</c:v>
                </c:pt>
                <c:pt idx="3">
                  <c:v>282</c:v>
                </c:pt>
                <c:pt idx="4">
                  <c:v>277.3</c:v>
                </c:pt>
                <c:pt idx="5">
                  <c:v>286.3</c:v>
                </c:pt>
                <c:pt idx="6">
                  <c:v>288.8</c:v>
                </c:pt>
                <c:pt idx="7">
                  <c:v>291.7</c:v>
                </c:pt>
                <c:pt idx="8">
                  <c:v>286.2</c:v>
                </c:pt>
                <c:pt idx="9">
                  <c:v>299.10000000000002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57664"/>
        <c:axId val="256557272"/>
      </c:barChart>
      <c:lineChart>
        <c:grouping val="standard"/>
        <c:varyColors val="0"/>
        <c:ser>
          <c:idx val="2"/>
          <c:order val="2"/>
          <c:tx>
            <c:strRef>
              <c:f>'P14'!$E$16</c:f>
              <c:strCache>
                <c:ptCount val="1"/>
                <c:pt idx="0">
                  <c:v>男女間格差</c:v>
                </c:pt>
              </c:strCache>
            </c:strRef>
          </c:tx>
          <c:spPr>
            <a:ln w="28575" cap="rnd" cmpd="sng" algn="ctr">
              <a:solidFill>
                <a:prstClr val="black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pattFill prst="pct50">
                <a:fgClr>
                  <a:prstClr val="black"/>
                </a:fgClr>
                <a:bgClr>
                  <a:prstClr val="white"/>
                </a:bgClr>
              </a:pattFill>
              <a:ln w="9525" cap="flat" cmpd="sng" algn="ctr">
                <a:solidFill>
                  <a:prstClr val="black"/>
                </a:solidFill>
                <a:prstDash val="solid"/>
                <a:round/>
              </a:ln>
              <a:effectLst/>
            </c:spPr>
          </c:marker>
          <c:cat>
            <c:strRef>
              <c:f>'P14'!$B$17:$B$26</c:f>
              <c:strCache>
                <c:ptCount val="10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</c:strCache>
            </c:strRef>
          </c:cat>
          <c:val>
            <c:numRef>
              <c:f>'P14'!$E$17:$E$26</c:f>
              <c:numCache>
                <c:formatCode>0.0_);[Red]\(0.0\)</c:formatCode>
                <c:ptCount val="10"/>
                <c:pt idx="0">
                  <c:v>71.731074642668077</c:v>
                </c:pt>
                <c:pt idx="1">
                  <c:v>69.362244897959187</c:v>
                </c:pt>
                <c:pt idx="2">
                  <c:v>70.891541783083582</c:v>
                </c:pt>
                <c:pt idx="3">
                  <c:v>71.266110689916601</c:v>
                </c:pt>
                <c:pt idx="4">
                  <c:v>71.029713114754102</c:v>
                </c:pt>
                <c:pt idx="5">
                  <c:v>70.673907677116759</c:v>
                </c:pt>
                <c:pt idx="6">
                  <c:v>71.769383697813126</c:v>
                </c:pt>
                <c:pt idx="7">
                  <c:v>72.256626207579885</c:v>
                </c:pt>
                <c:pt idx="8">
                  <c:v>71.783295711060944</c:v>
                </c:pt>
                <c:pt idx="9">
                  <c:v>73.615555008614336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56488"/>
        <c:axId val="256556880"/>
      </c:lineChart>
      <c:catAx>
        <c:axId val="25655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557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655727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5.206942590120172E-2"/>
              <c:y val="6.81818181818181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.0_);[Red]\(0.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557664"/>
        <c:crosses val="autoZero"/>
        <c:crossBetween val="between"/>
      </c:valAx>
      <c:catAx>
        <c:axId val="2565564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74766355140186913"/>
              <c:y val="8.1168831168831168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one"/>
        <c:crossAx val="256556880"/>
        <c:crosses val="autoZero"/>
        <c:auto val="0"/>
        <c:lblAlgn val="ctr"/>
        <c:lblOffset val="100"/>
        <c:noMultiLvlLbl val="0"/>
      </c:catAx>
      <c:valAx>
        <c:axId val="256556880"/>
        <c:scaling>
          <c:orientation val="minMax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55648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1575433911882589"/>
          <c:y val="0.42207792207792239"/>
          <c:w val="0.1735647530040052"/>
          <c:h val="0.198051948051948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1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図３　男女別・年齢階級別所定内賃金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企業規模計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c:rich>
      </c:tx>
      <c:layout>
        <c:manualLayout>
          <c:xMode val="edge"/>
          <c:yMode val="edge"/>
          <c:x val="0.27397274135913774"/>
          <c:y val="5.3527980535279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08231089623777"/>
          <c:y val="0.1484188441369286"/>
          <c:w val="0.66438400603596293"/>
          <c:h val="0.66666825071341618"/>
        </c:manualLayout>
      </c:layout>
      <c:lineChart>
        <c:grouping val="standard"/>
        <c:varyColors val="0"/>
        <c:ser>
          <c:idx val="0"/>
          <c:order val="0"/>
          <c:tx>
            <c:strRef>
              <c:f>'Ｐ15'!$B$2</c:f>
              <c:strCache>
                <c:ptCount val="1"/>
                <c:pt idx="0">
                  <c:v>    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'Ｐ15'!$B$3:$B$14</c:f>
              <c:numCache>
                <c:formatCode>0.0_ </c:formatCode>
                <c:ptCount val="12"/>
                <c:pt idx="0">
                  <c:v>196.8</c:v>
                </c:pt>
                <c:pt idx="1">
                  <c:v>226.6</c:v>
                </c:pt>
                <c:pt idx="2">
                  <c:v>261.2</c:v>
                </c:pt>
                <c:pt idx="3">
                  <c:v>305.89999999999998</c:v>
                </c:pt>
                <c:pt idx="4">
                  <c:v>349.2</c:v>
                </c:pt>
                <c:pt idx="5">
                  <c:v>377.7</c:v>
                </c:pt>
                <c:pt idx="6">
                  <c:v>413.6</c:v>
                </c:pt>
                <c:pt idx="7">
                  <c:v>449.1</c:v>
                </c:pt>
                <c:pt idx="8">
                  <c:v>481.4</c:v>
                </c:pt>
                <c:pt idx="9">
                  <c:v>332.1</c:v>
                </c:pt>
                <c:pt idx="10">
                  <c:v>285.7</c:v>
                </c:pt>
                <c:pt idx="11">
                  <c:v>291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'Ｐ15'!$C$2</c:f>
              <c:strCache>
                <c:ptCount val="1"/>
                <c:pt idx="0">
                  <c:v>    女性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'Ｐ15'!$C$3:$C$14</c:f>
              <c:numCache>
                <c:formatCode>0.0_ </c:formatCode>
                <c:ptCount val="12"/>
                <c:pt idx="0">
                  <c:v>192.3</c:v>
                </c:pt>
                <c:pt idx="1">
                  <c:v>221.6</c:v>
                </c:pt>
                <c:pt idx="2">
                  <c:v>248.6</c:v>
                </c:pt>
                <c:pt idx="3">
                  <c:v>266.2</c:v>
                </c:pt>
                <c:pt idx="4">
                  <c:v>282.8</c:v>
                </c:pt>
                <c:pt idx="5">
                  <c:v>296.89999999999998</c:v>
                </c:pt>
                <c:pt idx="6">
                  <c:v>302.8</c:v>
                </c:pt>
                <c:pt idx="7">
                  <c:v>307.5</c:v>
                </c:pt>
                <c:pt idx="8">
                  <c:v>309</c:v>
                </c:pt>
                <c:pt idx="9">
                  <c:v>267.10000000000002</c:v>
                </c:pt>
                <c:pt idx="10">
                  <c:v>230</c:v>
                </c:pt>
                <c:pt idx="11">
                  <c:v>241.7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63744"/>
        <c:axId val="257858648"/>
      </c:lineChart>
      <c:catAx>
        <c:axId val="257863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57858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858648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千円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438386968697188E-2"/>
              <c:y val="0.1289540267320598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57863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49374751850883"/>
          <c:y val="0.30657010939326096"/>
          <c:w val="0.11780848679055665"/>
          <c:h val="8.02922262454419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図４　男女別・企業規模別・年齢階級別所定内賃金</a:t>
            </a:r>
          </a:p>
        </c:rich>
      </c:tx>
      <c:layout>
        <c:manualLayout>
          <c:xMode val="edge"/>
          <c:yMode val="edge"/>
          <c:x val="0.2565217391304348"/>
          <c:y val="3.968253968253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8695652173921"/>
          <c:y val="0.16666709725089196"/>
          <c:w val="0.63152173913043474"/>
          <c:h val="0.60582167095959305"/>
        </c:manualLayout>
      </c:layout>
      <c:lineChart>
        <c:grouping val="standard"/>
        <c:varyColors val="0"/>
        <c:ser>
          <c:idx val="0"/>
          <c:order val="0"/>
          <c:tx>
            <c:strRef>
              <c:f>'Ｐ17'!$B$2</c:f>
              <c:strCache>
                <c:ptCount val="1"/>
                <c:pt idx="0">
                  <c:v>1000人以上・男性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'Ｐ17'!$B$3:$B$14</c:f>
              <c:numCache>
                <c:formatCode>0.0_);[Red]\(0.0\)</c:formatCode>
                <c:ptCount val="12"/>
                <c:pt idx="0">
                  <c:v>199.4</c:v>
                </c:pt>
                <c:pt idx="1">
                  <c:v>230</c:v>
                </c:pt>
                <c:pt idx="2">
                  <c:v>271.89999999999998</c:v>
                </c:pt>
                <c:pt idx="3">
                  <c:v>329.1</c:v>
                </c:pt>
                <c:pt idx="4">
                  <c:v>378.5</c:v>
                </c:pt>
                <c:pt idx="5">
                  <c:v>414.9</c:v>
                </c:pt>
                <c:pt idx="6">
                  <c:v>461.6</c:v>
                </c:pt>
                <c:pt idx="7">
                  <c:v>511.1</c:v>
                </c:pt>
                <c:pt idx="8">
                  <c:v>548.1</c:v>
                </c:pt>
                <c:pt idx="9">
                  <c:v>335.1</c:v>
                </c:pt>
                <c:pt idx="10">
                  <c:v>331.9</c:v>
                </c:pt>
                <c:pt idx="11">
                  <c:v>286.89999999999998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'Ｐ17'!$C$2</c:f>
              <c:strCache>
                <c:ptCount val="1"/>
                <c:pt idx="0">
                  <c:v>100人～999人・男性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'Ｐ17'!$C$3:$C$14</c:f>
              <c:numCache>
                <c:formatCode>0.0_);[Red]\(0.0\)</c:formatCode>
                <c:ptCount val="12"/>
                <c:pt idx="0">
                  <c:v>192.5</c:v>
                </c:pt>
                <c:pt idx="1">
                  <c:v>220.3</c:v>
                </c:pt>
                <c:pt idx="2">
                  <c:v>250.8</c:v>
                </c:pt>
                <c:pt idx="3">
                  <c:v>285.39999999999998</c:v>
                </c:pt>
                <c:pt idx="4">
                  <c:v>328.6</c:v>
                </c:pt>
                <c:pt idx="5">
                  <c:v>348</c:v>
                </c:pt>
                <c:pt idx="6">
                  <c:v>385.1</c:v>
                </c:pt>
                <c:pt idx="7">
                  <c:v>403.6</c:v>
                </c:pt>
                <c:pt idx="8">
                  <c:v>439.8</c:v>
                </c:pt>
                <c:pt idx="9">
                  <c:v>332.4</c:v>
                </c:pt>
                <c:pt idx="10">
                  <c:v>259.89999999999998</c:v>
                </c:pt>
                <c:pt idx="11">
                  <c:v>267.8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'Ｐ17'!$D$2</c:f>
              <c:strCache>
                <c:ptCount val="1"/>
                <c:pt idx="0">
                  <c:v>10人～99人・男性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'Ｐ17'!$D$3:$D$14</c:f>
              <c:numCache>
                <c:formatCode>0.0_ </c:formatCode>
                <c:ptCount val="12"/>
                <c:pt idx="0">
                  <c:v>197.6</c:v>
                </c:pt>
                <c:pt idx="1">
                  <c:v>231.9</c:v>
                </c:pt>
                <c:pt idx="2">
                  <c:v>251</c:v>
                </c:pt>
                <c:pt idx="3">
                  <c:v>289.8</c:v>
                </c:pt>
                <c:pt idx="4">
                  <c:v>321</c:v>
                </c:pt>
                <c:pt idx="5">
                  <c:v>356</c:v>
                </c:pt>
                <c:pt idx="6">
                  <c:v>358.4</c:v>
                </c:pt>
                <c:pt idx="7">
                  <c:v>372.6</c:v>
                </c:pt>
                <c:pt idx="8">
                  <c:v>363.8</c:v>
                </c:pt>
                <c:pt idx="9">
                  <c:v>326.89999999999998</c:v>
                </c:pt>
                <c:pt idx="10">
                  <c:v>288.89999999999998</c:v>
                </c:pt>
                <c:pt idx="11">
                  <c:v>311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'Ｐ17'!$E$2</c:f>
              <c:strCache>
                <c:ptCount val="1"/>
                <c:pt idx="0">
                  <c:v>1000人以上・女性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'Ｐ17'!$E$3:$E$14</c:f>
              <c:numCache>
                <c:formatCode>0.0_ </c:formatCode>
                <c:ptCount val="12"/>
                <c:pt idx="0">
                  <c:v>189</c:v>
                </c:pt>
                <c:pt idx="1">
                  <c:v>229</c:v>
                </c:pt>
                <c:pt idx="2">
                  <c:v>266.7</c:v>
                </c:pt>
                <c:pt idx="3">
                  <c:v>277.10000000000002</c:v>
                </c:pt>
                <c:pt idx="4">
                  <c:v>297</c:v>
                </c:pt>
                <c:pt idx="5">
                  <c:v>313.7</c:v>
                </c:pt>
                <c:pt idx="6">
                  <c:v>324.10000000000002</c:v>
                </c:pt>
                <c:pt idx="7">
                  <c:v>334</c:v>
                </c:pt>
                <c:pt idx="8">
                  <c:v>341.6</c:v>
                </c:pt>
                <c:pt idx="9">
                  <c:v>261.39999999999998</c:v>
                </c:pt>
                <c:pt idx="10">
                  <c:v>265.89999999999998</c:v>
                </c:pt>
                <c:pt idx="11">
                  <c:v>260.5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'Ｐ17'!$F$2</c:f>
              <c:strCache>
                <c:ptCount val="1"/>
                <c:pt idx="0">
                  <c:v>100人～999人・女性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'Ｐ17'!$F$3:$F$14</c:f>
              <c:numCache>
                <c:formatCode>0.0_ </c:formatCode>
                <c:ptCount val="12"/>
                <c:pt idx="0">
                  <c:v>197.1</c:v>
                </c:pt>
                <c:pt idx="1">
                  <c:v>220.4</c:v>
                </c:pt>
                <c:pt idx="2">
                  <c:v>237</c:v>
                </c:pt>
                <c:pt idx="3">
                  <c:v>263.10000000000002</c:v>
                </c:pt>
                <c:pt idx="4">
                  <c:v>280</c:v>
                </c:pt>
                <c:pt idx="5">
                  <c:v>286.2</c:v>
                </c:pt>
                <c:pt idx="6">
                  <c:v>286.89999999999998</c:v>
                </c:pt>
                <c:pt idx="7">
                  <c:v>292.89999999999998</c:v>
                </c:pt>
                <c:pt idx="8">
                  <c:v>299.39999999999998</c:v>
                </c:pt>
                <c:pt idx="9">
                  <c:v>263.8</c:v>
                </c:pt>
                <c:pt idx="10">
                  <c:v>212.4</c:v>
                </c:pt>
                <c:pt idx="11">
                  <c:v>230.3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'Ｐ17'!$G$2</c:f>
              <c:strCache>
                <c:ptCount val="1"/>
                <c:pt idx="0">
                  <c:v>10人～99人・女性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'Ｐ17'!$G$3:$G$14</c:f>
              <c:numCache>
                <c:formatCode>0.0_ </c:formatCode>
                <c:ptCount val="12"/>
                <c:pt idx="0">
                  <c:v>187.8</c:v>
                </c:pt>
                <c:pt idx="1">
                  <c:v>206.6</c:v>
                </c:pt>
                <c:pt idx="2">
                  <c:v>225.6</c:v>
                </c:pt>
                <c:pt idx="3">
                  <c:v>247.8</c:v>
                </c:pt>
                <c:pt idx="4">
                  <c:v>260.89999999999998</c:v>
                </c:pt>
                <c:pt idx="5">
                  <c:v>279</c:v>
                </c:pt>
                <c:pt idx="6">
                  <c:v>279.60000000000002</c:v>
                </c:pt>
                <c:pt idx="7">
                  <c:v>281.2</c:v>
                </c:pt>
                <c:pt idx="8">
                  <c:v>263.39999999999998</c:v>
                </c:pt>
                <c:pt idx="9">
                  <c:v>279.89999999999998</c:v>
                </c:pt>
                <c:pt idx="10">
                  <c:v>228</c:v>
                </c:pt>
                <c:pt idx="11">
                  <c:v>237.5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59824"/>
        <c:axId val="257861392"/>
      </c:lineChart>
      <c:catAx>
        <c:axId val="257859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5786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861392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5.4346684925253947E-3"/>
              <c:y val="7.40743518171339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57859824"/>
        <c:crosses val="autoZero"/>
        <c:crossBetween val="between"/>
      </c:valAx>
      <c:spPr>
        <a:solidFill>
          <a:srgbClr val="CC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21739130434752"/>
          <c:y val="0.26719632268188676"/>
          <c:w val="0.21413043478260912"/>
          <c:h val="0.37566220889055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66675</xdr:rowOff>
    </xdr:from>
    <xdr:to>
      <xdr:col>9</xdr:col>
      <xdr:colOff>676275</xdr:colOff>
      <xdr:row>34</xdr:row>
      <xdr:rowOff>9525</xdr:rowOff>
    </xdr:to>
    <xdr:graphicFrame macro="">
      <xdr:nvGraphicFramePr>
        <xdr:cNvPr id="13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29</xdr:row>
      <xdr:rowOff>9525</xdr:rowOff>
    </xdr:from>
    <xdr:to>
      <xdr:col>8</xdr:col>
      <xdr:colOff>219075</xdr:colOff>
      <xdr:row>46</xdr:row>
      <xdr:rowOff>28575</xdr:rowOff>
    </xdr:to>
    <xdr:graphicFrame macro="">
      <xdr:nvGraphicFramePr>
        <xdr:cNvPr id="12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0</xdr:rowOff>
    </xdr:from>
    <xdr:to>
      <xdr:col>7</xdr:col>
      <xdr:colOff>523875</xdr:colOff>
      <xdr:row>38</xdr:row>
      <xdr:rowOff>161925</xdr:rowOff>
    </xdr:to>
    <xdr:graphicFrame macro="">
      <xdr:nvGraphicFramePr>
        <xdr:cNvPr id="13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12</xdr:col>
      <xdr:colOff>419100</xdr:colOff>
      <xdr:row>37</xdr:row>
      <xdr:rowOff>76200</xdr:rowOff>
    </xdr:to>
    <xdr:graphicFrame macro="">
      <xdr:nvGraphicFramePr>
        <xdr:cNvPr id="14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38"/>
  <sheetViews>
    <sheetView view="pageBreakPreview" topLeftCell="A16" zoomScale="60" zoomScaleNormal="100" workbookViewId="0">
      <selection activeCell="C22" sqref="C22"/>
    </sheetView>
  </sheetViews>
  <sheetFormatPr defaultRowHeight="13.2"/>
  <cols>
    <col min="1" max="1" width="4.109375" customWidth="1"/>
    <col min="2" max="2" width="81.109375" customWidth="1"/>
    <col min="3" max="3" width="4.109375" customWidth="1"/>
  </cols>
  <sheetData>
    <row r="1" spans="2:2" ht="14.4">
      <c r="B1" s="324" t="s">
        <v>140</v>
      </c>
    </row>
    <row r="2" spans="2:2" ht="14.4">
      <c r="B2" s="324"/>
    </row>
    <row r="3" spans="2:2" ht="28.2">
      <c r="B3" s="325" t="s">
        <v>215</v>
      </c>
    </row>
    <row r="4" spans="2:2" ht="14.4">
      <c r="B4" s="326"/>
    </row>
    <row r="5" spans="2:2" ht="20.100000000000001" customHeight="1">
      <c r="B5" s="327" t="s">
        <v>141</v>
      </c>
    </row>
    <row r="6" spans="2:2" ht="20.100000000000001" customHeight="1">
      <c r="B6" s="328"/>
    </row>
    <row r="7" spans="2:2" ht="20.100000000000001" customHeight="1">
      <c r="B7" s="329" t="s">
        <v>227</v>
      </c>
    </row>
    <row r="8" spans="2:2" ht="20.100000000000001" customHeight="1">
      <c r="B8" s="330" t="s">
        <v>216</v>
      </c>
    </row>
    <row r="9" spans="2:2" ht="20.100000000000001" customHeight="1">
      <c r="B9" s="329" t="s">
        <v>151</v>
      </c>
    </row>
    <row r="10" spans="2:2" ht="20.100000000000001" customHeight="1">
      <c r="B10" s="329" t="s">
        <v>148</v>
      </c>
    </row>
    <row r="11" spans="2:2" ht="20.100000000000001" customHeight="1">
      <c r="B11" s="329" t="s">
        <v>217</v>
      </c>
    </row>
    <row r="12" spans="2:2" ht="20.100000000000001" customHeight="1">
      <c r="B12" s="329" t="s">
        <v>218</v>
      </c>
    </row>
    <row r="13" spans="2:2" ht="20.100000000000001" customHeight="1">
      <c r="B13" s="329" t="s">
        <v>219</v>
      </c>
    </row>
    <row r="14" spans="2:2" ht="20.100000000000001" customHeight="1">
      <c r="B14" s="329"/>
    </row>
    <row r="15" spans="2:2" ht="20.100000000000001" customHeight="1">
      <c r="B15" s="329" t="s">
        <v>143</v>
      </c>
    </row>
    <row r="16" spans="2:2" ht="20.100000000000001" customHeight="1">
      <c r="B16" s="329" t="s">
        <v>149</v>
      </c>
    </row>
    <row r="17" spans="2:2" ht="20.100000000000001" customHeight="1">
      <c r="B17" s="329" t="s">
        <v>150</v>
      </c>
    </row>
    <row r="18" spans="2:2" ht="20.100000000000001" customHeight="1">
      <c r="B18" s="329" t="s">
        <v>152</v>
      </c>
    </row>
    <row r="19" spans="2:2" ht="20.100000000000001" customHeight="1">
      <c r="B19" s="329" t="s">
        <v>228</v>
      </c>
    </row>
    <row r="20" spans="2:2" ht="20.100000000000001" customHeight="1">
      <c r="B20" s="329" t="s">
        <v>229</v>
      </c>
    </row>
    <row r="21" spans="2:2" ht="20.100000000000001" customHeight="1">
      <c r="B21" s="329" t="s">
        <v>220</v>
      </c>
    </row>
    <row r="22" spans="2:2" ht="20.100000000000001" customHeight="1">
      <c r="B22" s="329" t="s">
        <v>221</v>
      </c>
    </row>
    <row r="23" spans="2:2" ht="20.100000000000001" customHeight="1">
      <c r="B23" s="329" t="s">
        <v>154</v>
      </c>
    </row>
    <row r="24" spans="2:2" ht="20.100000000000001" customHeight="1">
      <c r="B24" s="329" t="s">
        <v>153</v>
      </c>
    </row>
    <row r="25" spans="2:2" ht="20.100000000000001" customHeight="1">
      <c r="B25" s="329" t="s">
        <v>155</v>
      </c>
    </row>
    <row r="26" spans="2:2" ht="20.100000000000001" customHeight="1">
      <c r="B26" s="329" t="s">
        <v>177</v>
      </c>
    </row>
    <row r="27" spans="2:2" ht="20.100000000000001" customHeight="1">
      <c r="B27" s="329" t="s">
        <v>156</v>
      </c>
    </row>
    <row r="28" spans="2:2" ht="20.100000000000001" customHeight="1">
      <c r="B28" s="329" t="s">
        <v>157</v>
      </c>
    </row>
    <row r="29" spans="2:2" ht="20.100000000000001" customHeight="1">
      <c r="B29" s="329" t="s">
        <v>169</v>
      </c>
    </row>
    <row r="30" spans="2:2" ht="20.100000000000001" customHeight="1">
      <c r="B30" s="329" t="s">
        <v>170</v>
      </c>
    </row>
    <row r="31" spans="2:2" ht="20.100000000000001" customHeight="1">
      <c r="B31" s="329" t="s">
        <v>158</v>
      </c>
    </row>
    <row r="32" spans="2:2" ht="20.100000000000001" customHeight="1">
      <c r="B32" s="331"/>
    </row>
    <row r="33" spans="2:2" ht="20.100000000000001" customHeight="1">
      <c r="B33" s="487"/>
    </row>
    <row r="34" spans="2:2" ht="20.100000000000001" customHeight="1">
      <c r="B34" s="332"/>
    </row>
    <row r="35" spans="2:2" ht="16.2">
      <c r="B35" s="333" t="s">
        <v>200</v>
      </c>
    </row>
    <row r="38" spans="2:2" ht="16.2">
      <c r="B38" s="333" t="s">
        <v>142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C162"/>
  <sheetViews>
    <sheetView showWhiteSpace="0" view="pageBreakPreview" topLeftCell="A4" zoomScaleNormal="110" zoomScaleSheetLayoutView="100" workbookViewId="0">
      <selection activeCell="C22" sqref="C22"/>
    </sheetView>
  </sheetViews>
  <sheetFormatPr defaultRowHeight="13.2"/>
  <cols>
    <col min="1" max="1" width="1.6640625" customWidth="1"/>
    <col min="2" max="2" width="36.77734375" style="71" customWidth="1"/>
    <col min="3" max="3" width="9.77734375" style="92" bestFit="1" customWidth="1"/>
    <col min="4" max="4" width="9.77734375" bestFit="1" customWidth="1"/>
    <col min="5" max="5" width="10.6640625" style="71" bestFit="1" customWidth="1"/>
    <col min="6" max="6" width="9.33203125" bestFit="1" customWidth="1"/>
    <col min="7" max="7" width="9.77734375" bestFit="1" customWidth="1"/>
    <col min="8" max="9" width="9.44140625" bestFit="1" customWidth="1"/>
    <col min="10" max="12" width="9.109375" bestFit="1" customWidth="1"/>
    <col min="22" max="22" width="5.109375" customWidth="1"/>
    <col min="23" max="23" width="37.44140625" style="71" bestFit="1" customWidth="1"/>
    <col min="25" max="25" width="9" style="92"/>
    <col min="28" max="28" width="9" style="76"/>
    <col min="29" max="29" width="9" style="92"/>
  </cols>
  <sheetData>
    <row r="1" spans="2:9" ht="18.75" customHeight="1" thickBot="1">
      <c r="B1" s="57" t="s">
        <v>224</v>
      </c>
      <c r="H1" s="843" t="s">
        <v>164</v>
      </c>
      <c r="I1" s="843"/>
    </row>
    <row r="2" spans="2:9" ht="10.5" customHeight="1">
      <c r="B2" s="833" t="s">
        <v>29</v>
      </c>
      <c r="C2" s="837" t="s">
        <v>79</v>
      </c>
      <c r="D2" s="93"/>
      <c r="E2" s="824" t="s">
        <v>81</v>
      </c>
      <c r="F2" s="822" t="s">
        <v>82</v>
      </c>
      <c r="G2" s="824" t="s">
        <v>83</v>
      </c>
      <c r="H2" s="835" t="s">
        <v>84</v>
      </c>
      <c r="I2" s="826" t="s">
        <v>85</v>
      </c>
    </row>
    <row r="3" spans="2:9" ht="35.25" customHeight="1" thickBot="1">
      <c r="B3" s="834"/>
      <c r="C3" s="838"/>
      <c r="D3" s="96" t="s">
        <v>80</v>
      </c>
      <c r="E3" s="832"/>
      <c r="F3" s="823"/>
      <c r="G3" s="825"/>
      <c r="H3" s="836"/>
      <c r="I3" s="827"/>
    </row>
    <row r="4" spans="2:9" ht="15" customHeight="1" thickBot="1">
      <c r="B4" s="255" t="s">
        <v>210</v>
      </c>
      <c r="C4" s="322">
        <v>373.5</v>
      </c>
      <c r="D4" s="553">
        <v>339.1</v>
      </c>
      <c r="E4" s="379">
        <v>1050</v>
      </c>
      <c r="F4" s="266">
        <v>43.1</v>
      </c>
      <c r="G4" s="265">
        <v>12.5</v>
      </c>
      <c r="H4" s="259">
        <v>161</v>
      </c>
      <c r="I4" s="260">
        <v>15</v>
      </c>
    </row>
    <row r="5" spans="2:9" ht="15" customHeight="1" thickBot="1">
      <c r="B5" s="255" t="s">
        <v>196</v>
      </c>
      <c r="C5" s="322">
        <v>362.8</v>
      </c>
      <c r="D5" s="553">
        <v>329.8</v>
      </c>
      <c r="E5" s="379">
        <v>965.4</v>
      </c>
      <c r="F5" s="266">
        <v>42.6</v>
      </c>
      <c r="G5" s="265">
        <v>12</v>
      </c>
      <c r="H5" s="259">
        <v>164</v>
      </c>
      <c r="I5" s="260">
        <v>15</v>
      </c>
    </row>
    <row r="6" spans="2:9" ht="15" customHeight="1" thickBot="1">
      <c r="B6" s="256" t="s">
        <v>89</v>
      </c>
      <c r="C6" s="588">
        <f>C4-C5</f>
        <v>10.699999999999989</v>
      </c>
      <c r="D6" s="589">
        <f>D4-D5</f>
        <v>9.3000000000000114</v>
      </c>
      <c r="E6" s="588">
        <f>E4-E5</f>
        <v>84.600000000000023</v>
      </c>
      <c r="F6" s="267"/>
      <c r="G6" s="268"/>
      <c r="H6" s="119"/>
      <c r="I6" s="119"/>
    </row>
    <row r="7" spans="2:9" ht="15" customHeight="1" thickBot="1">
      <c r="B7" s="257" t="s">
        <v>88</v>
      </c>
      <c r="C7" s="590">
        <f>C4/C5*100-100</f>
        <v>2.9492833517089139</v>
      </c>
      <c r="D7" s="591">
        <f>D4/D5*100-100</f>
        <v>2.8198908429351235</v>
      </c>
      <c r="E7" s="592">
        <f>E4/E5*100-100</f>
        <v>8.7632069608452525</v>
      </c>
      <c r="F7" s="269"/>
      <c r="G7" s="270"/>
      <c r="H7" s="199"/>
      <c r="I7" s="199"/>
    </row>
    <row r="8" spans="2:9" ht="15" customHeight="1" thickTop="1">
      <c r="B8" s="209" t="s">
        <v>1</v>
      </c>
      <c r="C8" s="390">
        <v>381.5</v>
      </c>
      <c r="D8" s="391">
        <v>349.2</v>
      </c>
      <c r="E8" s="391">
        <v>1100.7</v>
      </c>
      <c r="F8" s="391">
        <v>45.2</v>
      </c>
      <c r="G8" s="391">
        <v>14.7</v>
      </c>
      <c r="H8" s="392">
        <v>170</v>
      </c>
      <c r="I8" s="393">
        <v>15</v>
      </c>
    </row>
    <row r="9" spans="2:9" ht="15" customHeight="1">
      <c r="B9" s="258" t="s">
        <v>2</v>
      </c>
      <c r="C9" s="394">
        <v>408</v>
      </c>
      <c r="D9" s="383">
        <v>365.5</v>
      </c>
      <c r="E9" s="383">
        <v>1432.3</v>
      </c>
      <c r="F9" s="383">
        <v>44.8</v>
      </c>
      <c r="G9" s="383">
        <v>14.5</v>
      </c>
      <c r="H9" s="395">
        <v>166</v>
      </c>
      <c r="I9" s="396">
        <v>18</v>
      </c>
    </row>
    <row r="10" spans="2:9" ht="15" customHeight="1">
      <c r="B10" s="258" t="s">
        <v>3</v>
      </c>
      <c r="C10" s="394">
        <v>399.4</v>
      </c>
      <c r="D10" s="383">
        <v>359</v>
      </c>
      <c r="E10" s="383">
        <v>1326.4</v>
      </c>
      <c r="F10" s="383">
        <v>43.9</v>
      </c>
      <c r="G10" s="383">
        <v>16.2</v>
      </c>
      <c r="H10" s="395">
        <v>161</v>
      </c>
      <c r="I10" s="396">
        <v>16</v>
      </c>
    </row>
    <row r="11" spans="2:9" ht="15" customHeight="1">
      <c r="B11" s="258" t="s">
        <v>4</v>
      </c>
      <c r="C11" s="394">
        <v>572.20000000000005</v>
      </c>
      <c r="D11" s="383">
        <v>531.1</v>
      </c>
      <c r="E11" s="383">
        <v>509.9</v>
      </c>
      <c r="F11" s="383">
        <v>47.7</v>
      </c>
      <c r="G11" s="383">
        <v>25.1</v>
      </c>
      <c r="H11" s="395">
        <v>150</v>
      </c>
      <c r="I11" s="396">
        <v>10</v>
      </c>
    </row>
    <row r="12" spans="2:9" ht="15" customHeight="1">
      <c r="B12" s="258" t="s">
        <v>5</v>
      </c>
      <c r="C12" s="394">
        <v>411.8</v>
      </c>
      <c r="D12" s="383">
        <v>377.4</v>
      </c>
      <c r="E12" s="383">
        <v>1408.6</v>
      </c>
      <c r="F12" s="383">
        <v>40</v>
      </c>
      <c r="G12" s="383">
        <v>13.3</v>
      </c>
      <c r="H12" s="395">
        <v>158</v>
      </c>
      <c r="I12" s="396">
        <v>14</v>
      </c>
    </row>
    <row r="13" spans="2:9" ht="15" customHeight="1">
      <c r="B13" s="258" t="s">
        <v>6</v>
      </c>
      <c r="C13" s="394">
        <v>362.1</v>
      </c>
      <c r="D13" s="383">
        <v>301.5</v>
      </c>
      <c r="E13" s="383">
        <v>757.6</v>
      </c>
      <c r="F13" s="383">
        <v>46.8</v>
      </c>
      <c r="G13" s="383">
        <v>12</v>
      </c>
      <c r="H13" s="395">
        <v>165</v>
      </c>
      <c r="I13" s="396">
        <v>30</v>
      </c>
    </row>
    <row r="14" spans="2:9" ht="15" customHeight="1">
      <c r="B14" s="258" t="s">
        <v>7</v>
      </c>
      <c r="C14" s="394">
        <v>349.6</v>
      </c>
      <c r="D14" s="383">
        <v>327.7</v>
      </c>
      <c r="E14" s="383">
        <v>879.2</v>
      </c>
      <c r="F14" s="383">
        <v>41.7</v>
      </c>
      <c r="G14" s="383">
        <v>12.6</v>
      </c>
      <c r="H14" s="395">
        <v>162</v>
      </c>
      <c r="I14" s="396">
        <v>11</v>
      </c>
    </row>
    <row r="15" spans="2:9" ht="15" customHeight="1">
      <c r="B15" s="258" t="s">
        <v>21</v>
      </c>
      <c r="C15" s="394">
        <v>376</v>
      </c>
      <c r="D15" s="383">
        <v>347.3</v>
      </c>
      <c r="E15" s="383">
        <v>1291.7</v>
      </c>
      <c r="F15" s="383">
        <v>41.8</v>
      </c>
      <c r="G15" s="383">
        <v>13.1</v>
      </c>
      <c r="H15" s="395">
        <v>152</v>
      </c>
      <c r="I15" s="396">
        <v>12</v>
      </c>
    </row>
    <row r="16" spans="2:9" ht="15" customHeight="1">
      <c r="B16" s="258" t="s">
        <v>20</v>
      </c>
      <c r="C16" s="394">
        <v>378.4</v>
      </c>
      <c r="D16" s="383">
        <v>337.3</v>
      </c>
      <c r="E16" s="383">
        <v>1007.8</v>
      </c>
      <c r="F16" s="383">
        <v>41.7</v>
      </c>
      <c r="G16" s="383">
        <v>9.8000000000000007</v>
      </c>
      <c r="H16" s="395">
        <v>165</v>
      </c>
      <c r="I16" s="396">
        <v>18</v>
      </c>
    </row>
    <row r="17" spans="2:10" ht="15" customHeight="1">
      <c r="B17" s="258" t="s">
        <v>19</v>
      </c>
      <c r="C17" s="394">
        <v>464.4</v>
      </c>
      <c r="D17" s="383">
        <v>428.9</v>
      </c>
      <c r="E17" s="383">
        <v>1484.3</v>
      </c>
      <c r="F17" s="383">
        <v>43.5</v>
      </c>
      <c r="G17" s="383">
        <v>15</v>
      </c>
      <c r="H17" s="395">
        <v>157</v>
      </c>
      <c r="I17" s="396">
        <v>13</v>
      </c>
    </row>
    <row r="18" spans="2:10" ht="15" customHeight="1">
      <c r="B18" s="258" t="s">
        <v>18</v>
      </c>
      <c r="C18" s="394">
        <v>304.60000000000002</v>
      </c>
      <c r="D18" s="383">
        <v>275.2</v>
      </c>
      <c r="E18" s="383">
        <v>438.3</v>
      </c>
      <c r="F18" s="383">
        <v>40.299999999999997</v>
      </c>
      <c r="G18" s="383">
        <v>8.9</v>
      </c>
      <c r="H18" s="395">
        <v>171</v>
      </c>
      <c r="I18" s="396">
        <v>15</v>
      </c>
    </row>
    <row r="19" spans="2:10" ht="15" customHeight="1">
      <c r="B19" s="258" t="s">
        <v>17</v>
      </c>
      <c r="C19" s="394">
        <v>293.8</v>
      </c>
      <c r="D19" s="383">
        <v>276.39999999999998</v>
      </c>
      <c r="E19" s="383">
        <v>413.2</v>
      </c>
      <c r="F19" s="383">
        <v>41.2</v>
      </c>
      <c r="G19" s="383">
        <v>9.6</v>
      </c>
      <c r="H19" s="395">
        <v>168</v>
      </c>
      <c r="I19" s="396">
        <v>9</v>
      </c>
    </row>
    <row r="20" spans="2:10" ht="15" customHeight="1">
      <c r="B20" s="258" t="s">
        <v>16</v>
      </c>
      <c r="C20" s="394">
        <v>420.1</v>
      </c>
      <c r="D20" s="383">
        <v>408.1</v>
      </c>
      <c r="E20" s="383">
        <v>1555.7</v>
      </c>
      <c r="F20" s="383">
        <v>44.4</v>
      </c>
      <c r="G20" s="383">
        <v>12.2</v>
      </c>
      <c r="H20" s="395">
        <v>160</v>
      </c>
      <c r="I20" s="396">
        <v>5</v>
      </c>
    </row>
    <row r="21" spans="2:10" ht="15" customHeight="1">
      <c r="B21" s="258" t="s">
        <v>15</v>
      </c>
      <c r="C21" s="394">
        <v>336.6</v>
      </c>
      <c r="D21" s="383">
        <v>309.3</v>
      </c>
      <c r="E21" s="383">
        <v>792.1</v>
      </c>
      <c r="F21" s="383">
        <v>41.6</v>
      </c>
      <c r="G21" s="383">
        <v>8</v>
      </c>
      <c r="H21" s="395">
        <v>159</v>
      </c>
      <c r="I21" s="396">
        <v>8</v>
      </c>
    </row>
    <row r="22" spans="2:10" ht="15" customHeight="1">
      <c r="B22" s="258" t="s">
        <v>14</v>
      </c>
      <c r="C22" s="394">
        <v>346</v>
      </c>
      <c r="D22" s="383">
        <v>318.5</v>
      </c>
      <c r="E22" s="383">
        <v>1119.5</v>
      </c>
      <c r="F22" s="383">
        <v>42.1</v>
      </c>
      <c r="G22" s="383">
        <v>13.7</v>
      </c>
      <c r="H22" s="395">
        <v>158</v>
      </c>
      <c r="I22" s="396">
        <v>13</v>
      </c>
    </row>
    <row r="23" spans="2:10" ht="15" customHeight="1" thickBot="1">
      <c r="B23" s="104" t="s">
        <v>13</v>
      </c>
      <c r="C23" s="386">
        <v>302.8</v>
      </c>
      <c r="D23" s="387">
        <v>270.60000000000002</v>
      </c>
      <c r="E23" s="387">
        <v>475.2</v>
      </c>
      <c r="F23" s="387">
        <v>44.5</v>
      </c>
      <c r="G23" s="387">
        <v>7.8</v>
      </c>
      <c r="H23" s="397">
        <v>162</v>
      </c>
      <c r="I23" s="398">
        <v>17</v>
      </c>
    </row>
    <row r="24" spans="2:10" ht="15" customHeight="1"/>
    <row r="25" spans="2:10" ht="18.75" customHeight="1" thickBot="1">
      <c r="B25" s="57" t="s">
        <v>231</v>
      </c>
      <c r="H25" s="843" t="s">
        <v>164</v>
      </c>
      <c r="I25" s="843"/>
    </row>
    <row r="26" spans="2:10" ht="10.5" customHeight="1">
      <c r="B26" s="833" t="s">
        <v>29</v>
      </c>
      <c r="C26" s="837" t="s">
        <v>79</v>
      </c>
      <c r="D26" s="93"/>
      <c r="E26" s="824" t="s">
        <v>81</v>
      </c>
      <c r="F26" s="822" t="s">
        <v>82</v>
      </c>
      <c r="G26" s="824" t="s">
        <v>83</v>
      </c>
      <c r="H26" s="835" t="s">
        <v>84</v>
      </c>
      <c r="I26" s="826" t="s">
        <v>85</v>
      </c>
    </row>
    <row r="27" spans="2:10" ht="35.25" customHeight="1" thickBot="1">
      <c r="B27" s="834"/>
      <c r="C27" s="839"/>
      <c r="D27" s="96" t="s">
        <v>80</v>
      </c>
      <c r="E27" s="832"/>
      <c r="F27" s="823"/>
      <c r="G27" s="825"/>
      <c r="H27" s="836"/>
      <c r="I27" s="827"/>
    </row>
    <row r="28" spans="2:10" ht="15" customHeight="1" thickBot="1">
      <c r="B28" s="255" t="s">
        <v>210</v>
      </c>
      <c r="C28" s="322">
        <v>413.1</v>
      </c>
      <c r="D28" s="265">
        <v>373</v>
      </c>
      <c r="E28" s="265">
        <v>1399.7</v>
      </c>
      <c r="F28" s="265">
        <v>42.6</v>
      </c>
      <c r="G28" s="265">
        <v>14.6</v>
      </c>
      <c r="H28" s="261">
        <v>156</v>
      </c>
      <c r="I28" s="261">
        <v>15</v>
      </c>
      <c r="J28" s="262"/>
    </row>
    <row r="29" spans="2:10" ht="15" customHeight="1" thickBot="1">
      <c r="B29" s="255" t="s">
        <v>196</v>
      </c>
      <c r="C29" s="322">
        <v>399.4</v>
      </c>
      <c r="D29" s="265">
        <v>358.6</v>
      </c>
      <c r="E29" s="265">
        <v>1270.3</v>
      </c>
      <c r="F29" s="265">
        <v>42</v>
      </c>
      <c r="G29" s="265">
        <v>13.5</v>
      </c>
      <c r="H29" s="261">
        <v>161</v>
      </c>
      <c r="I29" s="261">
        <v>17</v>
      </c>
      <c r="J29" s="262"/>
    </row>
    <row r="30" spans="2:10" ht="15" customHeight="1" thickBot="1">
      <c r="B30" s="201" t="s">
        <v>89</v>
      </c>
      <c r="C30" s="200">
        <f>C28-C29</f>
        <v>13.700000000000045</v>
      </c>
      <c r="D30" s="200">
        <f>D28-D29</f>
        <v>14.399999999999977</v>
      </c>
      <c r="E30" s="200">
        <f>E28-E29</f>
        <v>129.40000000000009</v>
      </c>
      <c r="F30" s="117"/>
      <c r="G30" s="118"/>
      <c r="H30" s="119"/>
      <c r="I30" s="119"/>
    </row>
    <row r="31" spans="2:10" ht="15" customHeight="1" thickBot="1">
      <c r="B31" s="125" t="s">
        <v>88</v>
      </c>
      <c r="C31" s="611">
        <f>C28/C29*100-100</f>
        <v>3.4301452178267482</v>
      </c>
      <c r="D31" s="612">
        <f>D28/D29*100-100</f>
        <v>4.0156162855549411</v>
      </c>
      <c r="E31" s="613">
        <f>E28/E29*100-100</f>
        <v>10.186570101550814</v>
      </c>
      <c r="F31" s="614"/>
      <c r="G31" s="615"/>
      <c r="H31" s="616"/>
      <c r="I31" s="616"/>
    </row>
    <row r="32" spans="2:10" ht="15" customHeight="1" thickTop="1">
      <c r="B32" s="4" t="s">
        <v>1</v>
      </c>
      <c r="C32" s="617" t="s">
        <v>186</v>
      </c>
      <c r="D32" s="618" t="s">
        <v>186</v>
      </c>
      <c r="E32" s="618" t="s">
        <v>186</v>
      </c>
      <c r="F32" s="618" t="s">
        <v>186</v>
      </c>
      <c r="G32" s="618" t="s">
        <v>186</v>
      </c>
      <c r="H32" s="618" t="s">
        <v>186</v>
      </c>
      <c r="I32" s="619" t="s">
        <v>186</v>
      </c>
      <c r="J32" s="264"/>
    </row>
    <row r="33" spans="2:11" ht="15" customHeight="1">
      <c r="B33" s="258" t="s">
        <v>2</v>
      </c>
      <c r="C33" s="382">
        <v>495.3</v>
      </c>
      <c r="D33" s="383">
        <v>426.3</v>
      </c>
      <c r="E33" s="383">
        <v>2515.4</v>
      </c>
      <c r="F33" s="383">
        <v>43.8</v>
      </c>
      <c r="G33" s="383">
        <v>17.8</v>
      </c>
      <c r="H33" s="395">
        <v>159</v>
      </c>
      <c r="I33" s="399">
        <v>26</v>
      </c>
      <c r="J33" s="263"/>
    </row>
    <row r="34" spans="2:11" ht="15" customHeight="1">
      <c r="B34" s="258" t="s">
        <v>3</v>
      </c>
      <c r="C34" s="382">
        <v>457</v>
      </c>
      <c r="D34" s="383">
        <v>409.4</v>
      </c>
      <c r="E34" s="383">
        <v>1821.6</v>
      </c>
      <c r="F34" s="383">
        <v>44.4</v>
      </c>
      <c r="G34" s="383">
        <v>19.7</v>
      </c>
      <c r="H34" s="395">
        <v>151</v>
      </c>
      <c r="I34" s="399">
        <v>16</v>
      </c>
      <c r="J34" s="263"/>
    </row>
    <row r="35" spans="2:11" ht="15" customHeight="1">
      <c r="B35" s="258" t="s">
        <v>4</v>
      </c>
      <c r="C35" s="382">
        <v>637.5</v>
      </c>
      <c r="D35" s="383">
        <v>591.9</v>
      </c>
      <c r="E35" s="383">
        <v>374.1</v>
      </c>
      <c r="F35" s="383">
        <v>49.8</v>
      </c>
      <c r="G35" s="383">
        <v>28.5</v>
      </c>
      <c r="H35" s="395">
        <v>150</v>
      </c>
      <c r="I35" s="399">
        <v>9</v>
      </c>
      <c r="J35" s="263"/>
    </row>
    <row r="36" spans="2:11" ht="15" customHeight="1">
      <c r="B36" s="258" t="s">
        <v>5</v>
      </c>
      <c r="C36" s="382">
        <v>465.7</v>
      </c>
      <c r="D36" s="383">
        <v>430.2</v>
      </c>
      <c r="E36" s="383">
        <v>1861.1</v>
      </c>
      <c r="F36" s="383">
        <v>41.7</v>
      </c>
      <c r="G36" s="383">
        <v>14.9</v>
      </c>
      <c r="H36" s="395">
        <v>155</v>
      </c>
      <c r="I36" s="399">
        <v>14</v>
      </c>
      <c r="J36" s="263"/>
    </row>
    <row r="37" spans="2:11" ht="15" customHeight="1">
      <c r="B37" s="258" t="s">
        <v>6</v>
      </c>
      <c r="C37" s="382">
        <v>371.6</v>
      </c>
      <c r="D37" s="383">
        <v>317.2</v>
      </c>
      <c r="E37" s="383">
        <v>1074.5999999999999</v>
      </c>
      <c r="F37" s="383">
        <v>42.2</v>
      </c>
      <c r="G37" s="383">
        <v>14.2</v>
      </c>
      <c r="H37" s="395">
        <v>161</v>
      </c>
      <c r="I37" s="399">
        <v>26</v>
      </c>
      <c r="J37" s="263"/>
    </row>
    <row r="38" spans="2:11" ht="15" customHeight="1">
      <c r="B38" s="258" t="s">
        <v>7</v>
      </c>
      <c r="C38" s="382">
        <v>352.5</v>
      </c>
      <c r="D38" s="383">
        <v>330.9</v>
      </c>
      <c r="E38" s="383">
        <v>1057.4000000000001</v>
      </c>
      <c r="F38" s="383">
        <v>41.1</v>
      </c>
      <c r="G38" s="383">
        <v>14.1</v>
      </c>
      <c r="H38" s="395">
        <v>161</v>
      </c>
      <c r="I38" s="399">
        <v>10</v>
      </c>
      <c r="J38" s="263"/>
    </row>
    <row r="39" spans="2:11" ht="15" customHeight="1">
      <c r="B39" s="258" t="s">
        <v>21</v>
      </c>
      <c r="C39" s="382">
        <v>379.6</v>
      </c>
      <c r="D39" s="383">
        <v>349.5</v>
      </c>
      <c r="E39" s="383">
        <v>1325.2</v>
      </c>
      <c r="F39" s="383">
        <v>42</v>
      </c>
      <c r="G39" s="383">
        <v>13</v>
      </c>
      <c r="H39" s="395">
        <v>151</v>
      </c>
      <c r="I39" s="399">
        <v>12</v>
      </c>
      <c r="J39" s="263"/>
    </row>
    <row r="40" spans="2:11" ht="15" customHeight="1">
      <c r="B40" s="258" t="s">
        <v>20</v>
      </c>
      <c r="C40" s="382">
        <v>369.8</v>
      </c>
      <c r="D40" s="383">
        <v>319.8</v>
      </c>
      <c r="E40" s="383">
        <v>1498.5</v>
      </c>
      <c r="F40" s="383">
        <v>40.200000000000003</v>
      </c>
      <c r="G40" s="383">
        <v>10.5</v>
      </c>
      <c r="H40" s="395">
        <v>158</v>
      </c>
      <c r="I40" s="399">
        <v>23</v>
      </c>
      <c r="J40" s="263"/>
    </row>
    <row r="41" spans="2:11" ht="15" customHeight="1">
      <c r="B41" s="258" t="s">
        <v>19</v>
      </c>
      <c r="C41" s="382">
        <v>533.9</v>
      </c>
      <c r="D41" s="383">
        <v>495.8</v>
      </c>
      <c r="E41" s="383">
        <v>1977.5</v>
      </c>
      <c r="F41" s="383">
        <v>44.8</v>
      </c>
      <c r="G41" s="383">
        <v>18.100000000000001</v>
      </c>
      <c r="H41" s="395">
        <v>153</v>
      </c>
      <c r="I41" s="399">
        <v>12</v>
      </c>
      <c r="J41" s="263"/>
    </row>
    <row r="42" spans="2:11" ht="15" customHeight="1">
      <c r="B42" s="258" t="s">
        <v>18</v>
      </c>
      <c r="C42" s="382">
        <v>318.5</v>
      </c>
      <c r="D42" s="383">
        <v>285.2</v>
      </c>
      <c r="E42" s="383">
        <v>610</v>
      </c>
      <c r="F42" s="383">
        <v>39.700000000000003</v>
      </c>
      <c r="G42" s="383">
        <v>10.3</v>
      </c>
      <c r="H42" s="395">
        <v>169</v>
      </c>
      <c r="I42" s="399">
        <v>17</v>
      </c>
      <c r="J42" s="263"/>
    </row>
    <row r="43" spans="2:11" ht="15" customHeight="1">
      <c r="B43" s="258" t="s">
        <v>17</v>
      </c>
      <c r="C43" s="382">
        <v>298.60000000000002</v>
      </c>
      <c r="D43" s="383">
        <v>275.5</v>
      </c>
      <c r="E43" s="383">
        <v>551</v>
      </c>
      <c r="F43" s="383">
        <v>36.6</v>
      </c>
      <c r="G43" s="383">
        <v>9.5</v>
      </c>
      <c r="H43" s="395">
        <v>164</v>
      </c>
      <c r="I43" s="399">
        <v>9</v>
      </c>
      <c r="J43" s="263"/>
    </row>
    <row r="44" spans="2:11" ht="15" customHeight="1">
      <c r="B44" s="258" t="s">
        <v>16</v>
      </c>
      <c r="C44" s="382">
        <v>501.5</v>
      </c>
      <c r="D44" s="383">
        <v>486.2</v>
      </c>
      <c r="E44" s="383">
        <v>2202.8000000000002</v>
      </c>
      <c r="F44" s="383">
        <v>46.1</v>
      </c>
      <c r="G44" s="383">
        <v>13.3</v>
      </c>
      <c r="H44" s="395">
        <v>157</v>
      </c>
      <c r="I44" s="399">
        <v>5</v>
      </c>
      <c r="J44" s="263"/>
    </row>
    <row r="45" spans="2:11" ht="15" customHeight="1">
      <c r="B45" s="258" t="s">
        <v>15</v>
      </c>
      <c r="C45" s="382">
        <v>375.8</v>
      </c>
      <c r="D45" s="383">
        <v>331.3</v>
      </c>
      <c r="E45" s="383">
        <v>896.7</v>
      </c>
      <c r="F45" s="383">
        <v>39.6</v>
      </c>
      <c r="G45" s="383">
        <v>8.1999999999999993</v>
      </c>
      <c r="H45" s="395">
        <v>154</v>
      </c>
      <c r="I45" s="399">
        <v>12</v>
      </c>
      <c r="J45" s="263"/>
    </row>
    <row r="46" spans="2:11" ht="15" customHeight="1">
      <c r="B46" s="258" t="s">
        <v>14</v>
      </c>
      <c r="C46" s="382">
        <v>352.4</v>
      </c>
      <c r="D46" s="383">
        <v>319.7</v>
      </c>
      <c r="E46" s="383">
        <v>1071</v>
      </c>
      <c r="F46" s="383">
        <v>42.7</v>
      </c>
      <c r="G46" s="383">
        <v>13.2</v>
      </c>
      <c r="H46" s="395">
        <v>160</v>
      </c>
      <c r="I46" s="399">
        <v>15</v>
      </c>
      <c r="J46" s="263"/>
      <c r="K46" s="264"/>
    </row>
    <row r="47" spans="2:11" ht="15" customHeight="1" thickBot="1">
      <c r="B47" s="104" t="s">
        <v>13</v>
      </c>
      <c r="C47" s="386">
        <v>291.60000000000002</v>
      </c>
      <c r="D47" s="387">
        <v>253.8</v>
      </c>
      <c r="E47" s="387">
        <v>437.4</v>
      </c>
      <c r="F47" s="387">
        <v>41.6</v>
      </c>
      <c r="G47" s="387">
        <v>6.4</v>
      </c>
      <c r="H47" s="397">
        <v>161</v>
      </c>
      <c r="I47" s="400">
        <v>20</v>
      </c>
      <c r="J47" s="263"/>
    </row>
    <row r="48" spans="2:11" ht="15" customHeight="1"/>
    <row r="49" spans="2:10" ht="18.75" customHeight="1" thickBot="1">
      <c r="B49" s="57" t="s">
        <v>230</v>
      </c>
      <c r="C49"/>
      <c r="E49"/>
      <c r="G49" s="92"/>
      <c r="H49" s="843" t="s">
        <v>164</v>
      </c>
      <c r="I49" s="843"/>
    </row>
    <row r="50" spans="2:10" ht="10.5" customHeight="1">
      <c r="B50" s="828" t="s">
        <v>29</v>
      </c>
      <c r="C50" s="830" t="s">
        <v>79</v>
      </c>
      <c r="D50" s="93"/>
      <c r="E50" s="824" t="s">
        <v>81</v>
      </c>
      <c r="F50" s="822" t="s">
        <v>82</v>
      </c>
      <c r="G50" s="824" t="s">
        <v>83</v>
      </c>
      <c r="H50" s="835" t="s">
        <v>84</v>
      </c>
      <c r="I50" s="826" t="s">
        <v>85</v>
      </c>
    </row>
    <row r="51" spans="2:10" ht="35.25" customHeight="1" thickBot="1">
      <c r="B51" s="829"/>
      <c r="C51" s="831"/>
      <c r="D51" s="96" t="s">
        <v>80</v>
      </c>
      <c r="E51" s="832"/>
      <c r="F51" s="823"/>
      <c r="G51" s="825"/>
      <c r="H51" s="836"/>
      <c r="I51" s="827"/>
    </row>
    <row r="52" spans="2:10" ht="15" customHeight="1" thickBot="1">
      <c r="B52" s="255" t="s">
        <v>210</v>
      </c>
      <c r="C52" s="322">
        <v>349.5</v>
      </c>
      <c r="D52" s="553">
        <v>315.5</v>
      </c>
      <c r="E52" s="553">
        <v>897.6</v>
      </c>
      <c r="F52" s="379">
        <v>43.1</v>
      </c>
      <c r="G52" s="266">
        <v>11.4</v>
      </c>
      <c r="H52" s="380">
        <v>163</v>
      </c>
      <c r="I52" s="260">
        <v>15</v>
      </c>
      <c r="J52" s="262"/>
    </row>
    <row r="53" spans="2:10" ht="15" customHeight="1" thickBot="1">
      <c r="B53" s="255" t="s">
        <v>196</v>
      </c>
      <c r="C53" s="322">
        <v>341.7</v>
      </c>
      <c r="D53" s="553">
        <v>312.60000000000002</v>
      </c>
      <c r="E53" s="553">
        <v>812</v>
      </c>
      <c r="F53" s="379">
        <v>42.4</v>
      </c>
      <c r="G53" s="266">
        <v>11.6</v>
      </c>
      <c r="H53" s="380">
        <v>164</v>
      </c>
      <c r="I53" s="260">
        <v>13</v>
      </c>
      <c r="J53" s="262"/>
    </row>
    <row r="54" spans="2:10" ht="15" customHeight="1" thickBot="1">
      <c r="B54" s="14" t="s">
        <v>89</v>
      </c>
      <c r="C54" s="200">
        <f>C52-C53</f>
        <v>7.8000000000000114</v>
      </c>
      <c r="D54" s="200">
        <f>D52-D53</f>
        <v>2.8999999999999773</v>
      </c>
      <c r="E54" s="200">
        <f>E52-E53</f>
        <v>85.600000000000023</v>
      </c>
      <c r="F54" s="268"/>
      <c r="G54" s="268"/>
      <c r="H54" s="317"/>
      <c r="I54" s="317"/>
    </row>
    <row r="55" spans="2:10" ht="15" customHeight="1" thickBot="1">
      <c r="B55" s="202" t="s">
        <v>128</v>
      </c>
      <c r="C55" s="587">
        <f>C54/C53*100</f>
        <v>2.2827041264266934</v>
      </c>
      <c r="D55" s="587">
        <f>D54/D53*100</f>
        <v>0.92770313499679369</v>
      </c>
      <c r="E55" s="587">
        <f>E54/E53*100</f>
        <v>10.541871921182269</v>
      </c>
      <c r="F55" s="270"/>
      <c r="G55" s="270"/>
      <c r="H55" s="319"/>
      <c r="I55" s="319"/>
    </row>
    <row r="56" spans="2:10" ht="15" customHeight="1" thickTop="1">
      <c r="B56" s="4" t="s">
        <v>1</v>
      </c>
      <c r="C56" s="401">
        <v>325.3</v>
      </c>
      <c r="D56" s="402">
        <v>306.8</v>
      </c>
      <c r="E56" s="402">
        <v>768.1</v>
      </c>
      <c r="F56" s="402">
        <v>39.700000000000003</v>
      </c>
      <c r="G56" s="403">
        <v>10.6</v>
      </c>
      <c r="H56" s="404">
        <v>166</v>
      </c>
      <c r="I56" s="405">
        <v>9</v>
      </c>
      <c r="J56" s="320"/>
    </row>
    <row r="57" spans="2:10" ht="15" customHeight="1">
      <c r="B57" s="258" t="s">
        <v>2</v>
      </c>
      <c r="C57" s="382">
        <v>353.3</v>
      </c>
      <c r="D57" s="383">
        <v>315.7</v>
      </c>
      <c r="E57" s="383">
        <v>1111.8</v>
      </c>
      <c r="F57" s="383">
        <v>46.3</v>
      </c>
      <c r="G57" s="383">
        <v>11.9</v>
      </c>
      <c r="H57" s="384">
        <v>166</v>
      </c>
      <c r="I57" s="385">
        <v>17</v>
      </c>
      <c r="J57" s="320"/>
    </row>
    <row r="58" spans="2:10" ht="15" customHeight="1">
      <c r="B58" s="258" t="s">
        <v>3</v>
      </c>
      <c r="C58" s="382">
        <v>367.5</v>
      </c>
      <c r="D58" s="383">
        <v>328.8</v>
      </c>
      <c r="E58" s="383">
        <v>1014.5</v>
      </c>
      <c r="F58" s="383">
        <v>42.8</v>
      </c>
      <c r="G58" s="383">
        <v>14.2</v>
      </c>
      <c r="H58" s="384">
        <v>168</v>
      </c>
      <c r="I58" s="385">
        <v>17</v>
      </c>
      <c r="J58" s="320"/>
    </row>
    <row r="59" spans="2:10" ht="15" customHeight="1">
      <c r="B59" s="258" t="s">
        <v>4</v>
      </c>
      <c r="C59" s="382">
        <v>320.5</v>
      </c>
      <c r="D59" s="383">
        <v>299.8</v>
      </c>
      <c r="E59" s="383">
        <v>1084.9000000000001</v>
      </c>
      <c r="F59" s="383">
        <v>40.700000000000003</v>
      </c>
      <c r="G59" s="383">
        <v>12.8</v>
      </c>
      <c r="H59" s="384">
        <v>151</v>
      </c>
      <c r="I59" s="385">
        <v>10</v>
      </c>
      <c r="J59" s="320"/>
    </row>
    <row r="60" spans="2:10" ht="15" customHeight="1">
      <c r="B60" s="258" t="s">
        <v>5</v>
      </c>
      <c r="C60" s="382">
        <v>368.4</v>
      </c>
      <c r="D60" s="383">
        <v>328.3</v>
      </c>
      <c r="E60" s="383">
        <v>1184.8</v>
      </c>
      <c r="F60" s="383">
        <v>38.700000000000003</v>
      </c>
      <c r="G60" s="383">
        <v>12.8</v>
      </c>
      <c r="H60" s="384">
        <v>160</v>
      </c>
      <c r="I60" s="385">
        <v>17</v>
      </c>
      <c r="J60" s="320"/>
    </row>
    <row r="61" spans="2:10" ht="15" customHeight="1">
      <c r="B61" s="258" t="s">
        <v>6</v>
      </c>
      <c r="C61" s="382">
        <v>366.4</v>
      </c>
      <c r="D61" s="383">
        <v>285.8</v>
      </c>
      <c r="E61" s="383">
        <v>578</v>
      </c>
      <c r="F61" s="383">
        <v>50.4</v>
      </c>
      <c r="G61" s="383">
        <v>11.1</v>
      </c>
      <c r="H61" s="384">
        <v>165</v>
      </c>
      <c r="I61" s="385">
        <v>38</v>
      </c>
      <c r="J61" s="320"/>
    </row>
    <row r="62" spans="2:10" ht="15" customHeight="1">
      <c r="B62" s="258" t="s">
        <v>7</v>
      </c>
      <c r="C62" s="382">
        <v>351.3</v>
      </c>
      <c r="D62" s="383">
        <v>327.3</v>
      </c>
      <c r="E62" s="383">
        <v>941.7</v>
      </c>
      <c r="F62" s="383">
        <v>40.799999999999997</v>
      </c>
      <c r="G62" s="383">
        <v>12.4</v>
      </c>
      <c r="H62" s="384">
        <v>161</v>
      </c>
      <c r="I62" s="385">
        <v>12</v>
      </c>
      <c r="J62" s="320"/>
    </row>
    <row r="63" spans="2:10" ht="15" customHeight="1">
      <c r="B63" s="258" t="s">
        <v>21</v>
      </c>
      <c r="C63" s="382">
        <v>358.8</v>
      </c>
      <c r="D63" s="383">
        <v>335.6</v>
      </c>
      <c r="E63" s="383">
        <v>1262</v>
      </c>
      <c r="F63" s="383">
        <v>40.6</v>
      </c>
      <c r="G63" s="383">
        <v>14</v>
      </c>
      <c r="H63" s="384">
        <v>157</v>
      </c>
      <c r="I63" s="385">
        <v>11</v>
      </c>
      <c r="J63" s="320"/>
    </row>
    <row r="64" spans="2:10" ht="15" customHeight="1">
      <c r="B64" s="258" t="s">
        <v>20</v>
      </c>
      <c r="C64" s="382">
        <v>352.5</v>
      </c>
      <c r="D64" s="383">
        <v>326.39999999999998</v>
      </c>
      <c r="E64" s="383">
        <v>893.9</v>
      </c>
      <c r="F64" s="383">
        <v>40</v>
      </c>
      <c r="G64" s="383">
        <v>10.3</v>
      </c>
      <c r="H64" s="384">
        <v>162</v>
      </c>
      <c r="I64" s="385">
        <v>14</v>
      </c>
      <c r="J64" s="320"/>
    </row>
    <row r="65" spans="2:10" ht="15" customHeight="1">
      <c r="B65" s="258" t="s">
        <v>19</v>
      </c>
      <c r="C65" s="382">
        <v>381.6</v>
      </c>
      <c r="D65" s="383">
        <v>352.7</v>
      </c>
      <c r="E65" s="383">
        <v>1070.7</v>
      </c>
      <c r="F65" s="383">
        <v>42.2</v>
      </c>
      <c r="G65" s="383">
        <v>12.4</v>
      </c>
      <c r="H65" s="384">
        <v>161</v>
      </c>
      <c r="I65" s="385">
        <v>13</v>
      </c>
      <c r="J65" s="320"/>
    </row>
    <row r="66" spans="2:10" ht="15" customHeight="1">
      <c r="B66" s="258" t="s">
        <v>18</v>
      </c>
      <c r="C66" s="382">
        <v>300.3</v>
      </c>
      <c r="D66" s="383">
        <v>268.60000000000002</v>
      </c>
      <c r="E66" s="383">
        <v>411.3</v>
      </c>
      <c r="F66" s="383">
        <v>38.299999999999997</v>
      </c>
      <c r="G66" s="383">
        <v>8.1999999999999993</v>
      </c>
      <c r="H66" s="384">
        <v>171</v>
      </c>
      <c r="I66" s="385">
        <v>17</v>
      </c>
      <c r="J66" s="320"/>
    </row>
    <row r="67" spans="2:10" ht="15" customHeight="1">
      <c r="B67" s="258" t="s">
        <v>17</v>
      </c>
      <c r="C67" s="382">
        <v>288.89999999999998</v>
      </c>
      <c r="D67" s="383">
        <v>268.7</v>
      </c>
      <c r="E67" s="383">
        <v>387.9</v>
      </c>
      <c r="F67" s="383">
        <v>42.7</v>
      </c>
      <c r="G67" s="383">
        <v>9.6999999999999993</v>
      </c>
      <c r="H67" s="384">
        <v>169</v>
      </c>
      <c r="I67" s="385">
        <v>11</v>
      </c>
      <c r="J67" s="320"/>
    </row>
    <row r="68" spans="2:10" ht="15" customHeight="1">
      <c r="B68" s="258" t="s">
        <v>16</v>
      </c>
      <c r="C68" s="382">
        <v>430.6</v>
      </c>
      <c r="D68" s="383">
        <v>421.3</v>
      </c>
      <c r="E68" s="383">
        <v>1548.9</v>
      </c>
      <c r="F68" s="383">
        <v>46.2</v>
      </c>
      <c r="G68" s="383">
        <v>12.6</v>
      </c>
      <c r="H68" s="384">
        <v>160</v>
      </c>
      <c r="I68" s="385">
        <v>5</v>
      </c>
      <c r="J68" s="320"/>
    </row>
    <row r="69" spans="2:10" ht="15" customHeight="1">
      <c r="B69" s="258" t="s">
        <v>15</v>
      </c>
      <c r="C69" s="382">
        <v>324.39999999999998</v>
      </c>
      <c r="D69" s="383">
        <v>303.8</v>
      </c>
      <c r="E69" s="383">
        <v>811.7</v>
      </c>
      <c r="F69" s="383">
        <v>42.2</v>
      </c>
      <c r="G69" s="383">
        <v>8.3000000000000007</v>
      </c>
      <c r="H69" s="384">
        <v>161</v>
      </c>
      <c r="I69" s="385">
        <v>6</v>
      </c>
      <c r="J69" s="320"/>
    </row>
    <row r="70" spans="2:10" ht="15" customHeight="1">
      <c r="B70" s="258" t="s">
        <v>14</v>
      </c>
      <c r="C70" s="382">
        <v>322</v>
      </c>
      <c r="D70" s="383">
        <v>313.8</v>
      </c>
      <c r="E70" s="383">
        <v>1340.3</v>
      </c>
      <c r="F70" s="383">
        <v>38.700000000000003</v>
      </c>
      <c r="G70" s="383">
        <v>15.7</v>
      </c>
      <c r="H70" s="384">
        <v>152</v>
      </c>
      <c r="I70" s="385">
        <v>4</v>
      </c>
      <c r="J70" s="320"/>
    </row>
    <row r="71" spans="2:10" ht="15" customHeight="1" thickBot="1">
      <c r="B71" s="104" t="s">
        <v>13</v>
      </c>
      <c r="C71" s="386">
        <v>306.60000000000002</v>
      </c>
      <c r="D71" s="387">
        <v>277.2</v>
      </c>
      <c r="E71" s="387">
        <v>579.70000000000005</v>
      </c>
      <c r="F71" s="387">
        <v>45.8</v>
      </c>
      <c r="G71" s="387">
        <v>8.4</v>
      </c>
      <c r="H71" s="388">
        <v>158</v>
      </c>
      <c r="I71" s="389">
        <v>15</v>
      </c>
      <c r="J71" s="320"/>
    </row>
    <row r="81" spans="2:12">
      <c r="B81" s="821">
        <v>9</v>
      </c>
      <c r="C81" s="821"/>
      <c r="D81" s="821"/>
      <c r="E81" s="821"/>
      <c r="F81" s="821"/>
      <c r="G81" s="821"/>
      <c r="H81" s="821"/>
      <c r="I81" s="821"/>
      <c r="J81" s="821"/>
      <c r="K81" s="821"/>
      <c r="L81" s="821"/>
    </row>
    <row r="82" spans="2:12" ht="18.75" customHeight="1" thickBot="1">
      <c r="B82" s="57" t="s">
        <v>209</v>
      </c>
      <c r="C82"/>
      <c r="E82"/>
      <c r="G82" s="92"/>
      <c r="H82" s="843" t="s">
        <v>164</v>
      </c>
      <c r="I82" s="843"/>
    </row>
    <row r="83" spans="2:12" ht="10.5" customHeight="1">
      <c r="B83" s="828" t="s">
        <v>29</v>
      </c>
      <c r="C83" s="830" t="s">
        <v>79</v>
      </c>
      <c r="D83" s="93"/>
      <c r="E83" s="824" t="s">
        <v>81</v>
      </c>
      <c r="F83" s="822" t="s">
        <v>82</v>
      </c>
      <c r="G83" s="824" t="s">
        <v>83</v>
      </c>
      <c r="H83" s="835" t="s">
        <v>84</v>
      </c>
      <c r="I83" s="826" t="s">
        <v>85</v>
      </c>
    </row>
    <row r="84" spans="2:12" ht="35.25" customHeight="1" thickBot="1">
      <c r="B84" s="829"/>
      <c r="C84" s="831"/>
      <c r="D84" s="96" t="s">
        <v>80</v>
      </c>
      <c r="E84" s="832"/>
      <c r="F84" s="823"/>
      <c r="G84" s="825"/>
      <c r="H84" s="836"/>
      <c r="I84" s="827"/>
    </row>
    <row r="85" spans="2:12" ht="15" customHeight="1" thickBot="1">
      <c r="B85" s="255" t="s">
        <v>210</v>
      </c>
      <c r="C85" s="322">
        <v>329.8</v>
      </c>
      <c r="D85" s="553">
        <v>306.2</v>
      </c>
      <c r="E85" s="379">
        <v>574.29999999999995</v>
      </c>
      <c r="F85" s="266">
        <v>44.2</v>
      </c>
      <c r="G85" s="265">
        <v>9.9</v>
      </c>
      <c r="H85" s="259">
        <v>169</v>
      </c>
      <c r="I85" s="260">
        <v>12</v>
      </c>
      <c r="J85" s="262"/>
    </row>
    <row r="86" spans="2:12" ht="15" customHeight="1" thickBot="1">
      <c r="B86" s="255" t="s">
        <v>196</v>
      </c>
      <c r="C86" s="322">
        <v>322</v>
      </c>
      <c r="D86" s="553">
        <v>298.60000000000002</v>
      </c>
      <c r="E86" s="379">
        <v>589.1</v>
      </c>
      <c r="F86" s="266">
        <v>44.1</v>
      </c>
      <c r="G86" s="265">
        <v>9.6</v>
      </c>
      <c r="H86" s="259">
        <v>170</v>
      </c>
      <c r="I86" s="260">
        <v>12</v>
      </c>
      <c r="J86" s="262"/>
    </row>
    <row r="87" spans="2:12" ht="15" customHeight="1" thickBot="1">
      <c r="B87" s="14" t="s">
        <v>89</v>
      </c>
      <c r="C87" s="593">
        <f>C85-C86</f>
        <v>7.8000000000000114</v>
      </c>
      <c r="D87" s="594">
        <f>D85-D86</f>
        <v>7.5999999999999659</v>
      </c>
      <c r="E87" s="595">
        <f>E85-E86</f>
        <v>-14.800000000000068</v>
      </c>
      <c r="F87" s="267"/>
      <c r="G87" s="268"/>
      <c r="H87" s="317"/>
      <c r="I87" s="317"/>
      <c r="J87" s="262"/>
    </row>
    <row r="88" spans="2:12" ht="15" customHeight="1" thickBot="1">
      <c r="B88" s="125" t="s">
        <v>88</v>
      </c>
      <c r="C88" s="126">
        <f>C85/C86*100-100</f>
        <v>2.4223602484472195</v>
      </c>
      <c r="D88" s="127">
        <f>D85/D86*100-100</f>
        <v>2.5452109845947746</v>
      </c>
      <c r="E88" s="596">
        <f>E85/E86*100-100</f>
        <v>-2.5123069088440104</v>
      </c>
      <c r="F88" s="323"/>
      <c r="G88" s="316"/>
      <c r="H88" s="318"/>
      <c r="I88" s="318"/>
      <c r="J88" s="262"/>
    </row>
    <row r="89" spans="2:12" ht="15" customHeight="1" thickTop="1">
      <c r="B89" s="321" t="s">
        <v>1</v>
      </c>
      <c r="C89" s="377">
        <v>411.5</v>
      </c>
      <c r="D89" s="378">
        <v>371.8</v>
      </c>
      <c r="E89" s="378">
        <v>1277.7</v>
      </c>
      <c r="F89" s="379">
        <v>48.1</v>
      </c>
      <c r="G89" s="379">
        <v>16.899999999999999</v>
      </c>
      <c r="H89" s="380">
        <v>173</v>
      </c>
      <c r="I89" s="381">
        <v>18</v>
      </c>
      <c r="J89" s="262"/>
    </row>
    <row r="90" spans="2:12" ht="15" customHeight="1">
      <c r="B90" s="258" t="s">
        <v>2</v>
      </c>
      <c r="C90" s="382">
        <v>360.9</v>
      </c>
      <c r="D90" s="383">
        <v>339.1</v>
      </c>
      <c r="E90" s="383">
        <v>654.79999999999995</v>
      </c>
      <c r="F90" s="383">
        <v>44.8</v>
      </c>
      <c r="G90" s="383">
        <v>12.9</v>
      </c>
      <c r="H90" s="384">
        <v>172</v>
      </c>
      <c r="I90" s="385">
        <v>11</v>
      </c>
      <c r="J90" s="262"/>
    </row>
    <row r="91" spans="2:12" ht="15" customHeight="1">
      <c r="B91" s="258" t="s">
        <v>3</v>
      </c>
      <c r="C91" s="382">
        <v>320.8</v>
      </c>
      <c r="D91" s="383">
        <v>294.10000000000002</v>
      </c>
      <c r="E91" s="383">
        <v>716.3</v>
      </c>
      <c r="F91" s="383">
        <v>44.4</v>
      </c>
      <c r="G91" s="383">
        <v>11.5</v>
      </c>
      <c r="H91" s="384">
        <v>173</v>
      </c>
      <c r="I91" s="385">
        <v>13</v>
      </c>
      <c r="J91" s="262"/>
    </row>
    <row r="92" spans="2:12" ht="15" customHeight="1">
      <c r="B92" s="258" t="s">
        <v>4</v>
      </c>
      <c r="C92" s="382">
        <v>341.7</v>
      </c>
      <c r="D92" s="383">
        <v>299.39999999999998</v>
      </c>
      <c r="E92" s="383">
        <v>712.9</v>
      </c>
      <c r="F92" s="383">
        <v>34</v>
      </c>
      <c r="G92" s="383">
        <v>7.8</v>
      </c>
      <c r="H92" s="384">
        <v>161</v>
      </c>
      <c r="I92" s="385">
        <v>18</v>
      </c>
      <c r="J92" s="262"/>
    </row>
    <row r="93" spans="2:12" ht="15" customHeight="1">
      <c r="B93" s="258" t="s">
        <v>5</v>
      </c>
      <c r="C93" s="382">
        <v>348.3</v>
      </c>
      <c r="D93" s="383">
        <v>327.9</v>
      </c>
      <c r="E93" s="383">
        <v>617.79999999999995</v>
      </c>
      <c r="F93" s="383">
        <v>38.200000000000003</v>
      </c>
      <c r="G93" s="383">
        <v>10.199999999999999</v>
      </c>
      <c r="H93" s="384">
        <v>164</v>
      </c>
      <c r="I93" s="385">
        <v>9</v>
      </c>
      <c r="J93" s="262"/>
    </row>
    <row r="94" spans="2:12" ht="15" customHeight="1">
      <c r="B94" s="258" t="s">
        <v>6</v>
      </c>
      <c r="C94" s="382">
        <v>337.5</v>
      </c>
      <c r="D94" s="383">
        <v>299.10000000000002</v>
      </c>
      <c r="E94" s="383">
        <v>476.8</v>
      </c>
      <c r="F94" s="383">
        <v>48.9</v>
      </c>
      <c r="G94" s="383">
        <v>9.5</v>
      </c>
      <c r="H94" s="384">
        <v>175</v>
      </c>
      <c r="I94" s="385">
        <v>22</v>
      </c>
      <c r="J94" s="262"/>
    </row>
    <row r="95" spans="2:12" ht="15" customHeight="1">
      <c r="B95" s="258" t="s">
        <v>7</v>
      </c>
      <c r="C95" s="382">
        <v>341.8</v>
      </c>
      <c r="D95" s="383">
        <v>322</v>
      </c>
      <c r="E95" s="383">
        <v>453.3</v>
      </c>
      <c r="F95" s="383">
        <v>44.1</v>
      </c>
      <c r="G95" s="383">
        <v>9.9</v>
      </c>
      <c r="H95" s="384">
        <v>167</v>
      </c>
      <c r="I95" s="385">
        <v>10</v>
      </c>
      <c r="J95" s="262"/>
    </row>
    <row r="96" spans="2:12" ht="15" customHeight="1">
      <c r="B96" s="258" t="s">
        <v>21</v>
      </c>
      <c r="C96" s="382">
        <v>360.2</v>
      </c>
      <c r="D96" s="383">
        <v>344.2</v>
      </c>
      <c r="E96" s="383">
        <v>672.9</v>
      </c>
      <c r="F96" s="383">
        <v>43.1</v>
      </c>
      <c r="G96" s="383">
        <v>13</v>
      </c>
      <c r="H96" s="384">
        <v>164</v>
      </c>
      <c r="I96" s="385">
        <v>5</v>
      </c>
      <c r="J96" s="262"/>
    </row>
    <row r="97" spans="2:12" ht="15" customHeight="1">
      <c r="B97" s="258" t="s">
        <v>20</v>
      </c>
      <c r="C97" s="382">
        <v>407.4</v>
      </c>
      <c r="D97" s="383">
        <v>361.4</v>
      </c>
      <c r="E97" s="383">
        <v>679.7</v>
      </c>
      <c r="F97" s="383">
        <v>44.5</v>
      </c>
      <c r="G97" s="383">
        <v>8.9</v>
      </c>
      <c r="H97" s="384">
        <v>173</v>
      </c>
      <c r="I97" s="385">
        <v>18</v>
      </c>
      <c r="J97" s="262"/>
    </row>
    <row r="98" spans="2:12" ht="15" customHeight="1">
      <c r="B98" s="258" t="s">
        <v>19</v>
      </c>
      <c r="C98" s="382">
        <v>386.3</v>
      </c>
      <c r="D98" s="383">
        <v>346.6</v>
      </c>
      <c r="E98" s="383">
        <v>571.79999999999995</v>
      </c>
      <c r="F98" s="383">
        <v>41.4</v>
      </c>
      <c r="G98" s="383">
        <v>9</v>
      </c>
      <c r="H98" s="384">
        <v>165</v>
      </c>
      <c r="I98" s="385">
        <v>15</v>
      </c>
      <c r="J98" s="262"/>
    </row>
    <row r="99" spans="2:12" ht="15" customHeight="1">
      <c r="B99" s="258" t="s">
        <v>18</v>
      </c>
      <c r="C99" s="382">
        <v>286.89999999999998</v>
      </c>
      <c r="D99" s="383">
        <v>267.39999999999998</v>
      </c>
      <c r="E99" s="383">
        <v>181.5</v>
      </c>
      <c r="F99" s="383">
        <v>44.1</v>
      </c>
      <c r="G99" s="383">
        <v>7.4</v>
      </c>
      <c r="H99" s="384">
        <v>176</v>
      </c>
      <c r="I99" s="385">
        <v>9</v>
      </c>
      <c r="J99" s="262"/>
    </row>
    <row r="100" spans="2:12" ht="15" customHeight="1">
      <c r="B100" s="258" t="s">
        <v>17</v>
      </c>
      <c r="C100" s="382">
        <v>296.8</v>
      </c>
      <c r="D100" s="383">
        <v>285.89999999999998</v>
      </c>
      <c r="E100" s="383">
        <v>363.3</v>
      </c>
      <c r="F100" s="383">
        <v>42.1</v>
      </c>
      <c r="G100" s="383">
        <v>9.6</v>
      </c>
      <c r="H100" s="384">
        <v>168</v>
      </c>
      <c r="I100" s="385">
        <v>6</v>
      </c>
      <c r="J100" s="262"/>
    </row>
    <row r="101" spans="2:12" ht="15" customHeight="1">
      <c r="B101" s="258" t="s">
        <v>16</v>
      </c>
      <c r="C101" s="382">
        <v>311.5</v>
      </c>
      <c r="D101" s="383">
        <v>300.89999999999998</v>
      </c>
      <c r="E101" s="383">
        <v>771.4</v>
      </c>
      <c r="F101" s="383">
        <v>40.799999999999997</v>
      </c>
      <c r="G101" s="383">
        <v>10.4</v>
      </c>
      <c r="H101" s="384">
        <v>165</v>
      </c>
      <c r="I101" s="385">
        <v>6</v>
      </c>
      <c r="J101" s="262"/>
    </row>
    <row r="102" spans="2:12" ht="15" customHeight="1">
      <c r="B102" s="258" t="s">
        <v>15</v>
      </c>
      <c r="C102" s="382">
        <v>299.8</v>
      </c>
      <c r="D102" s="383">
        <v>286.10000000000002</v>
      </c>
      <c r="E102" s="383">
        <v>588.70000000000005</v>
      </c>
      <c r="F102" s="383">
        <v>43.5</v>
      </c>
      <c r="G102" s="383">
        <v>6.9</v>
      </c>
      <c r="H102" s="384">
        <v>165</v>
      </c>
      <c r="I102" s="385">
        <v>6</v>
      </c>
      <c r="J102" s="262"/>
    </row>
    <row r="103" spans="2:12" ht="15" customHeight="1">
      <c r="B103" s="258" t="s">
        <v>14</v>
      </c>
      <c r="C103" s="382">
        <v>324.60000000000002</v>
      </c>
      <c r="D103" s="383">
        <v>315.89999999999998</v>
      </c>
      <c r="E103" s="383">
        <v>985.9</v>
      </c>
      <c r="F103" s="383">
        <v>50.8</v>
      </c>
      <c r="G103" s="383">
        <v>14.4</v>
      </c>
      <c r="H103" s="384">
        <v>156</v>
      </c>
      <c r="I103" s="385">
        <v>5</v>
      </c>
      <c r="J103" s="262"/>
    </row>
    <row r="104" spans="2:12" ht="15" customHeight="1" thickBot="1">
      <c r="B104" s="104" t="s">
        <v>13</v>
      </c>
      <c r="C104" s="386">
        <v>315.3</v>
      </c>
      <c r="D104" s="387">
        <v>288.3</v>
      </c>
      <c r="E104" s="387">
        <v>379.6</v>
      </c>
      <c r="F104" s="387">
        <v>47.1</v>
      </c>
      <c r="G104" s="387">
        <v>9.1</v>
      </c>
      <c r="H104" s="388">
        <v>170</v>
      </c>
      <c r="I104" s="389">
        <v>14</v>
      </c>
      <c r="J104" s="262"/>
    </row>
    <row r="105" spans="2:12" ht="13.5" customHeight="1"/>
    <row r="106" spans="2:12" ht="18.75" customHeight="1" thickBot="1">
      <c r="B106" s="840" t="s">
        <v>135</v>
      </c>
      <c r="C106" s="840"/>
      <c r="D106" s="92"/>
      <c r="E106"/>
      <c r="G106" s="71"/>
      <c r="H106" s="71"/>
      <c r="K106" s="843" t="s">
        <v>164</v>
      </c>
      <c r="L106" s="843"/>
    </row>
    <row r="107" spans="2:12" ht="10.5" customHeight="1">
      <c r="B107" s="828" t="s">
        <v>29</v>
      </c>
      <c r="C107" s="830" t="s">
        <v>79</v>
      </c>
      <c r="D107" s="97"/>
      <c r="E107" s="102"/>
      <c r="F107" s="93"/>
      <c r="G107" s="842" t="s">
        <v>81</v>
      </c>
      <c r="H107" s="93"/>
      <c r="I107" s="822" t="s">
        <v>82</v>
      </c>
      <c r="J107" s="824" t="s">
        <v>83</v>
      </c>
      <c r="K107" s="835" t="s">
        <v>84</v>
      </c>
      <c r="L107" s="826" t="s">
        <v>85</v>
      </c>
    </row>
    <row r="108" spans="2:12" ht="35.25" customHeight="1" thickBot="1">
      <c r="B108" s="829"/>
      <c r="C108" s="841"/>
      <c r="D108" s="98" t="s">
        <v>87</v>
      </c>
      <c r="E108" s="96" t="s">
        <v>80</v>
      </c>
      <c r="F108" s="100" t="s">
        <v>87</v>
      </c>
      <c r="G108" s="825"/>
      <c r="H108" s="101" t="s">
        <v>87</v>
      </c>
      <c r="I108" s="823"/>
      <c r="J108" s="825"/>
      <c r="K108" s="836"/>
      <c r="L108" s="827"/>
    </row>
    <row r="109" spans="2:12" ht="20.100000000000001" customHeight="1">
      <c r="B109" s="95" t="s">
        <v>86</v>
      </c>
      <c r="C109" s="560">
        <v>347</v>
      </c>
      <c r="D109" s="554">
        <v>-6.5</v>
      </c>
      <c r="E109" s="561">
        <v>318.3</v>
      </c>
      <c r="F109" s="554">
        <v>-4.5999999999999996</v>
      </c>
      <c r="G109" s="561">
        <v>1029.3</v>
      </c>
      <c r="H109" s="554">
        <v>-5.4</v>
      </c>
      <c r="I109" s="561">
        <v>40.9</v>
      </c>
      <c r="J109" s="561">
        <v>11.3</v>
      </c>
      <c r="K109" s="562">
        <v>160</v>
      </c>
      <c r="L109" s="563">
        <v>13</v>
      </c>
    </row>
    <row r="110" spans="2:12" ht="20.100000000000001" customHeight="1">
      <c r="B110" s="198" t="s">
        <v>116</v>
      </c>
      <c r="C110" s="556">
        <v>359</v>
      </c>
      <c r="D110" s="554">
        <f t="shared" ref="D110:D113" si="0">C110/C109*100-100</f>
        <v>3.458213256484143</v>
      </c>
      <c r="E110" s="557">
        <v>324.89999999999998</v>
      </c>
      <c r="F110" s="554">
        <f t="shared" ref="F110:F113" si="1">E110/E109*100-100</f>
        <v>2.0735155513666399</v>
      </c>
      <c r="G110" s="557">
        <v>879.6</v>
      </c>
      <c r="H110" s="554">
        <f t="shared" ref="H110:H113" si="2">G110/G109*100-100</f>
        <v>-14.543864762459918</v>
      </c>
      <c r="I110" s="557">
        <v>41.7</v>
      </c>
      <c r="J110" s="557">
        <v>11.8</v>
      </c>
      <c r="K110" s="558">
        <v>164</v>
      </c>
      <c r="L110" s="559">
        <v>15</v>
      </c>
    </row>
    <row r="111" spans="2:12" ht="20.100000000000001" customHeight="1">
      <c r="B111" s="198" t="s">
        <v>123</v>
      </c>
      <c r="C111" s="564">
        <v>361.5</v>
      </c>
      <c r="D111" s="554">
        <f t="shared" si="0"/>
        <v>0.69637883008356027</v>
      </c>
      <c r="E111" s="555">
        <v>329.8</v>
      </c>
      <c r="F111" s="554">
        <f t="shared" si="1"/>
        <v>1.5081563558017876</v>
      </c>
      <c r="G111" s="564">
        <v>963.2</v>
      </c>
      <c r="H111" s="554">
        <f t="shared" si="2"/>
        <v>9.504320145520694</v>
      </c>
      <c r="I111" s="406">
        <v>41.3</v>
      </c>
      <c r="J111" s="406">
        <v>11.9</v>
      </c>
      <c r="K111" s="407">
        <v>164</v>
      </c>
      <c r="L111" s="408">
        <v>14</v>
      </c>
    </row>
    <row r="112" spans="2:12" ht="20.100000000000001" customHeight="1">
      <c r="B112" s="204" t="s">
        <v>126</v>
      </c>
      <c r="C112" s="565">
        <v>363.3</v>
      </c>
      <c r="D112" s="554">
        <f t="shared" si="0"/>
        <v>0.49792531120331773</v>
      </c>
      <c r="E112" s="566">
        <v>329</v>
      </c>
      <c r="F112" s="554">
        <f t="shared" si="1"/>
        <v>-0.24257125530624535</v>
      </c>
      <c r="G112" s="567">
        <v>964.6</v>
      </c>
      <c r="H112" s="554">
        <f t="shared" si="2"/>
        <v>0.1453488372092977</v>
      </c>
      <c r="I112" s="406">
        <v>41.7</v>
      </c>
      <c r="J112" s="406">
        <v>11.7</v>
      </c>
      <c r="K112" s="407">
        <v>163</v>
      </c>
      <c r="L112" s="408">
        <v>15</v>
      </c>
    </row>
    <row r="113" spans="2:12" ht="20.100000000000001" customHeight="1">
      <c r="B113" s="99" t="s">
        <v>130</v>
      </c>
      <c r="C113" s="564">
        <v>359.6</v>
      </c>
      <c r="D113" s="568">
        <f t="shared" si="0"/>
        <v>-1.0184420589044834</v>
      </c>
      <c r="E113" s="566">
        <v>325</v>
      </c>
      <c r="F113" s="568">
        <f t="shared" si="1"/>
        <v>-1.2158054711246251</v>
      </c>
      <c r="G113" s="567">
        <v>936.5</v>
      </c>
      <c r="H113" s="568">
        <f t="shared" si="2"/>
        <v>-2.9131246112378193</v>
      </c>
      <c r="I113" s="406">
        <v>41.9</v>
      </c>
      <c r="J113" s="406">
        <v>11.6</v>
      </c>
      <c r="K113" s="407">
        <v>162</v>
      </c>
      <c r="L113" s="408">
        <v>16</v>
      </c>
    </row>
    <row r="114" spans="2:12" ht="20.100000000000001" customHeight="1">
      <c r="B114" s="569" t="s">
        <v>139</v>
      </c>
      <c r="C114" s="570">
        <v>371.1</v>
      </c>
      <c r="D114" s="571">
        <f>C114/C113*100-100</f>
        <v>3.1979977753058932</v>
      </c>
      <c r="E114" s="572">
        <v>336</v>
      </c>
      <c r="F114" s="571">
        <f>E114/E113*100-100</f>
        <v>3.3846153846153868</v>
      </c>
      <c r="G114" s="565">
        <v>989.2</v>
      </c>
      <c r="H114" s="571">
        <f>G114/G113*100-100</f>
        <v>5.6273358248798928</v>
      </c>
      <c r="I114" s="573">
        <v>42.2</v>
      </c>
      <c r="J114" s="573">
        <v>12.2</v>
      </c>
      <c r="K114" s="574">
        <v>160</v>
      </c>
      <c r="L114" s="575">
        <v>15</v>
      </c>
    </row>
    <row r="115" spans="2:12" ht="20.100000000000001" customHeight="1">
      <c r="B115" s="204" t="s">
        <v>174</v>
      </c>
      <c r="C115" s="597">
        <v>367.4</v>
      </c>
      <c r="D115" s="598">
        <f>C115/C114*100-100</f>
        <v>-0.99703583939640339</v>
      </c>
      <c r="E115" s="599">
        <v>335.1</v>
      </c>
      <c r="F115" s="598">
        <f>E115/E114*100-100</f>
        <v>-0.26785714285712459</v>
      </c>
      <c r="G115" s="600">
        <v>1033.8</v>
      </c>
      <c r="H115" s="598">
        <f>G115/G114*100-100</f>
        <v>4.5086938940557957</v>
      </c>
      <c r="I115" s="601">
        <v>42.3</v>
      </c>
      <c r="J115" s="601">
        <v>12</v>
      </c>
      <c r="K115" s="602">
        <v>162</v>
      </c>
      <c r="L115" s="603">
        <v>14</v>
      </c>
    </row>
    <row r="116" spans="2:12" ht="20.100000000000001" customHeight="1">
      <c r="B116" s="204" t="s">
        <v>181</v>
      </c>
      <c r="C116" s="597">
        <v>369.2</v>
      </c>
      <c r="D116" s="598">
        <f>C116/C115*100-100</f>
        <v>0.48992923244419728</v>
      </c>
      <c r="E116" s="599">
        <v>335.1</v>
      </c>
      <c r="F116" s="598">
        <f>E116/E115*100-100</f>
        <v>0</v>
      </c>
      <c r="G116" s="600">
        <v>1012.4</v>
      </c>
      <c r="H116" s="598">
        <f>G116/G115*100-100</f>
        <v>-2.0700328883729924</v>
      </c>
      <c r="I116" s="601">
        <v>42.1</v>
      </c>
      <c r="J116" s="601">
        <v>12</v>
      </c>
      <c r="K116" s="602">
        <v>161</v>
      </c>
      <c r="L116" s="603">
        <v>15</v>
      </c>
    </row>
    <row r="117" spans="2:12" ht="20.100000000000001" customHeight="1">
      <c r="B117" s="204" t="s">
        <v>196</v>
      </c>
      <c r="C117" s="597">
        <v>362.8</v>
      </c>
      <c r="D117" s="598">
        <f>C117/C116*100-100</f>
        <v>-1.733477789815808</v>
      </c>
      <c r="E117" s="767">
        <v>329.8</v>
      </c>
      <c r="F117" s="598">
        <f>E117/E116*100-100</f>
        <v>-1.581617427633546</v>
      </c>
      <c r="G117" s="597">
        <v>965.4</v>
      </c>
      <c r="H117" s="598">
        <f>G117/G116*100-100</f>
        <v>-4.6424338206242624</v>
      </c>
      <c r="I117" s="601">
        <v>42.6</v>
      </c>
      <c r="J117" s="601">
        <v>12</v>
      </c>
      <c r="K117" s="602">
        <v>164</v>
      </c>
      <c r="L117" s="603">
        <v>15</v>
      </c>
    </row>
    <row r="118" spans="2:12" ht="20.100000000000001" customHeight="1" thickBot="1">
      <c r="B118" s="576" t="s">
        <v>210</v>
      </c>
      <c r="C118" s="577">
        <v>373.5</v>
      </c>
      <c r="D118" s="578">
        <f>C118/C117*100-100</f>
        <v>2.9492833517089139</v>
      </c>
      <c r="E118" s="736">
        <v>339.1</v>
      </c>
      <c r="F118" s="578">
        <f>E118/E117*100-100</f>
        <v>2.8198908429351235</v>
      </c>
      <c r="G118" s="577">
        <v>1050</v>
      </c>
      <c r="H118" s="578">
        <f>G118/G117*100-100</f>
        <v>8.7632069608452525</v>
      </c>
      <c r="I118" s="579">
        <v>43.1</v>
      </c>
      <c r="J118" s="579">
        <v>12.5</v>
      </c>
      <c r="K118" s="580">
        <v>161</v>
      </c>
      <c r="L118" s="581">
        <v>15</v>
      </c>
    </row>
    <row r="119" spans="2:12" ht="5.25" customHeight="1"/>
    <row r="162" spans="2:12">
      <c r="B162" s="821">
        <v>10</v>
      </c>
      <c r="C162" s="821"/>
      <c r="D162" s="821"/>
      <c r="E162" s="821"/>
      <c r="F162" s="821"/>
      <c r="G162" s="821"/>
      <c r="H162" s="821"/>
      <c r="I162" s="821"/>
      <c r="J162" s="821"/>
      <c r="K162" s="821"/>
      <c r="L162" s="821"/>
    </row>
  </sheetData>
  <protectedRanges>
    <protectedRange sqref="I116:L118" name="範囲11"/>
    <protectedRange sqref="E116:E118" name="範囲9"/>
    <protectedRange sqref="C110:C118" name="範囲7"/>
    <protectedRange sqref="C52:I53" name="範囲5"/>
    <protectedRange sqref="C28:I29" name="範囲3"/>
    <protectedRange sqref="C4:I5" name="範囲1"/>
    <protectedRange sqref="C8:I23" name="範囲2"/>
    <protectedRange sqref="C32:I47" name="範囲4"/>
    <protectedRange sqref="C56:I71" name="範囲6"/>
    <protectedRange sqref="C116:C118" name="範囲8"/>
    <protectedRange sqref="G116:G118" name="範囲10"/>
    <protectedRange sqref="C85:I86" name="範囲1_1"/>
    <protectedRange sqref="C109" name="範囲7_5"/>
  </protectedRanges>
  <mergeCells count="43">
    <mergeCell ref="H82:I82"/>
    <mergeCell ref="K106:L106"/>
    <mergeCell ref="I50:I51"/>
    <mergeCell ref="H83:H84"/>
    <mergeCell ref="H26:H27"/>
    <mergeCell ref="I26:I27"/>
    <mergeCell ref="H50:H51"/>
    <mergeCell ref="G50:G51"/>
    <mergeCell ref="E26:E27"/>
    <mergeCell ref="H1:I1"/>
    <mergeCell ref="H25:I25"/>
    <mergeCell ref="H49:I49"/>
    <mergeCell ref="B26:B27"/>
    <mergeCell ref="B50:B51"/>
    <mergeCell ref="C50:C51"/>
    <mergeCell ref="E50:E51"/>
    <mergeCell ref="F50:F51"/>
    <mergeCell ref="B2:B3"/>
    <mergeCell ref="F2:F3"/>
    <mergeCell ref="G2:G3"/>
    <mergeCell ref="H2:H3"/>
    <mergeCell ref="K107:K108"/>
    <mergeCell ref="I2:I3"/>
    <mergeCell ref="C2:C3"/>
    <mergeCell ref="E2:E3"/>
    <mergeCell ref="C26:C27"/>
    <mergeCell ref="B81:L81"/>
    <mergeCell ref="B106:C106"/>
    <mergeCell ref="B107:B108"/>
    <mergeCell ref="C107:C108"/>
    <mergeCell ref="G107:G108"/>
    <mergeCell ref="F26:F27"/>
    <mergeCell ref="G26:G27"/>
    <mergeCell ref="B162:L162"/>
    <mergeCell ref="I107:I108"/>
    <mergeCell ref="J107:J108"/>
    <mergeCell ref="I83:I84"/>
    <mergeCell ref="B83:B84"/>
    <mergeCell ref="C83:C84"/>
    <mergeCell ref="E83:E84"/>
    <mergeCell ref="F83:F84"/>
    <mergeCell ref="G83:G84"/>
    <mergeCell ref="L107:L108"/>
  </mergeCells>
  <phoneticPr fontId="2"/>
  <pageMargins left="0.75" right="0.3" top="0.65" bottom="0.47" header="0.3" footer="0.3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9"/>
  <sheetViews>
    <sheetView view="pageBreakPreview" zoomScale="60" zoomScaleNormal="100" workbookViewId="0">
      <selection activeCell="C22" sqref="C22"/>
    </sheetView>
  </sheetViews>
  <sheetFormatPr defaultRowHeight="13.2"/>
  <cols>
    <col min="1" max="1" width="1.6640625" customWidth="1"/>
    <col min="2" max="2" width="33.6640625" style="71" customWidth="1"/>
    <col min="3" max="3" width="3.6640625" style="71" customWidth="1"/>
    <col min="4" max="4" width="9.77734375" style="92" bestFit="1" customWidth="1"/>
    <col min="5" max="5" width="9.77734375" bestFit="1" customWidth="1"/>
    <col min="6" max="6" width="10.6640625" style="71" bestFit="1" customWidth="1"/>
    <col min="7" max="10" width="9.33203125" bestFit="1" customWidth="1"/>
    <col min="23" max="23" width="5.109375" customWidth="1"/>
    <col min="24" max="24" width="37.44140625" style="71" bestFit="1" customWidth="1"/>
    <col min="26" max="26" width="9" style="92"/>
    <col min="29" max="29" width="9" style="76"/>
    <col min="30" max="30" width="9" style="92"/>
  </cols>
  <sheetData>
    <row r="1" spans="2:10" ht="18.75" customHeight="1" thickBot="1">
      <c r="B1" s="57" t="s">
        <v>145</v>
      </c>
      <c r="I1" s="843" t="s">
        <v>164</v>
      </c>
      <c r="J1" s="843"/>
    </row>
    <row r="2" spans="2:10" ht="10.5" customHeight="1">
      <c r="B2" s="851" t="s">
        <v>29</v>
      </c>
      <c r="C2" s="853" t="s">
        <v>121</v>
      </c>
      <c r="D2" s="837" t="s">
        <v>79</v>
      </c>
      <c r="E2" s="93"/>
      <c r="F2" s="824" t="s">
        <v>81</v>
      </c>
      <c r="G2" s="822" t="s">
        <v>82</v>
      </c>
      <c r="H2" s="824" t="s">
        <v>83</v>
      </c>
      <c r="I2" s="835" t="s">
        <v>84</v>
      </c>
      <c r="J2" s="826" t="s">
        <v>85</v>
      </c>
    </row>
    <row r="3" spans="2:10" ht="35.25" customHeight="1" thickBot="1">
      <c r="B3" s="852"/>
      <c r="C3" s="854"/>
      <c r="D3" s="839"/>
      <c r="E3" s="96" t="s">
        <v>80</v>
      </c>
      <c r="F3" s="832"/>
      <c r="G3" s="823"/>
      <c r="H3" s="825"/>
      <c r="I3" s="836"/>
      <c r="J3" s="827"/>
    </row>
    <row r="4" spans="2:10">
      <c r="B4" s="844" t="s">
        <v>210</v>
      </c>
      <c r="C4" s="496" t="s">
        <v>90</v>
      </c>
      <c r="D4" s="417">
        <v>406.3</v>
      </c>
      <c r="E4" s="409">
        <v>366.3</v>
      </c>
      <c r="F4" s="409">
        <v>1193.7</v>
      </c>
      <c r="G4" s="409">
        <v>43.9</v>
      </c>
      <c r="H4" s="409">
        <v>13.9</v>
      </c>
      <c r="I4" s="410">
        <v>162</v>
      </c>
      <c r="J4" s="411">
        <v>17</v>
      </c>
    </row>
    <row r="5" spans="2:10" ht="13.8" thickBot="1">
      <c r="B5" s="855"/>
      <c r="C5" s="493" t="s">
        <v>91</v>
      </c>
      <c r="D5" s="402">
        <v>299.10000000000002</v>
      </c>
      <c r="E5" s="403">
        <v>277.39999999999998</v>
      </c>
      <c r="F5" s="403">
        <v>724.6</v>
      </c>
      <c r="G5" s="403">
        <v>41.4</v>
      </c>
      <c r="H5" s="403">
        <v>9.4</v>
      </c>
      <c r="I5" s="412">
        <v>159</v>
      </c>
      <c r="J5" s="413">
        <v>9</v>
      </c>
    </row>
    <row r="6" spans="2:10">
      <c r="B6" s="844" t="s">
        <v>1</v>
      </c>
      <c r="C6" s="494" t="s">
        <v>90</v>
      </c>
      <c r="D6" s="417">
        <v>404.1</v>
      </c>
      <c r="E6" s="409">
        <v>367.3</v>
      </c>
      <c r="F6" s="409">
        <v>1152.5999999999999</v>
      </c>
      <c r="G6" s="409">
        <v>46.4</v>
      </c>
      <c r="H6" s="409">
        <v>15.8</v>
      </c>
      <c r="I6" s="410">
        <v>172</v>
      </c>
      <c r="J6" s="411">
        <v>17</v>
      </c>
    </row>
    <row r="7" spans="2:10">
      <c r="B7" s="845"/>
      <c r="C7" s="497" t="s">
        <v>91</v>
      </c>
      <c r="D7" s="402">
        <v>293.3</v>
      </c>
      <c r="E7" s="403">
        <v>278.8</v>
      </c>
      <c r="F7" s="403">
        <v>897.7</v>
      </c>
      <c r="G7" s="403">
        <v>40.5</v>
      </c>
      <c r="H7" s="403">
        <v>10.6</v>
      </c>
      <c r="I7" s="412">
        <v>163</v>
      </c>
      <c r="J7" s="413">
        <v>8</v>
      </c>
    </row>
    <row r="8" spans="2:10">
      <c r="B8" s="849" t="s">
        <v>2</v>
      </c>
      <c r="C8" s="492" t="s">
        <v>90</v>
      </c>
      <c r="D8" s="505">
        <v>427.1</v>
      </c>
      <c r="E8" s="506">
        <v>381.8</v>
      </c>
      <c r="F8" s="506">
        <v>1525.2</v>
      </c>
      <c r="G8" s="506">
        <v>44.8</v>
      </c>
      <c r="H8" s="506">
        <v>15.2</v>
      </c>
      <c r="I8" s="507">
        <v>166</v>
      </c>
      <c r="J8" s="514">
        <v>19</v>
      </c>
    </row>
    <row r="9" spans="2:10">
      <c r="B9" s="850"/>
      <c r="C9" s="495" t="s">
        <v>91</v>
      </c>
      <c r="D9" s="508">
        <v>280.10000000000002</v>
      </c>
      <c r="E9" s="509">
        <v>256.5</v>
      </c>
      <c r="F9" s="509">
        <v>811.3</v>
      </c>
      <c r="G9" s="509">
        <v>44.4</v>
      </c>
      <c r="H9" s="509">
        <v>10</v>
      </c>
      <c r="I9" s="510">
        <v>166</v>
      </c>
      <c r="J9" s="512">
        <v>12</v>
      </c>
    </row>
    <row r="10" spans="2:10">
      <c r="B10" s="845" t="s">
        <v>3</v>
      </c>
      <c r="C10" s="496" t="s">
        <v>90</v>
      </c>
      <c r="D10" s="511">
        <v>419.1</v>
      </c>
      <c r="E10" s="418">
        <v>375.3</v>
      </c>
      <c r="F10" s="418">
        <v>1424.3</v>
      </c>
      <c r="G10" s="418">
        <v>43.9</v>
      </c>
      <c r="H10" s="418">
        <v>16.8</v>
      </c>
      <c r="I10" s="419">
        <v>162</v>
      </c>
      <c r="J10" s="504">
        <v>17</v>
      </c>
    </row>
    <row r="11" spans="2:10">
      <c r="B11" s="845"/>
      <c r="C11" s="497" t="s">
        <v>91</v>
      </c>
      <c r="D11" s="402">
        <v>293.8</v>
      </c>
      <c r="E11" s="403">
        <v>271.5</v>
      </c>
      <c r="F11" s="403">
        <v>803.1</v>
      </c>
      <c r="G11" s="403">
        <v>43.5</v>
      </c>
      <c r="H11" s="403">
        <v>13.1</v>
      </c>
      <c r="I11" s="412">
        <v>160</v>
      </c>
      <c r="J11" s="413">
        <v>11</v>
      </c>
    </row>
    <row r="12" spans="2:10">
      <c r="B12" s="849" t="s">
        <v>4</v>
      </c>
      <c r="C12" s="492" t="s">
        <v>90</v>
      </c>
      <c r="D12" s="505">
        <v>594.20000000000005</v>
      </c>
      <c r="E12" s="506">
        <v>551.1</v>
      </c>
      <c r="F12" s="506">
        <v>497.8</v>
      </c>
      <c r="G12" s="506">
        <v>48.4</v>
      </c>
      <c r="H12" s="506">
        <v>26</v>
      </c>
      <c r="I12" s="507">
        <v>150</v>
      </c>
      <c r="J12" s="514">
        <v>10</v>
      </c>
    </row>
    <row r="13" spans="2:10">
      <c r="B13" s="850"/>
      <c r="C13" s="495" t="s">
        <v>91</v>
      </c>
      <c r="D13" s="508">
        <v>386.9</v>
      </c>
      <c r="E13" s="509">
        <v>362.5</v>
      </c>
      <c r="F13" s="509">
        <v>612.1</v>
      </c>
      <c r="G13" s="509">
        <v>42</v>
      </c>
      <c r="H13" s="509">
        <v>17.3</v>
      </c>
      <c r="I13" s="510">
        <v>152</v>
      </c>
      <c r="J13" s="512">
        <v>8</v>
      </c>
    </row>
    <row r="14" spans="2:10">
      <c r="B14" s="845" t="s">
        <v>5</v>
      </c>
      <c r="C14" s="496" t="s">
        <v>90</v>
      </c>
      <c r="D14" s="511">
        <v>430</v>
      </c>
      <c r="E14" s="418">
        <v>393.2</v>
      </c>
      <c r="F14" s="418">
        <v>1485.4</v>
      </c>
      <c r="G14" s="418">
        <v>40.700000000000003</v>
      </c>
      <c r="H14" s="418">
        <v>13.9</v>
      </c>
      <c r="I14" s="419">
        <v>158</v>
      </c>
      <c r="J14" s="504">
        <v>15</v>
      </c>
    </row>
    <row r="15" spans="2:10">
      <c r="B15" s="845"/>
      <c r="C15" s="497" t="s">
        <v>91</v>
      </c>
      <c r="D15" s="402">
        <v>321</v>
      </c>
      <c r="E15" s="403">
        <v>299</v>
      </c>
      <c r="F15" s="403">
        <v>1025.8</v>
      </c>
      <c r="G15" s="403">
        <v>36.6</v>
      </c>
      <c r="H15" s="403">
        <v>10.4</v>
      </c>
      <c r="I15" s="412">
        <v>158</v>
      </c>
      <c r="J15" s="413">
        <v>10</v>
      </c>
    </row>
    <row r="16" spans="2:10">
      <c r="B16" s="849" t="s">
        <v>6</v>
      </c>
      <c r="C16" s="492" t="s">
        <v>90</v>
      </c>
      <c r="D16" s="505">
        <v>375</v>
      </c>
      <c r="E16" s="506">
        <v>310.89999999999998</v>
      </c>
      <c r="F16" s="506">
        <v>793.5</v>
      </c>
      <c r="G16" s="506">
        <v>47.4</v>
      </c>
      <c r="H16" s="506">
        <v>12.5</v>
      </c>
      <c r="I16" s="507">
        <v>166</v>
      </c>
      <c r="J16" s="514">
        <v>31</v>
      </c>
    </row>
    <row r="17" spans="2:10">
      <c r="B17" s="850"/>
      <c r="C17" s="495" t="s">
        <v>91</v>
      </c>
      <c r="D17" s="508">
        <v>273.2</v>
      </c>
      <c r="E17" s="509">
        <v>237.1</v>
      </c>
      <c r="F17" s="509">
        <v>512.4</v>
      </c>
      <c r="G17" s="509">
        <v>42.5</v>
      </c>
      <c r="H17" s="509">
        <v>8.6999999999999993</v>
      </c>
      <c r="I17" s="510">
        <v>159</v>
      </c>
      <c r="J17" s="512">
        <v>18</v>
      </c>
    </row>
    <row r="18" spans="2:10">
      <c r="B18" s="845" t="s">
        <v>7</v>
      </c>
      <c r="C18" s="496" t="s">
        <v>90</v>
      </c>
      <c r="D18" s="511">
        <v>385</v>
      </c>
      <c r="E18" s="418">
        <v>359.8</v>
      </c>
      <c r="F18" s="418">
        <v>1021.9</v>
      </c>
      <c r="G18" s="418">
        <v>42.4</v>
      </c>
      <c r="H18" s="418">
        <v>13.9</v>
      </c>
      <c r="I18" s="419">
        <v>163</v>
      </c>
      <c r="J18" s="504">
        <v>12</v>
      </c>
    </row>
    <row r="19" spans="2:10">
      <c r="B19" s="845"/>
      <c r="C19" s="497" t="s">
        <v>91</v>
      </c>
      <c r="D19" s="402">
        <v>268.5</v>
      </c>
      <c r="E19" s="403">
        <v>254.2</v>
      </c>
      <c r="F19" s="403">
        <v>552.5</v>
      </c>
      <c r="G19" s="403">
        <v>40.200000000000003</v>
      </c>
      <c r="H19" s="403">
        <v>9.6999999999999993</v>
      </c>
      <c r="I19" s="412">
        <v>160</v>
      </c>
      <c r="J19" s="413">
        <v>8</v>
      </c>
    </row>
    <row r="20" spans="2:10">
      <c r="B20" s="849" t="s">
        <v>21</v>
      </c>
      <c r="C20" s="492" t="s">
        <v>90</v>
      </c>
      <c r="D20" s="505">
        <v>482.7</v>
      </c>
      <c r="E20" s="506">
        <v>442.9</v>
      </c>
      <c r="F20" s="506">
        <v>1901.6</v>
      </c>
      <c r="G20" s="506">
        <v>42.1</v>
      </c>
      <c r="H20" s="506">
        <v>16.2</v>
      </c>
      <c r="I20" s="507">
        <v>157</v>
      </c>
      <c r="J20" s="514">
        <v>15</v>
      </c>
    </row>
    <row r="21" spans="2:10">
      <c r="B21" s="850"/>
      <c r="C21" s="495" t="s">
        <v>91</v>
      </c>
      <c r="D21" s="508">
        <v>302.60000000000002</v>
      </c>
      <c r="E21" s="509">
        <v>281.7</v>
      </c>
      <c r="F21" s="509">
        <v>872.8</v>
      </c>
      <c r="G21" s="509">
        <v>41.6</v>
      </c>
      <c r="H21" s="509">
        <v>11</v>
      </c>
      <c r="I21" s="510">
        <v>149</v>
      </c>
      <c r="J21" s="512">
        <v>10</v>
      </c>
    </row>
    <row r="22" spans="2:10">
      <c r="B22" s="845" t="s">
        <v>20</v>
      </c>
      <c r="C22" s="496" t="s">
        <v>90</v>
      </c>
      <c r="D22" s="511">
        <v>407.9</v>
      </c>
      <c r="E22" s="418">
        <v>361</v>
      </c>
      <c r="F22" s="418">
        <v>1094.9000000000001</v>
      </c>
      <c r="G22" s="418">
        <v>42.7</v>
      </c>
      <c r="H22" s="418">
        <v>10.3</v>
      </c>
      <c r="I22" s="419">
        <v>166</v>
      </c>
      <c r="J22" s="504">
        <v>20</v>
      </c>
    </row>
    <row r="23" spans="2:10">
      <c r="B23" s="845"/>
      <c r="C23" s="497" t="s">
        <v>91</v>
      </c>
      <c r="D23" s="402">
        <v>287.5</v>
      </c>
      <c r="E23" s="403">
        <v>264</v>
      </c>
      <c r="F23" s="403">
        <v>738.9</v>
      </c>
      <c r="G23" s="403">
        <v>38.6</v>
      </c>
      <c r="H23" s="403">
        <v>8.3000000000000007</v>
      </c>
      <c r="I23" s="412">
        <v>161</v>
      </c>
      <c r="J23" s="413">
        <v>12</v>
      </c>
    </row>
    <row r="24" spans="2:10">
      <c r="B24" s="849" t="s">
        <v>19</v>
      </c>
      <c r="C24" s="492" t="s">
        <v>90</v>
      </c>
      <c r="D24" s="505">
        <v>494</v>
      </c>
      <c r="E24" s="506">
        <v>454.2</v>
      </c>
      <c r="F24" s="506">
        <v>1672.8</v>
      </c>
      <c r="G24" s="506">
        <v>44.1</v>
      </c>
      <c r="H24" s="506">
        <v>15.9</v>
      </c>
      <c r="I24" s="507">
        <v>157</v>
      </c>
      <c r="J24" s="514">
        <v>14</v>
      </c>
    </row>
    <row r="25" spans="2:10">
      <c r="B25" s="850"/>
      <c r="C25" s="495" t="s">
        <v>91</v>
      </c>
      <c r="D25" s="508">
        <v>370.7</v>
      </c>
      <c r="E25" s="509">
        <v>349.1</v>
      </c>
      <c r="F25" s="509">
        <v>888.8</v>
      </c>
      <c r="G25" s="509">
        <v>41.6</v>
      </c>
      <c r="H25" s="509">
        <v>12.1</v>
      </c>
      <c r="I25" s="510">
        <v>157</v>
      </c>
      <c r="J25" s="512">
        <v>9</v>
      </c>
    </row>
    <row r="26" spans="2:10">
      <c r="B26" s="846" t="s">
        <v>18</v>
      </c>
      <c r="C26" s="496" t="s">
        <v>90</v>
      </c>
      <c r="D26" s="511">
        <v>332.9</v>
      </c>
      <c r="E26" s="418">
        <v>299.2</v>
      </c>
      <c r="F26" s="418">
        <v>518.4</v>
      </c>
      <c r="G26" s="418">
        <v>41</v>
      </c>
      <c r="H26" s="418">
        <v>9.9</v>
      </c>
      <c r="I26" s="419">
        <v>173</v>
      </c>
      <c r="J26" s="504">
        <v>17</v>
      </c>
    </row>
    <row r="27" spans="2:10">
      <c r="B27" s="846"/>
      <c r="C27" s="497" t="s">
        <v>91</v>
      </c>
      <c r="D27" s="402">
        <v>250.8</v>
      </c>
      <c r="E27" s="403">
        <v>229.7</v>
      </c>
      <c r="F27" s="403">
        <v>285.89999999999998</v>
      </c>
      <c r="G27" s="403">
        <v>39</v>
      </c>
      <c r="H27" s="403">
        <v>6.9</v>
      </c>
      <c r="I27" s="412">
        <v>169</v>
      </c>
      <c r="J27" s="413">
        <v>12</v>
      </c>
    </row>
    <row r="28" spans="2:10">
      <c r="B28" s="848" t="s">
        <v>17</v>
      </c>
      <c r="C28" s="492" t="s">
        <v>90</v>
      </c>
      <c r="D28" s="505">
        <v>328.9</v>
      </c>
      <c r="E28" s="506">
        <v>309.5</v>
      </c>
      <c r="F28" s="506">
        <v>528.5</v>
      </c>
      <c r="G28" s="506">
        <v>41.9</v>
      </c>
      <c r="H28" s="506">
        <v>10.199999999999999</v>
      </c>
      <c r="I28" s="507">
        <v>171</v>
      </c>
      <c r="J28" s="514">
        <v>9</v>
      </c>
    </row>
    <row r="29" spans="2:10">
      <c r="B29" s="847"/>
      <c r="C29" s="495" t="s">
        <v>91</v>
      </c>
      <c r="D29" s="508">
        <v>252.8</v>
      </c>
      <c r="E29" s="509">
        <v>237.7</v>
      </c>
      <c r="F29" s="509">
        <v>278.5</v>
      </c>
      <c r="G29" s="509">
        <v>40.4</v>
      </c>
      <c r="H29" s="509">
        <v>8.9</v>
      </c>
      <c r="I29" s="510">
        <v>164</v>
      </c>
      <c r="J29" s="512">
        <v>9</v>
      </c>
    </row>
    <row r="30" spans="2:10">
      <c r="B30" s="846" t="s">
        <v>16</v>
      </c>
      <c r="C30" s="496" t="s">
        <v>90</v>
      </c>
      <c r="D30" s="511">
        <v>487.4</v>
      </c>
      <c r="E30" s="418">
        <v>472.9</v>
      </c>
      <c r="F30" s="418">
        <v>1900.6</v>
      </c>
      <c r="G30" s="418">
        <v>47.7</v>
      </c>
      <c r="H30" s="418">
        <v>13.9</v>
      </c>
      <c r="I30" s="419">
        <v>160</v>
      </c>
      <c r="J30" s="504">
        <v>6</v>
      </c>
    </row>
    <row r="31" spans="2:10">
      <c r="B31" s="846"/>
      <c r="C31" s="497" t="s">
        <v>91</v>
      </c>
      <c r="D31" s="402">
        <v>345.4</v>
      </c>
      <c r="E31" s="403">
        <v>336</v>
      </c>
      <c r="F31" s="403">
        <v>1172.3</v>
      </c>
      <c r="G31" s="403">
        <v>40.700000000000003</v>
      </c>
      <c r="H31" s="403">
        <v>10.3</v>
      </c>
      <c r="I31" s="412">
        <v>161</v>
      </c>
      <c r="J31" s="413">
        <v>5</v>
      </c>
    </row>
    <row r="32" spans="2:10">
      <c r="B32" s="848" t="s">
        <v>15</v>
      </c>
      <c r="C32" s="492" t="s">
        <v>90</v>
      </c>
      <c r="D32" s="505">
        <v>391.1</v>
      </c>
      <c r="E32" s="506">
        <v>360.6</v>
      </c>
      <c r="F32" s="506">
        <v>872.4</v>
      </c>
      <c r="G32" s="506">
        <v>42.2</v>
      </c>
      <c r="H32" s="506">
        <v>8.3000000000000007</v>
      </c>
      <c r="I32" s="507">
        <v>160</v>
      </c>
      <c r="J32" s="514">
        <v>10</v>
      </c>
    </row>
    <row r="33" spans="2:30">
      <c r="B33" s="847"/>
      <c r="C33" s="495" t="s">
        <v>91</v>
      </c>
      <c r="D33" s="508">
        <v>313.60000000000002</v>
      </c>
      <c r="E33" s="509">
        <v>287.7</v>
      </c>
      <c r="F33" s="509">
        <v>758.3</v>
      </c>
      <c r="G33" s="509">
        <v>41.4</v>
      </c>
      <c r="H33" s="509">
        <v>7.9</v>
      </c>
      <c r="I33" s="510">
        <v>159</v>
      </c>
      <c r="J33" s="512">
        <v>8</v>
      </c>
    </row>
    <row r="34" spans="2:30">
      <c r="B34" s="846" t="s">
        <v>14</v>
      </c>
      <c r="C34" s="496" t="s">
        <v>90</v>
      </c>
      <c r="D34" s="511">
        <v>375.4</v>
      </c>
      <c r="E34" s="418">
        <v>342.6</v>
      </c>
      <c r="F34" s="418">
        <v>1224.5999999999999</v>
      </c>
      <c r="G34" s="418">
        <v>43</v>
      </c>
      <c r="H34" s="418">
        <v>14.8</v>
      </c>
      <c r="I34" s="419">
        <v>159</v>
      </c>
      <c r="J34" s="504">
        <v>15</v>
      </c>
    </row>
    <row r="35" spans="2:30">
      <c r="B35" s="847"/>
      <c r="C35" s="495" t="s">
        <v>91</v>
      </c>
      <c r="D35" s="508">
        <v>279.3</v>
      </c>
      <c r="E35" s="509">
        <v>263.5</v>
      </c>
      <c r="F35" s="509">
        <v>880.1</v>
      </c>
      <c r="G35" s="509">
        <v>40.1</v>
      </c>
      <c r="H35" s="509">
        <v>11.2</v>
      </c>
      <c r="I35" s="510">
        <v>156</v>
      </c>
      <c r="J35" s="512">
        <v>9</v>
      </c>
    </row>
    <row r="36" spans="2:30">
      <c r="B36" s="845" t="s">
        <v>13</v>
      </c>
      <c r="C36" s="496" t="s">
        <v>90</v>
      </c>
      <c r="D36" s="511">
        <v>321.2</v>
      </c>
      <c r="E36" s="418">
        <v>284.39999999999998</v>
      </c>
      <c r="F36" s="418">
        <v>529.4</v>
      </c>
      <c r="G36" s="418">
        <v>45</v>
      </c>
      <c r="H36" s="418">
        <v>8.4</v>
      </c>
      <c r="I36" s="419">
        <v>164</v>
      </c>
      <c r="J36" s="504">
        <v>19</v>
      </c>
    </row>
    <row r="37" spans="2:30" ht="13.8" thickBot="1">
      <c r="B37" s="855"/>
      <c r="C37" s="515" t="s">
        <v>91</v>
      </c>
      <c r="D37" s="513">
        <v>248.8</v>
      </c>
      <c r="E37" s="414">
        <v>230.4</v>
      </c>
      <c r="F37" s="414">
        <v>316.5</v>
      </c>
      <c r="G37" s="414">
        <v>42.8</v>
      </c>
      <c r="H37" s="414">
        <v>6</v>
      </c>
      <c r="I37" s="415">
        <v>159</v>
      </c>
      <c r="J37" s="416">
        <v>11</v>
      </c>
    </row>
    <row r="38" spans="2:30">
      <c r="C38" s="334"/>
      <c r="D38" s="84"/>
      <c r="E38" s="84"/>
      <c r="F38" s="103"/>
      <c r="G38" s="103"/>
      <c r="H38" s="2"/>
      <c r="I38" s="2"/>
      <c r="J38" s="3"/>
      <c r="Q38" s="71"/>
      <c r="S38" s="92"/>
      <c r="V38" s="76"/>
      <c r="W38" s="92"/>
      <c r="X38"/>
      <c r="Z38"/>
      <c r="AC38"/>
      <c r="AD38"/>
    </row>
    <row r="39" spans="2:30" ht="13.5" customHeight="1">
      <c r="D39" s="84"/>
      <c r="E39" s="84"/>
      <c r="F39" s="103"/>
      <c r="G39" s="103"/>
      <c r="H39" s="2"/>
      <c r="I39" s="2"/>
      <c r="J39" s="3"/>
      <c r="P39" s="71"/>
      <c r="S39" s="76"/>
      <c r="T39" s="92"/>
      <c r="X39"/>
      <c r="Z39"/>
      <c r="AC39"/>
      <c r="AD39"/>
    </row>
    <row r="40" spans="2:30">
      <c r="D40"/>
      <c r="F40"/>
      <c r="P40" s="71"/>
      <c r="S40" s="76"/>
      <c r="T40" s="92"/>
      <c r="X40"/>
      <c r="Z40"/>
      <c r="AC40"/>
      <c r="AD40"/>
    </row>
    <row r="41" spans="2:30">
      <c r="D41"/>
      <c r="F41"/>
      <c r="P41" s="71"/>
      <c r="R41" s="92"/>
      <c r="U41" s="76"/>
      <c r="V41" s="92"/>
      <c r="X41"/>
      <c r="Z41"/>
      <c r="AC41"/>
      <c r="AD41"/>
    </row>
    <row r="42" spans="2:30">
      <c r="D42" s="94"/>
      <c r="F42"/>
      <c r="Q42" s="71"/>
      <c r="S42" s="92"/>
      <c r="V42" s="76"/>
      <c r="W42" s="92"/>
      <c r="X42"/>
      <c r="Z42"/>
      <c r="AC42"/>
      <c r="AD42"/>
    </row>
    <row r="43" spans="2:30">
      <c r="D43"/>
      <c r="F43"/>
      <c r="Q43" s="71"/>
      <c r="S43" s="92"/>
      <c r="V43" s="76"/>
      <c r="W43" s="92"/>
      <c r="X43"/>
      <c r="Z43"/>
      <c r="AC43"/>
      <c r="AD43"/>
    </row>
    <row r="44" spans="2:30">
      <c r="D44"/>
      <c r="F44"/>
      <c r="Q44" s="71"/>
      <c r="S44" s="92"/>
      <c r="V44" s="76"/>
      <c r="W44" s="92"/>
      <c r="X44"/>
      <c r="Z44"/>
      <c r="AC44"/>
      <c r="AD44"/>
    </row>
    <row r="69" spans="1:10">
      <c r="A69" s="780">
        <v>11</v>
      </c>
      <c r="B69" s="780"/>
      <c r="C69" s="780"/>
      <c r="D69" s="780"/>
      <c r="E69" s="780"/>
      <c r="F69" s="780"/>
      <c r="G69" s="780"/>
      <c r="H69" s="780"/>
      <c r="I69" s="780"/>
      <c r="J69" s="780"/>
    </row>
  </sheetData>
  <protectedRanges>
    <protectedRange sqref="D4:J37" name="範囲1"/>
  </protectedRanges>
  <mergeCells count="27">
    <mergeCell ref="A69:J69"/>
    <mergeCell ref="I1:J1"/>
    <mergeCell ref="J2:J3"/>
    <mergeCell ref="D2:D3"/>
    <mergeCell ref="F2:F3"/>
    <mergeCell ref="B2:B3"/>
    <mergeCell ref="G2:G3"/>
    <mergeCell ref="H2:H3"/>
    <mergeCell ref="I2:I3"/>
    <mergeCell ref="C2:C3"/>
    <mergeCell ref="B36:B37"/>
    <mergeCell ref="B4:B5"/>
    <mergeCell ref="B24:B25"/>
    <mergeCell ref="B22:B23"/>
    <mergeCell ref="B20:B21"/>
    <mergeCell ref="B8:B9"/>
    <mergeCell ref="B6:B7"/>
    <mergeCell ref="B34:B35"/>
    <mergeCell ref="B32:B33"/>
    <mergeCell ref="B30:B31"/>
    <mergeCell ref="B28:B29"/>
    <mergeCell ref="B18:B19"/>
    <mergeCell ref="B16:B17"/>
    <mergeCell ref="B14:B15"/>
    <mergeCell ref="B12:B13"/>
    <mergeCell ref="B10:B11"/>
    <mergeCell ref="B26:B27"/>
  </mergeCells>
  <phoneticPr fontId="2"/>
  <pageMargins left="0.76" right="0.26" top="1.03" bottom="0.47" header="0.3" footer="0.3"/>
  <pageSetup paperSize="9"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40"/>
  <sheetViews>
    <sheetView showWhiteSpace="0" view="pageBreakPreview" zoomScale="150" zoomScaleNormal="160" zoomScaleSheetLayoutView="150" workbookViewId="0">
      <pane ySplit="1" topLeftCell="A77" activePane="bottomLeft" state="frozen"/>
      <selection activeCell="C22" sqref="C22"/>
      <selection pane="bottomLeft" activeCell="C22" sqref="C22"/>
    </sheetView>
  </sheetViews>
  <sheetFormatPr defaultRowHeight="13.2"/>
  <cols>
    <col min="1" max="1" width="5.6640625" customWidth="1"/>
    <col min="2" max="2" width="3.77734375" bestFit="1" customWidth="1"/>
    <col min="3" max="3" width="33.6640625" customWidth="1"/>
    <col min="4" max="4" width="3.109375" customWidth="1"/>
    <col min="5" max="6" width="8.109375" customWidth="1"/>
    <col min="7" max="7" width="9.33203125" customWidth="1"/>
    <col min="8" max="11" width="5.88671875" customWidth="1"/>
    <col min="12" max="12" width="5" customWidth="1"/>
  </cols>
  <sheetData>
    <row r="1" spans="2:11" ht="13.8" thickBot="1">
      <c r="B1" s="491"/>
      <c r="C1" s="57" t="s">
        <v>146</v>
      </c>
      <c r="D1" s="71"/>
      <c r="E1" s="92"/>
      <c r="G1" s="71"/>
      <c r="I1" s="541" t="s">
        <v>164</v>
      </c>
      <c r="J1" s="541"/>
      <c r="K1" s="541"/>
    </row>
    <row r="2" spans="2:11" ht="10.5" customHeight="1">
      <c r="B2" s="498"/>
      <c r="C2" s="851" t="s">
        <v>29</v>
      </c>
      <c r="D2" s="853" t="s">
        <v>121</v>
      </c>
      <c r="E2" s="837" t="s">
        <v>79</v>
      </c>
      <c r="F2" s="93"/>
      <c r="G2" s="824" t="s">
        <v>81</v>
      </c>
      <c r="H2" s="822" t="s">
        <v>82</v>
      </c>
      <c r="I2" s="824" t="s">
        <v>83</v>
      </c>
      <c r="J2" s="835" t="s">
        <v>84</v>
      </c>
      <c r="K2" s="826" t="s">
        <v>85</v>
      </c>
    </row>
    <row r="3" spans="2:11" ht="31.5" customHeight="1" thickBot="1">
      <c r="B3" s="499"/>
      <c r="C3" s="852"/>
      <c r="D3" s="854"/>
      <c r="E3" s="839"/>
      <c r="F3" s="96" t="s">
        <v>80</v>
      </c>
      <c r="G3" s="832"/>
      <c r="H3" s="823"/>
      <c r="I3" s="825"/>
      <c r="J3" s="836"/>
      <c r="K3" s="827"/>
    </row>
    <row r="4" spans="2:11" ht="10.65" customHeight="1">
      <c r="B4" s="799" t="s">
        <v>96</v>
      </c>
      <c r="C4" s="844" t="s">
        <v>210</v>
      </c>
      <c r="D4" s="620" t="s">
        <v>90</v>
      </c>
      <c r="E4" s="627">
        <v>453</v>
      </c>
      <c r="F4" s="628">
        <v>407.2</v>
      </c>
      <c r="G4" s="628">
        <v>1640</v>
      </c>
      <c r="H4" s="628">
        <v>43.4</v>
      </c>
      <c r="I4" s="628">
        <v>16.5</v>
      </c>
      <c r="J4" s="629">
        <v>156</v>
      </c>
      <c r="K4" s="630">
        <v>17</v>
      </c>
    </row>
    <row r="5" spans="2:11" ht="10.65" customHeight="1" thickBot="1">
      <c r="B5" s="799"/>
      <c r="C5" s="855"/>
      <c r="D5" s="621" t="s">
        <v>91</v>
      </c>
      <c r="E5" s="631">
        <v>321.8</v>
      </c>
      <c r="F5" s="632">
        <v>294.5</v>
      </c>
      <c r="G5" s="632">
        <v>849.1</v>
      </c>
      <c r="H5" s="632">
        <v>40.700000000000003</v>
      </c>
      <c r="I5" s="632">
        <v>10.3</v>
      </c>
      <c r="J5" s="633">
        <v>154</v>
      </c>
      <c r="K5" s="634">
        <v>11</v>
      </c>
    </row>
    <row r="6" spans="2:11" ht="10.65" customHeight="1">
      <c r="B6" s="856"/>
      <c r="C6" s="858" t="s">
        <v>1</v>
      </c>
      <c r="D6" s="622" t="s">
        <v>90</v>
      </c>
      <c r="E6" s="635" t="s">
        <v>184</v>
      </c>
      <c r="F6" s="627" t="s">
        <v>184</v>
      </c>
      <c r="G6" s="627" t="s">
        <v>184</v>
      </c>
      <c r="H6" s="627" t="s">
        <v>184</v>
      </c>
      <c r="I6" s="628" t="s">
        <v>185</v>
      </c>
      <c r="J6" s="636" t="s">
        <v>184</v>
      </c>
      <c r="K6" s="637" t="s">
        <v>184</v>
      </c>
    </row>
    <row r="7" spans="2:11" ht="10.65" customHeight="1">
      <c r="B7" s="856"/>
      <c r="C7" s="859"/>
      <c r="D7" s="623" t="s">
        <v>91</v>
      </c>
      <c r="E7" s="638" t="s">
        <v>184</v>
      </c>
      <c r="F7" s="639" t="s">
        <v>184</v>
      </c>
      <c r="G7" s="639" t="s">
        <v>184</v>
      </c>
      <c r="H7" s="639" t="s">
        <v>184</v>
      </c>
      <c r="I7" s="640" t="s">
        <v>184</v>
      </c>
      <c r="J7" s="641" t="s">
        <v>184</v>
      </c>
      <c r="K7" s="642" t="s">
        <v>184</v>
      </c>
    </row>
    <row r="8" spans="2:11" ht="10.65" customHeight="1">
      <c r="B8" s="856"/>
      <c r="C8" s="860" t="s">
        <v>2</v>
      </c>
      <c r="D8" s="620" t="s">
        <v>90</v>
      </c>
      <c r="E8" s="643">
        <v>518.4</v>
      </c>
      <c r="F8" s="644">
        <v>445.6</v>
      </c>
      <c r="G8" s="644">
        <v>2678.7</v>
      </c>
      <c r="H8" s="644">
        <v>44.4</v>
      </c>
      <c r="I8" s="644">
        <v>18.600000000000001</v>
      </c>
      <c r="J8" s="645">
        <v>159</v>
      </c>
      <c r="K8" s="646">
        <v>27</v>
      </c>
    </row>
    <row r="9" spans="2:11" ht="10.65" customHeight="1">
      <c r="B9" s="856"/>
      <c r="C9" s="859"/>
      <c r="D9" s="623" t="s">
        <v>91</v>
      </c>
      <c r="E9" s="639">
        <v>312.2</v>
      </c>
      <c r="F9" s="640">
        <v>273</v>
      </c>
      <c r="G9" s="640">
        <v>1221.0999999999999</v>
      </c>
      <c r="H9" s="640">
        <v>39.200000000000003</v>
      </c>
      <c r="I9" s="640">
        <v>12.2</v>
      </c>
      <c r="J9" s="647">
        <v>157</v>
      </c>
      <c r="K9" s="648">
        <v>19</v>
      </c>
    </row>
    <row r="10" spans="2:11" ht="10.65" customHeight="1">
      <c r="B10" s="856"/>
      <c r="C10" s="860" t="s">
        <v>3</v>
      </c>
      <c r="D10" s="620" t="s">
        <v>90</v>
      </c>
      <c r="E10" s="643">
        <v>475.4</v>
      </c>
      <c r="F10" s="644">
        <v>424.5</v>
      </c>
      <c r="G10" s="644">
        <v>1931.6</v>
      </c>
      <c r="H10" s="644">
        <v>44.4</v>
      </c>
      <c r="I10" s="644">
        <v>20.2</v>
      </c>
      <c r="J10" s="649">
        <v>151</v>
      </c>
      <c r="K10" s="646">
        <v>17</v>
      </c>
    </row>
    <row r="11" spans="2:11" ht="10.65" customHeight="1">
      <c r="B11" s="856"/>
      <c r="C11" s="859"/>
      <c r="D11" s="623" t="s">
        <v>91</v>
      </c>
      <c r="E11" s="639">
        <v>340.8</v>
      </c>
      <c r="F11" s="640">
        <v>313.89999999999998</v>
      </c>
      <c r="G11" s="640">
        <v>1127.0999999999999</v>
      </c>
      <c r="H11" s="640">
        <v>44.3</v>
      </c>
      <c r="I11" s="640">
        <v>16.899999999999999</v>
      </c>
      <c r="J11" s="647">
        <v>151</v>
      </c>
      <c r="K11" s="648">
        <v>12</v>
      </c>
    </row>
    <row r="12" spans="2:11" ht="10.65" customHeight="1">
      <c r="B12" s="856"/>
      <c r="C12" s="860" t="s">
        <v>4</v>
      </c>
      <c r="D12" s="620" t="s">
        <v>90</v>
      </c>
      <c r="E12" s="643">
        <v>653.1</v>
      </c>
      <c r="F12" s="644">
        <v>606.70000000000005</v>
      </c>
      <c r="G12" s="644">
        <v>376.1</v>
      </c>
      <c r="H12" s="644">
        <v>50.1</v>
      </c>
      <c r="I12" s="644">
        <v>29</v>
      </c>
      <c r="J12" s="649">
        <v>150</v>
      </c>
      <c r="K12" s="646">
        <v>9</v>
      </c>
    </row>
    <row r="13" spans="2:11" ht="10.65" customHeight="1">
      <c r="B13" s="856"/>
      <c r="C13" s="859"/>
      <c r="D13" s="623" t="s">
        <v>91</v>
      </c>
      <c r="E13" s="639">
        <v>449.3</v>
      </c>
      <c r="F13" s="640">
        <v>413.3</v>
      </c>
      <c r="G13" s="640">
        <v>350.3</v>
      </c>
      <c r="H13" s="640">
        <v>46.4</v>
      </c>
      <c r="I13" s="640">
        <v>22.9</v>
      </c>
      <c r="J13" s="647">
        <v>150</v>
      </c>
      <c r="K13" s="648">
        <v>10</v>
      </c>
    </row>
    <row r="14" spans="2:11" ht="10.65" customHeight="1">
      <c r="B14" s="856"/>
      <c r="C14" s="860" t="s">
        <v>5</v>
      </c>
      <c r="D14" s="620" t="s">
        <v>90</v>
      </c>
      <c r="E14" s="643">
        <v>487.1</v>
      </c>
      <c r="F14" s="644">
        <v>449.6</v>
      </c>
      <c r="G14" s="644">
        <v>1949.6</v>
      </c>
      <c r="H14" s="644">
        <v>42.6</v>
      </c>
      <c r="I14" s="644">
        <v>15.3</v>
      </c>
      <c r="J14" s="649">
        <v>154</v>
      </c>
      <c r="K14" s="646">
        <v>15</v>
      </c>
    </row>
    <row r="15" spans="2:11" ht="10.65" customHeight="1">
      <c r="B15" s="856"/>
      <c r="C15" s="860"/>
      <c r="D15" s="624" t="s">
        <v>91</v>
      </c>
      <c r="E15" s="650">
        <v>355.7</v>
      </c>
      <c r="F15" s="651">
        <v>330.3</v>
      </c>
      <c r="G15" s="651">
        <v>1405.6</v>
      </c>
      <c r="H15" s="651">
        <v>36.799999999999997</v>
      </c>
      <c r="I15" s="651">
        <v>12.7</v>
      </c>
      <c r="J15" s="652">
        <v>157</v>
      </c>
      <c r="K15" s="634">
        <v>11</v>
      </c>
    </row>
    <row r="16" spans="2:11" ht="10.65" customHeight="1">
      <c r="B16" s="856"/>
      <c r="C16" s="861" t="s">
        <v>6</v>
      </c>
      <c r="D16" s="625" t="s">
        <v>90</v>
      </c>
      <c r="E16" s="653">
        <v>396.9</v>
      </c>
      <c r="F16" s="654">
        <v>337.6</v>
      </c>
      <c r="G16" s="654">
        <v>1212.4000000000001</v>
      </c>
      <c r="H16" s="654">
        <v>42.9</v>
      </c>
      <c r="I16" s="654">
        <v>15.7</v>
      </c>
      <c r="J16" s="655">
        <v>162</v>
      </c>
      <c r="K16" s="656">
        <v>28</v>
      </c>
    </row>
    <row r="17" spans="2:11" ht="10.65" customHeight="1">
      <c r="B17" s="856"/>
      <c r="C17" s="859"/>
      <c r="D17" s="623" t="s">
        <v>91</v>
      </c>
      <c r="E17" s="639">
        <v>259.60000000000002</v>
      </c>
      <c r="F17" s="640">
        <v>226.9</v>
      </c>
      <c r="G17" s="640">
        <v>464.9</v>
      </c>
      <c r="H17" s="640">
        <v>39.299999999999997</v>
      </c>
      <c r="I17" s="640">
        <v>7.6</v>
      </c>
      <c r="J17" s="647">
        <v>158</v>
      </c>
      <c r="K17" s="648">
        <v>18</v>
      </c>
    </row>
    <row r="18" spans="2:11" ht="10.65" customHeight="1">
      <c r="B18" s="856"/>
      <c r="C18" s="860" t="s">
        <v>7</v>
      </c>
      <c r="D18" s="620" t="s">
        <v>90</v>
      </c>
      <c r="E18" s="643">
        <v>398.5</v>
      </c>
      <c r="F18" s="644">
        <v>372.6</v>
      </c>
      <c r="G18" s="644">
        <v>1310.5999999999999</v>
      </c>
      <c r="H18" s="644">
        <v>41.8</v>
      </c>
      <c r="I18" s="644">
        <v>16.3</v>
      </c>
      <c r="J18" s="649">
        <v>162</v>
      </c>
      <c r="K18" s="646">
        <v>12</v>
      </c>
    </row>
    <row r="19" spans="2:11" ht="10.65" customHeight="1">
      <c r="B19" s="856"/>
      <c r="C19" s="860"/>
      <c r="D19" s="624" t="s">
        <v>91</v>
      </c>
      <c r="E19" s="650">
        <v>261.89999999999998</v>
      </c>
      <c r="F19" s="651">
        <v>248.6</v>
      </c>
      <c r="G19" s="651">
        <v>559.1</v>
      </c>
      <c r="H19" s="651">
        <v>39.799999999999997</v>
      </c>
      <c r="I19" s="651">
        <v>9.8000000000000007</v>
      </c>
      <c r="J19" s="652">
        <v>158</v>
      </c>
      <c r="K19" s="634">
        <v>7</v>
      </c>
    </row>
    <row r="20" spans="2:11" ht="10.65" customHeight="1">
      <c r="B20" s="856"/>
      <c r="C20" s="861" t="s">
        <v>21</v>
      </c>
      <c r="D20" s="625" t="s">
        <v>90</v>
      </c>
      <c r="E20" s="653">
        <v>507.8</v>
      </c>
      <c r="F20" s="654">
        <v>462.7</v>
      </c>
      <c r="G20" s="654">
        <v>2092.9</v>
      </c>
      <c r="H20" s="654">
        <v>42</v>
      </c>
      <c r="I20" s="654">
        <v>16.3</v>
      </c>
      <c r="J20" s="655">
        <v>156</v>
      </c>
      <c r="K20" s="656">
        <v>16</v>
      </c>
    </row>
    <row r="21" spans="2:11" ht="10.65" customHeight="1">
      <c r="B21" s="856"/>
      <c r="C21" s="859"/>
      <c r="D21" s="623" t="s">
        <v>91</v>
      </c>
      <c r="E21" s="639">
        <v>304.10000000000002</v>
      </c>
      <c r="F21" s="640">
        <v>282.8</v>
      </c>
      <c r="G21" s="640">
        <v>872.8</v>
      </c>
      <c r="H21" s="640">
        <v>42</v>
      </c>
      <c r="I21" s="640">
        <v>11.1</v>
      </c>
      <c r="J21" s="647">
        <v>148</v>
      </c>
      <c r="K21" s="648">
        <v>10</v>
      </c>
    </row>
    <row r="22" spans="2:11" ht="10.65" customHeight="1">
      <c r="B22" s="856"/>
      <c r="C22" s="860" t="s">
        <v>20</v>
      </c>
      <c r="D22" s="620" t="s">
        <v>90</v>
      </c>
      <c r="E22" s="643">
        <v>395.8</v>
      </c>
      <c r="F22" s="644">
        <v>339.9</v>
      </c>
      <c r="G22" s="644">
        <v>1701.6</v>
      </c>
      <c r="H22" s="644">
        <v>41</v>
      </c>
      <c r="I22" s="644">
        <v>11.1</v>
      </c>
      <c r="J22" s="649">
        <v>159</v>
      </c>
      <c r="K22" s="646">
        <v>25</v>
      </c>
    </row>
    <row r="23" spans="2:11" ht="10.65" customHeight="1">
      <c r="B23" s="856"/>
      <c r="C23" s="860"/>
      <c r="D23" s="624" t="s">
        <v>91</v>
      </c>
      <c r="E23" s="650">
        <v>282.8</v>
      </c>
      <c r="F23" s="651">
        <v>253</v>
      </c>
      <c r="G23" s="651">
        <v>820.7</v>
      </c>
      <c r="H23" s="651">
        <v>37.6</v>
      </c>
      <c r="I23" s="651">
        <v>8.6999999999999993</v>
      </c>
      <c r="J23" s="652">
        <v>156</v>
      </c>
      <c r="K23" s="634">
        <v>15</v>
      </c>
    </row>
    <row r="24" spans="2:11" ht="10.65" customHeight="1">
      <c r="B24" s="856"/>
      <c r="C24" s="861" t="s">
        <v>19</v>
      </c>
      <c r="D24" s="625" t="s">
        <v>90</v>
      </c>
      <c r="E24" s="653">
        <v>563</v>
      </c>
      <c r="F24" s="654">
        <v>520.79999999999995</v>
      </c>
      <c r="G24" s="654">
        <v>2211.1999999999998</v>
      </c>
      <c r="H24" s="654">
        <v>45.6</v>
      </c>
      <c r="I24" s="654">
        <v>19.2</v>
      </c>
      <c r="J24" s="655">
        <v>153</v>
      </c>
      <c r="K24" s="656">
        <v>14</v>
      </c>
    </row>
    <row r="25" spans="2:11" ht="10.65" customHeight="1">
      <c r="B25" s="856"/>
      <c r="C25" s="859"/>
      <c r="D25" s="623" t="s">
        <v>91</v>
      </c>
      <c r="E25" s="639">
        <v>436.1</v>
      </c>
      <c r="F25" s="640">
        <v>411.9</v>
      </c>
      <c r="G25" s="640">
        <v>1192.8</v>
      </c>
      <c r="H25" s="640">
        <v>42.1</v>
      </c>
      <c r="I25" s="640">
        <v>14.4</v>
      </c>
      <c r="J25" s="647">
        <v>151</v>
      </c>
      <c r="K25" s="648">
        <v>9</v>
      </c>
    </row>
    <row r="26" spans="2:11" ht="10.65" customHeight="1">
      <c r="B26" s="856"/>
      <c r="C26" s="862" t="s">
        <v>18</v>
      </c>
      <c r="D26" s="620" t="s">
        <v>90</v>
      </c>
      <c r="E26" s="643">
        <v>354.6</v>
      </c>
      <c r="F26" s="644">
        <v>316.7</v>
      </c>
      <c r="G26" s="644">
        <v>771.1</v>
      </c>
      <c r="H26" s="644">
        <v>40.799999999999997</v>
      </c>
      <c r="I26" s="644">
        <v>12.3</v>
      </c>
      <c r="J26" s="649">
        <v>170</v>
      </c>
      <c r="K26" s="646">
        <v>19</v>
      </c>
    </row>
    <row r="27" spans="2:11" ht="10.65" customHeight="1">
      <c r="B27" s="856"/>
      <c r="C27" s="862"/>
      <c r="D27" s="624" t="s">
        <v>91</v>
      </c>
      <c r="E27" s="650">
        <v>249.5</v>
      </c>
      <c r="F27" s="651">
        <v>224.9</v>
      </c>
      <c r="G27" s="651">
        <v>301.89999999999998</v>
      </c>
      <c r="H27" s="651">
        <v>37.700000000000003</v>
      </c>
      <c r="I27" s="651">
        <v>6.6</v>
      </c>
      <c r="J27" s="652">
        <v>166</v>
      </c>
      <c r="K27" s="634">
        <v>14</v>
      </c>
    </row>
    <row r="28" spans="2:11" ht="10.65" customHeight="1">
      <c r="B28" s="856"/>
      <c r="C28" s="863" t="s">
        <v>17</v>
      </c>
      <c r="D28" s="625" t="s">
        <v>90</v>
      </c>
      <c r="E28" s="653">
        <v>317.89999999999998</v>
      </c>
      <c r="F28" s="654">
        <v>295.3</v>
      </c>
      <c r="G28" s="654">
        <v>590.6</v>
      </c>
      <c r="H28" s="654">
        <v>38.4</v>
      </c>
      <c r="I28" s="654">
        <v>10.1</v>
      </c>
      <c r="J28" s="655">
        <v>168</v>
      </c>
      <c r="K28" s="656">
        <v>9</v>
      </c>
    </row>
    <row r="29" spans="2:11" ht="10.65" customHeight="1">
      <c r="B29" s="856"/>
      <c r="C29" s="864"/>
      <c r="D29" s="623" t="s">
        <v>91</v>
      </c>
      <c r="E29" s="639">
        <v>272.8</v>
      </c>
      <c r="F29" s="640">
        <v>248.9</v>
      </c>
      <c r="G29" s="640">
        <v>498</v>
      </c>
      <c r="H29" s="640">
        <v>34.200000000000003</v>
      </c>
      <c r="I29" s="640">
        <v>8.6</v>
      </c>
      <c r="J29" s="647">
        <v>159</v>
      </c>
      <c r="K29" s="648">
        <v>9</v>
      </c>
    </row>
    <row r="30" spans="2:11" ht="10.65" customHeight="1">
      <c r="B30" s="856"/>
      <c r="C30" s="862" t="s">
        <v>16</v>
      </c>
      <c r="D30" s="620" t="s">
        <v>90</v>
      </c>
      <c r="E30" s="643">
        <v>550</v>
      </c>
      <c r="F30" s="644">
        <v>534.79999999999995</v>
      </c>
      <c r="G30" s="644">
        <v>2516.9</v>
      </c>
      <c r="H30" s="644">
        <v>47.3</v>
      </c>
      <c r="I30" s="644">
        <v>14.3</v>
      </c>
      <c r="J30" s="649">
        <v>158</v>
      </c>
      <c r="K30" s="646">
        <v>4</v>
      </c>
    </row>
    <row r="31" spans="2:11" ht="10.65" customHeight="1">
      <c r="B31" s="856"/>
      <c r="C31" s="862"/>
      <c r="D31" s="624" t="s">
        <v>91</v>
      </c>
      <c r="E31" s="650">
        <v>421.9</v>
      </c>
      <c r="F31" s="651">
        <v>406.6</v>
      </c>
      <c r="G31" s="651">
        <v>1687.5</v>
      </c>
      <c r="H31" s="651">
        <v>44</v>
      </c>
      <c r="I31" s="651">
        <v>11.7</v>
      </c>
      <c r="J31" s="652">
        <v>156</v>
      </c>
      <c r="K31" s="634">
        <v>6</v>
      </c>
    </row>
    <row r="32" spans="2:11" ht="10.65" customHeight="1">
      <c r="B32" s="856"/>
      <c r="C32" s="863" t="s">
        <v>15</v>
      </c>
      <c r="D32" s="625" t="s">
        <v>90</v>
      </c>
      <c r="E32" s="653">
        <v>439.2</v>
      </c>
      <c r="F32" s="654">
        <v>383</v>
      </c>
      <c r="G32" s="654">
        <v>949.7</v>
      </c>
      <c r="H32" s="654">
        <v>39.700000000000003</v>
      </c>
      <c r="I32" s="654">
        <v>8.1</v>
      </c>
      <c r="J32" s="655">
        <v>155</v>
      </c>
      <c r="K32" s="656">
        <v>15</v>
      </c>
    </row>
    <row r="33" spans="2:14" ht="10.65" customHeight="1">
      <c r="B33" s="856"/>
      <c r="C33" s="864"/>
      <c r="D33" s="623" t="s">
        <v>91</v>
      </c>
      <c r="E33" s="639">
        <v>353.5</v>
      </c>
      <c r="F33" s="640">
        <v>313.10000000000002</v>
      </c>
      <c r="G33" s="640">
        <v>878</v>
      </c>
      <c r="H33" s="640">
        <v>39.6</v>
      </c>
      <c r="I33" s="640">
        <v>8.1999999999999993</v>
      </c>
      <c r="J33" s="647">
        <v>153</v>
      </c>
      <c r="K33" s="648">
        <v>11</v>
      </c>
    </row>
    <row r="34" spans="2:14" ht="10.65" customHeight="1">
      <c r="B34" s="856"/>
      <c r="C34" s="862" t="s">
        <v>14</v>
      </c>
      <c r="D34" s="620" t="s">
        <v>90</v>
      </c>
      <c r="E34" s="643">
        <v>379.7</v>
      </c>
      <c r="F34" s="644">
        <v>342.3</v>
      </c>
      <c r="G34" s="644">
        <v>1174.3</v>
      </c>
      <c r="H34" s="644">
        <v>43.2</v>
      </c>
      <c r="I34" s="644">
        <v>14.4</v>
      </c>
      <c r="J34" s="649">
        <v>160</v>
      </c>
      <c r="K34" s="646">
        <v>17</v>
      </c>
    </row>
    <row r="35" spans="2:14" ht="10.65" customHeight="1">
      <c r="B35" s="856"/>
      <c r="C35" s="864"/>
      <c r="D35" s="623" t="s">
        <v>91</v>
      </c>
      <c r="E35" s="639">
        <v>278</v>
      </c>
      <c r="F35" s="640">
        <v>258.10000000000002</v>
      </c>
      <c r="G35" s="640">
        <v>789.4</v>
      </c>
      <c r="H35" s="640">
        <v>41.1</v>
      </c>
      <c r="I35" s="640">
        <v>10</v>
      </c>
      <c r="J35" s="647">
        <v>158</v>
      </c>
      <c r="K35" s="648">
        <v>11</v>
      </c>
    </row>
    <row r="36" spans="2:14" ht="10.65" customHeight="1">
      <c r="B36" s="856"/>
      <c r="C36" s="860" t="s">
        <v>13</v>
      </c>
      <c r="D36" s="620" t="s">
        <v>90</v>
      </c>
      <c r="E36" s="643">
        <v>308.39999999999998</v>
      </c>
      <c r="F36" s="644">
        <v>264.5</v>
      </c>
      <c r="G36" s="644">
        <v>507.6</v>
      </c>
      <c r="H36" s="644">
        <v>41.9</v>
      </c>
      <c r="I36" s="644">
        <v>6.9</v>
      </c>
      <c r="J36" s="649">
        <v>162</v>
      </c>
      <c r="K36" s="646">
        <v>23</v>
      </c>
    </row>
    <row r="37" spans="2:14" ht="10.65" customHeight="1" thickBot="1">
      <c r="B37" s="857"/>
      <c r="C37" s="865"/>
      <c r="D37" s="626" t="s">
        <v>91</v>
      </c>
      <c r="E37" s="631">
        <v>247.2</v>
      </c>
      <c r="F37" s="632">
        <v>225.5</v>
      </c>
      <c r="G37" s="632">
        <v>251.9</v>
      </c>
      <c r="H37" s="632">
        <v>40.799999999999997</v>
      </c>
      <c r="I37" s="632">
        <v>5.3</v>
      </c>
      <c r="J37" s="633">
        <v>159</v>
      </c>
      <c r="K37" s="657">
        <v>13</v>
      </c>
    </row>
    <row r="38" spans="2:14" ht="10.65" customHeight="1" thickBot="1">
      <c r="C38" s="71"/>
      <c r="D38" s="335"/>
      <c r="E38" s="500"/>
      <c r="F38" s="500"/>
      <c r="G38" s="501"/>
      <c r="H38" s="501"/>
      <c r="I38" s="502"/>
      <c r="J38" s="502"/>
      <c r="K38" s="503"/>
    </row>
    <row r="39" spans="2:14" ht="10.65" customHeight="1">
      <c r="B39" s="798" t="s">
        <v>97</v>
      </c>
      <c r="C39" s="858" t="s">
        <v>210</v>
      </c>
      <c r="D39" s="622" t="s">
        <v>90</v>
      </c>
      <c r="E39" s="658">
        <v>376.8</v>
      </c>
      <c r="F39" s="659">
        <v>336.7</v>
      </c>
      <c r="G39" s="659">
        <v>990.6</v>
      </c>
      <c r="H39" s="659">
        <v>43.9</v>
      </c>
      <c r="I39" s="659">
        <v>12.5</v>
      </c>
      <c r="J39" s="660">
        <v>164</v>
      </c>
      <c r="K39" s="630">
        <v>18</v>
      </c>
    </row>
    <row r="40" spans="2:14" ht="10.65" customHeight="1" thickBot="1">
      <c r="B40" s="799"/>
      <c r="C40" s="865"/>
      <c r="D40" s="621" t="s">
        <v>91</v>
      </c>
      <c r="E40" s="661">
        <v>288.60000000000002</v>
      </c>
      <c r="F40" s="662">
        <v>268.39999999999998</v>
      </c>
      <c r="G40" s="662">
        <v>690.5</v>
      </c>
      <c r="H40" s="662">
        <v>41.6</v>
      </c>
      <c r="I40" s="662">
        <v>9</v>
      </c>
      <c r="J40" s="663">
        <v>160</v>
      </c>
      <c r="K40" s="634">
        <v>8</v>
      </c>
    </row>
    <row r="41" spans="2:14" ht="10.65" customHeight="1">
      <c r="B41" s="856"/>
      <c r="C41" s="858" t="s">
        <v>1</v>
      </c>
      <c r="D41" s="622" t="s">
        <v>90</v>
      </c>
      <c r="E41" s="664">
        <v>340.2</v>
      </c>
      <c r="F41" s="659">
        <v>318.8</v>
      </c>
      <c r="G41" s="659">
        <v>779.7</v>
      </c>
      <c r="H41" s="659">
        <v>41.4</v>
      </c>
      <c r="I41" s="659">
        <v>12.5</v>
      </c>
      <c r="J41" s="665">
        <v>167</v>
      </c>
      <c r="K41" s="637">
        <v>10</v>
      </c>
    </row>
    <row r="42" spans="2:14" ht="10.65" customHeight="1">
      <c r="B42" s="856"/>
      <c r="C42" s="860"/>
      <c r="D42" s="624" t="s">
        <v>91</v>
      </c>
      <c r="E42" s="666">
        <v>292.10000000000002</v>
      </c>
      <c r="F42" s="662">
        <v>280</v>
      </c>
      <c r="G42" s="662">
        <v>742.3</v>
      </c>
      <c r="H42" s="662">
        <v>35.9</v>
      </c>
      <c r="I42" s="662">
        <v>6.6</v>
      </c>
      <c r="J42" s="667">
        <v>163</v>
      </c>
      <c r="K42" s="668">
        <v>6</v>
      </c>
    </row>
    <row r="43" spans="2:14" ht="10.65" customHeight="1">
      <c r="B43" s="856"/>
      <c r="C43" s="861" t="s">
        <v>2</v>
      </c>
      <c r="D43" s="625" t="s">
        <v>90</v>
      </c>
      <c r="E43" s="669">
        <v>373.7</v>
      </c>
      <c r="F43" s="670">
        <v>332.6</v>
      </c>
      <c r="G43" s="670">
        <v>1214</v>
      </c>
      <c r="H43" s="670">
        <v>45.9</v>
      </c>
      <c r="I43" s="670">
        <v>12.8</v>
      </c>
      <c r="J43" s="671">
        <v>166</v>
      </c>
      <c r="K43" s="656">
        <v>19</v>
      </c>
    </row>
    <row r="44" spans="2:14" ht="10.65" customHeight="1">
      <c r="B44" s="856"/>
      <c r="C44" s="859"/>
      <c r="D44" s="623" t="s">
        <v>91</v>
      </c>
      <c r="E44" s="672">
        <v>255</v>
      </c>
      <c r="F44" s="673">
        <v>234.1</v>
      </c>
      <c r="G44" s="673">
        <v>618.4</v>
      </c>
      <c r="H44" s="673">
        <v>48.2</v>
      </c>
      <c r="I44" s="673">
        <v>7.5</v>
      </c>
      <c r="J44" s="674">
        <v>165</v>
      </c>
      <c r="K44" s="648">
        <v>8</v>
      </c>
      <c r="N44" s="336"/>
    </row>
    <row r="45" spans="2:14" ht="10.65" customHeight="1">
      <c r="B45" s="856"/>
      <c r="C45" s="860" t="s">
        <v>3</v>
      </c>
      <c r="D45" s="620" t="s">
        <v>90</v>
      </c>
      <c r="E45" s="675">
        <v>386.7</v>
      </c>
      <c r="F45" s="676">
        <v>344.6</v>
      </c>
      <c r="G45" s="676">
        <v>1086.9000000000001</v>
      </c>
      <c r="H45" s="676">
        <v>43.1</v>
      </c>
      <c r="I45" s="676">
        <v>14.8</v>
      </c>
      <c r="J45" s="677">
        <v>169</v>
      </c>
      <c r="K45" s="646">
        <v>19</v>
      </c>
    </row>
    <row r="46" spans="2:14" ht="10.65" customHeight="1">
      <c r="B46" s="856"/>
      <c r="C46" s="860"/>
      <c r="D46" s="624" t="s">
        <v>91</v>
      </c>
      <c r="E46" s="678">
        <v>276.39999999999998</v>
      </c>
      <c r="F46" s="679">
        <v>253.9</v>
      </c>
      <c r="G46" s="679">
        <v>670.6</v>
      </c>
      <c r="H46" s="679">
        <v>41.7</v>
      </c>
      <c r="I46" s="679">
        <v>11.4</v>
      </c>
      <c r="J46" s="680">
        <v>165</v>
      </c>
      <c r="K46" s="681">
        <v>12</v>
      </c>
    </row>
    <row r="47" spans="2:14" ht="10.65" customHeight="1">
      <c r="B47" s="856"/>
      <c r="C47" s="861" t="s">
        <v>4</v>
      </c>
      <c r="D47" s="625" t="s">
        <v>90</v>
      </c>
      <c r="E47" s="669">
        <v>323</v>
      </c>
      <c r="F47" s="670">
        <v>297.5</v>
      </c>
      <c r="G47" s="670">
        <v>1078.3</v>
      </c>
      <c r="H47" s="670">
        <v>41.4</v>
      </c>
      <c r="I47" s="670">
        <v>13.1</v>
      </c>
      <c r="J47" s="671">
        <v>150</v>
      </c>
      <c r="K47" s="656">
        <v>12</v>
      </c>
    </row>
    <row r="48" spans="2:14" ht="10.65" customHeight="1">
      <c r="B48" s="856"/>
      <c r="C48" s="859"/>
      <c r="D48" s="623" t="s">
        <v>91</v>
      </c>
      <c r="E48" s="672">
        <v>310.60000000000002</v>
      </c>
      <c r="F48" s="673">
        <v>308.8</v>
      </c>
      <c r="G48" s="673">
        <v>1110.8</v>
      </c>
      <c r="H48" s="673">
        <v>37.6</v>
      </c>
      <c r="I48" s="673">
        <v>11.4</v>
      </c>
      <c r="J48" s="674">
        <v>152</v>
      </c>
      <c r="K48" s="648">
        <v>1</v>
      </c>
    </row>
    <row r="49" spans="2:14" ht="10.65" customHeight="1">
      <c r="B49" s="856"/>
      <c r="C49" s="860" t="s">
        <v>5</v>
      </c>
      <c r="D49" s="620" t="s">
        <v>90</v>
      </c>
      <c r="E49" s="675">
        <v>382</v>
      </c>
      <c r="F49" s="676">
        <v>339.1</v>
      </c>
      <c r="G49" s="676">
        <v>1240.8</v>
      </c>
      <c r="H49" s="676">
        <v>39.4</v>
      </c>
      <c r="I49" s="676">
        <v>13.5</v>
      </c>
      <c r="J49" s="677">
        <v>160</v>
      </c>
      <c r="K49" s="646">
        <v>18</v>
      </c>
    </row>
    <row r="50" spans="2:14" ht="10.65" customHeight="1">
      <c r="B50" s="856"/>
      <c r="C50" s="860"/>
      <c r="D50" s="624" t="s">
        <v>91</v>
      </c>
      <c r="E50" s="678">
        <v>289</v>
      </c>
      <c r="F50" s="679">
        <v>265.39999999999998</v>
      </c>
      <c r="G50" s="679">
        <v>856.9</v>
      </c>
      <c r="H50" s="679">
        <v>34.700000000000003</v>
      </c>
      <c r="I50" s="679">
        <v>8.6999999999999993</v>
      </c>
      <c r="J50" s="680">
        <v>159</v>
      </c>
      <c r="K50" s="681">
        <v>12</v>
      </c>
    </row>
    <row r="51" spans="2:14" ht="10.65" customHeight="1">
      <c r="B51" s="856"/>
      <c r="C51" s="861" t="s">
        <v>6</v>
      </c>
      <c r="D51" s="625" t="s">
        <v>90</v>
      </c>
      <c r="E51" s="669">
        <v>372.1</v>
      </c>
      <c r="F51" s="670">
        <v>288.89999999999998</v>
      </c>
      <c r="G51" s="670">
        <v>576</v>
      </c>
      <c r="H51" s="670">
        <v>50.8</v>
      </c>
      <c r="I51" s="670">
        <v>11.1</v>
      </c>
      <c r="J51" s="671">
        <v>166</v>
      </c>
      <c r="K51" s="656">
        <v>40</v>
      </c>
    </row>
    <row r="52" spans="2:14" ht="10.65" customHeight="1">
      <c r="B52" s="856"/>
      <c r="C52" s="859"/>
      <c r="D52" s="623" t="s">
        <v>91</v>
      </c>
      <c r="E52" s="682">
        <v>309</v>
      </c>
      <c r="F52" s="683">
        <v>254.3</v>
      </c>
      <c r="G52" s="683">
        <v>597.70000000000005</v>
      </c>
      <c r="H52" s="683">
        <v>47.1</v>
      </c>
      <c r="I52" s="683">
        <v>11.3</v>
      </c>
      <c r="J52" s="684">
        <v>156</v>
      </c>
      <c r="K52" s="685">
        <v>21</v>
      </c>
    </row>
    <row r="53" spans="2:14" ht="10.65" customHeight="1">
      <c r="B53" s="856"/>
      <c r="C53" s="860" t="s">
        <v>7</v>
      </c>
      <c r="D53" s="620" t="s">
        <v>90</v>
      </c>
      <c r="E53" s="675">
        <v>384.2</v>
      </c>
      <c r="F53" s="676">
        <v>357</v>
      </c>
      <c r="G53" s="676">
        <v>1080.3</v>
      </c>
      <c r="H53" s="676">
        <v>41.7</v>
      </c>
      <c r="I53" s="676">
        <v>13.5</v>
      </c>
      <c r="J53" s="677">
        <v>163</v>
      </c>
      <c r="K53" s="646">
        <v>14</v>
      </c>
      <c r="N53" s="76"/>
    </row>
    <row r="54" spans="2:14" ht="10.65" customHeight="1">
      <c r="B54" s="856"/>
      <c r="C54" s="860"/>
      <c r="D54" s="624" t="s">
        <v>91</v>
      </c>
      <c r="E54" s="678">
        <v>270.89999999999998</v>
      </c>
      <c r="F54" s="679">
        <v>254.5</v>
      </c>
      <c r="G54" s="679">
        <v>603.1</v>
      </c>
      <c r="H54" s="679">
        <v>38.6</v>
      </c>
      <c r="I54" s="679">
        <v>9.6999999999999993</v>
      </c>
      <c r="J54" s="680">
        <v>158</v>
      </c>
      <c r="K54" s="681">
        <v>9</v>
      </c>
    </row>
    <row r="55" spans="2:14" ht="10.65" customHeight="1">
      <c r="B55" s="856"/>
      <c r="C55" s="861" t="s">
        <v>21</v>
      </c>
      <c r="D55" s="625" t="s">
        <v>90</v>
      </c>
      <c r="E55" s="669">
        <v>404.6</v>
      </c>
      <c r="F55" s="670">
        <v>379.2</v>
      </c>
      <c r="G55" s="670">
        <v>1502.9</v>
      </c>
      <c r="H55" s="670">
        <v>42</v>
      </c>
      <c r="I55" s="670">
        <v>16.399999999999999</v>
      </c>
      <c r="J55" s="671">
        <v>160</v>
      </c>
      <c r="K55" s="656">
        <v>11</v>
      </c>
    </row>
    <row r="56" spans="2:14" ht="10.65" customHeight="1">
      <c r="B56" s="856"/>
      <c r="C56" s="859"/>
      <c r="D56" s="623" t="s">
        <v>91</v>
      </c>
      <c r="E56" s="682">
        <v>299.3</v>
      </c>
      <c r="F56" s="683">
        <v>279</v>
      </c>
      <c r="G56" s="683">
        <v>949.1</v>
      </c>
      <c r="H56" s="683">
        <v>38.700000000000003</v>
      </c>
      <c r="I56" s="683">
        <v>10.8</v>
      </c>
      <c r="J56" s="684">
        <v>153</v>
      </c>
      <c r="K56" s="685">
        <v>10</v>
      </c>
    </row>
    <row r="57" spans="2:14" ht="10.65" customHeight="1">
      <c r="B57" s="856"/>
      <c r="C57" s="860" t="s">
        <v>20</v>
      </c>
      <c r="D57" s="620" t="s">
        <v>90</v>
      </c>
      <c r="E57" s="675">
        <v>383.4</v>
      </c>
      <c r="F57" s="676">
        <v>356.6</v>
      </c>
      <c r="G57" s="676">
        <v>963.6</v>
      </c>
      <c r="H57" s="676">
        <v>41.1</v>
      </c>
      <c r="I57" s="676">
        <v>11</v>
      </c>
      <c r="J57" s="677">
        <v>163</v>
      </c>
      <c r="K57" s="646">
        <v>14</v>
      </c>
    </row>
    <row r="58" spans="2:14" ht="10.65" customHeight="1">
      <c r="B58" s="856"/>
      <c r="C58" s="860"/>
      <c r="D58" s="624" t="s">
        <v>91</v>
      </c>
      <c r="E58" s="678">
        <v>275.7</v>
      </c>
      <c r="F58" s="679">
        <v>251.4</v>
      </c>
      <c r="G58" s="679">
        <v>720.3</v>
      </c>
      <c r="H58" s="679">
        <v>37.1</v>
      </c>
      <c r="I58" s="679">
        <v>8.5</v>
      </c>
      <c r="J58" s="680">
        <v>159</v>
      </c>
      <c r="K58" s="681">
        <v>14</v>
      </c>
    </row>
    <row r="59" spans="2:14" ht="10.65" customHeight="1">
      <c r="B59" s="856"/>
      <c r="C59" s="861" t="s">
        <v>19</v>
      </c>
      <c r="D59" s="625" t="s">
        <v>90</v>
      </c>
      <c r="E59" s="669">
        <v>405.7</v>
      </c>
      <c r="F59" s="670">
        <v>372.6</v>
      </c>
      <c r="G59" s="670">
        <v>1214.2</v>
      </c>
      <c r="H59" s="670">
        <v>42</v>
      </c>
      <c r="I59" s="670">
        <v>12.9</v>
      </c>
      <c r="J59" s="671">
        <v>161</v>
      </c>
      <c r="K59" s="656">
        <v>14</v>
      </c>
    </row>
    <row r="60" spans="2:14" ht="10.65" customHeight="1">
      <c r="B60" s="856"/>
      <c r="C60" s="859"/>
      <c r="D60" s="623" t="s">
        <v>91</v>
      </c>
      <c r="E60" s="682">
        <v>305.89999999999998</v>
      </c>
      <c r="F60" s="683">
        <v>290.10000000000002</v>
      </c>
      <c r="G60" s="683">
        <v>620</v>
      </c>
      <c r="H60" s="683">
        <v>43</v>
      </c>
      <c r="I60" s="683">
        <v>11</v>
      </c>
      <c r="J60" s="684">
        <v>164</v>
      </c>
      <c r="K60" s="685">
        <v>8</v>
      </c>
    </row>
    <row r="61" spans="2:14" ht="10.65" customHeight="1">
      <c r="B61" s="856"/>
      <c r="C61" s="862" t="s">
        <v>18</v>
      </c>
      <c r="D61" s="620" t="s">
        <v>90</v>
      </c>
      <c r="E61" s="675">
        <v>330.4</v>
      </c>
      <c r="F61" s="676">
        <v>292.2</v>
      </c>
      <c r="G61" s="676">
        <v>450.9</v>
      </c>
      <c r="H61" s="676">
        <v>39.700000000000003</v>
      </c>
      <c r="I61" s="676">
        <v>8.6999999999999993</v>
      </c>
      <c r="J61" s="677">
        <v>173</v>
      </c>
      <c r="K61" s="646">
        <v>20</v>
      </c>
    </row>
    <row r="62" spans="2:14" ht="10.65" customHeight="1">
      <c r="B62" s="856"/>
      <c r="C62" s="862"/>
      <c r="D62" s="624" t="s">
        <v>91</v>
      </c>
      <c r="E62" s="678">
        <v>247.4</v>
      </c>
      <c r="F62" s="679">
        <v>227.2</v>
      </c>
      <c r="G62" s="679">
        <v>342</v>
      </c>
      <c r="H62" s="679">
        <v>35.799999999999997</v>
      </c>
      <c r="I62" s="679">
        <v>7.2</v>
      </c>
      <c r="J62" s="680">
        <v>168</v>
      </c>
      <c r="K62" s="681">
        <v>11</v>
      </c>
    </row>
    <row r="63" spans="2:14" ht="10.65" customHeight="1">
      <c r="B63" s="856"/>
      <c r="C63" s="863" t="s">
        <v>17</v>
      </c>
      <c r="D63" s="625" t="s">
        <v>90</v>
      </c>
      <c r="E63" s="669">
        <v>324.7</v>
      </c>
      <c r="F63" s="670">
        <v>300.89999999999998</v>
      </c>
      <c r="G63" s="670">
        <v>545.9</v>
      </c>
      <c r="H63" s="670">
        <v>42.6</v>
      </c>
      <c r="I63" s="670">
        <v>10.8</v>
      </c>
      <c r="J63" s="671">
        <v>173</v>
      </c>
      <c r="K63" s="656">
        <v>12</v>
      </c>
    </row>
    <row r="64" spans="2:14" ht="10.65" customHeight="1">
      <c r="B64" s="856"/>
      <c r="C64" s="864"/>
      <c r="D64" s="623" t="s">
        <v>91</v>
      </c>
      <c r="E64" s="682">
        <v>249.4</v>
      </c>
      <c r="F64" s="683">
        <v>233</v>
      </c>
      <c r="G64" s="683">
        <v>213.3</v>
      </c>
      <c r="H64" s="683">
        <v>42.8</v>
      </c>
      <c r="I64" s="683">
        <v>8.5</v>
      </c>
      <c r="J64" s="684">
        <v>165</v>
      </c>
      <c r="K64" s="685">
        <v>11</v>
      </c>
    </row>
    <row r="65" spans="2:12" ht="10.65" customHeight="1">
      <c r="B65" s="856"/>
      <c r="C65" s="862" t="s">
        <v>16</v>
      </c>
      <c r="D65" s="620" t="s">
        <v>90</v>
      </c>
      <c r="E65" s="675">
        <v>468.2</v>
      </c>
      <c r="F65" s="676">
        <v>457.4</v>
      </c>
      <c r="G65" s="676">
        <v>1721</v>
      </c>
      <c r="H65" s="676">
        <v>47.7</v>
      </c>
      <c r="I65" s="676">
        <v>13.4</v>
      </c>
      <c r="J65" s="677">
        <v>161</v>
      </c>
      <c r="K65" s="646">
        <v>5</v>
      </c>
    </row>
    <row r="66" spans="2:12" ht="10.65" customHeight="1">
      <c r="B66" s="856"/>
      <c r="C66" s="862"/>
      <c r="D66" s="624" t="s">
        <v>91</v>
      </c>
      <c r="E66" s="678">
        <v>375.6</v>
      </c>
      <c r="F66" s="679">
        <v>368.6</v>
      </c>
      <c r="G66" s="679">
        <v>1297</v>
      </c>
      <c r="H66" s="679">
        <v>43.9</v>
      </c>
      <c r="I66" s="679">
        <v>11.3</v>
      </c>
      <c r="J66" s="680">
        <v>159</v>
      </c>
      <c r="K66" s="681">
        <v>4</v>
      </c>
    </row>
    <row r="67" spans="2:12" ht="10.65" customHeight="1">
      <c r="B67" s="856"/>
      <c r="C67" s="863" t="s">
        <v>15</v>
      </c>
      <c r="D67" s="625" t="s">
        <v>90</v>
      </c>
      <c r="E67" s="669">
        <v>367.6</v>
      </c>
      <c r="F67" s="670">
        <v>347</v>
      </c>
      <c r="G67" s="670">
        <v>926.6</v>
      </c>
      <c r="H67" s="670">
        <v>42</v>
      </c>
      <c r="I67" s="670">
        <v>8.9</v>
      </c>
      <c r="J67" s="671">
        <v>162</v>
      </c>
      <c r="K67" s="656">
        <v>7</v>
      </c>
    </row>
    <row r="68" spans="2:12" ht="10.65" customHeight="1">
      <c r="B68" s="856"/>
      <c r="C68" s="864"/>
      <c r="D68" s="623" t="s">
        <v>91</v>
      </c>
      <c r="E68" s="682">
        <v>301.10000000000002</v>
      </c>
      <c r="F68" s="683">
        <v>280.5</v>
      </c>
      <c r="G68" s="683">
        <v>750</v>
      </c>
      <c r="H68" s="683">
        <v>42.2</v>
      </c>
      <c r="I68" s="683">
        <v>8.1</v>
      </c>
      <c r="J68" s="684">
        <v>160</v>
      </c>
      <c r="K68" s="685">
        <v>6</v>
      </c>
    </row>
    <row r="69" spans="2:12" ht="10.65" customHeight="1">
      <c r="B69" s="799"/>
      <c r="C69" s="862" t="s">
        <v>14</v>
      </c>
      <c r="D69" s="620" t="s">
        <v>90</v>
      </c>
      <c r="E69" s="675">
        <v>352.8</v>
      </c>
      <c r="F69" s="676">
        <v>342.9</v>
      </c>
      <c r="G69" s="676">
        <v>1505.4</v>
      </c>
      <c r="H69" s="676">
        <v>40.299999999999997</v>
      </c>
      <c r="I69" s="676">
        <v>16.600000000000001</v>
      </c>
      <c r="J69" s="677">
        <v>154</v>
      </c>
      <c r="K69" s="646">
        <v>5</v>
      </c>
    </row>
    <row r="70" spans="2:12" ht="10.65" customHeight="1">
      <c r="B70" s="799"/>
      <c r="C70" s="864"/>
      <c r="D70" s="623" t="s">
        <v>91</v>
      </c>
      <c r="E70" s="682">
        <v>285</v>
      </c>
      <c r="F70" s="683">
        <v>278.60000000000002</v>
      </c>
      <c r="G70" s="683">
        <v>1141.5</v>
      </c>
      <c r="H70" s="683">
        <v>36.700000000000003</v>
      </c>
      <c r="I70" s="683">
        <v>14.6</v>
      </c>
      <c r="J70" s="684">
        <v>150</v>
      </c>
      <c r="K70" s="685">
        <v>4</v>
      </c>
    </row>
    <row r="71" spans="2:12" ht="10.65" customHeight="1">
      <c r="B71" s="799"/>
      <c r="C71" s="860" t="s">
        <v>13</v>
      </c>
      <c r="D71" s="620" t="s">
        <v>90</v>
      </c>
      <c r="E71" s="675">
        <v>329.6</v>
      </c>
      <c r="F71" s="676">
        <v>296.2</v>
      </c>
      <c r="G71" s="676">
        <v>652.70000000000005</v>
      </c>
      <c r="H71" s="676">
        <v>46.9</v>
      </c>
      <c r="I71" s="676">
        <v>9.3000000000000007</v>
      </c>
      <c r="J71" s="677">
        <v>159</v>
      </c>
      <c r="K71" s="646">
        <v>16</v>
      </c>
    </row>
    <row r="72" spans="2:12" ht="10.65" customHeight="1" thickBot="1">
      <c r="B72" s="800"/>
      <c r="C72" s="865"/>
      <c r="D72" s="626" t="s">
        <v>91</v>
      </c>
      <c r="E72" s="686">
        <v>244.8</v>
      </c>
      <c r="F72" s="687">
        <v>226.5</v>
      </c>
      <c r="G72" s="687">
        <v>384.2</v>
      </c>
      <c r="H72" s="687">
        <v>43</v>
      </c>
      <c r="I72" s="688">
        <v>6.1</v>
      </c>
      <c r="J72" s="689">
        <v>157</v>
      </c>
      <c r="K72" s="690">
        <v>11</v>
      </c>
    </row>
    <row r="73" spans="2:12" ht="10.65" customHeight="1">
      <c r="B73" s="485"/>
      <c r="C73" s="486"/>
      <c r="D73" s="488"/>
      <c r="E73" s="489"/>
      <c r="F73" s="489"/>
      <c r="G73" s="489"/>
      <c r="H73" s="489"/>
      <c r="I73" s="489"/>
      <c r="J73" s="490"/>
      <c r="K73" s="490"/>
    </row>
    <row r="74" spans="2:12" ht="10.65" customHeight="1" thickBot="1">
      <c r="B74" s="780">
        <v>12</v>
      </c>
      <c r="C74" s="780"/>
      <c r="D74" s="780"/>
      <c r="E74" s="780"/>
      <c r="F74" s="780"/>
      <c r="G74" s="780"/>
      <c r="H74" s="780"/>
      <c r="I74" s="780"/>
      <c r="J74" s="780"/>
      <c r="K74" s="780"/>
      <c r="L74" s="780"/>
    </row>
    <row r="75" spans="2:12" ht="10.5" customHeight="1">
      <c r="B75" s="498"/>
      <c r="C75" s="851" t="s">
        <v>29</v>
      </c>
      <c r="D75" s="853" t="s">
        <v>121</v>
      </c>
      <c r="E75" s="837" t="s">
        <v>79</v>
      </c>
      <c r="F75" s="93"/>
      <c r="G75" s="824" t="s">
        <v>81</v>
      </c>
      <c r="H75" s="822" t="s">
        <v>82</v>
      </c>
      <c r="I75" s="824" t="s">
        <v>83</v>
      </c>
      <c r="J75" s="835" t="s">
        <v>84</v>
      </c>
      <c r="K75" s="826" t="s">
        <v>85</v>
      </c>
    </row>
    <row r="76" spans="2:12" ht="31.5" customHeight="1" thickBot="1">
      <c r="B76" s="499"/>
      <c r="C76" s="852"/>
      <c r="D76" s="854"/>
      <c r="E76" s="839"/>
      <c r="F76" s="96" t="s">
        <v>80</v>
      </c>
      <c r="G76" s="832"/>
      <c r="H76" s="823"/>
      <c r="I76" s="825"/>
      <c r="J76" s="836"/>
      <c r="K76" s="827"/>
    </row>
    <row r="77" spans="2:12" ht="10.65" customHeight="1">
      <c r="B77" s="798" t="s">
        <v>98</v>
      </c>
      <c r="C77" s="858" t="s">
        <v>210</v>
      </c>
      <c r="D77" s="622" t="s">
        <v>90</v>
      </c>
      <c r="E77" s="691">
        <v>356.3</v>
      </c>
      <c r="F77" s="692">
        <v>327.9</v>
      </c>
      <c r="G77" s="692">
        <v>595</v>
      </c>
      <c r="H77" s="692">
        <v>45</v>
      </c>
      <c r="I77" s="692">
        <v>10.7</v>
      </c>
      <c r="J77" s="693">
        <v>171</v>
      </c>
      <c r="K77" s="694">
        <v>14</v>
      </c>
    </row>
    <row r="78" spans="2:12" ht="10.65" customHeight="1" thickBot="1">
      <c r="B78" s="799"/>
      <c r="C78" s="865"/>
      <c r="D78" s="621" t="s">
        <v>91</v>
      </c>
      <c r="E78" s="695">
        <v>269.89999999999998</v>
      </c>
      <c r="F78" s="696">
        <v>257</v>
      </c>
      <c r="G78" s="696">
        <v>527.4</v>
      </c>
      <c r="H78" s="696">
        <v>42.5</v>
      </c>
      <c r="I78" s="696">
        <v>8.1</v>
      </c>
      <c r="J78" s="697">
        <v>166</v>
      </c>
      <c r="K78" s="698">
        <v>7</v>
      </c>
    </row>
    <row r="79" spans="2:12" ht="10.65" customHeight="1">
      <c r="B79" s="856"/>
      <c r="C79" s="858" t="s">
        <v>1</v>
      </c>
      <c r="D79" s="622" t="s">
        <v>90</v>
      </c>
      <c r="E79" s="691">
        <v>431.6</v>
      </c>
      <c r="F79" s="692">
        <v>388.1</v>
      </c>
      <c r="G79" s="692">
        <v>1313</v>
      </c>
      <c r="H79" s="692">
        <v>48.6</v>
      </c>
      <c r="I79" s="692">
        <v>17.2</v>
      </c>
      <c r="J79" s="693">
        <v>175</v>
      </c>
      <c r="K79" s="694">
        <v>20</v>
      </c>
    </row>
    <row r="80" spans="2:12" ht="10.65" customHeight="1">
      <c r="B80" s="856"/>
      <c r="C80" s="860"/>
      <c r="D80" s="624" t="s">
        <v>91</v>
      </c>
      <c r="E80" s="695">
        <v>294.8</v>
      </c>
      <c r="F80" s="696">
        <v>277.3</v>
      </c>
      <c r="G80" s="696">
        <v>1072.5</v>
      </c>
      <c r="H80" s="696">
        <v>45.6</v>
      </c>
      <c r="I80" s="696">
        <v>15</v>
      </c>
      <c r="J80" s="697">
        <v>163</v>
      </c>
      <c r="K80" s="698">
        <v>10</v>
      </c>
    </row>
    <row r="81" spans="2:11" ht="10.65" customHeight="1">
      <c r="B81" s="856"/>
      <c r="C81" s="861" t="s">
        <v>2</v>
      </c>
      <c r="D81" s="625" t="s">
        <v>90</v>
      </c>
      <c r="E81" s="699">
        <v>373.2</v>
      </c>
      <c r="F81" s="700">
        <v>350.2</v>
      </c>
      <c r="G81" s="700">
        <v>658.4</v>
      </c>
      <c r="H81" s="700">
        <v>44.7</v>
      </c>
      <c r="I81" s="700">
        <v>13.3</v>
      </c>
      <c r="J81" s="701">
        <v>171</v>
      </c>
      <c r="K81" s="702">
        <v>12</v>
      </c>
    </row>
    <row r="82" spans="2:11" ht="10.65" customHeight="1">
      <c r="B82" s="856"/>
      <c r="C82" s="859"/>
      <c r="D82" s="623" t="s">
        <v>91</v>
      </c>
      <c r="E82" s="703">
        <v>273.39999999999998</v>
      </c>
      <c r="F82" s="704">
        <v>260.2</v>
      </c>
      <c r="G82" s="704">
        <v>629.70000000000005</v>
      </c>
      <c r="H82" s="704">
        <v>45.7</v>
      </c>
      <c r="I82" s="704">
        <v>10.1</v>
      </c>
      <c r="J82" s="705">
        <v>173</v>
      </c>
      <c r="K82" s="706">
        <v>9</v>
      </c>
    </row>
    <row r="83" spans="2:11" ht="10.65" customHeight="1">
      <c r="B83" s="856"/>
      <c r="C83" s="860" t="s">
        <v>3</v>
      </c>
      <c r="D83" s="620" t="s">
        <v>90</v>
      </c>
      <c r="E83" s="707">
        <v>338.4</v>
      </c>
      <c r="F83" s="708">
        <v>308.89999999999998</v>
      </c>
      <c r="G83" s="708">
        <v>774</v>
      </c>
      <c r="H83" s="708">
        <v>44.3</v>
      </c>
      <c r="I83" s="708">
        <v>12</v>
      </c>
      <c r="J83" s="709">
        <v>174</v>
      </c>
      <c r="K83" s="710">
        <v>14</v>
      </c>
    </row>
    <row r="84" spans="2:11" ht="10.65" customHeight="1">
      <c r="B84" s="856"/>
      <c r="C84" s="860"/>
      <c r="D84" s="624" t="s">
        <v>91</v>
      </c>
      <c r="E84" s="695">
        <v>239.7</v>
      </c>
      <c r="F84" s="696">
        <v>225.8</v>
      </c>
      <c r="G84" s="696">
        <v>450.8</v>
      </c>
      <c r="H84" s="696">
        <v>45.2</v>
      </c>
      <c r="I84" s="696">
        <v>9.3000000000000007</v>
      </c>
      <c r="J84" s="697">
        <v>169</v>
      </c>
      <c r="K84" s="698">
        <v>8</v>
      </c>
    </row>
    <row r="85" spans="2:11" ht="10.65" customHeight="1">
      <c r="B85" s="856"/>
      <c r="C85" s="861" t="s">
        <v>4</v>
      </c>
      <c r="D85" s="625" t="s">
        <v>90</v>
      </c>
      <c r="E85" s="699">
        <v>367.4</v>
      </c>
      <c r="F85" s="700">
        <v>322</v>
      </c>
      <c r="G85" s="700">
        <v>842</v>
      </c>
      <c r="H85" s="700">
        <v>35.4</v>
      </c>
      <c r="I85" s="700">
        <v>9.1</v>
      </c>
      <c r="J85" s="701">
        <v>161</v>
      </c>
      <c r="K85" s="702">
        <v>18</v>
      </c>
    </row>
    <row r="86" spans="2:11" ht="10.65" customHeight="1">
      <c r="B86" s="856"/>
      <c r="C86" s="859"/>
      <c r="D86" s="623" t="s">
        <v>91</v>
      </c>
      <c r="E86" s="703">
        <v>283.3</v>
      </c>
      <c r="F86" s="704">
        <v>248.2</v>
      </c>
      <c r="G86" s="704">
        <v>419.9</v>
      </c>
      <c r="H86" s="704">
        <v>31</v>
      </c>
      <c r="I86" s="704">
        <v>4.8</v>
      </c>
      <c r="J86" s="705">
        <v>161</v>
      </c>
      <c r="K86" s="706">
        <v>18</v>
      </c>
    </row>
    <row r="87" spans="2:11" ht="10.65" customHeight="1">
      <c r="B87" s="856"/>
      <c r="C87" s="860" t="s">
        <v>5</v>
      </c>
      <c r="D87" s="620" t="s">
        <v>90</v>
      </c>
      <c r="E87" s="707">
        <v>364</v>
      </c>
      <c r="F87" s="708">
        <v>341.7</v>
      </c>
      <c r="G87" s="708">
        <v>656.4</v>
      </c>
      <c r="H87" s="708">
        <v>38.1</v>
      </c>
      <c r="I87" s="708">
        <v>10.8</v>
      </c>
      <c r="J87" s="709">
        <v>166</v>
      </c>
      <c r="K87" s="710">
        <v>9</v>
      </c>
    </row>
    <row r="88" spans="2:11" ht="10.65" customHeight="1">
      <c r="B88" s="856"/>
      <c r="C88" s="860"/>
      <c r="D88" s="624" t="s">
        <v>91</v>
      </c>
      <c r="E88" s="695">
        <v>291.8</v>
      </c>
      <c r="F88" s="696">
        <v>278.3</v>
      </c>
      <c r="G88" s="696">
        <v>478.9</v>
      </c>
      <c r="H88" s="696">
        <v>38.4</v>
      </c>
      <c r="I88" s="696">
        <v>8</v>
      </c>
      <c r="J88" s="697">
        <v>157</v>
      </c>
      <c r="K88" s="698">
        <v>6</v>
      </c>
    </row>
    <row r="89" spans="2:11" ht="10.65" customHeight="1">
      <c r="B89" s="856"/>
      <c r="C89" s="861" t="s">
        <v>6</v>
      </c>
      <c r="D89" s="625" t="s">
        <v>90</v>
      </c>
      <c r="E89" s="699">
        <v>344.3</v>
      </c>
      <c r="F89" s="700">
        <v>303.89999999999998</v>
      </c>
      <c r="G89" s="700">
        <v>470.1</v>
      </c>
      <c r="H89" s="700">
        <v>49.1</v>
      </c>
      <c r="I89" s="700">
        <v>9.6</v>
      </c>
      <c r="J89" s="701">
        <v>176</v>
      </c>
      <c r="K89" s="702">
        <v>23</v>
      </c>
    </row>
    <row r="90" spans="2:11" ht="10.65" customHeight="1">
      <c r="B90" s="856"/>
      <c r="C90" s="859"/>
      <c r="D90" s="623" t="s">
        <v>91</v>
      </c>
      <c r="E90" s="703">
        <v>263.39999999999998</v>
      </c>
      <c r="F90" s="704">
        <v>247.1</v>
      </c>
      <c r="G90" s="704">
        <v>549</v>
      </c>
      <c r="H90" s="704">
        <v>46.9</v>
      </c>
      <c r="I90" s="704">
        <v>8.6</v>
      </c>
      <c r="J90" s="705">
        <v>167</v>
      </c>
      <c r="K90" s="706">
        <v>10</v>
      </c>
    </row>
    <row r="91" spans="2:11" ht="10.65" customHeight="1">
      <c r="B91" s="856"/>
      <c r="C91" s="860" t="s">
        <v>7</v>
      </c>
      <c r="D91" s="620" t="s">
        <v>90</v>
      </c>
      <c r="E91" s="707">
        <v>362.3</v>
      </c>
      <c r="F91" s="708">
        <v>340.7</v>
      </c>
      <c r="G91" s="708">
        <v>449.5</v>
      </c>
      <c r="H91" s="708">
        <v>44.3</v>
      </c>
      <c r="I91" s="708">
        <v>10</v>
      </c>
      <c r="J91" s="709">
        <v>167</v>
      </c>
      <c r="K91" s="710">
        <v>10</v>
      </c>
    </row>
    <row r="92" spans="2:11" ht="10.65" customHeight="1">
      <c r="B92" s="856"/>
      <c r="C92" s="860"/>
      <c r="D92" s="624" t="s">
        <v>91</v>
      </c>
      <c r="E92" s="695">
        <v>282.3</v>
      </c>
      <c r="F92" s="696">
        <v>267.89999999999998</v>
      </c>
      <c r="G92" s="696">
        <v>464.1</v>
      </c>
      <c r="H92" s="696">
        <v>43.4</v>
      </c>
      <c r="I92" s="696">
        <v>9.5</v>
      </c>
      <c r="J92" s="697">
        <v>167</v>
      </c>
      <c r="K92" s="698">
        <v>8</v>
      </c>
    </row>
    <row r="93" spans="2:11" ht="10.65" customHeight="1">
      <c r="B93" s="856"/>
      <c r="C93" s="861" t="s">
        <v>21</v>
      </c>
      <c r="D93" s="625" t="s">
        <v>90</v>
      </c>
      <c r="E93" s="699">
        <v>422.2</v>
      </c>
      <c r="F93" s="700">
        <v>401.5</v>
      </c>
      <c r="G93" s="700">
        <v>748.6</v>
      </c>
      <c r="H93" s="700">
        <v>44.4</v>
      </c>
      <c r="I93" s="700">
        <v>14.5</v>
      </c>
      <c r="J93" s="701">
        <v>166</v>
      </c>
      <c r="K93" s="711">
        <v>6</v>
      </c>
    </row>
    <row r="94" spans="2:11" ht="10.65" customHeight="1">
      <c r="B94" s="856"/>
      <c r="C94" s="859"/>
      <c r="D94" s="623" t="s">
        <v>91</v>
      </c>
      <c r="E94" s="703">
        <v>264.10000000000002</v>
      </c>
      <c r="F94" s="704">
        <v>255.4</v>
      </c>
      <c r="G94" s="704">
        <v>555.6</v>
      </c>
      <c r="H94" s="704">
        <v>41.1</v>
      </c>
      <c r="I94" s="704">
        <v>10.7</v>
      </c>
      <c r="J94" s="705">
        <v>161</v>
      </c>
      <c r="K94" s="712">
        <v>4</v>
      </c>
    </row>
    <row r="95" spans="2:11" ht="10.65" customHeight="1">
      <c r="B95" s="856"/>
      <c r="C95" s="860" t="s">
        <v>20</v>
      </c>
      <c r="D95" s="620" t="s">
        <v>90</v>
      </c>
      <c r="E95" s="707">
        <v>436.8</v>
      </c>
      <c r="F95" s="708">
        <v>382.5</v>
      </c>
      <c r="G95" s="708">
        <v>678</v>
      </c>
      <c r="H95" s="708">
        <v>45.5</v>
      </c>
      <c r="I95" s="708">
        <v>9.1999999999999993</v>
      </c>
      <c r="J95" s="709">
        <v>175</v>
      </c>
      <c r="K95" s="710">
        <v>21</v>
      </c>
    </row>
    <row r="96" spans="2:11" ht="10.65" customHeight="1">
      <c r="B96" s="856"/>
      <c r="C96" s="860"/>
      <c r="D96" s="624" t="s">
        <v>91</v>
      </c>
      <c r="E96" s="695">
        <v>304.5</v>
      </c>
      <c r="F96" s="696">
        <v>287.3</v>
      </c>
      <c r="G96" s="696">
        <v>685.7</v>
      </c>
      <c r="H96" s="696">
        <v>41</v>
      </c>
      <c r="I96" s="696">
        <v>7.8</v>
      </c>
      <c r="J96" s="697">
        <v>166</v>
      </c>
      <c r="K96" s="698">
        <v>8</v>
      </c>
    </row>
    <row r="97" spans="2:11" ht="10.65" customHeight="1">
      <c r="B97" s="856"/>
      <c r="C97" s="861" t="s">
        <v>19</v>
      </c>
      <c r="D97" s="625" t="s">
        <v>90</v>
      </c>
      <c r="E97" s="699">
        <v>421.9</v>
      </c>
      <c r="F97" s="700">
        <v>376.6</v>
      </c>
      <c r="G97" s="700">
        <v>610.5</v>
      </c>
      <c r="H97" s="700">
        <v>42.8</v>
      </c>
      <c r="I97" s="700">
        <v>9.6</v>
      </c>
      <c r="J97" s="701">
        <v>166</v>
      </c>
      <c r="K97" s="702">
        <v>16</v>
      </c>
    </row>
    <row r="98" spans="2:11" ht="10.65" customHeight="1">
      <c r="B98" s="856"/>
      <c r="C98" s="859"/>
      <c r="D98" s="623" t="s">
        <v>91</v>
      </c>
      <c r="E98" s="703">
        <v>293.60000000000002</v>
      </c>
      <c r="F98" s="704">
        <v>268.7</v>
      </c>
      <c r="G98" s="704">
        <v>471</v>
      </c>
      <c r="H98" s="704">
        <v>37.700000000000003</v>
      </c>
      <c r="I98" s="704">
        <v>7.4</v>
      </c>
      <c r="J98" s="705">
        <v>162</v>
      </c>
      <c r="K98" s="706">
        <v>11</v>
      </c>
    </row>
    <row r="99" spans="2:11" ht="10.65" customHeight="1">
      <c r="B99" s="856"/>
      <c r="C99" s="862" t="s">
        <v>18</v>
      </c>
      <c r="D99" s="620" t="s">
        <v>90</v>
      </c>
      <c r="E99" s="707">
        <v>300.39999999999998</v>
      </c>
      <c r="F99" s="708">
        <v>279.2</v>
      </c>
      <c r="G99" s="708">
        <v>188.5</v>
      </c>
      <c r="H99" s="708">
        <v>43</v>
      </c>
      <c r="I99" s="708">
        <v>7.6</v>
      </c>
      <c r="J99" s="709">
        <v>177</v>
      </c>
      <c r="K99" s="710">
        <v>10</v>
      </c>
    </row>
    <row r="100" spans="2:11" ht="10.65" customHeight="1">
      <c r="B100" s="856"/>
      <c r="C100" s="862"/>
      <c r="D100" s="624" t="s">
        <v>91</v>
      </c>
      <c r="E100" s="695">
        <v>258.3</v>
      </c>
      <c r="F100" s="696">
        <v>242.5</v>
      </c>
      <c r="G100" s="696">
        <v>166.6</v>
      </c>
      <c r="H100" s="696">
        <v>46.6</v>
      </c>
      <c r="I100" s="696">
        <v>7.1</v>
      </c>
      <c r="J100" s="697">
        <v>173</v>
      </c>
      <c r="K100" s="698">
        <v>9</v>
      </c>
    </row>
    <row r="101" spans="2:11" ht="10.65" customHeight="1">
      <c r="B101" s="856"/>
      <c r="C101" s="863" t="s">
        <v>17</v>
      </c>
      <c r="D101" s="625" t="s">
        <v>90</v>
      </c>
      <c r="E101" s="699">
        <v>340.5</v>
      </c>
      <c r="F101" s="700">
        <v>328.1</v>
      </c>
      <c r="G101" s="700">
        <v>470.2</v>
      </c>
      <c r="H101" s="700">
        <v>43.1</v>
      </c>
      <c r="I101" s="700">
        <v>9.6999999999999993</v>
      </c>
      <c r="J101" s="701">
        <v>170</v>
      </c>
      <c r="K101" s="702">
        <v>6</v>
      </c>
    </row>
    <row r="102" spans="2:11" ht="10.65" customHeight="1">
      <c r="B102" s="856"/>
      <c r="C102" s="864"/>
      <c r="D102" s="623" t="s">
        <v>91</v>
      </c>
      <c r="E102" s="703">
        <v>246.4</v>
      </c>
      <c r="F102" s="704">
        <v>237.3</v>
      </c>
      <c r="G102" s="704">
        <v>240</v>
      </c>
      <c r="H102" s="704">
        <v>41</v>
      </c>
      <c r="I102" s="704">
        <v>9.5</v>
      </c>
      <c r="J102" s="705">
        <v>165</v>
      </c>
      <c r="K102" s="706">
        <v>6</v>
      </c>
    </row>
    <row r="103" spans="2:11" ht="10.65" customHeight="1">
      <c r="B103" s="856"/>
      <c r="C103" s="862" t="s">
        <v>16</v>
      </c>
      <c r="D103" s="620" t="s">
        <v>90</v>
      </c>
      <c r="E103" s="707">
        <v>380.3</v>
      </c>
      <c r="F103" s="708">
        <v>362.2</v>
      </c>
      <c r="G103" s="708">
        <v>836.1</v>
      </c>
      <c r="H103" s="708">
        <v>48.7</v>
      </c>
      <c r="I103" s="708">
        <v>13.5</v>
      </c>
      <c r="J103" s="709">
        <v>162</v>
      </c>
      <c r="K103" s="710">
        <v>10</v>
      </c>
    </row>
    <row r="104" spans="2:11" ht="10.65" customHeight="1">
      <c r="B104" s="856"/>
      <c r="C104" s="862"/>
      <c r="D104" s="624" t="s">
        <v>91</v>
      </c>
      <c r="E104" s="695">
        <v>274.2</v>
      </c>
      <c r="F104" s="696">
        <v>267.8</v>
      </c>
      <c r="G104" s="696">
        <v>736.3</v>
      </c>
      <c r="H104" s="696">
        <v>36.5</v>
      </c>
      <c r="I104" s="696">
        <v>8.6999999999999993</v>
      </c>
      <c r="J104" s="697">
        <v>166</v>
      </c>
      <c r="K104" s="698">
        <v>4</v>
      </c>
    </row>
    <row r="105" spans="2:11" ht="10.65" customHeight="1">
      <c r="B105" s="856"/>
      <c r="C105" s="863" t="s">
        <v>15</v>
      </c>
      <c r="D105" s="625" t="s">
        <v>90</v>
      </c>
      <c r="E105" s="699">
        <v>378.8</v>
      </c>
      <c r="F105" s="700">
        <v>362.4</v>
      </c>
      <c r="G105" s="700">
        <v>589.79999999999995</v>
      </c>
      <c r="H105" s="700">
        <v>46.8</v>
      </c>
      <c r="I105" s="700">
        <v>7</v>
      </c>
      <c r="J105" s="701">
        <v>164</v>
      </c>
      <c r="K105" s="702">
        <v>7</v>
      </c>
    </row>
    <row r="106" spans="2:11" ht="10.65" customHeight="1">
      <c r="B106" s="856"/>
      <c r="C106" s="864"/>
      <c r="D106" s="623" t="s">
        <v>91</v>
      </c>
      <c r="E106" s="703">
        <v>273.8</v>
      </c>
      <c r="F106" s="704">
        <v>261</v>
      </c>
      <c r="G106" s="704">
        <v>588.29999999999995</v>
      </c>
      <c r="H106" s="704">
        <v>42.5</v>
      </c>
      <c r="I106" s="704">
        <v>6.9</v>
      </c>
      <c r="J106" s="705">
        <v>166</v>
      </c>
      <c r="K106" s="706">
        <v>5</v>
      </c>
    </row>
    <row r="107" spans="2:11" ht="10.65" customHeight="1">
      <c r="B107" s="799"/>
      <c r="C107" s="862" t="s">
        <v>14</v>
      </c>
      <c r="D107" s="620" t="s">
        <v>90</v>
      </c>
      <c r="E107" s="707">
        <v>363.9</v>
      </c>
      <c r="F107" s="708">
        <v>352.5</v>
      </c>
      <c r="G107" s="708">
        <v>1245.5</v>
      </c>
      <c r="H107" s="708">
        <v>53.1</v>
      </c>
      <c r="I107" s="708">
        <v>17.399999999999999</v>
      </c>
      <c r="J107" s="709">
        <v>160</v>
      </c>
      <c r="K107" s="710">
        <v>6</v>
      </c>
    </row>
    <row r="108" spans="2:11" ht="10.65" customHeight="1">
      <c r="B108" s="799"/>
      <c r="C108" s="864"/>
      <c r="D108" s="623" t="s">
        <v>91</v>
      </c>
      <c r="E108" s="703">
        <v>250.5</v>
      </c>
      <c r="F108" s="704">
        <v>246.9</v>
      </c>
      <c r="G108" s="704">
        <v>497.3</v>
      </c>
      <c r="H108" s="704">
        <v>46.4</v>
      </c>
      <c r="I108" s="704">
        <v>8.6</v>
      </c>
      <c r="J108" s="705">
        <v>149</v>
      </c>
      <c r="K108" s="706">
        <v>2</v>
      </c>
    </row>
    <row r="109" spans="2:11" ht="10.65" customHeight="1">
      <c r="B109" s="799"/>
      <c r="C109" s="860" t="s">
        <v>13</v>
      </c>
      <c r="D109" s="620" t="s">
        <v>90</v>
      </c>
      <c r="E109" s="707">
        <v>328.5</v>
      </c>
      <c r="F109" s="708">
        <v>297.60000000000002</v>
      </c>
      <c r="G109" s="708">
        <v>393.4</v>
      </c>
      <c r="H109" s="708">
        <v>47.1</v>
      </c>
      <c r="I109" s="708">
        <v>9.5</v>
      </c>
      <c r="J109" s="709">
        <v>173</v>
      </c>
      <c r="K109" s="710">
        <v>16</v>
      </c>
    </row>
    <row r="110" spans="2:11" ht="10.65" customHeight="1" thickBot="1">
      <c r="B110" s="800"/>
      <c r="C110" s="865"/>
      <c r="D110" s="626" t="s">
        <v>91</v>
      </c>
      <c r="E110" s="713">
        <v>260.7</v>
      </c>
      <c r="F110" s="714">
        <v>250</v>
      </c>
      <c r="G110" s="714">
        <v>322.7</v>
      </c>
      <c r="H110" s="714">
        <v>46.7</v>
      </c>
      <c r="I110" s="714">
        <v>7.3</v>
      </c>
      <c r="J110" s="715">
        <v>159</v>
      </c>
      <c r="K110" s="716">
        <v>5</v>
      </c>
    </row>
    <row r="140" spans="2:12">
      <c r="B140" s="780">
        <v>13</v>
      </c>
      <c r="C140" s="780"/>
      <c r="D140" s="780"/>
      <c r="E140" s="780"/>
      <c r="F140" s="780"/>
      <c r="G140" s="780"/>
      <c r="H140" s="780"/>
      <c r="I140" s="780"/>
      <c r="J140" s="780"/>
      <c r="K140" s="780"/>
      <c r="L140" s="780"/>
    </row>
  </sheetData>
  <protectedRanges>
    <protectedRange sqref="E39:K72" name="範囲3"/>
    <protectedRange sqref="E4:K37" name="範囲1"/>
    <protectedRange sqref="E77:K110" name="範囲2"/>
  </protectedRanges>
  <mergeCells count="72">
    <mergeCell ref="I75:I76"/>
    <mergeCell ref="J75:J76"/>
    <mergeCell ref="K75:K76"/>
    <mergeCell ref="C75:C76"/>
    <mergeCell ref="D75:D76"/>
    <mergeCell ref="E75:E76"/>
    <mergeCell ref="G75:G76"/>
    <mergeCell ref="H75:H76"/>
    <mergeCell ref="C105:C106"/>
    <mergeCell ref="C89:C90"/>
    <mergeCell ref="C91:C92"/>
    <mergeCell ref="C93:C94"/>
    <mergeCell ref="C81:C82"/>
    <mergeCell ref="C83:C84"/>
    <mergeCell ref="C87:C88"/>
    <mergeCell ref="C77:C78"/>
    <mergeCell ref="C79:C80"/>
    <mergeCell ref="C65:C66"/>
    <mergeCell ref="C67:C68"/>
    <mergeCell ref="C69:C70"/>
    <mergeCell ref="C71:C72"/>
    <mergeCell ref="B74:L74"/>
    <mergeCell ref="B77:B110"/>
    <mergeCell ref="C85:C86"/>
    <mergeCell ref="C103:C104"/>
    <mergeCell ref="C107:C108"/>
    <mergeCell ref="C109:C110"/>
    <mergeCell ref="C95:C96"/>
    <mergeCell ref="C97:C98"/>
    <mergeCell ref="C99:C100"/>
    <mergeCell ref="C101:C102"/>
    <mergeCell ref="C36:C37"/>
    <mergeCell ref="B39:B72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26:C27"/>
    <mergeCell ref="C28:C29"/>
    <mergeCell ref="C30:C31"/>
    <mergeCell ref="C32:C33"/>
    <mergeCell ref="C34:C35"/>
    <mergeCell ref="C16:C17"/>
    <mergeCell ref="C18:C19"/>
    <mergeCell ref="C20:C21"/>
    <mergeCell ref="C22:C23"/>
    <mergeCell ref="C24:C25"/>
    <mergeCell ref="B140:L140"/>
    <mergeCell ref="C2:C3"/>
    <mergeCell ref="D2:D3"/>
    <mergeCell ref="E2:E3"/>
    <mergeCell ref="G2:G3"/>
    <mergeCell ref="H2:H3"/>
    <mergeCell ref="I2:I3"/>
    <mergeCell ref="J2:J3"/>
    <mergeCell ref="K2:K3"/>
    <mergeCell ref="B4:B37"/>
    <mergeCell ref="C4:C5"/>
    <mergeCell ref="C6:C7"/>
    <mergeCell ref="C8:C9"/>
    <mergeCell ref="C10:C11"/>
    <mergeCell ref="C12:C13"/>
    <mergeCell ref="C14:C15"/>
  </mergeCells>
  <phoneticPr fontId="2"/>
  <pageMargins left="0.25" right="0.25" top="0.75" bottom="0.75" header="0.3" footer="0.3"/>
  <pageSetup paperSize="9" scale="98" orientation="portrait" r:id="rId1"/>
  <rowBreaks count="1" manualBreakCount="1">
    <brk id="7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4"/>
  <sheetViews>
    <sheetView view="pageBreakPreview" topLeftCell="A22" zoomScale="60" zoomScaleNormal="130" workbookViewId="0">
      <selection activeCell="C22" sqref="C22"/>
    </sheetView>
  </sheetViews>
  <sheetFormatPr defaultRowHeight="13.2"/>
  <cols>
    <col min="1" max="1" width="6.88671875" customWidth="1"/>
    <col min="2" max="2" width="22.88671875" style="71" bestFit="1" customWidth="1"/>
    <col min="3" max="4" width="13" bestFit="1" customWidth="1"/>
    <col min="5" max="5" width="12.77734375" bestFit="1" customWidth="1"/>
    <col min="6" max="6" width="9.33203125" bestFit="1" customWidth="1"/>
    <col min="7" max="7" width="9.77734375" style="92" bestFit="1" customWidth="1"/>
    <col min="8" max="8" width="9.77734375" bestFit="1" customWidth="1"/>
    <col min="9" max="9" width="10.6640625" style="71" bestFit="1" customWidth="1"/>
    <col min="21" max="21" width="5.109375" customWidth="1"/>
    <col min="22" max="22" width="37.44140625" style="71" bestFit="1" customWidth="1"/>
    <col min="24" max="24" width="9" style="92"/>
    <col min="27" max="27" width="9" style="76"/>
    <col min="28" max="28" width="9" style="92"/>
  </cols>
  <sheetData>
    <row r="1" spans="1:9" ht="13.8" thickBot="1">
      <c r="A1" s="206" t="s">
        <v>147</v>
      </c>
      <c r="B1" s="107"/>
      <c r="H1" s="866" t="s">
        <v>164</v>
      </c>
      <c r="I1" s="866"/>
    </row>
    <row r="2" spans="1:9">
      <c r="A2" s="851" t="s">
        <v>30</v>
      </c>
      <c r="B2" s="873"/>
      <c r="C2" s="875" t="s">
        <v>79</v>
      </c>
      <c r="D2" s="93"/>
      <c r="E2" s="824" t="s">
        <v>81</v>
      </c>
      <c r="F2" s="822" t="s">
        <v>82</v>
      </c>
      <c r="G2" s="824" t="s">
        <v>83</v>
      </c>
      <c r="H2" s="835" t="s">
        <v>84</v>
      </c>
      <c r="I2" s="826" t="s">
        <v>85</v>
      </c>
    </row>
    <row r="3" spans="1:9" ht="38.25" customHeight="1" thickBot="1">
      <c r="A3" s="852"/>
      <c r="B3" s="874"/>
      <c r="C3" s="876"/>
      <c r="D3" s="106" t="s">
        <v>80</v>
      </c>
      <c r="E3" s="877"/>
      <c r="F3" s="878"/>
      <c r="G3" s="879"/>
      <c r="H3" s="880"/>
      <c r="I3" s="867"/>
    </row>
    <row r="4" spans="1:9">
      <c r="A4" s="868" t="s">
        <v>32</v>
      </c>
      <c r="B4" s="420" t="s">
        <v>212</v>
      </c>
      <c r="C4" s="441">
        <v>406.3</v>
      </c>
      <c r="D4" s="442">
        <v>366.3</v>
      </c>
      <c r="E4" s="748">
        <v>1193.7</v>
      </c>
      <c r="F4" s="442">
        <v>43.9</v>
      </c>
      <c r="G4" s="442">
        <v>13.9</v>
      </c>
      <c r="H4" s="749">
        <v>162</v>
      </c>
      <c r="I4" s="750">
        <v>17</v>
      </c>
    </row>
    <row r="5" spans="1:9" ht="13.8" thickBot="1">
      <c r="A5" s="869"/>
      <c r="B5" s="761" t="s">
        <v>211</v>
      </c>
      <c r="C5" s="756">
        <v>398.7</v>
      </c>
      <c r="D5" s="757">
        <v>358.8</v>
      </c>
      <c r="E5" s="758">
        <v>1121.5999999999999</v>
      </c>
      <c r="F5" s="443">
        <v>43.4</v>
      </c>
      <c r="G5" s="443">
        <v>13.5</v>
      </c>
      <c r="H5" s="751">
        <v>165</v>
      </c>
      <c r="I5" s="752">
        <v>17</v>
      </c>
    </row>
    <row r="6" spans="1:9">
      <c r="A6" s="869"/>
      <c r="B6" s="760" t="s">
        <v>89</v>
      </c>
      <c r="C6" s="753">
        <f>C4-C5</f>
        <v>7.6000000000000227</v>
      </c>
      <c r="D6" s="754">
        <f>D4-D5</f>
        <v>7.5</v>
      </c>
      <c r="E6" s="755">
        <f>E4-E5</f>
        <v>72.100000000000136</v>
      </c>
      <c r="F6" s="444"/>
      <c r="G6" s="445"/>
      <c r="H6" s="337"/>
      <c r="I6" s="337"/>
    </row>
    <row r="7" spans="1:9" ht="13.8" thickBot="1">
      <c r="A7" s="870"/>
      <c r="B7" s="338" t="s">
        <v>88</v>
      </c>
      <c r="C7" s="446">
        <f>C4/C5*100-100</f>
        <v>1.9061951341861061</v>
      </c>
      <c r="D7" s="447">
        <f>D4/D5*100-100</f>
        <v>2.0903010033444787</v>
      </c>
      <c r="E7" s="448">
        <f>E4/E5*100-100</f>
        <v>6.4283166904422444</v>
      </c>
      <c r="F7" s="449"/>
      <c r="G7" s="450"/>
      <c r="H7" s="339"/>
      <c r="I7" s="339"/>
    </row>
    <row r="8" spans="1:9">
      <c r="A8" s="868" t="s">
        <v>33</v>
      </c>
      <c r="B8" s="420" t="s">
        <v>213</v>
      </c>
      <c r="C8" s="441">
        <v>299.10000000000002</v>
      </c>
      <c r="D8" s="442">
        <v>277.39999999999998</v>
      </c>
      <c r="E8" s="759">
        <v>724.6</v>
      </c>
      <c r="F8" s="442">
        <v>41.4</v>
      </c>
      <c r="G8" s="442">
        <v>9.4</v>
      </c>
      <c r="H8" s="749">
        <v>159</v>
      </c>
      <c r="I8" s="750">
        <v>9</v>
      </c>
    </row>
    <row r="9" spans="1:9" ht="13.8" thickBot="1">
      <c r="A9" s="869"/>
      <c r="B9" s="761" t="s">
        <v>214</v>
      </c>
      <c r="C9" s="756">
        <v>286.2</v>
      </c>
      <c r="D9" s="757">
        <v>267.7</v>
      </c>
      <c r="E9" s="757">
        <v>631.5</v>
      </c>
      <c r="F9" s="443">
        <v>40.799999999999997</v>
      </c>
      <c r="G9" s="443">
        <v>8.9</v>
      </c>
      <c r="H9" s="751">
        <v>162</v>
      </c>
      <c r="I9" s="752">
        <v>9</v>
      </c>
    </row>
    <row r="10" spans="1:9">
      <c r="A10" s="869"/>
      <c r="B10" s="760" t="s">
        <v>89</v>
      </c>
      <c r="C10" s="753">
        <f>C8-C9</f>
        <v>12.900000000000034</v>
      </c>
      <c r="D10" s="754">
        <f>D8-D9</f>
        <v>9.6999999999999886</v>
      </c>
      <c r="E10" s="755">
        <f>E8-E9</f>
        <v>93.100000000000023</v>
      </c>
      <c r="F10" s="444"/>
      <c r="G10" s="445"/>
      <c r="H10" s="337"/>
      <c r="I10" s="337"/>
    </row>
    <row r="11" spans="1:9" ht="13.8" thickBot="1">
      <c r="A11" s="870"/>
      <c r="B11" s="338" t="s">
        <v>88</v>
      </c>
      <c r="C11" s="446">
        <f>C8/C9*100-100</f>
        <v>4.5073375262054753</v>
      </c>
      <c r="D11" s="447">
        <f>D8/D9*100-100</f>
        <v>3.6234590960029891</v>
      </c>
      <c r="E11" s="448">
        <f>E8/E9*100-100</f>
        <v>14.742676167854313</v>
      </c>
      <c r="F11" s="449"/>
      <c r="G11" s="450"/>
      <c r="H11" s="339"/>
      <c r="I11" s="339"/>
    </row>
    <row r="12" spans="1:9">
      <c r="A12" s="871" t="s">
        <v>93</v>
      </c>
      <c r="B12" s="582" t="s">
        <v>226</v>
      </c>
      <c r="C12" s="451">
        <f>C4-C8</f>
        <v>107.19999999999999</v>
      </c>
      <c r="D12" s="452">
        <f t="shared" ref="C12:I13" si="0">D4-D8</f>
        <v>88.900000000000034</v>
      </c>
      <c r="E12" s="453">
        <f t="shared" si="0"/>
        <v>469.1</v>
      </c>
      <c r="F12" s="452">
        <f t="shared" si="0"/>
        <v>2.5</v>
      </c>
      <c r="G12" s="452">
        <f t="shared" si="0"/>
        <v>4.5</v>
      </c>
      <c r="H12" s="421">
        <f t="shared" si="0"/>
        <v>3</v>
      </c>
      <c r="I12" s="422">
        <f>I4-I8</f>
        <v>8</v>
      </c>
    </row>
    <row r="13" spans="1:9" ht="13.8" thickBot="1">
      <c r="A13" s="872"/>
      <c r="B13" s="583" t="s">
        <v>225</v>
      </c>
      <c r="C13" s="454">
        <f t="shared" si="0"/>
        <v>112.5</v>
      </c>
      <c r="D13" s="455">
        <f t="shared" si="0"/>
        <v>91.100000000000023</v>
      </c>
      <c r="E13" s="456">
        <f t="shared" si="0"/>
        <v>490.09999999999991</v>
      </c>
      <c r="F13" s="455">
        <f t="shared" si="0"/>
        <v>2.6000000000000014</v>
      </c>
      <c r="G13" s="455">
        <f t="shared" si="0"/>
        <v>4.5999999999999996</v>
      </c>
      <c r="H13" s="423">
        <f t="shared" si="0"/>
        <v>3</v>
      </c>
      <c r="I13" s="424">
        <f t="shared" si="0"/>
        <v>8</v>
      </c>
    </row>
    <row r="14" spans="1:9" ht="104.25" customHeight="1"/>
    <row r="15" spans="1:9" ht="18.75" customHeight="1">
      <c r="A15" s="207" t="s">
        <v>165</v>
      </c>
      <c r="E15" s="124" t="s">
        <v>159</v>
      </c>
    </row>
    <row r="16" spans="1:9">
      <c r="B16" s="105"/>
      <c r="C16" s="35" t="s">
        <v>94</v>
      </c>
      <c r="D16" s="35" t="s">
        <v>95</v>
      </c>
      <c r="E16" s="717" t="s">
        <v>192</v>
      </c>
    </row>
    <row r="17" spans="2:9">
      <c r="B17" s="425" t="s">
        <v>92</v>
      </c>
      <c r="C17" s="440">
        <v>377.8</v>
      </c>
      <c r="D17" s="440">
        <v>271</v>
      </c>
      <c r="E17" s="439">
        <f t="shared" ref="E17:E21" si="1">D17/C17*100</f>
        <v>71.731074642668077</v>
      </c>
      <c r="G17" s="108"/>
    </row>
    <row r="18" spans="2:9">
      <c r="B18" s="425" t="s">
        <v>117</v>
      </c>
      <c r="C18" s="440">
        <v>392</v>
      </c>
      <c r="D18" s="440">
        <v>271.89999999999998</v>
      </c>
      <c r="E18" s="439">
        <f t="shared" si="1"/>
        <v>69.362244897959187</v>
      </c>
      <c r="G18" s="108"/>
      <c r="H18" s="108"/>
      <c r="I18" s="108"/>
    </row>
    <row r="19" spans="2:9">
      <c r="B19" s="425" t="s">
        <v>124</v>
      </c>
      <c r="C19" s="440">
        <v>393.7</v>
      </c>
      <c r="D19" s="440">
        <v>279.10000000000002</v>
      </c>
      <c r="E19" s="439">
        <f t="shared" si="1"/>
        <v>70.891541783083582</v>
      </c>
      <c r="H19" s="108"/>
      <c r="I19" s="108"/>
    </row>
    <row r="20" spans="2:9">
      <c r="B20" s="425" t="s">
        <v>127</v>
      </c>
      <c r="C20" s="440">
        <v>395.7</v>
      </c>
      <c r="D20" s="440">
        <v>282</v>
      </c>
      <c r="E20" s="439">
        <f t="shared" si="1"/>
        <v>71.266110689916601</v>
      </c>
      <c r="H20" s="108"/>
      <c r="I20" s="108"/>
    </row>
    <row r="21" spans="2:9">
      <c r="B21" s="425" t="s">
        <v>131</v>
      </c>
      <c r="C21" s="438">
        <v>390.4</v>
      </c>
      <c r="D21" s="438">
        <v>277.3</v>
      </c>
      <c r="E21" s="439">
        <f t="shared" si="1"/>
        <v>71.029713114754102</v>
      </c>
      <c r="H21" s="108"/>
      <c r="I21" s="108"/>
    </row>
    <row r="22" spans="2:9">
      <c r="B22" s="425" t="s">
        <v>144</v>
      </c>
      <c r="C22" s="438">
        <v>405.1</v>
      </c>
      <c r="D22" s="438">
        <v>286.3</v>
      </c>
      <c r="E22" s="439">
        <f>D22/C22*100</f>
        <v>70.673907677116759</v>
      </c>
      <c r="H22" s="108"/>
      <c r="I22" s="108"/>
    </row>
    <row r="23" spans="2:9">
      <c r="B23" s="584" t="s">
        <v>175</v>
      </c>
      <c r="C23" s="438">
        <v>402.4</v>
      </c>
      <c r="D23" s="438">
        <v>288.8</v>
      </c>
      <c r="E23" s="439">
        <f>D23/C23*100</f>
        <v>71.769383697813126</v>
      </c>
      <c r="H23" s="108"/>
      <c r="I23" s="108"/>
    </row>
    <row r="24" spans="2:9">
      <c r="B24" s="584" t="s">
        <v>182</v>
      </c>
      <c r="C24" s="440">
        <v>403.7</v>
      </c>
      <c r="D24" s="440">
        <v>291.7</v>
      </c>
      <c r="E24" s="439">
        <f t="shared" ref="E24:E25" si="2">D24/C24*100</f>
        <v>72.256626207579885</v>
      </c>
      <c r="H24" s="108"/>
      <c r="I24" s="108"/>
    </row>
    <row r="25" spans="2:9">
      <c r="B25" s="584" t="s">
        <v>193</v>
      </c>
      <c r="C25" s="440">
        <v>398.7</v>
      </c>
      <c r="D25" s="440">
        <v>286.2</v>
      </c>
      <c r="E25" s="439">
        <f t="shared" si="2"/>
        <v>71.783295711060944</v>
      </c>
      <c r="H25" s="108"/>
    </row>
    <row r="26" spans="2:9">
      <c r="B26" s="584" t="s">
        <v>202</v>
      </c>
      <c r="C26" s="440">
        <v>406.3</v>
      </c>
      <c r="D26" s="440">
        <v>299.10000000000002</v>
      </c>
      <c r="E26" s="439">
        <f t="shared" ref="E26" si="3">D26/C26*100</f>
        <v>73.615555008614336</v>
      </c>
      <c r="H26" s="108"/>
      <c r="I26" s="108"/>
    </row>
    <row r="64" spans="1:9">
      <c r="A64" s="780">
        <v>14</v>
      </c>
      <c r="B64" s="780"/>
      <c r="C64" s="780"/>
      <c r="D64" s="780"/>
      <c r="E64" s="780"/>
      <c r="F64" s="780"/>
      <c r="G64" s="780"/>
      <c r="H64" s="780"/>
      <c r="I64" s="780"/>
    </row>
  </sheetData>
  <protectedRanges>
    <protectedRange sqref="C24:D26" name="範囲3"/>
    <protectedRange sqref="C4:I5" name="範囲1"/>
    <protectedRange sqref="C8:I9" name="範囲2"/>
  </protectedRanges>
  <mergeCells count="12">
    <mergeCell ref="H1:I1"/>
    <mergeCell ref="A64:I64"/>
    <mergeCell ref="I2:I3"/>
    <mergeCell ref="A4:A7"/>
    <mergeCell ref="A8:A11"/>
    <mergeCell ref="A12:A13"/>
    <mergeCell ref="A2:B3"/>
    <mergeCell ref="C2:C3"/>
    <mergeCell ref="E2:E3"/>
    <mergeCell ref="F2:F3"/>
    <mergeCell ref="G2:G3"/>
    <mergeCell ref="H2:H3"/>
  </mergeCells>
  <phoneticPr fontId="2"/>
  <pageMargins left="1.1417322834645669" right="0.35433070866141736" top="0.74803149606299213" bottom="0.47244094488188981" header="0.31496062992125984" footer="0.31496062992125984"/>
  <pageSetup paperSize="9" scale="8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5"/>
  <sheetViews>
    <sheetView view="pageBreakPreview" zoomScale="110" zoomScaleNormal="120" zoomScaleSheetLayoutView="110" workbookViewId="0">
      <selection activeCell="C22" sqref="C22"/>
    </sheetView>
  </sheetViews>
  <sheetFormatPr defaultRowHeight="13.2"/>
  <cols>
    <col min="1" max="1" width="15" customWidth="1"/>
    <col min="2" max="2" width="13.88671875" style="92" customWidth="1"/>
    <col min="3" max="3" width="13.88671875" style="109" customWidth="1"/>
    <col min="5" max="6" width="13.88671875" customWidth="1"/>
    <col min="7" max="7" width="11.109375" customWidth="1"/>
    <col min="9" max="9" width="4.77734375" customWidth="1"/>
  </cols>
  <sheetData>
    <row r="1" spans="1:7" ht="19.5" customHeight="1" thickBot="1">
      <c r="A1" t="s">
        <v>163</v>
      </c>
    </row>
    <row r="2" spans="1:7" ht="13.5" customHeight="1">
      <c r="A2" s="111"/>
      <c r="B2" s="526" t="s">
        <v>72</v>
      </c>
      <c r="C2" s="527" t="s">
        <v>73</v>
      </c>
      <c r="D2" s="881"/>
      <c r="E2" s="881"/>
      <c r="F2" s="881"/>
      <c r="G2" s="881"/>
    </row>
    <row r="3" spans="1:7" ht="13.5" customHeight="1">
      <c r="A3" s="82" t="s">
        <v>59</v>
      </c>
      <c r="B3" s="434">
        <v>196.8</v>
      </c>
      <c r="C3" s="435">
        <v>192.3</v>
      </c>
      <c r="D3" s="881"/>
      <c r="E3" s="881"/>
      <c r="F3" s="881"/>
      <c r="G3" s="881"/>
    </row>
    <row r="4" spans="1:7">
      <c r="A4" s="82" t="s">
        <v>60</v>
      </c>
      <c r="B4" s="434">
        <v>226.6</v>
      </c>
      <c r="C4" s="435">
        <v>221.6</v>
      </c>
    </row>
    <row r="5" spans="1:7">
      <c r="A5" s="75" t="s">
        <v>61</v>
      </c>
      <c r="B5" s="434">
        <v>261.2</v>
      </c>
      <c r="C5" s="435">
        <v>248.6</v>
      </c>
    </row>
    <row r="6" spans="1:7">
      <c r="A6" s="82" t="s">
        <v>62</v>
      </c>
      <c r="B6" s="434">
        <v>305.89999999999998</v>
      </c>
      <c r="C6" s="435">
        <v>266.2</v>
      </c>
    </row>
    <row r="7" spans="1:7">
      <c r="A7" s="82" t="s">
        <v>63</v>
      </c>
      <c r="B7" s="434">
        <v>349.2</v>
      </c>
      <c r="C7" s="435">
        <v>282.8</v>
      </c>
    </row>
    <row r="8" spans="1:7">
      <c r="A8" s="82" t="s">
        <v>64</v>
      </c>
      <c r="B8" s="434">
        <v>377.7</v>
      </c>
      <c r="C8" s="435">
        <v>296.89999999999998</v>
      </c>
    </row>
    <row r="9" spans="1:7">
      <c r="A9" s="82" t="s">
        <v>65</v>
      </c>
      <c r="B9" s="434">
        <v>413.6</v>
      </c>
      <c r="C9" s="435">
        <v>302.8</v>
      </c>
    </row>
    <row r="10" spans="1:7">
      <c r="A10" s="82" t="s">
        <v>66</v>
      </c>
      <c r="B10" s="434">
        <v>449.1</v>
      </c>
      <c r="C10" s="435">
        <v>307.5</v>
      </c>
    </row>
    <row r="11" spans="1:7">
      <c r="A11" s="82" t="s">
        <v>67</v>
      </c>
      <c r="B11" s="434">
        <v>481.4</v>
      </c>
      <c r="C11" s="435">
        <v>309</v>
      </c>
    </row>
    <row r="12" spans="1:7">
      <c r="A12" s="82" t="s">
        <v>68</v>
      </c>
      <c r="B12" s="434">
        <v>332.1</v>
      </c>
      <c r="C12" s="435">
        <v>267.10000000000002</v>
      </c>
    </row>
    <row r="13" spans="1:7">
      <c r="A13" s="82" t="s">
        <v>69</v>
      </c>
      <c r="B13" s="434">
        <v>285.7</v>
      </c>
      <c r="C13" s="435">
        <v>230</v>
      </c>
    </row>
    <row r="14" spans="1:7" ht="13.8" thickBot="1">
      <c r="A14" s="83" t="s">
        <v>70</v>
      </c>
      <c r="B14" s="436">
        <v>291</v>
      </c>
      <c r="C14" s="437">
        <v>241.7</v>
      </c>
    </row>
    <row r="15" spans="1:7">
      <c r="C15" s="92"/>
    </row>
    <row r="21" spans="3:3">
      <c r="C21" s="110"/>
    </row>
    <row r="46" spans="1:7" ht="13.8" thickBot="1">
      <c r="A46" t="s">
        <v>171</v>
      </c>
      <c r="C46" s="92"/>
      <c r="D46" s="92"/>
      <c r="E46" s="109"/>
      <c r="F46" s="866" t="s">
        <v>164</v>
      </c>
      <c r="G46" s="866"/>
    </row>
    <row r="47" spans="1:7">
      <c r="A47" s="111" t="s">
        <v>30</v>
      </c>
      <c r="B47" s="882" t="s">
        <v>72</v>
      </c>
      <c r="C47" s="883"/>
      <c r="D47" s="884"/>
      <c r="E47" s="882" t="s">
        <v>73</v>
      </c>
      <c r="F47" s="883"/>
      <c r="G47" s="885"/>
    </row>
    <row r="48" spans="1:7">
      <c r="A48" s="75"/>
      <c r="B48" s="426" t="s">
        <v>99</v>
      </c>
      <c r="C48" s="426" t="s">
        <v>100</v>
      </c>
      <c r="D48" s="427" t="s">
        <v>101</v>
      </c>
      <c r="E48" s="426" t="s">
        <v>99</v>
      </c>
      <c r="F48" s="426" t="s">
        <v>100</v>
      </c>
      <c r="G48" s="112" t="s">
        <v>101</v>
      </c>
    </row>
    <row r="49" spans="1:7">
      <c r="A49" s="86" t="s">
        <v>22</v>
      </c>
      <c r="B49" s="428">
        <v>366.3</v>
      </c>
      <c r="C49" s="428">
        <v>13.9</v>
      </c>
      <c r="D49" s="429">
        <f>B49/$B$51*100</f>
        <v>161.65048543689323</v>
      </c>
      <c r="E49" s="428">
        <v>277.39999999999998</v>
      </c>
      <c r="F49" s="428">
        <v>9.4</v>
      </c>
      <c r="G49" s="430">
        <f>E49/$E$51*100</f>
        <v>125.18050541516246</v>
      </c>
    </row>
    <row r="50" spans="1:7">
      <c r="A50" s="85" t="s">
        <v>59</v>
      </c>
      <c r="B50" s="428">
        <v>196.8</v>
      </c>
      <c r="C50" s="428">
        <v>0.9</v>
      </c>
      <c r="D50" s="429">
        <f t="shared" ref="D50:D61" si="0">B50/$B$51*100</f>
        <v>86.849073256840256</v>
      </c>
      <c r="E50" s="428">
        <v>192.3</v>
      </c>
      <c r="F50" s="428">
        <v>1.1000000000000001</v>
      </c>
      <c r="G50" s="430">
        <f t="shared" ref="G50:G61" si="1">E50/$E$51*100</f>
        <v>86.777978339350199</v>
      </c>
    </row>
    <row r="51" spans="1:7">
      <c r="A51" s="85" t="s">
        <v>60</v>
      </c>
      <c r="B51" s="428">
        <v>226.6</v>
      </c>
      <c r="C51" s="428">
        <v>2.1</v>
      </c>
      <c r="D51" s="429">
        <f t="shared" si="0"/>
        <v>100</v>
      </c>
      <c r="E51" s="428">
        <v>221.6</v>
      </c>
      <c r="F51" s="428">
        <v>1.8</v>
      </c>
      <c r="G51" s="430">
        <f t="shared" si="1"/>
        <v>100</v>
      </c>
    </row>
    <row r="52" spans="1:7">
      <c r="A52" s="86" t="s">
        <v>61</v>
      </c>
      <c r="B52" s="428">
        <v>261.2</v>
      </c>
      <c r="C52" s="428">
        <v>4.3</v>
      </c>
      <c r="D52" s="429">
        <f t="shared" si="0"/>
        <v>115.26919682259489</v>
      </c>
      <c r="E52" s="428">
        <v>248.6</v>
      </c>
      <c r="F52" s="428">
        <v>3.9</v>
      </c>
      <c r="G52" s="430">
        <f t="shared" si="1"/>
        <v>112.18411552346569</v>
      </c>
    </row>
    <row r="53" spans="1:7">
      <c r="A53" s="85" t="s">
        <v>62</v>
      </c>
      <c r="B53" s="428">
        <v>305.89999999999998</v>
      </c>
      <c r="C53" s="428">
        <v>7.2</v>
      </c>
      <c r="D53" s="429">
        <f t="shared" si="0"/>
        <v>134.99558693733451</v>
      </c>
      <c r="E53" s="428">
        <v>266.2</v>
      </c>
      <c r="F53" s="428">
        <v>6.7</v>
      </c>
      <c r="G53" s="430">
        <f t="shared" si="1"/>
        <v>120.12635379061372</v>
      </c>
    </row>
    <row r="54" spans="1:7">
      <c r="A54" s="85" t="s">
        <v>63</v>
      </c>
      <c r="B54" s="428">
        <v>349.2</v>
      </c>
      <c r="C54" s="428">
        <v>10.4</v>
      </c>
      <c r="D54" s="429">
        <f t="shared" si="0"/>
        <v>154.10414827890554</v>
      </c>
      <c r="E54" s="428">
        <v>282.8</v>
      </c>
      <c r="F54" s="428">
        <v>8.6</v>
      </c>
      <c r="G54" s="430">
        <f t="shared" si="1"/>
        <v>127.6173285198556</v>
      </c>
    </row>
    <row r="55" spans="1:7">
      <c r="A55" s="85" t="s">
        <v>64</v>
      </c>
      <c r="B55" s="428">
        <v>377.7</v>
      </c>
      <c r="C55" s="428">
        <v>13.5</v>
      </c>
      <c r="D55" s="429">
        <f t="shared" si="0"/>
        <v>166.68137687555162</v>
      </c>
      <c r="E55" s="428">
        <v>296.89999999999998</v>
      </c>
      <c r="F55" s="428">
        <v>10.5</v>
      </c>
      <c r="G55" s="430">
        <f t="shared" si="1"/>
        <v>133.98014440433212</v>
      </c>
    </row>
    <row r="56" spans="1:7">
      <c r="A56" s="85" t="s">
        <v>65</v>
      </c>
      <c r="B56" s="428">
        <v>413.6</v>
      </c>
      <c r="C56" s="428">
        <v>17</v>
      </c>
      <c r="D56" s="429">
        <f t="shared" si="0"/>
        <v>182.52427184466021</v>
      </c>
      <c r="E56" s="428">
        <v>302.8</v>
      </c>
      <c r="F56" s="428">
        <v>11.7</v>
      </c>
      <c r="G56" s="430">
        <f t="shared" si="1"/>
        <v>136.64259927797835</v>
      </c>
    </row>
    <row r="57" spans="1:7">
      <c r="A57" s="85" t="s">
        <v>66</v>
      </c>
      <c r="B57" s="428">
        <v>449.1</v>
      </c>
      <c r="C57" s="428">
        <v>20.9</v>
      </c>
      <c r="D57" s="429">
        <f t="shared" si="0"/>
        <v>198.19064430714917</v>
      </c>
      <c r="E57" s="428">
        <v>307.5</v>
      </c>
      <c r="F57" s="428">
        <v>13.8</v>
      </c>
      <c r="G57" s="430">
        <f t="shared" si="1"/>
        <v>138.76353790613717</v>
      </c>
    </row>
    <row r="58" spans="1:7">
      <c r="A58" s="85" t="s">
        <v>67</v>
      </c>
      <c r="B58" s="428">
        <v>481.4</v>
      </c>
      <c r="C58" s="428">
        <v>23.9</v>
      </c>
      <c r="D58" s="429">
        <f t="shared" si="0"/>
        <v>212.44483671668135</v>
      </c>
      <c r="E58" s="428">
        <v>309</v>
      </c>
      <c r="F58" s="428">
        <v>14.9</v>
      </c>
      <c r="G58" s="430">
        <f t="shared" si="1"/>
        <v>139.4404332129964</v>
      </c>
    </row>
    <row r="59" spans="1:7">
      <c r="A59" s="85" t="s">
        <v>68</v>
      </c>
      <c r="B59" s="428">
        <v>332.1</v>
      </c>
      <c r="C59" s="428">
        <v>19.7</v>
      </c>
      <c r="D59" s="429">
        <f t="shared" si="0"/>
        <v>146.55781112091793</v>
      </c>
      <c r="E59" s="428">
        <v>267.10000000000002</v>
      </c>
      <c r="F59" s="428">
        <v>14.8</v>
      </c>
      <c r="G59" s="430">
        <f t="shared" si="1"/>
        <v>120.53249097472924</v>
      </c>
    </row>
    <row r="60" spans="1:7">
      <c r="A60" s="85" t="s">
        <v>69</v>
      </c>
      <c r="B60" s="428">
        <v>285.7</v>
      </c>
      <c r="C60" s="428">
        <v>15.3</v>
      </c>
      <c r="D60" s="429">
        <f t="shared" si="0"/>
        <v>126.08120035304502</v>
      </c>
      <c r="E60" s="428">
        <v>230</v>
      </c>
      <c r="F60" s="428">
        <v>14.8</v>
      </c>
      <c r="G60" s="430">
        <f t="shared" si="1"/>
        <v>103.79061371841156</v>
      </c>
    </row>
    <row r="61" spans="1:7" ht="13.8" thickBot="1">
      <c r="A61" s="87" t="s">
        <v>70</v>
      </c>
      <c r="B61" s="431">
        <v>291</v>
      </c>
      <c r="C61" s="431">
        <v>13.9</v>
      </c>
      <c r="D61" s="432">
        <f t="shared" si="0"/>
        <v>128.42012356575464</v>
      </c>
      <c r="E61" s="431">
        <v>241.7</v>
      </c>
      <c r="F61" s="431">
        <v>24.8</v>
      </c>
      <c r="G61" s="433">
        <f t="shared" si="1"/>
        <v>109.07039711191335</v>
      </c>
    </row>
    <row r="75" spans="1:9">
      <c r="A75" s="780">
        <v>15</v>
      </c>
      <c r="B75" s="780"/>
      <c r="C75" s="780"/>
      <c r="D75" s="780"/>
      <c r="E75" s="780"/>
      <c r="F75" s="780"/>
      <c r="G75" s="780"/>
      <c r="H75" s="780"/>
      <c r="I75" s="780"/>
    </row>
  </sheetData>
  <protectedRanges>
    <protectedRange sqref="F49:F61" name="範囲5"/>
    <protectedRange sqref="B49" name="範囲3"/>
    <protectedRange sqref="B3:C14" name="範囲1"/>
    <protectedRange sqref="C49:C61" name="範囲2"/>
    <protectedRange sqref="E49:E50" name="範囲4"/>
  </protectedRanges>
  <mergeCells count="5">
    <mergeCell ref="D2:G3"/>
    <mergeCell ref="B47:D47"/>
    <mergeCell ref="E47:G47"/>
    <mergeCell ref="A75:I75"/>
    <mergeCell ref="F46:G46"/>
  </mergeCells>
  <phoneticPr fontId="2"/>
  <pageMargins left="0.91" right="0.7" top="0.75" bottom="0.47" header="0.3" footer="0.3"/>
  <pageSetup paperSize="9" scale="8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7"/>
  <sheetViews>
    <sheetView view="pageBreakPreview" zoomScale="60" zoomScaleNormal="190" workbookViewId="0">
      <selection activeCell="C22" sqref="C22"/>
    </sheetView>
  </sheetViews>
  <sheetFormatPr defaultRowHeight="13.2"/>
  <cols>
    <col min="1" max="1" width="11.6640625" customWidth="1"/>
    <col min="2" max="9" width="8.6640625" customWidth="1"/>
  </cols>
  <sheetData>
    <row r="1" spans="1:9" ht="13.8" thickBot="1">
      <c r="A1" t="s">
        <v>168</v>
      </c>
      <c r="B1" s="92"/>
      <c r="C1" s="92"/>
      <c r="D1" s="92"/>
      <c r="E1" s="92"/>
      <c r="F1" s="92"/>
      <c r="G1" s="92"/>
      <c r="H1" s="541" t="s">
        <v>164</v>
      </c>
      <c r="I1" s="541"/>
    </row>
    <row r="2" spans="1:9">
      <c r="A2" s="886" t="s">
        <v>30</v>
      </c>
      <c r="B2" s="883" t="s">
        <v>72</v>
      </c>
      <c r="C2" s="883"/>
      <c r="D2" s="883"/>
      <c r="E2" s="883"/>
      <c r="F2" s="883"/>
      <c r="G2" s="883"/>
      <c r="H2" s="883"/>
      <c r="I2" s="885"/>
    </row>
    <row r="3" spans="1:9">
      <c r="A3" s="887"/>
      <c r="B3" s="889" t="s">
        <v>102</v>
      </c>
      <c r="C3" s="889"/>
      <c r="D3" s="890" t="s">
        <v>97</v>
      </c>
      <c r="E3" s="889"/>
      <c r="F3" s="891"/>
      <c r="G3" s="890" t="s">
        <v>98</v>
      </c>
      <c r="H3" s="889"/>
      <c r="I3" s="892"/>
    </row>
    <row r="4" spans="1:9" ht="27" thickBot="1">
      <c r="A4" s="888"/>
      <c r="B4" s="460" t="s">
        <v>104</v>
      </c>
      <c r="C4" s="457" t="s">
        <v>191</v>
      </c>
      <c r="D4" s="457" t="s">
        <v>104</v>
      </c>
      <c r="E4" s="457" t="s">
        <v>191</v>
      </c>
      <c r="F4" s="458" t="s">
        <v>105</v>
      </c>
      <c r="G4" s="457" t="s">
        <v>104</v>
      </c>
      <c r="H4" s="457" t="s">
        <v>191</v>
      </c>
      <c r="I4" s="459" t="s">
        <v>105</v>
      </c>
    </row>
    <row r="5" spans="1:9">
      <c r="A5" s="461" t="s">
        <v>22</v>
      </c>
      <c r="B5" s="465">
        <v>407.2</v>
      </c>
      <c r="C5" s="466">
        <v>16.5</v>
      </c>
      <c r="D5" s="604">
        <v>336.7</v>
      </c>
      <c r="E5" s="466">
        <v>12.5</v>
      </c>
      <c r="F5" s="466">
        <f>D5/B5*100</f>
        <v>82.686640471512774</v>
      </c>
      <c r="G5" s="466">
        <v>327.9</v>
      </c>
      <c r="H5" s="466">
        <v>10.7</v>
      </c>
      <c r="I5" s="467">
        <f>G5/B5*100</f>
        <v>80.52554027504911</v>
      </c>
    </row>
    <row r="6" spans="1:9">
      <c r="A6" s="462" t="s">
        <v>59</v>
      </c>
      <c r="B6" s="468">
        <v>199.4</v>
      </c>
      <c r="C6" s="428">
        <v>1</v>
      </c>
      <c r="D6" s="605">
        <v>192.5</v>
      </c>
      <c r="E6" s="428">
        <v>0.9</v>
      </c>
      <c r="F6" s="428">
        <f t="shared" ref="F6:F17" si="0">D6/B6*100</f>
        <v>96.539618856569703</v>
      </c>
      <c r="G6" s="428">
        <v>197.6</v>
      </c>
      <c r="H6" s="428">
        <v>0.6</v>
      </c>
      <c r="I6" s="469">
        <f t="shared" ref="I6:I17" si="1">G6/B6*100</f>
        <v>99.097291875626865</v>
      </c>
    </row>
    <row r="7" spans="1:9">
      <c r="A7" s="462" t="s">
        <v>60</v>
      </c>
      <c r="B7" s="468">
        <v>230</v>
      </c>
      <c r="C7" s="428">
        <v>1.9</v>
      </c>
      <c r="D7" s="605">
        <v>220.3</v>
      </c>
      <c r="E7" s="428">
        <v>2.2000000000000002</v>
      </c>
      <c r="F7" s="428">
        <f t="shared" si="0"/>
        <v>95.782608695652186</v>
      </c>
      <c r="G7" s="428">
        <v>231.9</v>
      </c>
      <c r="H7" s="428">
        <v>2.2999999999999998</v>
      </c>
      <c r="I7" s="469">
        <f t="shared" si="1"/>
        <v>100.82608695652173</v>
      </c>
    </row>
    <row r="8" spans="1:9">
      <c r="A8" s="463" t="s">
        <v>61</v>
      </c>
      <c r="B8" s="468">
        <v>271.89999999999998</v>
      </c>
      <c r="C8" s="428">
        <v>4.5</v>
      </c>
      <c r="D8" s="605">
        <v>250.8</v>
      </c>
      <c r="E8" s="428">
        <v>4.4000000000000004</v>
      </c>
      <c r="F8" s="428">
        <f t="shared" si="0"/>
        <v>92.239794041927198</v>
      </c>
      <c r="G8" s="428">
        <v>251</v>
      </c>
      <c r="H8" s="428">
        <v>3.6</v>
      </c>
      <c r="I8" s="469">
        <f t="shared" si="1"/>
        <v>92.313350496506075</v>
      </c>
    </row>
    <row r="9" spans="1:9">
      <c r="A9" s="462" t="s">
        <v>62</v>
      </c>
      <c r="B9" s="468">
        <v>329.1</v>
      </c>
      <c r="C9" s="428">
        <v>7.7</v>
      </c>
      <c r="D9" s="605">
        <v>285.39999999999998</v>
      </c>
      <c r="E9" s="428">
        <v>7.1</v>
      </c>
      <c r="F9" s="428">
        <f t="shared" si="0"/>
        <v>86.721361288362189</v>
      </c>
      <c r="G9" s="428">
        <v>289.8</v>
      </c>
      <c r="H9" s="428">
        <v>6.3</v>
      </c>
      <c r="I9" s="469">
        <f t="shared" si="1"/>
        <v>88.058340929808566</v>
      </c>
    </row>
    <row r="10" spans="1:9">
      <c r="A10" s="462" t="s">
        <v>63</v>
      </c>
      <c r="B10" s="468">
        <v>378.5</v>
      </c>
      <c r="C10" s="428">
        <v>11.1</v>
      </c>
      <c r="D10" s="605">
        <v>328.6</v>
      </c>
      <c r="E10" s="428">
        <v>10.3</v>
      </c>
      <c r="F10" s="428">
        <f t="shared" si="0"/>
        <v>86.816380449141349</v>
      </c>
      <c r="G10" s="428">
        <v>321</v>
      </c>
      <c r="H10" s="428">
        <v>8.8000000000000007</v>
      </c>
      <c r="I10" s="469">
        <f t="shared" si="1"/>
        <v>84.80845442536328</v>
      </c>
    </row>
    <row r="11" spans="1:9">
      <c r="A11" s="462" t="s">
        <v>64</v>
      </c>
      <c r="B11" s="468">
        <v>414.9</v>
      </c>
      <c r="C11" s="428">
        <v>15.5</v>
      </c>
      <c r="D11" s="605">
        <v>348</v>
      </c>
      <c r="E11" s="428">
        <v>13</v>
      </c>
      <c r="F11" s="428">
        <f t="shared" si="0"/>
        <v>83.875632682574121</v>
      </c>
      <c r="G11" s="428">
        <v>356</v>
      </c>
      <c r="H11" s="428">
        <v>10.9</v>
      </c>
      <c r="I11" s="469">
        <f t="shared" si="1"/>
        <v>85.803808146541343</v>
      </c>
    </row>
    <row r="12" spans="1:9">
      <c r="A12" s="462" t="s">
        <v>65</v>
      </c>
      <c r="B12" s="468">
        <v>461.6</v>
      </c>
      <c r="C12" s="428">
        <v>20.2</v>
      </c>
      <c r="D12" s="605">
        <v>385.1</v>
      </c>
      <c r="E12" s="428">
        <v>15.9</v>
      </c>
      <c r="F12" s="428">
        <f t="shared" si="0"/>
        <v>83.427209705372618</v>
      </c>
      <c r="G12" s="428">
        <v>358.4</v>
      </c>
      <c r="H12" s="428">
        <v>12.4</v>
      </c>
      <c r="I12" s="469">
        <f t="shared" si="1"/>
        <v>77.642980935875201</v>
      </c>
    </row>
    <row r="13" spans="1:9">
      <c r="A13" s="462" t="s">
        <v>66</v>
      </c>
      <c r="B13" s="468">
        <v>511.1</v>
      </c>
      <c r="C13" s="428">
        <v>25.3</v>
      </c>
      <c r="D13" s="605">
        <v>403.6</v>
      </c>
      <c r="E13" s="428">
        <v>18.7</v>
      </c>
      <c r="F13" s="428">
        <f t="shared" si="0"/>
        <v>78.966934063783995</v>
      </c>
      <c r="G13" s="428">
        <v>372.6</v>
      </c>
      <c r="H13" s="428">
        <v>13.9</v>
      </c>
      <c r="I13" s="469">
        <f t="shared" si="1"/>
        <v>72.901584817061234</v>
      </c>
    </row>
    <row r="14" spans="1:9">
      <c r="A14" s="462" t="s">
        <v>67</v>
      </c>
      <c r="B14" s="468">
        <v>548.1</v>
      </c>
      <c r="C14" s="428">
        <v>29.8</v>
      </c>
      <c r="D14" s="605">
        <v>439.8</v>
      </c>
      <c r="E14" s="428">
        <v>18.8</v>
      </c>
      <c r="F14" s="428">
        <f t="shared" si="0"/>
        <v>80.2408319649699</v>
      </c>
      <c r="G14" s="428">
        <v>363.8</v>
      </c>
      <c r="H14" s="428">
        <v>15.5</v>
      </c>
      <c r="I14" s="469">
        <f t="shared" si="1"/>
        <v>66.374749133369832</v>
      </c>
    </row>
    <row r="15" spans="1:9">
      <c r="A15" s="462" t="s">
        <v>68</v>
      </c>
      <c r="B15" s="468">
        <v>335.1</v>
      </c>
      <c r="C15" s="428">
        <v>24.5</v>
      </c>
      <c r="D15" s="605">
        <v>332.4</v>
      </c>
      <c r="E15" s="428">
        <v>18.3</v>
      </c>
      <c r="F15" s="428">
        <f t="shared" si="0"/>
        <v>99.1942703670546</v>
      </c>
      <c r="G15" s="428">
        <v>326.89999999999998</v>
      </c>
      <c r="H15" s="428">
        <v>14.4</v>
      </c>
      <c r="I15" s="469">
        <f t="shared" si="1"/>
        <v>97.552969262906586</v>
      </c>
    </row>
    <row r="16" spans="1:9">
      <c r="A16" s="462" t="s">
        <v>69</v>
      </c>
      <c r="B16" s="468">
        <v>331.9</v>
      </c>
      <c r="C16" s="428">
        <v>14.9</v>
      </c>
      <c r="D16" s="605">
        <v>259.89999999999998</v>
      </c>
      <c r="E16" s="428">
        <v>13.8</v>
      </c>
      <c r="F16" s="428">
        <f t="shared" si="0"/>
        <v>78.306718891232293</v>
      </c>
      <c r="G16" s="428">
        <v>288.89999999999998</v>
      </c>
      <c r="H16" s="428">
        <v>17.5</v>
      </c>
      <c r="I16" s="469">
        <f t="shared" si="1"/>
        <v>87.044290448930397</v>
      </c>
    </row>
    <row r="17" spans="1:9" ht="13.8" thickBot="1">
      <c r="A17" s="464" t="s">
        <v>70</v>
      </c>
      <c r="B17" s="470">
        <v>286.89999999999998</v>
      </c>
      <c r="C17" s="431">
        <v>12</v>
      </c>
      <c r="D17" s="606">
        <v>267.8</v>
      </c>
      <c r="E17" s="431">
        <v>11.9</v>
      </c>
      <c r="F17" s="431">
        <f t="shared" si="0"/>
        <v>93.342628093412344</v>
      </c>
      <c r="G17" s="431">
        <v>311</v>
      </c>
      <c r="H17" s="431">
        <v>15.8</v>
      </c>
      <c r="I17" s="471">
        <f t="shared" si="1"/>
        <v>108.40013942140119</v>
      </c>
    </row>
    <row r="18" spans="1:9">
      <c r="B18" s="92"/>
      <c r="C18" s="92"/>
      <c r="D18" s="92"/>
      <c r="E18" s="92"/>
      <c r="F18" s="92"/>
      <c r="G18" s="92"/>
      <c r="H18" s="92"/>
      <c r="I18" s="92"/>
    </row>
    <row r="19" spans="1:9" ht="13.8" thickBot="1">
      <c r="B19" s="92"/>
      <c r="C19" s="92"/>
      <c r="D19" s="92"/>
      <c r="E19" s="92"/>
      <c r="F19" s="92"/>
      <c r="G19" s="92"/>
      <c r="H19" s="92"/>
      <c r="I19" s="92"/>
    </row>
    <row r="20" spans="1:9">
      <c r="A20" s="886" t="s">
        <v>30</v>
      </c>
      <c r="B20" s="883" t="s">
        <v>103</v>
      </c>
      <c r="C20" s="883"/>
      <c r="D20" s="883"/>
      <c r="E20" s="883"/>
      <c r="F20" s="883"/>
      <c r="G20" s="883"/>
      <c r="H20" s="883"/>
      <c r="I20" s="885"/>
    </row>
    <row r="21" spans="1:9">
      <c r="A21" s="887"/>
      <c r="B21" s="889" t="s">
        <v>102</v>
      </c>
      <c r="C21" s="889"/>
      <c r="D21" s="890" t="s">
        <v>97</v>
      </c>
      <c r="E21" s="889"/>
      <c r="F21" s="891"/>
      <c r="G21" s="890" t="s">
        <v>98</v>
      </c>
      <c r="H21" s="889"/>
      <c r="I21" s="892"/>
    </row>
    <row r="22" spans="1:9" ht="27" thickBot="1">
      <c r="A22" s="888"/>
      <c r="B22" s="460" t="s">
        <v>104</v>
      </c>
      <c r="C22" s="457" t="s">
        <v>191</v>
      </c>
      <c r="D22" s="457" t="s">
        <v>104</v>
      </c>
      <c r="E22" s="457" t="s">
        <v>191</v>
      </c>
      <c r="F22" s="458" t="s">
        <v>105</v>
      </c>
      <c r="G22" s="457" t="s">
        <v>104</v>
      </c>
      <c r="H22" s="457" t="s">
        <v>191</v>
      </c>
      <c r="I22" s="459" t="s">
        <v>105</v>
      </c>
    </row>
    <row r="23" spans="1:9">
      <c r="A23" s="461" t="s">
        <v>22</v>
      </c>
      <c r="B23" s="465">
        <v>294.5</v>
      </c>
      <c r="C23" s="466">
        <v>10.3</v>
      </c>
      <c r="D23" s="466">
        <v>268.39999999999998</v>
      </c>
      <c r="E23" s="466">
        <v>9</v>
      </c>
      <c r="F23" s="466">
        <f>D23/B23*100</f>
        <v>91.137521222410854</v>
      </c>
      <c r="G23" s="466">
        <v>257</v>
      </c>
      <c r="H23" s="466">
        <v>8.1</v>
      </c>
      <c r="I23" s="472">
        <f>G23/B23*100</f>
        <v>87.26655348047538</v>
      </c>
    </row>
    <row r="24" spans="1:9">
      <c r="A24" s="462" t="s">
        <v>59</v>
      </c>
      <c r="B24" s="468">
        <v>189</v>
      </c>
      <c r="C24" s="428">
        <v>1.1000000000000001</v>
      </c>
      <c r="D24" s="428">
        <v>197.1</v>
      </c>
      <c r="E24" s="428">
        <v>1.2</v>
      </c>
      <c r="F24" s="428">
        <f t="shared" ref="F24:F35" si="2">D24/B24*100</f>
        <v>104.28571428571429</v>
      </c>
      <c r="G24" s="428">
        <v>187.8</v>
      </c>
      <c r="H24" s="428">
        <v>1.1000000000000001</v>
      </c>
      <c r="I24" s="473">
        <f t="shared" ref="I24:I35" si="3">G24/B24*100</f>
        <v>99.365079365079367</v>
      </c>
    </row>
    <row r="25" spans="1:9">
      <c r="A25" s="462" t="s">
        <v>60</v>
      </c>
      <c r="B25" s="468">
        <v>229</v>
      </c>
      <c r="C25" s="428">
        <v>1.6</v>
      </c>
      <c r="D25" s="428">
        <v>220.4</v>
      </c>
      <c r="E25" s="428">
        <v>1.7</v>
      </c>
      <c r="F25" s="428">
        <f t="shared" si="2"/>
        <v>96.244541484716166</v>
      </c>
      <c r="G25" s="428">
        <v>206.6</v>
      </c>
      <c r="H25" s="428">
        <v>2.2000000000000002</v>
      </c>
      <c r="I25" s="473">
        <f t="shared" si="3"/>
        <v>90.21834061135371</v>
      </c>
    </row>
    <row r="26" spans="1:9">
      <c r="A26" s="463" t="s">
        <v>61</v>
      </c>
      <c r="B26" s="468">
        <v>266.7</v>
      </c>
      <c r="C26" s="428">
        <v>4</v>
      </c>
      <c r="D26" s="428">
        <v>237</v>
      </c>
      <c r="E26" s="428">
        <v>3.8</v>
      </c>
      <c r="F26" s="428">
        <f t="shared" si="2"/>
        <v>88.863892013498315</v>
      </c>
      <c r="G26" s="428">
        <v>225.6</v>
      </c>
      <c r="H26" s="428">
        <v>4.0999999999999996</v>
      </c>
      <c r="I26" s="473">
        <f t="shared" si="3"/>
        <v>84.589426321709794</v>
      </c>
    </row>
    <row r="27" spans="1:9">
      <c r="A27" s="462" t="s">
        <v>62</v>
      </c>
      <c r="B27" s="468">
        <v>277.10000000000002</v>
      </c>
      <c r="C27" s="428">
        <v>7</v>
      </c>
      <c r="D27" s="428">
        <v>263.10000000000002</v>
      </c>
      <c r="E27" s="428">
        <v>6.9</v>
      </c>
      <c r="F27" s="428">
        <f t="shared" si="2"/>
        <v>94.947672320461933</v>
      </c>
      <c r="G27" s="428">
        <v>247.8</v>
      </c>
      <c r="H27" s="428">
        <v>5.6</v>
      </c>
      <c r="I27" s="473">
        <f t="shared" si="3"/>
        <v>89.426199927823887</v>
      </c>
    </row>
    <row r="28" spans="1:9">
      <c r="A28" s="462" t="s">
        <v>63</v>
      </c>
      <c r="B28" s="468">
        <v>297</v>
      </c>
      <c r="C28" s="428">
        <v>8.8000000000000007</v>
      </c>
      <c r="D28" s="428">
        <v>280</v>
      </c>
      <c r="E28" s="428">
        <v>9</v>
      </c>
      <c r="F28" s="428">
        <f t="shared" si="2"/>
        <v>94.276094276094284</v>
      </c>
      <c r="G28" s="428">
        <v>260.89999999999998</v>
      </c>
      <c r="H28" s="428">
        <v>7.9</v>
      </c>
      <c r="I28" s="473">
        <f t="shared" si="3"/>
        <v>87.845117845117841</v>
      </c>
    </row>
    <row r="29" spans="1:9">
      <c r="A29" s="462" t="s">
        <v>64</v>
      </c>
      <c r="B29" s="468">
        <v>313.7</v>
      </c>
      <c r="C29" s="428">
        <v>11.3</v>
      </c>
      <c r="D29" s="428">
        <v>286.2</v>
      </c>
      <c r="E29" s="428">
        <v>11</v>
      </c>
      <c r="F29" s="428">
        <f t="shared" si="2"/>
        <v>91.233662735097226</v>
      </c>
      <c r="G29" s="428">
        <v>279</v>
      </c>
      <c r="H29" s="428">
        <v>8.1999999999999993</v>
      </c>
      <c r="I29" s="473">
        <f t="shared" si="3"/>
        <v>88.938476251195411</v>
      </c>
    </row>
    <row r="30" spans="1:9">
      <c r="A30" s="462" t="s">
        <v>65</v>
      </c>
      <c r="B30" s="468">
        <v>324.10000000000002</v>
      </c>
      <c r="C30" s="428">
        <v>13.7</v>
      </c>
      <c r="D30" s="428">
        <v>286.89999999999998</v>
      </c>
      <c r="E30" s="428">
        <v>10.8</v>
      </c>
      <c r="F30" s="428">
        <f t="shared" si="2"/>
        <v>88.52206109225547</v>
      </c>
      <c r="G30" s="428">
        <v>279.60000000000002</v>
      </c>
      <c r="H30" s="428">
        <v>8.8000000000000007</v>
      </c>
      <c r="I30" s="473">
        <f t="shared" si="3"/>
        <v>86.269669854983036</v>
      </c>
    </row>
    <row r="31" spans="1:9">
      <c r="A31" s="462" t="s">
        <v>66</v>
      </c>
      <c r="B31" s="468">
        <v>334</v>
      </c>
      <c r="C31" s="428">
        <v>16.2</v>
      </c>
      <c r="D31" s="428">
        <v>292.89999999999998</v>
      </c>
      <c r="E31" s="428">
        <v>12.6</v>
      </c>
      <c r="F31" s="428">
        <f>D31/B31*100</f>
        <v>87.694610778443106</v>
      </c>
      <c r="G31" s="428">
        <v>281.2</v>
      </c>
      <c r="H31" s="428">
        <v>11.1</v>
      </c>
      <c r="I31" s="473">
        <f t="shared" si="3"/>
        <v>84.191616766467064</v>
      </c>
    </row>
    <row r="32" spans="1:9">
      <c r="A32" s="462" t="s">
        <v>67</v>
      </c>
      <c r="B32" s="468">
        <v>341.6</v>
      </c>
      <c r="C32" s="428">
        <v>19.600000000000001</v>
      </c>
      <c r="D32" s="428">
        <v>299.39999999999998</v>
      </c>
      <c r="E32" s="428">
        <v>12.4</v>
      </c>
      <c r="F32" s="428">
        <f t="shared" si="2"/>
        <v>87.646370023419195</v>
      </c>
      <c r="G32" s="428">
        <v>263.39999999999998</v>
      </c>
      <c r="H32" s="428">
        <v>10</v>
      </c>
      <c r="I32" s="473">
        <f t="shared" si="3"/>
        <v>77.107728337236523</v>
      </c>
    </row>
    <row r="33" spans="1:12">
      <c r="A33" s="462" t="s">
        <v>68</v>
      </c>
      <c r="B33" s="468">
        <v>261.39999999999998</v>
      </c>
      <c r="C33" s="428">
        <v>16.100000000000001</v>
      </c>
      <c r="D33" s="428">
        <v>263.8</v>
      </c>
      <c r="E33" s="428">
        <v>14.4</v>
      </c>
      <c r="F33" s="428">
        <f t="shared" si="2"/>
        <v>100.91813312930375</v>
      </c>
      <c r="G33" s="428">
        <v>279.89999999999998</v>
      </c>
      <c r="H33" s="428">
        <v>13.4</v>
      </c>
      <c r="I33" s="473">
        <f t="shared" si="3"/>
        <v>107.07727620504974</v>
      </c>
    </row>
    <row r="34" spans="1:12">
      <c r="A34" s="462" t="s">
        <v>69</v>
      </c>
      <c r="B34" s="468">
        <v>265.89999999999998</v>
      </c>
      <c r="C34" s="428">
        <v>18.3</v>
      </c>
      <c r="D34" s="428">
        <v>212.4</v>
      </c>
      <c r="E34" s="428">
        <v>12.4</v>
      </c>
      <c r="F34" s="428">
        <f t="shared" si="2"/>
        <v>79.879654005265138</v>
      </c>
      <c r="G34" s="428">
        <v>228</v>
      </c>
      <c r="H34" s="428">
        <v>15.6</v>
      </c>
      <c r="I34" s="473">
        <f t="shared" si="3"/>
        <v>85.746521248589701</v>
      </c>
    </row>
    <row r="35" spans="1:12" ht="13.8" thickBot="1">
      <c r="A35" s="464" t="s">
        <v>70</v>
      </c>
      <c r="B35" s="470">
        <v>260.5</v>
      </c>
      <c r="C35" s="431">
        <v>21.6</v>
      </c>
      <c r="D35" s="431">
        <v>230.3</v>
      </c>
      <c r="E35" s="431">
        <v>29.8</v>
      </c>
      <c r="F35" s="431">
        <f t="shared" si="2"/>
        <v>88.406909788867566</v>
      </c>
      <c r="G35" s="431">
        <v>237.5</v>
      </c>
      <c r="H35" s="431">
        <v>22.8</v>
      </c>
      <c r="I35" s="474">
        <f t="shared" si="3"/>
        <v>91.170825335892516</v>
      </c>
    </row>
    <row r="36" spans="1:12">
      <c r="B36" s="92"/>
      <c r="C36" s="92"/>
      <c r="D36" s="92"/>
      <c r="E36" s="92"/>
      <c r="F36" s="92"/>
      <c r="G36" s="92"/>
      <c r="H36" s="92"/>
      <c r="I36" s="92"/>
    </row>
    <row r="37" spans="1:12">
      <c r="B37" s="92"/>
      <c r="C37" s="92"/>
      <c r="D37" s="92"/>
      <c r="E37" s="92"/>
      <c r="F37" s="92"/>
      <c r="G37" s="92"/>
      <c r="H37" s="92"/>
      <c r="I37" s="92"/>
    </row>
    <row r="38" spans="1:12">
      <c r="B38" s="92"/>
      <c r="C38" s="92"/>
      <c r="D38" s="92"/>
      <c r="E38" s="92"/>
      <c r="F38" s="92"/>
      <c r="G38" s="92"/>
      <c r="H38" s="92"/>
      <c r="I38" s="92"/>
      <c r="L38" s="124"/>
    </row>
    <row r="39" spans="1:12">
      <c r="B39" s="92"/>
      <c r="C39" s="92"/>
      <c r="D39" s="92"/>
      <c r="E39" s="92"/>
      <c r="F39" s="92"/>
      <c r="G39" s="92"/>
      <c r="H39" s="92"/>
      <c r="I39" s="92"/>
    </row>
    <row r="40" spans="1:12">
      <c r="B40" s="92"/>
      <c r="C40" s="92"/>
      <c r="D40" s="92"/>
      <c r="E40" s="92"/>
      <c r="F40" s="92"/>
      <c r="G40" s="92"/>
      <c r="H40" s="92"/>
      <c r="I40" s="92"/>
    </row>
    <row r="41" spans="1:12">
      <c r="B41" s="92"/>
      <c r="C41" s="92"/>
      <c r="D41" s="92"/>
      <c r="E41" s="92"/>
      <c r="F41" s="92"/>
      <c r="G41" s="92"/>
      <c r="H41" s="92"/>
      <c r="I41" s="92"/>
    </row>
    <row r="42" spans="1:12">
      <c r="B42" s="92"/>
      <c r="C42" s="92"/>
      <c r="D42" s="92"/>
      <c r="E42" s="92"/>
      <c r="F42" s="92"/>
      <c r="G42" s="92"/>
      <c r="H42" s="92"/>
      <c r="I42" s="92"/>
    </row>
    <row r="43" spans="1:12">
      <c r="B43" s="92"/>
      <c r="C43" s="92"/>
      <c r="D43" s="92"/>
      <c r="E43" s="92"/>
      <c r="F43" s="92"/>
      <c r="G43" s="92"/>
      <c r="H43" s="92"/>
      <c r="I43" s="92"/>
    </row>
    <row r="44" spans="1:12">
      <c r="B44" s="92"/>
      <c r="C44" s="92"/>
      <c r="D44" s="92"/>
      <c r="E44" s="92"/>
      <c r="F44" s="92"/>
      <c r="G44" s="92"/>
      <c r="H44" s="92"/>
      <c r="I44" s="92"/>
    </row>
    <row r="45" spans="1:12">
      <c r="B45" s="92"/>
      <c r="C45" s="92"/>
      <c r="D45" s="92"/>
      <c r="E45" s="92"/>
      <c r="F45" s="92"/>
      <c r="G45" s="92"/>
      <c r="H45" s="92"/>
      <c r="I45" s="92"/>
    </row>
    <row r="46" spans="1:12">
      <c r="B46" s="92"/>
      <c r="C46" s="92"/>
      <c r="D46" s="92"/>
      <c r="E46" s="92"/>
      <c r="F46" s="92"/>
      <c r="G46" s="92"/>
      <c r="H46" s="92"/>
      <c r="I46" s="92"/>
    </row>
    <row r="47" spans="1:12">
      <c r="B47" s="92"/>
      <c r="C47" s="92"/>
      <c r="D47" s="92"/>
      <c r="E47" s="92"/>
      <c r="F47" s="92"/>
      <c r="G47" s="92"/>
      <c r="H47" s="92"/>
      <c r="I47" s="92"/>
    </row>
    <row r="48" spans="1:12">
      <c r="B48" s="92"/>
      <c r="C48" s="92"/>
      <c r="D48" s="92"/>
      <c r="E48" s="92"/>
      <c r="F48" s="92"/>
      <c r="G48" s="92"/>
      <c r="H48" s="92"/>
      <c r="I48" s="92"/>
    </row>
    <row r="49" spans="2:9">
      <c r="B49" s="92"/>
      <c r="C49" s="92"/>
      <c r="D49" s="92"/>
      <c r="E49" s="92"/>
      <c r="F49" s="92"/>
      <c r="G49" s="92"/>
      <c r="H49" s="92"/>
      <c r="I49" s="92"/>
    </row>
    <row r="50" spans="2:9">
      <c r="B50" s="92"/>
      <c r="C50" s="92"/>
      <c r="D50" s="92"/>
      <c r="E50" s="92"/>
      <c r="F50" s="92"/>
      <c r="G50" s="92"/>
      <c r="H50" s="92"/>
      <c r="I50" s="92"/>
    </row>
    <row r="51" spans="2:9">
      <c r="B51" s="92"/>
      <c r="C51" s="92"/>
      <c r="D51" s="92"/>
      <c r="E51" s="92"/>
      <c r="F51" s="92"/>
      <c r="G51" s="92"/>
      <c r="H51" s="92"/>
      <c r="I51" s="92"/>
    </row>
    <row r="52" spans="2:9">
      <c r="B52" s="92"/>
      <c r="C52" s="92"/>
      <c r="D52" s="92"/>
      <c r="E52" s="92"/>
      <c r="F52" s="92"/>
      <c r="G52" s="92"/>
      <c r="H52" s="92"/>
      <c r="I52" s="92"/>
    </row>
    <row r="53" spans="2:9">
      <c r="B53" s="92"/>
      <c r="C53" s="92"/>
      <c r="D53" s="92"/>
      <c r="E53" s="92"/>
      <c r="F53" s="92"/>
      <c r="G53" s="92"/>
      <c r="H53" s="92"/>
      <c r="I53" s="92"/>
    </row>
    <row r="54" spans="2:9">
      <c r="B54" s="92"/>
      <c r="C54" s="92"/>
      <c r="D54" s="92"/>
      <c r="E54" s="92"/>
      <c r="F54" s="92"/>
      <c r="G54" s="92"/>
      <c r="H54" s="92"/>
      <c r="I54" s="92"/>
    </row>
    <row r="55" spans="2:9">
      <c r="B55" s="92"/>
      <c r="C55" s="92"/>
      <c r="D55" s="92"/>
      <c r="E55" s="92"/>
      <c r="F55" s="92"/>
      <c r="G55" s="92"/>
      <c r="H55" s="92"/>
      <c r="I55" s="92"/>
    </row>
    <row r="56" spans="2:9">
      <c r="B56" s="92"/>
      <c r="C56" s="92"/>
      <c r="D56" s="92"/>
      <c r="E56" s="92"/>
      <c r="F56" s="92"/>
      <c r="G56" s="92"/>
      <c r="H56" s="92"/>
      <c r="I56" s="92"/>
    </row>
    <row r="57" spans="2:9">
      <c r="B57" s="92"/>
      <c r="C57" s="92"/>
      <c r="D57" s="92"/>
      <c r="E57" s="92"/>
      <c r="F57" s="92"/>
      <c r="G57" s="92"/>
      <c r="H57" s="92"/>
      <c r="I57" s="92"/>
    </row>
    <row r="58" spans="2:9">
      <c r="B58" s="92"/>
      <c r="C58" s="92"/>
      <c r="D58" s="92"/>
      <c r="E58" s="92"/>
      <c r="F58" s="92"/>
      <c r="G58" s="92"/>
      <c r="H58" s="92"/>
      <c r="I58" s="92"/>
    </row>
    <row r="67" spans="1:11" ht="14.4">
      <c r="A67" s="807">
        <v>16</v>
      </c>
      <c r="B67" s="807"/>
      <c r="C67" s="807"/>
      <c r="D67" s="807"/>
      <c r="E67" s="807"/>
      <c r="F67" s="807"/>
      <c r="G67" s="807"/>
      <c r="H67" s="807"/>
      <c r="I67" s="807"/>
      <c r="J67" s="807"/>
      <c r="K67" s="807"/>
    </row>
  </sheetData>
  <protectedRanges>
    <protectedRange sqref="G23:H35" name="範囲4"/>
    <protectedRange sqref="G5:H17" name="範囲2"/>
    <protectedRange sqref="B5:E17" name="範囲1"/>
    <protectedRange sqref="B23:E35" name="範囲3"/>
  </protectedRanges>
  <mergeCells count="11">
    <mergeCell ref="A67:K67"/>
    <mergeCell ref="A20:A22"/>
    <mergeCell ref="B20:I20"/>
    <mergeCell ref="B21:C21"/>
    <mergeCell ref="D21:F21"/>
    <mergeCell ref="G21:I21"/>
    <mergeCell ref="A2:A4"/>
    <mergeCell ref="B2:I2"/>
    <mergeCell ref="B3:C3"/>
    <mergeCell ref="D3:F3"/>
    <mergeCell ref="G3:I3"/>
  </mergeCells>
  <phoneticPr fontId="2"/>
  <pageMargins left="0.7" right="0.7" top="0.75" bottom="0.75" header="0.3" footer="0.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4"/>
  <sheetViews>
    <sheetView view="pageBreakPreview" topLeftCell="A28" zoomScale="60" zoomScaleNormal="150" workbookViewId="0">
      <selection activeCell="C22" sqref="C22"/>
    </sheetView>
  </sheetViews>
  <sheetFormatPr defaultRowHeight="13.2"/>
  <cols>
    <col min="1" max="1" width="11.6640625" customWidth="1"/>
    <col min="2" max="4" width="8.6640625" style="92" customWidth="1"/>
    <col min="14" max="14" width="5.77734375" customWidth="1"/>
  </cols>
  <sheetData>
    <row r="1" spans="1:14" ht="19.5" customHeight="1" thickBot="1">
      <c r="A1" t="s">
        <v>166</v>
      </c>
      <c r="G1" s="540" t="s">
        <v>159</v>
      </c>
    </row>
    <row r="2" spans="1:14" ht="22.5" customHeight="1" thickBot="1">
      <c r="A2" s="478"/>
      <c r="B2" s="477" t="s">
        <v>109</v>
      </c>
      <c r="C2" s="475" t="s">
        <v>110</v>
      </c>
      <c r="D2" s="476" t="s">
        <v>111</v>
      </c>
      <c r="E2" s="477" t="s">
        <v>106</v>
      </c>
      <c r="F2" s="475" t="s">
        <v>107</v>
      </c>
      <c r="G2" s="476" t="s">
        <v>108</v>
      </c>
      <c r="H2" s="893"/>
      <c r="I2" s="894"/>
      <c r="J2" s="894"/>
      <c r="K2" s="894"/>
      <c r="N2" s="779"/>
    </row>
    <row r="3" spans="1:14">
      <c r="A3" s="479" t="s">
        <v>59</v>
      </c>
      <c r="B3" s="468">
        <v>199.4</v>
      </c>
      <c r="C3" s="428">
        <v>192.5</v>
      </c>
      <c r="D3" s="482">
        <v>197.6</v>
      </c>
      <c r="E3" s="480">
        <v>189</v>
      </c>
      <c r="F3" s="481">
        <v>197.1</v>
      </c>
      <c r="G3" s="482">
        <v>187.8</v>
      </c>
    </row>
    <row r="4" spans="1:14">
      <c r="A4" s="462" t="s">
        <v>60</v>
      </c>
      <c r="B4" s="468">
        <v>230</v>
      </c>
      <c r="C4" s="428">
        <v>220.3</v>
      </c>
      <c r="D4" s="435">
        <v>231.9</v>
      </c>
      <c r="E4" s="483">
        <v>229</v>
      </c>
      <c r="F4" s="434">
        <v>220.4</v>
      </c>
      <c r="G4" s="435">
        <v>206.6</v>
      </c>
    </row>
    <row r="5" spans="1:14">
      <c r="A5" s="463" t="s">
        <v>61</v>
      </c>
      <c r="B5" s="468">
        <v>271.89999999999998</v>
      </c>
      <c r="C5" s="428">
        <v>250.8</v>
      </c>
      <c r="D5" s="435">
        <v>251</v>
      </c>
      <c r="E5" s="483">
        <v>266.7</v>
      </c>
      <c r="F5" s="434">
        <v>237</v>
      </c>
      <c r="G5" s="435">
        <v>225.6</v>
      </c>
    </row>
    <row r="6" spans="1:14">
      <c r="A6" s="462" t="s">
        <v>62</v>
      </c>
      <c r="B6" s="468">
        <v>329.1</v>
      </c>
      <c r="C6" s="428">
        <v>285.39999999999998</v>
      </c>
      <c r="D6" s="435">
        <v>289.8</v>
      </c>
      <c r="E6" s="483">
        <v>277.10000000000002</v>
      </c>
      <c r="F6" s="434">
        <v>263.10000000000002</v>
      </c>
      <c r="G6" s="435">
        <v>247.8</v>
      </c>
    </row>
    <row r="7" spans="1:14">
      <c r="A7" s="462" t="s">
        <v>63</v>
      </c>
      <c r="B7" s="468">
        <v>378.5</v>
      </c>
      <c r="C7" s="428">
        <v>328.6</v>
      </c>
      <c r="D7" s="435">
        <v>321</v>
      </c>
      <c r="E7" s="483">
        <v>297</v>
      </c>
      <c r="F7" s="434">
        <v>280</v>
      </c>
      <c r="G7" s="435">
        <v>260.89999999999998</v>
      </c>
    </row>
    <row r="8" spans="1:14">
      <c r="A8" s="462" t="s">
        <v>64</v>
      </c>
      <c r="B8" s="468">
        <v>414.9</v>
      </c>
      <c r="C8" s="428">
        <v>348</v>
      </c>
      <c r="D8" s="435">
        <v>356</v>
      </c>
      <c r="E8" s="483">
        <v>313.7</v>
      </c>
      <c r="F8" s="434">
        <v>286.2</v>
      </c>
      <c r="G8" s="435">
        <v>279</v>
      </c>
    </row>
    <row r="9" spans="1:14">
      <c r="A9" s="462" t="s">
        <v>65</v>
      </c>
      <c r="B9" s="468">
        <v>461.6</v>
      </c>
      <c r="C9" s="428">
        <v>385.1</v>
      </c>
      <c r="D9" s="435">
        <v>358.4</v>
      </c>
      <c r="E9" s="483">
        <v>324.10000000000002</v>
      </c>
      <c r="F9" s="434">
        <v>286.89999999999998</v>
      </c>
      <c r="G9" s="435">
        <v>279.60000000000002</v>
      </c>
    </row>
    <row r="10" spans="1:14">
      <c r="A10" s="462" t="s">
        <v>66</v>
      </c>
      <c r="B10" s="468">
        <v>511.1</v>
      </c>
      <c r="C10" s="428">
        <v>403.6</v>
      </c>
      <c r="D10" s="435">
        <v>372.6</v>
      </c>
      <c r="E10" s="483">
        <v>334</v>
      </c>
      <c r="F10" s="434">
        <v>292.89999999999998</v>
      </c>
      <c r="G10" s="435">
        <v>281.2</v>
      </c>
    </row>
    <row r="11" spans="1:14">
      <c r="A11" s="462" t="s">
        <v>67</v>
      </c>
      <c r="B11" s="468">
        <v>548.1</v>
      </c>
      <c r="C11" s="428">
        <v>439.8</v>
      </c>
      <c r="D11" s="435">
        <v>363.8</v>
      </c>
      <c r="E11" s="483">
        <v>341.6</v>
      </c>
      <c r="F11" s="434">
        <v>299.39999999999998</v>
      </c>
      <c r="G11" s="435">
        <v>263.39999999999998</v>
      </c>
    </row>
    <row r="12" spans="1:14">
      <c r="A12" s="462" t="s">
        <v>68</v>
      </c>
      <c r="B12" s="468">
        <v>335.1</v>
      </c>
      <c r="C12" s="428">
        <v>332.4</v>
      </c>
      <c r="D12" s="435">
        <v>326.89999999999998</v>
      </c>
      <c r="E12" s="483">
        <v>261.39999999999998</v>
      </c>
      <c r="F12" s="434">
        <v>263.8</v>
      </c>
      <c r="G12" s="435">
        <v>279.89999999999998</v>
      </c>
    </row>
    <row r="13" spans="1:14">
      <c r="A13" s="462" t="s">
        <v>69</v>
      </c>
      <c r="B13" s="468">
        <v>331.9</v>
      </c>
      <c r="C13" s="428">
        <v>259.89999999999998</v>
      </c>
      <c r="D13" s="435">
        <v>288.89999999999998</v>
      </c>
      <c r="E13" s="483">
        <v>265.89999999999998</v>
      </c>
      <c r="F13" s="434">
        <v>212.4</v>
      </c>
      <c r="G13" s="435">
        <v>228</v>
      </c>
    </row>
    <row r="14" spans="1:14" ht="13.8" thickBot="1">
      <c r="A14" s="464" t="s">
        <v>70</v>
      </c>
      <c r="B14" s="470">
        <v>286.89999999999998</v>
      </c>
      <c r="C14" s="431">
        <v>267.8</v>
      </c>
      <c r="D14" s="437">
        <v>311</v>
      </c>
      <c r="E14" s="484">
        <v>260.5</v>
      </c>
      <c r="F14" s="436">
        <v>230.3</v>
      </c>
      <c r="G14" s="437">
        <v>237.5</v>
      </c>
    </row>
    <row r="74" spans="1:13">
      <c r="A74" s="780">
        <v>17</v>
      </c>
      <c r="B74" s="780"/>
      <c r="C74" s="780"/>
      <c r="D74" s="780"/>
      <c r="E74" s="780"/>
      <c r="F74" s="780"/>
      <c r="G74" s="780"/>
      <c r="H74" s="780"/>
      <c r="I74" s="780"/>
      <c r="J74" s="780"/>
      <c r="K74" s="780"/>
      <c r="L74" s="780"/>
      <c r="M74" s="780"/>
    </row>
  </sheetData>
  <protectedRanges>
    <protectedRange sqref="B3:G14" name="範囲1"/>
  </protectedRanges>
  <mergeCells count="2">
    <mergeCell ref="H2:K2"/>
    <mergeCell ref="A74:M74"/>
  </mergeCells>
  <phoneticPr fontId="2"/>
  <pageMargins left="0.49" right="0.2" top="0.75" bottom="0.47" header="0.3" footer="0.3"/>
  <pageSetup paperSize="9" scale="7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8"/>
  <sheetViews>
    <sheetView view="pageBreakPreview" topLeftCell="B36" zoomScale="50" zoomScaleNormal="120" zoomScaleSheetLayoutView="50" workbookViewId="0">
      <selection activeCell="C22" sqref="C22"/>
    </sheetView>
  </sheetViews>
  <sheetFormatPr defaultRowHeight="13.2"/>
  <cols>
    <col min="1" max="1" width="12.6640625" customWidth="1"/>
    <col min="2" max="24" width="7.44140625" customWidth="1"/>
  </cols>
  <sheetData>
    <row r="1" spans="1:17" ht="15" thickBot="1">
      <c r="A1" s="781" t="s">
        <v>222</v>
      </c>
      <c r="B1" s="781"/>
      <c r="C1" s="781"/>
      <c r="D1" s="781"/>
      <c r="E1" s="781"/>
      <c r="F1" s="781"/>
      <c r="G1" s="781"/>
      <c r="H1" s="781"/>
      <c r="I1" s="781"/>
      <c r="J1" s="781"/>
      <c r="K1" s="537"/>
      <c r="L1" s="537"/>
      <c r="M1" s="537"/>
      <c r="N1" s="537"/>
      <c r="O1" s="537"/>
      <c r="P1" s="537"/>
    </row>
    <row r="2" spans="1:17" ht="29.4" thickBot="1">
      <c r="A2" s="20" t="s">
        <v>30</v>
      </c>
      <c r="B2" s="21" t="s">
        <v>9</v>
      </c>
      <c r="C2" s="22" t="s">
        <v>10</v>
      </c>
      <c r="D2" s="23" t="s">
        <v>27</v>
      </c>
      <c r="E2" s="24" t="s">
        <v>11</v>
      </c>
      <c r="F2" s="25" t="s">
        <v>26</v>
      </c>
    </row>
    <row r="3" spans="1:17" ht="13.8" thickTop="1">
      <c r="A3" s="208" t="s">
        <v>201</v>
      </c>
      <c r="B3" s="607">
        <v>202.2</v>
      </c>
      <c r="C3" s="341">
        <v>174.2</v>
      </c>
      <c r="D3" s="341">
        <v>190.6</v>
      </c>
      <c r="E3" s="340">
        <v>210.4</v>
      </c>
      <c r="F3" s="342">
        <v>235.6</v>
      </c>
    </row>
    <row r="4" spans="1:17">
      <c r="A4" s="208" t="s">
        <v>194</v>
      </c>
      <c r="B4" s="607">
        <v>200.2</v>
      </c>
      <c r="C4" s="341">
        <v>171.8</v>
      </c>
      <c r="D4" s="341">
        <v>186.7</v>
      </c>
      <c r="E4" s="340">
        <v>207.1</v>
      </c>
      <c r="F4" s="342">
        <v>240.6</v>
      </c>
    </row>
    <row r="5" spans="1:17">
      <c r="A5" s="113" t="s">
        <v>114</v>
      </c>
      <c r="B5" s="133">
        <f>B3-B4</f>
        <v>2</v>
      </c>
      <c r="C5" s="133">
        <f>C3-C4</f>
        <v>2.3999999999999773</v>
      </c>
      <c r="D5" s="114">
        <f>D3-D4</f>
        <v>3.9000000000000057</v>
      </c>
      <c r="E5" s="114">
        <f>E3-E4</f>
        <v>3.3000000000000114</v>
      </c>
      <c r="F5" s="169">
        <f>F3-F4</f>
        <v>-5</v>
      </c>
    </row>
    <row r="6" spans="1:17" ht="13.8" thickBot="1">
      <c r="A6" s="115" t="s">
        <v>115</v>
      </c>
      <c r="B6" s="120">
        <f>(B3/B4:4:4*100)-100</f>
        <v>0.99900099900101225</v>
      </c>
      <c r="C6" s="120">
        <f>(C3/C4:4:4*100)-100</f>
        <v>1.3969732246798401</v>
      </c>
      <c r="D6" s="120">
        <f>(D3/D4:4:4*100)-100</f>
        <v>2.0889126941617633</v>
      </c>
      <c r="E6" s="120">
        <f>(E3/E4:4:4*100)-100</f>
        <v>1.5934331240946591</v>
      </c>
      <c r="F6" s="170">
        <f>(F3/F4:4:4*100)-100</f>
        <v>-2.0781379883624282</v>
      </c>
      <c r="G6" s="17"/>
    </row>
    <row r="7" spans="1:17">
      <c r="A7" s="121"/>
      <c r="B7" s="121"/>
      <c r="C7" s="122"/>
      <c r="D7" s="123"/>
      <c r="E7" s="123"/>
      <c r="F7" s="121"/>
      <c r="G7" s="17"/>
    </row>
    <row r="9" spans="1:17" ht="19.5" customHeight="1" thickBot="1">
      <c r="A9" s="781" t="s">
        <v>176</v>
      </c>
      <c r="B9" s="781"/>
      <c r="C9" s="781"/>
      <c r="D9" s="781"/>
      <c r="E9" s="781"/>
      <c r="F9" s="781"/>
      <c r="G9" s="781"/>
      <c r="H9" s="781"/>
      <c r="I9" s="781"/>
      <c r="J9" s="781"/>
      <c r="K9" s="781"/>
      <c r="L9" s="781"/>
      <c r="M9" s="781"/>
      <c r="N9" s="781"/>
      <c r="O9" s="781"/>
      <c r="P9" s="781"/>
      <c r="Q9" s="781"/>
    </row>
    <row r="10" spans="1:17" ht="29.25" customHeight="1" thickBot="1">
      <c r="A10" s="26" t="s">
        <v>30</v>
      </c>
      <c r="B10" s="782" t="s">
        <v>9</v>
      </c>
      <c r="C10" s="783"/>
      <c r="D10" s="784"/>
      <c r="E10" s="785" t="s">
        <v>10</v>
      </c>
      <c r="F10" s="785"/>
      <c r="G10" s="785"/>
      <c r="H10" s="786" t="s">
        <v>27</v>
      </c>
      <c r="I10" s="787"/>
      <c r="J10" s="788"/>
      <c r="K10" s="789" t="s">
        <v>11</v>
      </c>
      <c r="L10" s="785"/>
      <c r="M10" s="790"/>
      <c r="N10" s="791" t="s">
        <v>26</v>
      </c>
      <c r="O10" s="792"/>
      <c r="P10" s="793"/>
    </row>
    <row r="11" spans="1:17" ht="36" customHeight="1" thickTop="1" thickBot="1">
      <c r="A11" s="177"/>
      <c r="B11" s="178" t="s">
        <v>8</v>
      </c>
      <c r="C11" s="179" t="s">
        <v>32</v>
      </c>
      <c r="D11" s="180" t="s">
        <v>33</v>
      </c>
      <c r="E11" s="181" t="s">
        <v>8</v>
      </c>
      <c r="F11" s="179" t="s">
        <v>32</v>
      </c>
      <c r="G11" s="182" t="s">
        <v>33</v>
      </c>
      <c r="H11" s="178" t="s">
        <v>8</v>
      </c>
      <c r="I11" s="179" t="s">
        <v>32</v>
      </c>
      <c r="J11" s="180" t="s">
        <v>33</v>
      </c>
      <c r="K11" s="178" t="s">
        <v>8</v>
      </c>
      <c r="L11" s="179" t="s">
        <v>32</v>
      </c>
      <c r="M11" s="180" t="s">
        <v>33</v>
      </c>
      <c r="N11" s="178" t="s">
        <v>8</v>
      </c>
      <c r="O11" s="179" t="s">
        <v>32</v>
      </c>
      <c r="P11" s="180" t="s">
        <v>33</v>
      </c>
    </row>
    <row r="12" spans="1:17" ht="36" customHeight="1">
      <c r="A12" s="138" t="s">
        <v>201</v>
      </c>
      <c r="B12" s="724">
        <v>202.2</v>
      </c>
      <c r="C12" s="175">
        <v>203.5</v>
      </c>
      <c r="D12" s="141">
        <v>200.2</v>
      </c>
      <c r="E12" s="161">
        <v>174.2</v>
      </c>
      <c r="F12" s="143">
        <v>175</v>
      </c>
      <c r="G12" s="144">
        <v>172.4</v>
      </c>
      <c r="H12" s="161">
        <v>190.6</v>
      </c>
      <c r="I12" s="162">
        <v>190.6</v>
      </c>
      <c r="J12" s="141">
        <v>190.7</v>
      </c>
      <c r="K12" s="139">
        <v>210.4</v>
      </c>
      <c r="L12" s="162">
        <v>211.7</v>
      </c>
      <c r="M12" s="163">
        <v>208.7</v>
      </c>
      <c r="N12" s="164">
        <v>235.6</v>
      </c>
      <c r="O12" s="197">
        <v>235.7</v>
      </c>
      <c r="P12" s="163">
        <v>234.7</v>
      </c>
    </row>
    <row r="13" spans="1:17" ht="28.5" customHeight="1" thickBot="1">
      <c r="A13" s="27" t="s">
        <v>34</v>
      </c>
      <c r="B13" s="171">
        <f>(B12/B14*100)-100</f>
        <v>0.99900099900101225</v>
      </c>
      <c r="C13" s="172">
        <f>(C12/C14*100)-100</f>
        <v>0.34516765285994211</v>
      </c>
      <c r="D13" s="173">
        <f t="shared" ref="D13:N13" si="0">(D12/D14*100)-100</f>
        <v>1.6759776536312785</v>
      </c>
      <c r="E13" s="129">
        <f t="shared" si="0"/>
        <v>1.3969732246798401</v>
      </c>
      <c r="F13" s="128">
        <f t="shared" si="0"/>
        <v>2.4590163934426101</v>
      </c>
      <c r="G13" s="130">
        <f t="shared" si="0"/>
        <v>-0.69124423963133097</v>
      </c>
      <c r="H13" s="129">
        <f t="shared" si="0"/>
        <v>2.0889126941617633</v>
      </c>
      <c r="I13" s="128">
        <f t="shared" si="0"/>
        <v>3.2502708559046596</v>
      </c>
      <c r="J13" s="130">
        <f t="shared" si="0"/>
        <v>1.5982951518380446</v>
      </c>
      <c r="K13" s="129">
        <f t="shared" si="0"/>
        <v>1.5934331240946591</v>
      </c>
      <c r="L13" s="128">
        <f t="shared" si="0"/>
        <v>1.5834932821497034</v>
      </c>
      <c r="M13" s="174">
        <f>(M12/M14*100)-100</f>
        <v>1.507782101167308</v>
      </c>
      <c r="N13" s="130">
        <f t="shared" si="0"/>
        <v>-2.0781379883624282</v>
      </c>
      <c r="O13" s="130">
        <f>(O12/O14*100)-100</f>
        <v>-2.4420529801324449</v>
      </c>
      <c r="P13" s="174">
        <f>(P12/P14*100)-100</f>
        <v>4.2625745950559235E-2</v>
      </c>
    </row>
    <row r="14" spans="1:17" ht="36" customHeight="1">
      <c r="A14" s="138" t="s">
        <v>194</v>
      </c>
      <c r="B14" s="724">
        <v>200.2</v>
      </c>
      <c r="C14" s="175">
        <v>202.8</v>
      </c>
      <c r="D14" s="141">
        <v>196.9</v>
      </c>
      <c r="E14" s="161">
        <v>171.8</v>
      </c>
      <c r="F14" s="143">
        <v>170.8</v>
      </c>
      <c r="G14" s="144">
        <v>173.6</v>
      </c>
      <c r="H14" s="161">
        <v>186.7</v>
      </c>
      <c r="I14" s="162">
        <v>184.6</v>
      </c>
      <c r="J14" s="141">
        <v>187.7</v>
      </c>
      <c r="K14" s="139">
        <v>207.1</v>
      </c>
      <c r="L14" s="162">
        <v>208.4</v>
      </c>
      <c r="M14" s="163">
        <v>205.6</v>
      </c>
      <c r="N14" s="164">
        <v>240.6</v>
      </c>
      <c r="O14" s="197">
        <v>241.6</v>
      </c>
      <c r="P14" s="163">
        <v>234.6</v>
      </c>
    </row>
    <row r="15" spans="1:17" ht="28.5" customHeight="1" thickBot="1">
      <c r="A15" s="27" t="s">
        <v>34</v>
      </c>
      <c r="B15" s="171">
        <f>(B14/B16*100)-100</f>
        <v>1.6243654822335003</v>
      </c>
      <c r="C15" s="172">
        <f>(C14/C16*100)-100</f>
        <v>1.2987012987013031</v>
      </c>
      <c r="D15" s="173">
        <f t="shared" ref="D15:N15" si="1">(D14/D16*100)-100</f>
        <v>2.6055237102657713</v>
      </c>
      <c r="E15" s="129">
        <f t="shared" si="1"/>
        <v>2.2619047619047734</v>
      </c>
      <c r="F15" s="128">
        <f t="shared" si="1"/>
        <v>0.7075471698113347</v>
      </c>
      <c r="G15" s="130">
        <f t="shared" si="1"/>
        <v>5.4037644201578701</v>
      </c>
      <c r="H15" s="129">
        <f t="shared" si="1"/>
        <v>2.1893814997263235</v>
      </c>
      <c r="I15" s="128">
        <f t="shared" si="1"/>
        <v>0.87431693989070425</v>
      </c>
      <c r="J15" s="130">
        <f t="shared" si="1"/>
        <v>2.849315068493155</v>
      </c>
      <c r="K15" s="129">
        <f t="shared" si="1"/>
        <v>-9.6478533526294541E-2</v>
      </c>
      <c r="L15" s="128">
        <f t="shared" si="1"/>
        <v>-0.28708133971291261</v>
      </c>
      <c r="M15" s="174">
        <f t="shared" si="1"/>
        <v>0.48875855327467832</v>
      </c>
      <c r="N15" s="130">
        <f t="shared" si="1"/>
        <v>3.7963761863675387</v>
      </c>
      <c r="O15" s="130">
        <f>(O14/O16*100)-100</f>
        <v>4.0482342807924141</v>
      </c>
      <c r="P15" s="174">
        <f>(P14/P16*100)-100</f>
        <v>2.3560209424083922</v>
      </c>
    </row>
    <row r="16" spans="1:17" ht="36" customHeight="1">
      <c r="A16" s="138" t="s">
        <v>179</v>
      </c>
      <c r="B16" s="725">
        <v>197</v>
      </c>
      <c r="C16" s="175">
        <v>200.2</v>
      </c>
      <c r="D16" s="141">
        <v>191.9</v>
      </c>
      <c r="E16" s="161">
        <v>168</v>
      </c>
      <c r="F16" s="143">
        <v>169.6</v>
      </c>
      <c r="G16" s="144">
        <v>164.7</v>
      </c>
      <c r="H16" s="161">
        <v>182.7</v>
      </c>
      <c r="I16" s="162">
        <v>183</v>
      </c>
      <c r="J16" s="141">
        <v>182.5</v>
      </c>
      <c r="K16" s="139">
        <v>207.3</v>
      </c>
      <c r="L16" s="162">
        <v>209</v>
      </c>
      <c r="M16" s="163">
        <v>204.6</v>
      </c>
      <c r="N16" s="164">
        <v>231.8</v>
      </c>
      <c r="O16" s="197">
        <v>232.2</v>
      </c>
      <c r="P16" s="163">
        <v>229.2</v>
      </c>
    </row>
    <row r="17" spans="1:16" ht="28.5" customHeight="1" thickBot="1">
      <c r="A17" s="27" t="s">
        <v>34</v>
      </c>
      <c r="B17" s="171">
        <f>(B16/B18*100)-100</f>
        <v>-1.2531328320802118</v>
      </c>
      <c r="C17" s="172">
        <f>(C16/C18*100)-100</f>
        <v>-0.49701789264413776</v>
      </c>
      <c r="D17" s="173">
        <f t="shared" ref="D17:N17" si="2">(D16/D18*100)-100</f>
        <v>-2.6382546930492197</v>
      </c>
      <c r="E17" s="129">
        <f t="shared" si="2"/>
        <v>-5.8823529411764781</v>
      </c>
      <c r="F17" s="128">
        <f t="shared" si="2"/>
        <v>-5.0923335198657043</v>
      </c>
      <c r="G17" s="130">
        <f t="shared" si="2"/>
        <v>-7.3157006190208307</v>
      </c>
      <c r="H17" s="129">
        <f t="shared" si="2"/>
        <v>-1.7741935483871032</v>
      </c>
      <c r="I17" s="128">
        <f t="shared" si="2"/>
        <v>-0.65146579804559224</v>
      </c>
      <c r="J17" s="130">
        <f t="shared" si="2"/>
        <v>-2.3542001070090919</v>
      </c>
      <c r="K17" s="129">
        <f t="shared" si="2"/>
        <v>4.8262548262556493E-2</v>
      </c>
      <c r="L17" s="128">
        <f t="shared" si="2"/>
        <v>0.4807692307692264</v>
      </c>
      <c r="M17" s="174">
        <f t="shared" si="2"/>
        <v>-0.67961165048544103</v>
      </c>
      <c r="N17" s="130">
        <f t="shared" si="2"/>
        <v>-0.47230571060539717</v>
      </c>
      <c r="O17" s="130">
        <f>(O16/O18*100)-100</f>
        <v>-0.25773195876290345</v>
      </c>
      <c r="P17" s="174">
        <f>(P16/P18*100)-100</f>
        <v>-1.7994858611825322</v>
      </c>
    </row>
    <row r="18" spans="1:16" ht="36" customHeight="1">
      <c r="A18" s="138" t="s">
        <v>172</v>
      </c>
      <c r="B18" s="724">
        <v>199.5</v>
      </c>
      <c r="C18" s="175">
        <v>201.2</v>
      </c>
      <c r="D18" s="141">
        <v>197.1</v>
      </c>
      <c r="E18" s="161">
        <v>178.5</v>
      </c>
      <c r="F18" s="143">
        <v>178.7</v>
      </c>
      <c r="G18" s="144">
        <v>177.7</v>
      </c>
      <c r="H18" s="161">
        <v>186</v>
      </c>
      <c r="I18" s="162">
        <v>184.2</v>
      </c>
      <c r="J18" s="141">
        <v>186.9</v>
      </c>
      <c r="K18" s="139">
        <v>207.2</v>
      </c>
      <c r="L18" s="162">
        <v>208</v>
      </c>
      <c r="M18" s="163">
        <v>206</v>
      </c>
      <c r="N18" s="164">
        <v>232.9</v>
      </c>
      <c r="O18" s="197">
        <v>232.8</v>
      </c>
      <c r="P18" s="163">
        <v>233.4</v>
      </c>
    </row>
    <row r="19" spans="1:16" ht="28.5" customHeight="1" thickBot="1">
      <c r="A19" s="27" t="s">
        <v>34</v>
      </c>
      <c r="B19" s="171">
        <f>(B18/B20*100)-100</f>
        <v>0.55443548387097508</v>
      </c>
      <c r="C19" s="172">
        <f>(C18/C20*100)-100</f>
        <v>-0.24789291026277738</v>
      </c>
      <c r="D19" s="173">
        <f t="shared" ref="D19:N19" si="3">(D18/D20*100)-100</f>
        <v>1.8604651162790589</v>
      </c>
      <c r="E19" s="129">
        <f t="shared" si="3"/>
        <v>2.5272831705916161</v>
      </c>
      <c r="F19" s="128">
        <f t="shared" si="3"/>
        <v>2.5243832472747982</v>
      </c>
      <c r="G19" s="130">
        <f t="shared" si="3"/>
        <v>2.24395857307249</v>
      </c>
      <c r="H19" s="129">
        <f t="shared" si="3"/>
        <v>2.19780219780219</v>
      </c>
      <c r="I19" s="128">
        <f t="shared" si="3"/>
        <v>3.5413153456998145</v>
      </c>
      <c r="J19" s="130">
        <f t="shared" si="3"/>
        <v>1.355748373101946</v>
      </c>
      <c r="K19" s="129">
        <f t="shared" si="3"/>
        <v>1.3698630136986196</v>
      </c>
      <c r="L19" s="128">
        <f t="shared" si="3"/>
        <v>0.58027079303674611</v>
      </c>
      <c r="M19" s="174">
        <f t="shared" si="3"/>
        <v>2.4365987071109032</v>
      </c>
      <c r="N19" s="130">
        <f t="shared" si="3"/>
        <v>2.1939447125932361</v>
      </c>
      <c r="O19" s="130">
        <f>(O18/O20*100)-100</f>
        <v>1.7038007863695981</v>
      </c>
      <c r="P19" s="174">
        <f>(P18/P20*100)-100</f>
        <v>4.8988764044943736</v>
      </c>
    </row>
    <row r="20" spans="1:16" ht="36" customHeight="1">
      <c r="A20" s="138" t="s">
        <v>136</v>
      </c>
      <c r="B20" s="724">
        <v>198.4</v>
      </c>
      <c r="C20" s="175">
        <v>201.7</v>
      </c>
      <c r="D20" s="141">
        <v>193.5</v>
      </c>
      <c r="E20" s="161">
        <v>174.1</v>
      </c>
      <c r="F20" s="143">
        <v>174.3</v>
      </c>
      <c r="G20" s="144">
        <v>173.8</v>
      </c>
      <c r="H20" s="161">
        <v>182</v>
      </c>
      <c r="I20" s="162">
        <v>177.9</v>
      </c>
      <c r="J20" s="141">
        <v>184.4</v>
      </c>
      <c r="K20" s="139">
        <v>204.4</v>
      </c>
      <c r="L20" s="162">
        <v>206.8</v>
      </c>
      <c r="M20" s="163">
        <v>201.1</v>
      </c>
      <c r="N20" s="164">
        <v>227.9</v>
      </c>
      <c r="O20" s="197">
        <v>228.9</v>
      </c>
      <c r="P20" s="163">
        <v>222.5</v>
      </c>
    </row>
    <row r="21" spans="1:16" ht="24.6" thickBot="1">
      <c r="A21" s="27" t="s">
        <v>34</v>
      </c>
      <c r="B21" s="171">
        <f>(B20/B22*100)-100</f>
        <v>1.1728709841917464</v>
      </c>
      <c r="C21" s="172">
        <f>(C20/C22*100)-100</f>
        <v>1.1027568922305591</v>
      </c>
      <c r="D21" s="173">
        <f t="shared" ref="D21:N21" si="4">(D20/D22*100)-100</f>
        <v>1.7885323513939966</v>
      </c>
      <c r="E21" s="129">
        <f t="shared" si="4"/>
        <v>4.8163756773028155</v>
      </c>
      <c r="F21" s="128">
        <f t="shared" si="4"/>
        <v>4.3712574850299575</v>
      </c>
      <c r="G21" s="130">
        <f t="shared" si="4"/>
        <v>6.8880688806888202</v>
      </c>
      <c r="H21" s="129">
        <f t="shared" si="4"/>
        <v>4.5376220562894929</v>
      </c>
      <c r="I21" s="128">
        <f t="shared" si="4"/>
        <v>-5.6179775280895683E-2</v>
      </c>
      <c r="J21" s="130">
        <f t="shared" si="4"/>
        <v>7.3966220151427109</v>
      </c>
      <c r="K21" s="129">
        <f t="shared" si="4"/>
        <v>-0.38986354775826726</v>
      </c>
      <c r="L21" s="128">
        <f t="shared" si="4"/>
        <v>0.19379844961240167</v>
      </c>
      <c r="M21" s="174">
        <f t="shared" si="4"/>
        <v>-1.0334645669291262</v>
      </c>
      <c r="N21" s="130">
        <f t="shared" si="4"/>
        <v>-0.21891418563923537</v>
      </c>
      <c r="O21" s="130">
        <f>(O20/O22*100)-100</f>
        <v>0.13123359580053773</v>
      </c>
      <c r="P21" s="174">
        <f>(P20/P22*100)-100</f>
        <v>-2.1978021978022042</v>
      </c>
    </row>
    <row r="22" spans="1:16" s="165" customFormat="1" ht="36" customHeight="1">
      <c r="A22" s="138" t="s">
        <v>129</v>
      </c>
      <c r="B22" s="724">
        <v>196.1</v>
      </c>
      <c r="C22" s="175">
        <v>199.5</v>
      </c>
      <c r="D22" s="141">
        <v>190.1</v>
      </c>
      <c r="E22" s="161">
        <v>166.1</v>
      </c>
      <c r="F22" s="143">
        <v>167</v>
      </c>
      <c r="G22" s="144">
        <v>162.6</v>
      </c>
      <c r="H22" s="139">
        <v>174.1</v>
      </c>
      <c r="I22" s="162">
        <v>178</v>
      </c>
      <c r="J22" s="141">
        <v>171.7</v>
      </c>
      <c r="K22" s="139">
        <v>205.2</v>
      </c>
      <c r="L22" s="162">
        <v>206.4</v>
      </c>
      <c r="M22" s="163">
        <v>203.2</v>
      </c>
      <c r="N22" s="164">
        <v>228.4</v>
      </c>
      <c r="O22" s="197">
        <v>228.6</v>
      </c>
      <c r="P22" s="163">
        <v>227.5</v>
      </c>
    </row>
    <row r="23" spans="1:16" ht="24.6" thickBot="1">
      <c r="A23" s="27" t="s">
        <v>34</v>
      </c>
      <c r="B23" s="171">
        <f>(B22/B24*100)-100</f>
        <v>-0.50735667174024002</v>
      </c>
      <c r="C23" s="172">
        <f>(C22/C24*100)-100</f>
        <v>1.1663286004056914</v>
      </c>
      <c r="D23" s="173">
        <f t="shared" ref="D23:N23" si="5">(D22/D24*100)-100</f>
        <v>-3.5514967021816375</v>
      </c>
      <c r="E23" s="129">
        <f t="shared" si="5"/>
        <v>1.714635639926513</v>
      </c>
      <c r="F23" s="128">
        <f t="shared" si="5"/>
        <v>2.6429010448678696</v>
      </c>
      <c r="G23" s="130">
        <f t="shared" si="5"/>
        <v>-1.5142337976983669</v>
      </c>
      <c r="H23" s="129">
        <f t="shared" si="5"/>
        <v>-6.1961206896551744</v>
      </c>
      <c r="I23" s="128">
        <f t="shared" si="5"/>
        <v>-0.61418202121718934</v>
      </c>
      <c r="J23" s="130">
        <f t="shared" si="5"/>
        <v>-8.4754797441364644</v>
      </c>
      <c r="K23" s="129">
        <f t="shared" si="5"/>
        <v>0.34229828850855881</v>
      </c>
      <c r="L23" s="128">
        <f t="shared" si="5"/>
        <v>0.97847358121330785</v>
      </c>
      <c r="M23" s="174">
        <f t="shared" si="5"/>
        <v>-0.68426197458455817</v>
      </c>
      <c r="N23" s="130">
        <f t="shared" si="5"/>
        <v>-1.0827197921177998</v>
      </c>
      <c r="O23" s="130">
        <f>(O22/O24*100)-100</f>
        <v>-0.60869565217392108</v>
      </c>
      <c r="P23" s="174">
        <f>(P22/P24*100)-100</f>
        <v>-3.1914893617021249</v>
      </c>
    </row>
    <row r="24" spans="1:16" ht="36" customHeight="1">
      <c r="A24" s="138" t="s">
        <v>125</v>
      </c>
      <c r="B24" s="724">
        <v>197.1</v>
      </c>
      <c r="C24" s="175">
        <v>197.2</v>
      </c>
      <c r="D24" s="141">
        <v>197.1</v>
      </c>
      <c r="E24" s="161">
        <v>163.30000000000001</v>
      </c>
      <c r="F24" s="143">
        <v>162.69999999999999</v>
      </c>
      <c r="G24" s="144">
        <v>165.1</v>
      </c>
      <c r="H24" s="139">
        <v>185.6</v>
      </c>
      <c r="I24" s="140">
        <v>179.1</v>
      </c>
      <c r="J24" s="141">
        <v>187.6</v>
      </c>
      <c r="K24" s="139">
        <v>204.5</v>
      </c>
      <c r="L24" s="162">
        <v>204.4</v>
      </c>
      <c r="M24" s="163">
        <v>204.6</v>
      </c>
      <c r="N24" s="164">
        <v>230.9</v>
      </c>
      <c r="O24" s="197">
        <v>230</v>
      </c>
      <c r="P24" s="163">
        <v>235</v>
      </c>
    </row>
    <row r="25" spans="1:16" ht="24.6" thickBot="1">
      <c r="A25" s="28" t="s">
        <v>34</v>
      </c>
      <c r="B25" s="166">
        <f t="shared" ref="B25:P25" si="6">(B24/B26*100)-100</f>
        <v>2.4428274428274506</v>
      </c>
      <c r="C25" s="167">
        <f t="shared" si="6"/>
        <v>1.2840267077555154</v>
      </c>
      <c r="D25" s="168">
        <f t="shared" si="6"/>
        <v>4.2305658381808655</v>
      </c>
      <c r="E25" s="135">
        <f t="shared" si="6"/>
        <v>-0.30525030525029706</v>
      </c>
      <c r="F25" s="136">
        <f t="shared" si="6"/>
        <v>-0.36742192284141595</v>
      </c>
      <c r="G25" s="137">
        <f t="shared" si="6"/>
        <v>0.12128562765312267</v>
      </c>
      <c r="H25" s="135">
        <f t="shared" si="6"/>
        <v>3.2258064516128968</v>
      </c>
      <c r="I25" s="136">
        <f t="shared" si="6"/>
        <v>-1.3223140495867796</v>
      </c>
      <c r="J25" s="137">
        <f t="shared" si="6"/>
        <v>5.0391937290033724</v>
      </c>
      <c r="K25" s="135">
        <f t="shared" si="6"/>
        <v>0.9378084896347616</v>
      </c>
      <c r="L25" s="136">
        <f t="shared" si="6"/>
        <v>0</v>
      </c>
      <c r="M25" s="137">
        <f t="shared" si="6"/>
        <v>2.0958083832335319</v>
      </c>
      <c r="N25" s="166">
        <f t="shared" si="6"/>
        <v>0.39130434782607892</v>
      </c>
      <c r="O25" s="167">
        <f t="shared" si="6"/>
        <v>0.13060513713540445</v>
      </c>
      <c r="P25" s="168">
        <f t="shared" si="6"/>
        <v>0.98839707778255104</v>
      </c>
    </row>
    <row r="26" spans="1:16" ht="36" customHeight="1">
      <c r="A26" s="138" t="s">
        <v>122</v>
      </c>
      <c r="B26" s="724">
        <v>192.4</v>
      </c>
      <c r="C26" s="175">
        <v>194.7</v>
      </c>
      <c r="D26" s="141">
        <v>189.1</v>
      </c>
      <c r="E26" s="161">
        <v>163.80000000000001</v>
      </c>
      <c r="F26" s="143">
        <v>163.30000000000001</v>
      </c>
      <c r="G26" s="144">
        <v>164.9</v>
      </c>
      <c r="H26" s="139">
        <v>179.8</v>
      </c>
      <c r="I26" s="140">
        <v>181.5</v>
      </c>
      <c r="J26" s="141">
        <v>178.6</v>
      </c>
      <c r="K26" s="139">
        <v>202.6</v>
      </c>
      <c r="L26" s="162">
        <v>204.4</v>
      </c>
      <c r="M26" s="163">
        <v>200.4</v>
      </c>
      <c r="N26" s="164">
        <v>230</v>
      </c>
      <c r="O26" s="140">
        <v>229.7</v>
      </c>
      <c r="P26" s="163">
        <v>232.7</v>
      </c>
    </row>
    <row r="27" spans="1:16" ht="24.6" thickBot="1">
      <c r="A27" s="27" t="s">
        <v>34</v>
      </c>
      <c r="B27" s="166">
        <f t="shared" ref="B27:P29" si="7">(B26/B28*100)-100</f>
        <v>-0.31088082901553094</v>
      </c>
      <c r="C27" s="167">
        <f t="shared" si="7"/>
        <v>-0.46012269938651684</v>
      </c>
      <c r="D27" s="168">
        <f t="shared" si="7"/>
        <v>0.31830238726790583</v>
      </c>
      <c r="E27" s="129">
        <f t="shared" si="7"/>
        <v>-3.8167938931297698</v>
      </c>
      <c r="F27" s="128">
        <f t="shared" si="7"/>
        <v>-5.2234474753337139</v>
      </c>
      <c r="G27" s="130">
        <f t="shared" si="7"/>
        <v>-0.48280024140009914</v>
      </c>
      <c r="H27" s="129">
        <f t="shared" si="7"/>
        <v>0.84127874369039546</v>
      </c>
      <c r="I27" s="128">
        <f t="shared" si="7"/>
        <v>3.8329519450800831</v>
      </c>
      <c r="J27" s="130">
        <f t="shared" si="7"/>
        <v>-0.99778270509978029</v>
      </c>
      <c r="K27" s="129">
        <f t="shared" si="7"/>
        <v>0.39643211100097631</v>
      </c>
      <c r="L27" s="128">
        <f t="shared" si="7"/>
        <v>0.68965517241379359</v>
      </c>
      <c r="M27" s="130">
        <f t="shared" si="7"/>
        <v>0.20000000000000284</v>
      </c>
      <c r="N27" s="166">
        <f t="shared" si="7"/>
        <v>-0.13026487190622049</v>
      </c>
      <c r="O27" s="167">
        <f t="shared" si="7"/>
        <v>-0.21720243266723571</v>
      </c>
      <c r="P27" s="168">
        <f t="shared" si="7"/>
        <v>0.7795582503248113</v>
      </c>
    </row>
    <row r="28" spans="1:16" ht="36" customHeight="1">
      <c r="A28" s="138" t="s">
        <v>113</v>
      </c>
      <c r="B28" s="737">
        <v>193</v>
      </c>
      <c r="C28" s="140">
        <v>195.6</v>
      </c>
      <c r="D28" s="141">
        <v>188.5</v>
      </c>
      <c r="E28" s="142">
        <v>170.3</v>
      </c>
      <c r="F28" s="143">
        <v>172.3</v>
      </c>
      <c r="G28" s="144">
        <v>165.7</v>
      </c>
      <c r="H28" s="139">
        <v>178.3</v>
      </c>
      <c r="I28" s="140">
        <v>174.8</v>
      </c>
      <c r="J28" s="141">
        <v>180.4</v>
      </c>
      <c r="K28" s="139">
        <v>201.8</v>
      </c>
      <c r="L28" s="140">
        <v>203</v>
      </c>
      <c r="M28" s="141">
        <v>200</v>
      </c>
      <c r="N28" s="164">
        <v>230.3</v>
      </c>
      <c r="O28" s="140">
        <v>230.2</v>
      </c>
      <c r="P28" s="163">
        <v>230.9</v>
      </c>
    </row>
    <row r="29" spans="1:16" ht="24.6" thickBot="1">
      <c r="A29" s="134" t="s">
        <v>34</v>
      </c>
      <c r="B29" s="166">
        <f t="shared" si="7"/>
        <v>-0.66906845084920974</v>
      </c>
      <c r="C29" s="167">
        <f t="shared" si="7"/>
        <v>-0.40733197556008349</v>
      </c>
      <c r="D29" s="168">
        <f t="shared" si="7"/>
        <v>-1.3605442176870781</v>
      </c>
      <c r="E29" s="129">
        <f t="shared" ref="E29:M29" si="8">(E28/E30*100)-100</f>
        <v>3.2121212121212182</v>
      </c>
      <c r="F29" s="128">
        <f t="shared" si="8"/>
        <v>4.9330085261875922</v>
      </c>
      <c r="G29" s="130">
        <f t="shared" si="8"/>
        <v>-0.83782166367444688</v>
      </c>
      <c r="H29" s="129">
        <f t="shared" si="7"/>
        <v>-0.50223214285712459</v>
      </c>
      <c r="I29" s="128">
        <f t="shared" si="7"/>
        <v>-2.2917831190609235</v>
      </c>
      <c r="J29" s="130">
        <f t="shared" si="7"/>
        <v>0.61349693251533211</v>
      </c>
      <c r="K29" s="129">
        <f t="shared" si="8"/>
        <v>-1.3685239491691021</v>
      </c>
      <c r="L29" s="128">
        <f t="shared" si="8"/>
        <v>-0.83048363458719621</v>
      </c>
      <c r="M29" s="130">
        <f t="shared" si="8"/>
        <v>-2.2004889975550128</v>
      </c>
      <c r="N29" s="166">
        <f t="shared" si="7"/>
        <v>-0.30303030303029743</v>
      </c>
      <c r="O29" s="167">
        <f t="shared" si="7"/>
        <v>-0.69025021570320177</v>
      </c>
      <c r="P29" s="168">
        <f t="shared" si="7"/>
        <v>2.62222222222222</v>
      </c>
    </row>
    <row r="30" spans="1:16" ht="36" customHeight="1" thickBot="1">
      <c r="A30" s="176" t="s">
        <v>31</v>
      </c>
      <c r="B30" s="772">
        <v>194.3</v>
      </c>
      <c r="C30" s="773">
        <v>196.4</v>
      </c>
      <c r="D30" s="774">
        <v>191.1</v>
      </c>
      <c r="E30" s="762">
        <v>165</v>
      </c>
      <c r="F30" s="763">
        <v>164.2</v>
      </c>
      <c r="G30" s="764">
        <v>167.1</v>
      </c>
      <c r="H30" s="721">
        <v>179.2</v>
      </c>
      <c r="I30" s="720">
        <v>178.9</v>
      </c>
      <c r="J30" s="722">
        <v>179.3</v>
      </c>
      <c r="K30" s="765">
        <v>204.6</v>
      </c>
      <c r="L30" s="763">
        <v>204.7</v>
      </c>
      <c r="M30" s="766">
        <v>204.5</v>
      </c>
      <c r="N30" s="775">
        <v>231</v>
      </c>
      <c r="O30" s="773">
        <v>231.8</v>
      </c>
      <c r="P30" s="776">
        <v>225</v>
      </c>
    </row>
    <row r="31" spans="1:16" ht="6.75" customHeight="1"/>
    <row r="34" spans="17:17">
      <c r="Q34" s="124"/>
    </row>
    <row r="35" spans="17:17" ht="15.75" customHeight="1"/>
    <row r="51" spans="1:16">
      <c r="A51" s="780">
        <v>1</v>
      </c>
      <c r="B51" s="780"/>
      <c r="C51" s="780"/>
      <c r="D51" s="780"/>
      <c r="E51" s="780"/>
      <c r="F51" s="780"/>
      <c r="G51" s="780"/>
      <c r="H51" s="780"/>
      <c r="I51" s="780"/>
      <c r="J51" s="780"/>
      <c r="K51" s="780"/>
      <c r="L51" s="780"/>
      <c r="M51" s="780"/>
      <c r="N51" s="780"/>
      <c r="O51" s="780"/>
      <c r="P51" s="780"/>
    </row>
    <row r="52" spans="1:16" ht="14.4">
      <c r="A52" s="531"/>
    </row>
    <row r="59" spans="1:16">
      <c r="A59" s="1"/>
    </row>
    <row r="68" ht="15.75" customHeight="1"/>
  </sheetData>
  <protectedRanges>
    <protectedRange sqref="B12:P12 B16:P16 B14:P14" name="範囲1"/>
  </protectedRanges>
  <mergeCells count="8">
    <mergeCell ref="A51:P51"/>
    <mergeCell ref="A1:J1"/>
    <mergeCell ref="A9:Q9"/>
    <mergeCell ref="B10:D10"/>
    <mergeCell ref="E10:G10"/>
    <mergeCell ref="H10:J10"/>
    <mergeCell ref="K10:M10"/>
    <mergeCell ref="N10:P10"/>
  </mergeCells>
  <phoneticPr fontId="2"/>
  <pageMargins left="1.0236220472440944" right="0.19685039370078741" top="0.9055118110236221" bottom="0.47244094488188981" header="0.31496062992125984" footer="0.31496062992125984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6"/>
  <sheetViews>
    <sheetView view="pageBreakPreview" topLeftCell="A46" zoomScale="60" zoomScaleNormal="100" workbookViewId="0">
      <selection activeCell="C22" sqref="C22"/>
    </sheetView>
  </sheetViews>
  <sheetFormatPr defaultRowHeight="13.2"/>
  <cols>
    <col min="1" max="11" width="11.77734375" customWidth="1"/>
  </cols>
  <sheetData>
    <row r="1" spans="1:13" ht="15.75" customHeight="1" thickBot="1">
      <c r="A1" t="s">
        <v>162</v>
      </c>
      <c r="J1" t="s">
        <v>159</v>
      </c>
    </row>
    <row r="2" spans="1:13" ht="36" customHeight="1">
      <c r="A2" s="145"/>
      <c r="B2" s="146" t="s">
        <v>38</v>
      </c>
      <c r="C2" s="147" t="s">
        <v>39</v>
      </c>
      <c r="D2" s="148" t="s">
        <v>40</v>
      </c>
      <c r="E2" s="149" t="s">
        <v>118</v>
      </c>
      <c r="F2" s="150" t="s">
        <v>119</v>
      </c>
      <c r="G2" s="151" t="s">
        <v>120</v>
      </c>
      <c r="H2" s="152" t="s">
        <v>35</v>
      </c>
      <c r="I2" s="147" t="s">
        <v>36</v>
      </c>
      <c r="J2" s="153" t="s">
        <v>37</v>
      </c>
      <c r="K2" s="794"/>
      <c r="L2" s="795"/>
      <c r="M2" s="795"/>
    </row>
    <row r="3" spans="1:13" ht="36" customHeight="1">
      <c r="A3" s="154" t="s">
        <v>131</v>
      </c>
      <c r="B3" s="155">
        <v>205.2</v>
      </c>
      <c r="C3" s="156">
        <v>206.4</v>
      </c>
      <c r="D3" s="157">
        <v>203.2</v>
      </c>
      <c r="E3" s="155">
        <v>174.1</v>
      </c>
      <c r="F3" s="728">
        <v>178</v>
      </c>
      <c r="G3" s="157">
        <v>171.7</v>
      </c>
      <c r="H3" s="158">
        <v>166.1</v>
      </c>
      <c r="I3" s="159">
        <v>167</v>
      </c>
      <c r="J3" s="160">
        <v>162.6</v>
      </c>
      <c r="K3" s="794"/>
      <c r="L3" s="795"/>
      <c r="M3" s="795"/>
    </row>
    <row r="4" spans="1:13" ht="36" customHeight="1">
      <c r="A4" s="190" t="s">
        <v>137</v>
      </c>
      <c r="B4" s="191">
        <v>204.4</v>
      </c>
      <c r="C4" s="192">
        <v>206.8</v>
      </c>
      <c r="D4" s="193">
        <v>201.1</v>
      </c>
      <c r="E4" s="729">
        <v>182</v>
      </c>
      <c r="F4" s="586">
        <v>177.9</v>
      </c>
      <c r="G4" s="193">
        <v>184.4</v>
      </c>
      <c r="H4" s="194">
        <v>174.1</v>
      </c>
      <c r="I4" s="195">
        <v>174.3</v>
      </c>
      <c r="J4" s="196">
        <v>173.8</v>
      </c>
      <c r="K4" s="205"/>
      <c r="L4" s="205"/>
      <c r="M4" s="205"/>
    </row>
    <row r="5" spans="1:13" ht="36" customHeight="1">
      <c r="A5" s="190" t="s">
        <v>173</v>
      </c>
      <c r="B5" s="191">
        <v>207.2</v>
      </c>
      <c r="C5" s="726">
        <v>208</v>
      </c>
      <c r="D5" s="727">
        <v>206</v>
      </c>
      <c r="E5" s="585">
        <v>186</v>
      </c>
      <c r="F5" s="192">
        <v>184.2</v>
      </c>
      <c r="G5" s="193">
        <v>186.9</v>
      </c>
      <c r="H5" s="194">
        <v>178.5</v>
      </c>
      <c r="I5" s="195">
        <v>178.7</v>
      </c>
      <c r="J5" s="196">
        <v>177.7</v>
      </c>
    </row>
    <row r="6" spans="1:13" ht="36" customHeight="1">
      <c r="A6" s="190" t="s">
        <v>180</v>
      </c>
      <c r="B6" s="191">
        <v>207.3</v>
      </c>
      <c r="C6" s="726">
        <v>209</v>
      </c>
      <c r="D6" s="193">
        <v>204.6</v>
      </c>
      <c r="E6" s="585">
        <v>182.7</v>
      </c>
      <c r="F6" s="726">
        <v>183</v>
      </c>
      <c r="G6" s="193">
        <v>182.5</v>
      </c>
      <c r="H6" s="194">
        <v>168</v>
      </c>
      <c r="I6" s="195">
        <v>169.6</v>
      </c>
      <c r="J6" s="196">
        <v>164.7</v>
      </c>
    </row>
    <row r="7" spans="1:13" ht="36" customHeight="1" thickBot="1">
      <c r="A7" s="738" t="s">
        <v>193</v>
      </c>
      <c r="B7" s="739">
        <v>207.1</v>
      </c>
      <c r="C7" s="740">
        <v>208.4</v>
      </c>
      <c r="D7" s="741">
        <v>205.6</v>
      </c>
      <c r="E7" s="742">
        <v>186.7</v>
      </c>
      <c r="F7" s="743">
        <v>184.6</v>
      </c>
      <c r="G7" s="744">
        <v>187.7</v>
      </c>
      <c r="H7" s="745">
        <v>171.8</v>
      </c>
      <c r="I7" s="746">
        <v>170.8</v>
      </c>
      <c r="J7" s="747">
        <v>173.6</v>
      </c>
    </row>
    <row r="8" spans="1:13" ht="36" customHeight="1" thickBot="1">
      <c r="A8" s="183" t="s">
        <v>202</v>
      </c>
      <c r="B8" s="184">
        <v>210.4</v>
      </c>
      <c r="C8" s="546">
        <v>211.7</v>
      </c>
      <c r="D8" s="547">
        <v>208.7</v>
      </c>
      <c r="E8" s="548">
        <v>190.6</v>
      </c>
      <c r="F8" s="185">
        <v>190.6</v>
      </c>
      <c r="G8" s="186">
        <v>190.7</v>
      </c>
      <c r="H8" s="187">
        <v>174.2</v>
      </c>
      <c r="I8" s="188">
        <v>175</v>
      </c>
      <c r="J8" s="189">
        <v>172.4</v>
      </c>
    </row>
    <row r="18" spans="1:1" ht="14.25" customHeight="1"/>
    <row r="26" spans="1:1">
      <c r="A26" s="1"/>
    </row>
    <row r="35" ht="15.75" customHeight="1"/>
    <row r="49" spans="3:15">
      <c r="C49" s="780"/>
      <c r="D49" s="780"/>
      <c r="E49" s="780"/>
      <c r="F49" s="780"/>
      <c r="G49" s="780"/>
      <c r="H49" s="780"/>
      <c r="I49" s="780"/>
      <c r="J49" s="780"/>
      <c r="K49" s="780"/>
      <c r="L49" s="780"/>
      <c r="M49" s="780"/>
      <c r="N49" s="780"/>
      <c r="O49" s="780"/>
    </row>
    <row r="96" spans="1:15">
      <c r="A96" s="780">
        <v>2</v>
      </c>
      <c r="B96" s="780"/>
      <c r="C96" s="780"/>
      <c r="D96" s="780"/>
      <c r="E96" s="780"/>
      <c r="F96" s="780"/>
      <c r="G96" s="780"/>
      <c r="H96" s="780"/>
      <c r="I96" s="780"/>
      <c r="J96" s="780"/>
      <c r="K96" s="780"/>
      <c r="L96" s="780"/>
      <c r="M96" s="780"/>
      <c r="N96" s="780"/>
      <c r="O96" s="780"/>
    </row>
  </sheetData>
  <protectedRanges>
    <protectedRange sqref="B7:J8" name="範囲1"/>
  </protectedRanges>
  <mergeCells count="3">
    <mergeCell ref="K2:M3"/>
    <mergeCell ref="C49:O49"/>
    <mergeCell ref="A96:O96"/>
  </mergeCells>
  <phoneticPr fontId="2"/>
  <pageMargins left="0.71" right="0.21" top="0.75" bottom="0.47" header="0.3" footer="0.3"/>
  <pageSetup paperSize="9" scale="5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46"/>
  <sheetViews>
    <sheetView view="pageBreakPreview" topLeftCell="A27" zoomScaleNormal="100" zoomScaleSheetLayoutView="100" workbookViewId="0">
      <selection activeCell="B40" sqref="B40"/>
    </sheetView>
  </sheetViews>
  <sheetFormatPr defaultRowHeight="13.2"/>
  <cols>
    <col min="1" max="1" width="17.33203125" customWidth="1"/>
    <col min="2" max="2" width="18.88671875" customWidth="1"/>
    <col min="3" max="3" width="20.109375" customWidth="1"/>
    <col min="4" max="4" width="19.44140625" customWidth="1"/>
    <col min="5" max="5" width="11.77734375" customWidth="1"/>
  </cols>
  <sheetData>
    <row r="2" spans="1:5" ht="14.4">
      <c r="A2" s="797" t="s">
        <v>203</v>
      </c>
      <c r="B2" s="797"/>
      <c r="C2" s="797"/>
      <c r="D2" s="538" t="s">
        <v>159</v>
      </c>
      <c r="E2" s="536"/>
    </row>
    <row r="3" spans="1:5" ht="47.25" customHeight="1">
      <c r="A3" s="35"/>
      <c r="B3" s="38" t="s">
        <v>42</v>
      </c>
      <c r="C3" s="39" t="s">
        <v>43</v>
      </c>
      <c r="D3" s="37" t="s">
        <v>41</v>
      </c>
    </row>
    <row r="4" spans="1:5" ht="21.75" customHeight="1">
      <c r="A4" s="36" t="s">
        <v>9</v>
      </c>
      <c r="B4" s="343">
        <v>206.4</v>
      </c>
      <c r="C4" s="343">
        <v>199</v>
      </c>
      <c r="D4" s="344">
        <f>C4/B4*100</f>
        <v>96.414728682170534</v>
      </c>
    </row>
    <row r="5" spans="1:5" ht="21.75" customHeight="1">
      <c r="A5" s="32" t="s">
        <v>26</v>
      </c>
      <c r="B5" s="343">
        <v>237.1</v>
      </c>
      <c r="C5" s="343">
        <v>231.4</v>
      </c>
      <c r="D5" s="344">
        <f>C5/B5*100</f>
        <v>97.595951075495577</v>
      </c>
    </row>
    <row r="6" spans="1:5" ht="21.75" customHeight="1">
      <c r="A6" s="33" t="s">
        <v>11</v>
      </c>
      <c r="B6" s="343">
        <v>211.9</v>
      </c>
      <c r="C6" s="343">
        <v>209.1</v>
      </c>
      <c r="D6" s="344">
        <f>C6/B6*100</f>
        <v>98.678621991505423</v>
      </c>
    </row>
    <row r="7" spans="1:5" ht="21.75" customHeight="1">
      <c r="A7" s="34" t="s">
        <v>27</v>
      </c>
      <c r="B7" s="343">
        <v>184.8</v>
      </c>
      <c r="C7" s="343">
        <v>190.4</v>
      </c>
      <c r="D7" s="344">
        <f>C7/B7*100</f>
        <v>103.03030303030303</v>
      </c>
    </row>
    <row r="8" spans="1:5" ht="21.75" customHeight="1">
      <c r="A8" s="33" t="s">
        <v>10</v>
      </c>
      <c r="B8" s="345">
        <v>172</v>
      </c>
      <c r="C8" s="345">
        <v>174</v>
      </c>
      <c r="D8" s="344">
        <f>C8/B8*100</f>
        <v>101.16279069767442</v>
      </c>
    </row>
    <row r="10" spans="1:5" ht="47.25" customHeight="1">
      <c r="A10" s="35"/>
      <c r="B10" s="38" t="s">
        <v>42</v>
      </c>
      <c r="C10" s="40" t="s">
        <v>44</v>
      </c>
      <c r="D10" s="37" t="s">
        <v>41</v>
      </c>
    </row>
    <row r="11" spans="1:5" ht="21.75" customHeight="1">
      <c r="A11" s="36" t="s">
        <v>9</v>
      </c>
      <c r="B11" s="343">
        <v>206.4</v>
      </c>
      <c r="C11" s="343">
        <v>197</v>
      </c>
      <c r="D11" s="344">
        <f>C11/B11*100</f>
        <v>95.445736434108525</v>
      </c>
    </row>
    <row r="12" spans="1:5" ht="21.75" customHeight="1">
      <c r="A12" s="32" t="s">
        <v>26</v>
      </c>
      <c r="B12" s="343">
        <v>237.1</v>
      </c>
      <c r="C12" s="343">
        <v>222.5</v>
      </c>
      <c r="D12" s="344">
        <f>C12/B12*100</f>
        <v>93.842260649514969</v>
      </c>
    </row>
    <row r="13" spans="1:5" ht="21.75" customHeight="1">
      <c r="A13" s="33" t="s">
        <v>11</v>
      </c>
      <c r="B13" s="343">
        <v>211.9</v>
      </c>
      <c r="C13" s="343">
        <v>207.7</v>
      </c>
      <c r="D13" s="344">
        <f>C13/B13*100</f>
        <v>98.017932987258121</v>
      </c>
    </row>
    <row r="14" spans="1:5" ht="21.75" customHeight="1">
      <c r="A14" s="34" t="s">
        <v>27</v>
      </c>
      <c r="B14" s="343">
        <v>184.8</v>
      </c>
      <c r="C14" s="343">
        <v>195</v>
      </c>
      <c r="D14" s="344">
        <f>C14/B14*100</f>
        <v>105.5194805194805</v>
      </c>
    </row>
    <row r="15" spans="1:5" ht="21.75" customHeight="1">
      <c r="A15" s="33" t="s">
        <v>10</v>
      </c>
      <c r="B15" s="345">
        <v>172</v>
      </c>
      <c r="C15" s="345">
        <v>180</v>
      </c>
      <c r="D15" s="344">
        <f>C15/B15*100</f>
        <v>104.65116279069768</v>
      </c>
    </row>
    <row r="16" spans="1:5" ht="21.75" customHeight="1">
      <c r="A16" s="528"/>
      <c r="B16" s="529"/>
      <c r="C16" s="529"/>
      <c r="D16" s="530"/>
    </row>
    <row r="17" spans="1:4" ht="21.75" customHeight="1">
      <c r="A17" s="528"/>
      <c r="B17" s="529"/>
      <c r="C17" s="529"/>
      <c r="D17" s="530"/>
    </row>
    <row r="18" spans="1:4" ht="21.75" customHeight="1">
      <c r="A18" s="528"/>
      <c r="B18" s="529"/>
      <c r="C18" s="529"/>
      <c r="D18" s="530"/>
    </row>
    <row r="19" spans="1:4" ht="21.75" customHeight="1">
      <c r="A19" s="528"/>
      <c r="B19" s="529"/>
      <c r="C19" s="529"/>
      <c r="D19" s="530"/>
    </row>
    <row r="20" spans="1:4" ht="21.75" customHeight="1">
      <c r="A20" s="528"/>
      <c r="B20" s="529"/>
      <c r="C20" s="529"/>
      <c r="D20" s="530"/>
    </row>
    <row r="21" spans="1:4" ht="21.75" customHeight="1">
      <c r="A21" s="528"/>
      <c r="B21" s="529"/>
      <c r="C21" s="529"/>
      <c r="D21" s="530"/>
    </row>
    <row r="22" spans="1:4" ht="21.75" customHeight="1">
      <c r="A22" s="528"/>
      <c r="B22" s="529"/>
      <c r="C22" s="529"/>
      <c r="D22" s="530"/>
    </row>
    <row r="23" spans="1:4" ht="21.75" customHeight="1">
      <c r="A23" s="528"/>
      <c r="B23" s="529"/>
      <c r="C23" s="529"/>
      <c r="D23" s="530"/>
    </row>
    <row r="24" spans="1:4" ht="21.75" customHeight="1">
      <c r="A24" s="528"/>
      <c r="B24" s="529"/>
      <c r="C24" s="529"/>
      <c r="D24" s="530"/>
    </row>
    <row r="25" spans="1:4" ht="21.75" customHeight="1">
      <c r="A25" s="528"/>
      <c r="B25" s="529"/>
      <c r="C25" s="529"/>
      <c r="D25" s="530"/>
    </row>
    <row r="26" spans="1:4" ht="21.75" customHeight="1">
      <c r="A26" s="528"/>
      <c r="B26" s="529"/>
      <c r="C26" s="529"/>
      <c r="D26" s="530"/>
    </row>
    <row r="27" spans="1:4" ht="21.75" customHeight="1">
      <c r="A27" s="528"/>
      <c r="B27" s="529"/>
      <c r="C27" s="529"/>
      <c r="D27" s="530"/>
    </row>
    <row r="28" spans="1:4" ht="21.75" customHeight="1">
      <c r="A28" s="528"/>
      <c r="B28" s="529"/>
      <c r="C28" s="529"/>
      <c r="D28" s="530"/>
    </row>
    <row r="29" spans="1:4" ht="21.75" customHeight="1">
      <c r="A29" s="528"/>
      <c r="B29" s="529"/>
      <c r="C29" s="529"/>
      <c r="D29" s="530"/>
    </row>
    <row r="30" spans="1:4" ht="21.75" customHeight="1">
      <c r="A30" s="528"/>
      <c r="B30" s="529"/>
      <c r="C30" s="529"/>
      <c r="D30" s="530"/>
    </row>
    <row r="31" spans="1:4" ht="21.75" customHeight="1">
      <c r="A31" s="528"/>
      <c r="B31" s="529"/>
      <c r="C31" s="529"/>
      <c r="D31" s="530"/>
    </row>
    <row r="32" spans="1:4" ht="21.75" customHeight="1">
      <c r="A32" s="528"/>
      <c r="B32" s="529"/>
      <c r="C32" s="529"/>
      <c r="D32" s="530"/>
    </row>
    <row r="33" spans="1:6" ht="21.75" customHeight="1">
      <c r="A33" s="528"/>
      <c r="B33" s="529"/>
      <c r="C33" s="529"/>
      <c r="D33" s="530"/>
    </row>
    <row r="34" spans="1:6" ht="21.75" customHeight="1">
      <c r="A34" s="528"/>
      <c r="B34" s="529"/>
      <c r="C34" s="529"/>
      <c r="D34" s="530"/>
    </row>
    <row r="35" spans="1:6" ht="21.75" customHeight="1">
      <c r="A35" s="528"/>
      <c r="B35" s="529"/>
      <c r="C35" s="529"/>
      <c r="D35" s="530"/>
    </row>
    <row r="36" spans="1:6" ht="21.75" customHeight="1">
      <c r="A36" s="528"/>
      <c r="B36" s="529"/>
      <c r="C36" s="529"/>
      <c r="D36" s="530"/>
    </row>
    <row r="37" spans="1:6" ht="21.75" customHeight="1">
      <c r="A37" s="528"/>
      <c r="B37" s="529"/>
      <c r="C37" s="529"/>
      <c r="D37" s="530"/>
    </row>
    <row r="38" spans="1:6" ht="21.75" customHeight="1">
      <c r="A38" s="528"/>
      <c r="B38" s="529"/>
      <c r="C38" s="529"/>
      <c r="D38" s="530"/>
    </row>
    <row r="39" spans="1:6" ht="21.75" customHeight="1">
      <c r="A39" s="528"/>
      <c r="B39" s="529"/>
      <c r="C39" s="529"/>
      <c r="D39" s="530"/>
    </row>
    <row r="40" spans="1:6" ht="21.75" customHeight="1">
      <c r="A40" s="528"/>
      <c r="B40" s="529"/>
      <c r="C40" s="529"/>
      <c r="D40" s="530"/>
    </row>
    <row r="41" spans="1:6" ht="21.75" customHeight="1">
      <c r="A41" s="528"/>
      <c r="B41" s="529"/>
      <c r="C41" s="529"/>
      <c r="D41" s="530"/>
    </row>
    <row r="42" spans="1:6" ht="21.75" customHeight="1">
      <c r="A42" s="528"/>
      <c r="B42" s="529"/>
      <c r="C42" s="529"/>
      <c r="D42" s="530"/>
    </row>
    <row r="43" spans="1:6" ht="21.75" customHeight="1">
      <c r="A43" s="528"/>
      <c r="B43" s="529"/>
      <c r="C43" s="529"/>
      <c r="D43" s="530"/>
    </row>
    <row r="44" spans="1:6" ht="21.75" customHeight="1">
      <c r="A44" s="528"/>
      <c r="B44" s="529"/>
      <c r="C44" s="529"/>
      <c r="D44" s="530"/>
    </row>
    <row r="45" spans="1:6" ht="21.75" customHeight="1">
      <c r="A45" s="796"/>
      <c r="B45" s="796"/>
      <c r="C45" s="796"/>
      <c r="D45" s="796"/>
      <c r="E45" s="796"/>
    </row>
    <row r="46" spans="1:6" ht="14.25" customHeight="1">
      <c r="A46" s="780">
        <v>3</v>
      </c>
      <c r="B46" s="780"/>
      <c r="C46" s="780"/>
      <c r="D46" s="780"/>
      <c r="E46" s="780"/>
      <c r="F46" s="780"/>
    </row>
  </sheetData>
  <protectedRanges>
    <protectedRange sqref="C11:C15" name="範囲2"/>
    <protectedRange sqref="B4:C8 B11:B15" name="範囲1"/>
  </protectedRanges>
  <mergeCells count="3">
    <mergeCell ref="A45:E45"/>
    <mergeCell ref="A2:C2"/>
    <mergeCell ref="A46:F46"/>
  </mergeCells>
  <phoneticPr fontId="2"/>
  <pageMargins left="1.35" right="0.7" top="0.75" bottom="0.47" header="0.3" footer="0.3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4"/>
  <sheetViews>
    <sheetView tabSelected="1" view="pageBreakPreview" zoomScale="60" zoomScaleNormal="100" workbookViewId="0">
      <pane xSplit="1" ySplit="2" topLeftCell="B30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RowHeight="13.2"/>
  <cols>
    <col min="1" max="1" width="5.77734375" customWidth="1"/>
    <col min="2" max="2" width="37.44140625" bestFit="1" customWidth="1"/>
    <col min="3" max="6" width="11.6640625" customWidth="1"/>
    <col min="7" max="7" width="11.77734375" customWidth="1"/>
  </cols>
  <sheetData>
    <row r="1" spans="1:7" ht="16.5" customHeight="1" thickBot="1">
      <c r="A1" s="801" t="s">
        <v>206</v>
      </c>
      <c r="B1" s="802"/>
      <c r="C1" s="802"/>
      <c r="D1" s="802"/>
      <c r="E1" s="802"/>
      <c r="F1" s="802"/>
      <c r="G1" s="802"/>
    </row>
    <row r="2" spans="1:7" ht="27" thickBot="1">
      <c r="A2" s="8" t="s">
        <v>28</v>
      </c>
      <c r="B2" s="211" t="s">
        <v>29</v>
      </c>
      <c r="C2" s="212" t="s">
        <v>9</v>
      </c>
      <c r="D2" s="210" t="s">
        <v>10</v>
      </c>
      <c r="E2" s="10" t="s">
        <v>27</v>
      </c>
      <c r="F2" s="11" t="s">
        <v>11</v>
      </c>
      <c r="G2" s="12" t="s">
        <v>26</v>
      </c>
    </row>
    <row r="3" spans="1:7" ht="15.75" customHeight="1" thickBot="1">
      <c r="A3" s="803" t="s">
        <v>22</v>
      </c>
      <c r="B3" s="13" t="s">
        <v>0</v>
      </c>
      <c r="C3" s="346">
        <v>202.2</v>
      </c>
      <c r="D3" s="347">
        <v>174.2</v>
      </c>
      <c r="E3" s="347">
        <v>190.6</v>
      </c>
      <c r="F3" s="347">
        <v>210.4</v>
      </c>
      <c r="G3" s="348">
        <v>235.6</v>
      </c>
    </row>
    <row r="4" spans="1:7">
      <c r="A4" s="803"/>
      <c r="B4" s="4" t="s">
        <v>1</v>
      </c>
      <c r="C4" s="349">
        <v>211.4</v>
      </c>
      <c r="D4" s="608" t="s">
        <v>12</v>
      </c>
      <c r="E4" s="608" t="s">
        <v>12</v>
      </c>
      <c r="F4" s="350">
        <v>210</v>
      </c>
      <c r="G4" s="610">
        <v>220</v>
      </c>
    </row>
    <row r="5" spans="1:7">
      <c r="A5" s="803"/>
      <c r="B5" s="7" t="s">
        <v>2</v>
      </c>
      <c r="C5" s="352">
        <v>201.8</v>
      </c>
      <c r="D5" s="353">
        <v>173.8</v>
      </c>
      <c r="E5" s="353">
        <v>202.9</v>
      </c>
      <c r="F5" s="353">
        <v>213.6</v>
      </c>
      <c r="G5" s="354">
        <v>239.6</v>
      </c>
    </row>
    <row r="6" spans="1:7">
      <c r="A6" s="803"/>
      <c r="B6" s="7" t="s">
        <v>3</v>
      </c>
      <c r="C6" s="352">
        <v>200.1</v>
      </c>
      <c r="D6" s="353">
        <v>173.1</v>
      </c>
      <c r="E6" s="353">
        <v>192.6</v>
      </c>
      <c r="F6" s="353">
        <v>214.5</v>
      </c>
      <c r="G6" s="354">
        <v>236.4</v>
      </c>
    </row>
    <row r="7" spans="1:7">
      <c r="A7" s="803"/>
      <c r="B7" s="7" t="s">
        <v>4</v>
      </c>
      <c r="C7" s="352">
        <v>209.5</v>
      </c>
      <c r="D7" s="353">
        <v>167.8</v>
      </c>
      <c r="E7" s="353">
        <v>185.1</v>
      </c>
      <c r="F7" s="353">
        <v>206.2</v>
      </c>
      <c r="G7" s="354">
        <v>235</v>
      </c>
    </row>
    <row r="8" spans="1:7">
      <c r="A8" s="803"/>
      <c r="B8" s="7" t="s">
        <v>5</v>
      </c>
      <c r="C8" s="352">
        <v>209.5</v>
      </c>
      <c r="D8" s="353">
        <v>183.2</v>
      </c>
      <c r="E8" s="353">
        <v>185</v>
      </c>
      <c r="F8" s="353">
        <v>210.8</v>
      </c>
      <c r="G8" s="354">
        <v>231.3</v>
      </c>
    </row>
    <row r="9" spans="1:7">
      <c r="A9" s="803"/>
      <c r="B9" s="7" t="s">
        <v>6</v>
      </c>
      <c r="C9" s="352">
        <v>197.2</v>
      </c>
      <c r="D9" s="353">
        <v>178.3</v>
      </c>
      <c r="E9" s="353">
        <v>191.7</v>
      </c>
      <c r="F9" s="353">
        <v>212.5</v>
      </c>
      <c r="G9" s="609">
        <v>251.4</v>
      </c>
    </row>
    <row r="10" spans="1:7">
      <c r="A10" s="803"/>
      <c r="B10" s="7" t="s">
        <v>7</v>
      </c>
      <c r="C10" s="352">
        <v>207.7</v>
      </c>
      <c r="D10" s="353">
        <v>177.2</v>
      </c>
      <c r="E10" s="353">
        <v>189.2</v>
      </c>
      <c r="F10" s="353">
        <v>212.7</v>
      </c>
      <c r="G10" s="354">
        <v>235.3</v>
      </c>
    </row>
    <row r="11" spans="1:7">
      <c r="A11" s="803"/>
      <c r="B11" s="7" t="s">
        <v>21</v>
      </c>
      <c r="C11" s="352">
        <v>205.3</v>
      </c>
      <c r="D11" s="355">
        <v>161.4</v>
      </c>
      <c r="E11" s="353">
        <v>170</v>
      </c>
      <c r="F11" s="353">
        <v>206.1</v>
      </c>
      <c r="G11" s="354">
        <v>221.4</v>
      </c>
    </row>
    <row r="12" spans="1:7">
      <c r="A12" s="803"/>
      <c r="B12" s="7" t="s">
        <v>20</v>
      </c>
      <c r="C12" s="352">
        <v>206.5</v>
      </c>
      <c r="D12" s="353">
        <v>194</v>
      </c>
      <c r="E12" s="353">
        <v>189.2</v>
      </c>
      <c r="F12" s="353">
        <v>209</v>
      </c>
      <c r="G12" s="609">
        <v>200</v>
      </c>
    </row>
    <row r="13" spans="1:7">
      <c r="A13" s="803"/>
      <c r="B13" s="7" t="s">
        <v>19</v>
      </c>
      <c r="C13" s="352">
        <v>212.4</v>
      </c>
      <c r="D13" s="353">
        <v>174.1</v>
      </c>
      <c r="E13" s="353">
        <v>186.5</v>
      </c>
      <c r="F13" s="353">
        <v>212.8</v>
      </c>
      <c r="G13" s="354">
        <v>239.5</v>
      </c>
    </row>
    <row r="14" spans="1:7">
      <c r="A14" s="803"/>
      <c r="B14" s="7" t="s">
        <v>18</v>
      </c>
      <c r="C14" s="352">
        <v>184.9</v>
      </c>
      <c r="D14" s="353">
        <v>166.7</v>
      </c>
      <c r="E14" s="353">
        <v>178.8</v>
      </c>
      <c r="F14" s="353">
        <v>206.1</v>
      </c>
      <c r="G14" s="609" t="s">
        <v>187</v>
      </c>
    </row>
    <row r="15" spans="1:7">
      <c r="A15" s="803"/>
      <c r="B15" s="7" t="s">
        <v>17</v>
      </c>
      <c r="C15" s="352">
        <v>184.1</v>
      </c>
      <c r="D15" s="353">
        <v>175.7</v>
      </c>
      <c r="E15" s="353">
        <v>171.6</v>
      </c>
      <c r="F15" s="353">
        <v>199.5</v>
      </c>
      <c r="G15" s="609">
        <v>213</v>
      </c>
    </row>
    <row r="16" spans="1:7">
      <c r="A16" s="803"/>
      <c r="B16" s="7" t="s">
        <v>16</v>
      </c>
      <c r="C16" s="352">
        <v>205.2</v>
      </c>
      <c r="D16" s="355" t="s">
        <v>204</v>
      </c>
      <c r="E16" s="353">
        <v>198.2</v>
      </c>
      <c r="F16" s="353">
        <v>211.9</v>
      </c>
      <c r="G16" s="354">
        <v>205.1</v>
      </c>
    </row>
    <row r="17" spans="1:7">
      <c r="A17" s="803"/>
      <c r="B17" s="7" t="s">
        <v>15</v>
      </c>
      <c r="C17" s="352">
        <v>201.8</v>
      </c>
      <c r="D17" s="353">
        <v>170.5</v>
      </c>
      <c r="E17" s="353">
        <v>197.5</v>
      </c>
      <c r="F17" s="353">
        <v>211.7</v>
      </c>
      <c r="G17" s="354">
        <v>222.9</v>
      </c>
    </row>
    <row r="18" spans="1:7">
      <c r="A18" s="803"/>
      <c r="B18" s="7" t="s">
        <v>14</v>
      </c>
      <c r="C18" s="352">
        <v>184.4</v>
      </c>
      <c r="D18" s="353">
        <v>151.4</v>
      </c>
      <c r="E18" s="353">
        <v>174.6</v>
      </c>
      <c r="F18" s="353">
        <v>189</v>
      </c>
      <c r="G18" s="609">
        <v>176.3</v>
      </c>
    </row>
    <row r="19" spans="1:7" ht="13.8" thickBot="1">
      <c r="A19" s="804"/>
      <c r="B19" s="6" t="s">
        <v>13</v>
      </c>
      <c r="C19" s="357">
        <v>200.3</v>
      </c>
      <c r="D19" s="358">
        <v>179.7</v>
      </c>
      <c r="E19" s="358">
        <v>189.4</v>
      </c>
      <c r="F19" s="358">
        <v>210.6</v>
      </c>
      <c r="G19" s="549">
        <v>224.3</v>
      </c>
    </row>
    <row r="20" spans="1:7" ht="15.75" customHeight="1" thickBot="1">
      <c r="A20" s="798" t="s">
        <v>23</v>
      </c>
      <c r="B20" s="14" t="s">
        <v>0</v>
      </c>
      <c r="C20" s="346">
        <v>206.4</v>
      </c>
      <c r="D20" s="347">
        <v>172</v>
      </c>
      <c r="E20" s="347">
        <v>184.8</v>
      </c>
      <c r="F20" s="347">
        <v>211.9</v>
      </c>
      <c r="G20" s="348">
        <v>237.1</v>
      </c>
    </row>
    <row r="21" spans="1:7">
      <c r="A21" s="799"/>
      <c r="B21" s="4" t="s">
        <v>1</v>
      </c>
      <c r="C21" s="359" t="s">
        <v>188</v>
      </c>
      <c r="D21" s="608" t="s">
        <v>12</v>
      </c>
      <c r="E21" s="608" t="s">
        <v>12</v>
      </c>
      <c r="F21" s="608" t="s">
        <v>189</v>
      </c>
      <c r="G21" s="610" t="s">
        <v>188</v>
      </c>
    </row>
    <row r="22" spans="1:7">
      <c r="A22" s="799"/>
      <c r="B22" s="7" t="s">
        <v>2</v>
      </c>
      <c r="C22" s="352">
        <v>210.6</v>
      </c>
      <c r="D22" s="353">
        <v>167</v>
      </c>
      <c r="E22" s="353">
        <v>202.9</v>
      </c>
      <c r="F22" s="353">
        <v>215.6</v>
      </c>
      <c r="G22" s="354">
        <v>241.8</v>
      </c>
    </row>
    <row r="23" spans="1:7">
      <c r="A23" s="799"/>
      <c r="B23" s="7" t="s">
        <v>3</v>
      </c>
      <c r="C23" s="352">
        <v>201.5</v>
      </c>
      <c r="D23" s="353">
        <v>167.8</v>
      </c>
      <c r="E23" s="353">
        <v>183.9</v>
      </c>
      <c r="F23" s="353">
        <v>216.8</v>
      </c>
      <c r="G23" s="354">
        <v>237.2</v>
      </c>
    </row>
    <row r="24" spans="1:7">
      <c r="A24" s="799"/>
      <c r="B24" s="7" t="s">
        <v>4</v>
      </c>
      <c r="C24" s="352">
        <v>208.3</v>
      </c>
      <c r="D24" s="353">
        <v>167.8</v>
      </c>
      <c r="E24" s="353">
        <v>185.1</v>
      </c>
      <c r="F24" s="353">
        <v>203.3</v>
      </c>
      <c r="G24" s="354">
        <v>234.9</v>
      </c>
    </row>
    <row r="25" spans="1:7">
      <c r="A25" s="799"/>
      <c r="B25" s="7" t="s">
        <v>5</v>
      </c>
      <c r="C25" s="352">
        <v>216.2</v>
      </c>
      <c r="D25" s="355">
        <v>129.19999999999999</v>
      </c>
      <c r="E25" s="353">
        <v>196.8</v>
      </c>
      <c r="F25" s="353">
        <v>214.3</v>
      </c>
      <c r="G25" s="354">
        <v>233.1</v>
      </c>
    </row>
    <row r="26" spans="1:7">
      <c r="A26" s="799"/>
      <c r="B26" s="7" t="s">
        <v>6</v>
      </c>
      <c r="C26" s="352">
        <v>200.5</v>
      </c>
      <c r="D26" s="353">
        <v>180.9</v>
      </c>
      <c r="E26" s="355">
        <v>175</v>
      </c>
      <c r="F26" s="353">
        <v>212.4</v>
      </c>
      <c r="G26" s="354">
        <v>251.4</v>
      </c>
    </row>
    <row r="27" spans="1:7">
      <c r="A27" s="799"/>
      <c r="B27" s="7" t="s">
        <v>7</v>
      </c>
      <c r="C27" s="352">
        <v>206.4</v>
      </c>
      <c r="D27" s="353">
        <v>174.1</v>
      </c>
      <c r="E27" s="353">
        <v>184.6</v>
      </c>
      <c r="F27" s="353">
        <v>210.4</v>
      </c>
      <c r="G27" s="354">
        <v>233.4</v>
      </c>
    </row>
    <row r="28" spans="1:7">
      <c r="A28" s="799"/>
      <c r="B28" s="7" t="s">
        <v>21</v>
      </c>
      <c r="C28" s="352">
        <v>207.6</v>
      </c>
      <c r="D28" s="355">
        <v>170</v>
      </c>
      <c r="E28" s="353">
        <v>170</v>
      </c>
      <c r="F28" s="353">
        <v>208</v>
      </c>
      <c r="G28" s="354">
        <v>221.4</v>
      </c>
    </row>
    <row r="29" spans="1:7">
      <c r="A29" s="799"/>
      <c r="B29" s="7" t="s">
        <v>20</v>
      </c>
      <c r="C29" s="352">
        <v>206.7</v>
      </c>
      <c r="D29" s="353">
        <v>164</v>
      </c>
      <c r="E29" s="355">
        <v>176</v>
      </c>
      <c r="F29" s="353">
        <v>208.3</v>
      </c>
      <c r="G29" s="609" t="s">
        <v>138</v>
      </c>
    </row>
    <row r="30" spans="1:7">
      <c r="A30" s="799"/>
      <c r="B30" s="7" t="s">
        <v>19</v>
      </c>
      <c r="C30" s="352">
        <v>230</v>
      </c>
      <c r="D30" s="353">
        <v>176.2</v>
      </c>
      <c r="E30" s="353">
        <v>185.8</v>
      </c>
      <c r="F30" s="353">
        <v>221.5</v>
      </c>
      <c r="G30" s="354">
        <v>242.5</v>
      </c>
    </row>
    <row r="31" spans="1:7">
      <c r="A31" s="799"/>
      <c r="B31" s="7" t="s">
        <v>18</v>
      </c>
      <c r="C31" s="352">
        <v>195.2</v>
      </c>
      <c r="D31" s="353">
        <v>169.9</v>
      </c>
      <c r="E31" s="353">
        <v>172.9</v>
      </c>
      <c r="F31" s="353">
        <v>215.8</v>
      </c>
      <c r="G31" s="356" t="s">
        <v>138</v>
      </c>
    </row>
    <row r="32" spans="1:7">
      <c r="A32" s="799"/>
      <c r="B32" s="7" t="s">
        <v>17</v>
      </c>
      <c r="C32" s="352">
        <v>199.2</v>
      </c>
      <c r="D32" s="355" t="s">
        <v>138</v>
      </c>
      <c r="E32" s="355" t="s">
        <v>138</v>
      </c>
      <c r="F32" s="353">
        <v>198.6</v>
      </c>
      <c r="G32" s="356">
        <v>218.5</v>
      </c>
    </row>
    <row r="33" spans="1:7">
      <c r="A33" s="799"/>
      <c r="B33" s="7" t="s">
        <v>16</v>
      </c>
      <c r="C33" s="352">
        <v>222.3</v>
      </c>
      <c r="D33" s="355" t="s">
        <v>138</v>
      </c>
      <c r="E33" s="355" t="s">
        <v>138</v>
      </c>
      <c r="F33" s="353">
        <v>222.3</v>
      </c>
      <c r="G33" s="354">
        <v>227</v>
      </c>
    </row>
    <row r="34" spans="1:7">
      <c r="A34" s="799"/>
      <c r="B34" s="7" t="s">
        <v>15</v>
      </c>
      <c r="C34" s="352">
        <v>215.9</v>
      </c>
      <c r="D34" s="355" t="s">
        <v>138</v>
      </c>
      <c r="E34" s="353">
        <v>211</v>
      </c>
      <c r="F34" s="353">
        <v>216.2</v>
      </c>
      <c r="G34" s="356" t="s">
        <v>187</v>
      </c>
    </row>
    <row r="35" spans="1:7">
      <c r="A35" s="799"/>
      <c r="B35" s="7" t="s">
        <v>14</v>
      </c>
      <c r="C35" s="352">
        <v>179.7</v>
      </c>
      <c r="D35" s="353">
        <v>151.4</v>
      </c>
      <c r="E35" s="355">
        <v>173.4</v>
      </c>
      <c r="F35" s="353">
        <v>187.9</v>
      </c>
      <c r="G35" s="356">
        <v>163.30000000000001</v>
      </c>
    </row>
    <row r="36" spans="1:7" ht="13.8" thickBot="1">
      <c r="A36" s="800"/>
      <c r="B36" s="6" t="s">
        <v>13</v>
      </c>
      <c r="C36" s="349">
        <v>203.4</v>
      </c>
      <c r="D36" s="350">
        <v>182.4</v>
      </c>
      <c r="E36" s="350">
        <v>188.6</v>
      </c>
      <c r="F36" s="350">
        <v>213.8</v>
      </c>
      <c r="G36" s="360">
        <v>224.5</v>
      </c>
    </row>
    <row r="37" spans="1:7" ht="14.25" customHeight="1" thickBot="1">
      <c r="A37" s="798" t="s">
        <v>24</v>
      </c>
      <c r="B37" s="14" t="s">
        <v>0</v>
      </c>
      <c r="C37" s="346">
        <v>199</v>
      </c>
      <c r="D37" s="347">
        <v>174</v>
      </c>
      <c r="E37" s="347">
        <v>190.4</v>
      </c>
      <c r="F37" s="347">
        <v>209.1</v>
      </c>
      <c r="G37" s="348">
        <v>231.4</v>
      </c>
    </row>
    <row r="38" spans="1:7">
      <c r="A38" s="799"/>
      <c r="B38" s="4" t="s">
        <v>1</v>
      </c>
      <c r="C38" s="359">
        <v>211.4</v>
      </c>
      <c r="D38" s="351" t="s">
        <v>138</v>
      </c>
      <c r="E38" s="351" t="s">
        <v>138</v>
      </c>
      <c r="F38" s="351">
        <v>210</v>
      </c>
      <c r="G38" s="356">
        <v>220</v>
      </c>
    </row>
    <row r="39" spans="1:7">
      <c r="A39" s="799"/>
      <c r="B39" s="7" t="s">
        <v>2</v>
      </c>
      <c r="C39" s="352">
        <v>189.5</v>
      </c>
      <c r="D39" s="353">
        <v>171.7</v>
      </c>
      <c r="E39" s="355" t="s">
        <v>138</v>
      </c>
      <c r="F39" s="353">
        <v>208.8</v>
      </c>
      <c r="G39" s="356">
        <v>226</v>
      </c>
    </row>
    <row r="40" spans="1:7">
      <c r="A40" s="799"/>
      <c r="B40" s="7" t="s">
        <v>3</v>
      </c>
      <c r="C40" s="352">
        <v>200.9</v>
      </c>
      <c r="D40" s="353">
        <v>175.2</v>
      </c>
      <c r="E40" s="353">
        <v>185.2</v>
      </c>
      <c r="F40" s="353">
        <v>214.2</v>
      </c>
      <c r="G40" s="354">
        <v>234.3</v>
      </c>
    </row>
    <row r="41" spans="1:7">
      <c r="A41" s="799"/>
      <c r="B41" s="7" t="s">
        <v>4</v>
      </c>
      <c r="C41" s="361">
        <v>204.7</v>
      </c>
      <c r="D41" s="355" t="s">
        <v>138</v>
      </c>
      <c r="E41" s="355" t="s">
        <v>138</v>
      </c>
      <c r="F41" s="355">
        <v>204.7</v>
      </c>
      <c r="G41" s="356" t="s">
        <v>138</v>
      </c>
    </row>
    <row r="42" spans="1:7">
      <c r="A42" s="799"/>
      <c r="B42" s="7" t="s">
        <v>5</v>
      </c>
      <c r="C42" s="352">
        <v>200.4</v>
      </c>
      <c r="D42" s="353">
        <v>194</v>
      </c>
      <c r="E42" s="353">
        <v>185.5</v>
      </c>
      <c r="F42" s="353">
        <v>202.9</v>
      </c>
      <c r="G42" s="354">
        <v>232.5</v>
      </c>
    </row>
    <row r="43" spans="1:7">
      <c r="A43" s="799"/>
      <c r="B43" s="7" t="s">
        <v>6</v>
      </c>
      <c r="C43" s="352">
        <v>187.6</v>
      </c>
      <c r="D43" s="353">
        <v>173.1</v>
      </c>
      <c r="E43" s="353">
        <v>197.4</v>
      </c>
      <c r="F43" s="353">
        <v>212.7</v>
      </c>
      <c r="G43" s="356" t="s">
        <v>138</v>
      </c>
    </row>
    <row r="44" spans="1:7">
      <c r="A44" s="799"/>
      <c r="B44" s="7" t="s">
        <v>7</v>
      </c>
      <c r="C44" s="352">
        <v>210.9</v>
      </c>
      <c r="D44" s="353">
        <v>181</v>
      </c>
      <c r="E44" s="353">
        <v>191.3</v>
      </c>
      <c r="F44" s="353">
        <v>217.6</v>
      </c>
      <c r="G44" s="354">
        <v>240.5</v>
      </c>
    </row>
    <row r="45" spans="1:7">
      <c r="A45" s="799"/>
      <c r="B45" s="7" t="s">
        <v>21</v>
      </c>
      <c r="C45" s="352">
        <v>195.1</v>
      </c>
      <c r="D45" s="355">
        <v>157.9</v>
      </c>
      <c r="E45" s="355" t="s">
        <v>138</v>
      </c>
      <c r="F45" s="353">
        <v>196.9</v>
      </c>
      <c r="G45" s="356" t="s">
        <v>138</v>
      </c>
    </row>
    <row r="46" spans="1:7">
      <c r="A46" s="799"/>
      <c r="B46" s="7" t="s">
        <v>20</v>
      </c>
      <c r="C46" s="352">
        <v>211.7</v>
      </c>
      <c r="D46" s="355">
        <v>173.3</v>
      </c>
      <c r="E46" s="355">
        <v>198</v>
      </c>
      <c r="F46" s="353">
        <v>213.4</v>
      </c>
      <c r="G46" s="356" t="s">
        <v>138</v>
      </c>
    </row>
    <row r="47" spans="1:7">
      <c r="A47" s="799"/>
      <c r="B47" s="7" t="s">
        <v>19</v>
      </c>
      <c r="C47" s="352">
        <v>196.3</v>
      </c>
      <c r="D47" s="355">
        <v>173.9</v>
      </c>
      <c r="E47" s="355">
        <v>193.8</v>
      </c>
      <c r="F47" s="353">
        <v>208.6</v>
      </c>
      <c r="G47" s="354">
        <v>227.7</v>
      </c>
    </row>
    <row r="48" spans="1:7">
      <c r="A48" s="799"/>
      <c r="B48" s="7" t="s">
        <v>18</v>
      </c>
      <c r="C48" s="352">
        <v>177.9</v>
      </c>
      <c r="D48" s="353">
        <v>159.1</v>
      </c>
      <c r="E48" s="353">
        <v>180.9</v>
      </c>
      <c r="F48" s="353">
        <v>185.5</v>
      </c>
      <c r="G48" s="356" t="s">
        <v>138</v>
      </c>
    </row>
    <row r="49" spans="1:7">
      <c r="A49" s="799"/>
      <c r="B49" s="7" t="s">
        <v>17</v>
      </c>
      <c r="C49" s="352">
        <v>181.6</v>
      </c>
      <c r="D49" s="353">
        <v>176.1</v>
      </c>
      <c r="E49" s="353">
        <v>166.2</v>
      </c>
      <c r="F49" s="353">
        <v>207.7</v>
      </c>
      <c r="G49" s="356">
        <v>202</v>
      </c>
    </row>
    <row r="50" spans="1:7">
      <c r="A50" s="799"/>
      <c r="B50" s="7" t="s">
        <v>16</v>
      </c>
      <c r="C50" s="352">
        <v>212.3</v>
      </c>
      <c r="D50" s="355" t="s">
        <v>138</v>
      </c>
      <c r="E50" s="353">
        <v>235</v>
      </c>
      <c r="F50" s="353">
        <v>200.8</v>
      </c>
      <c r="G50" s="356">
        <v>199.6</v>
      </c>
    </row>
    <row r="51" spans="1:7">
      <c r="A51" s="799"/>
      <c r="B51" s="7" t="s">
        <v>15</v>
      </c>
      <c r="C51" s="352">
        <v>200.8</v>
      </c>
      <c r="D51" s="353">
        <v>173.1</v>
      </c>
      <c r="E51" s="353">
        <v>199.5</v>
      </c>
      <c r="F51" s="353">
        <v>209.6</v>
      </c>
      <c r="G51" s="356">
        <v>222.9</v>
      </c>
    </row>
    <row r="52" spans="1:7">
      <c r="A52" s="799"/>
      <c r="B52" s="7" t="s">
        <v>14</v>
      </c>
      <c r="C52" s="352">
        <v>190</v>
      </c>
      <c r="D52" s="355" t="s">
        <v>138</v>
      </c>
      <c r="E52" s="355">
        <v>176.4</v>
      </c>
      <c r="F52" s="731">
        <v>190</v>
      </c>
      <c r="G52" s="356">
        <v>198</v>
      </c>
    </row>
    <row r="53" spans="1:7" ht="13.8" thickBot="1">
      <c r="A53" s="800"/>
      <c r="B53" s="6" t="s">
        <v>13</v>
      </c>
      <c r="C53" s="349">
        <v>195.5</v>
      </c>
      <c r="D53" s="350">
        <v>179.6</v>
      </c>
      <c r="E53" s="350">
        <v>191.4</v>
      </c>
      <c r="F53" s="350">
        <v>203.4</v>
      </c>
      <c r="G53" s="356">
        <v>221</v>
      </c>
    </row>
    <row r="54" spans="1:7" ht="15.75" customHeight="1" thickBot="1">
      <c r="A54" s="798" t="s">
        <v>25</v>
      </c>
      <c r="B54" s="14" t="s">
        <v>0</v>
      </c>
      <c r="C54" s="346">
        <v>197</v>
      </c>
      <c r="D54" s="347">
        <v>180</v>
      </c>
      <c r="E54" s="347">
        <v>195</v>
      </c>
      <c r="F54" s="347">
        <v>207.7</v>
      </c>
      <c r="G54" s="348">
        <v>222.5</v>
      </c>
    </row>
    <row r="55" spans="1:7">
      <c r="A55" s="799"/>
      <c r="B55" s="4" t="s">
        <v>1</v>
      </c>
      <c r="C55" s="349" t="s">
        <v>205</v>
      </c>
      <c r="D55" s="351" t="s">
        <v>138</v>
      </c>
      <c r="E55" s="351" t="s">
        <v>138</v>
      </c>
      <c r="F55" s="351" t="s">
        <v>138</v>
      </c>
      <c r="G55" s="360" t="s">
        <v>183</v>
      </c>
    </row>
    <row r="56" spans="1:7">
      <c r="A56" s="799"/>
      <c r="B56" s="7" t="s">
        <v>2</v>
      </c>
      <c r="C56" s="352">
        <v>189.7</v>
      </c>
      <c r="D56" s="353">
        <v>183.7</v>
      </c>
      <c r="E56" s="355" t="s">
        <v>138</v>
      </c>
      <c r="F56" s="355">
        <v>210.5</v>
      </c>
      <c r="G56" s="356" t="s">
        <v>183</v>
      </c>
    </row>
    <row r="57" spans="1:7">
      <c r="A57" s="799"/>
      <c r="B57" s="7" t="s">
        <v>3</v>
      </c>
      <c r="C57" s="352">
        <v>194</v>
      </c>
      <c r="D57" s="353">
        <v>180.1</v>
      </c>
      <c r="E57" s="353">
        <v>211.4</v>
      </c>
      <c r="F57" s="353">
        <v>208.8</v>
      </c>
      <c r="G57" s="356" t="s">
        <v>138</v>
      </c>
    </row>
    <row r="58" spans="1:7">
      <c r="A58" s="799"/>
      <c r="B58" s="7" t="s">
        <v>4</v>
      </c>
      <c r="C58" s="361">
        <v>228.3</v>
      </c>
      <c r="D58" s="355" t="s">
        <v>138</v>
      </c>
      <c r="E58" s="355" t="s">
        <v>138</v>
      </c>
      <c r="F58" s="355">
        <v>224.5</v>
      </c>
      <c r="G58" s="356">
        <v>239.5</v>
      </c>
    </row>
    <row r="59" spans="1:7">
      <c r="A59" s="799"/>
      <c r="B59" s="7" t="s">
        <v>5</v>
      </c>
      <c r="C59" s="352">
        <v>210.7</v>
      </c>
      <c r="D59" s="355" t="s">
        <v>138</v>
      </c>
      <c r="E59" s="353">
        <v>181</v>
      </c>
      <c r="F59" s="353">
        <v>216.7</v>
      </c>
      <c r="G59" s="356">
        <v>218</v>
      </c>
    </row>
    <row r="60" spans="1:7">
      <c r="A60" s="799"/>
      <c r="B60" s="7" t="s">
        <v>6</v>
      </c>
      <c r="C60" s="361">
        <v>209.3</v>
      </c>
      <c r="D60" s="355" t="s">
        <v>138</v>
      </c>
      <c r="E60" s="355" t="s">
        <v>138</v>
      </c>
      <c r="F60" s="355">
        <v>209.3</v>
      </c>
      <c r="G60" s="730" t="s">
        <v>138</v>
      </c>
    </row>
    <row r="61" spans="1:7">
      <c r="A61" s="799"/>
      <c r="B61" s="7" t="s">
        <v>7</v>
      </c>
      <c r="C61" s="352">
        <v>191.2</v>
      </c>
      <c r="D61" s="355" t="s">
        <v>138</v>
      </c>
      <c r="E61" s="353">
        <v>195</v>
      </c>
      <c r="F61" s="353">
        <v>189.7</v>
      </c>
      <c r="G61" s="730" t="s">
        <v>138</v>
      </c>
    </row>
    <row r="62" spans="1:7">
      <c r="A62" s="799"/>
      <c r="B62" s="7" t="s">
        <v>21</v>
      </c>
      <c r="C62" s="352">
        <v>196</v>
      </c>
      <c r="D62" s="355">
        <v>164</v>
      </c>
      <c r="E62" s="355" t="s">
        <v>138</v>
      </c>
      <c r="F62" s="353">
        <v>201.7</v>
      </c>
      <c r="G62" s="356" t="s">
        <v>138</v>
      </c>
    </row>
    <row r="63" spans="1:7">
      <c r="A63" s="799"/>
      <c r="B63" s="7" t="s">
        <v>20</v>
      </c>
      <c r="C63" s="352">
        <v>198.5</v>
      </c>
      <c r="D63" s="355">
        <v>199.3</v>
      </c>
      <c r="E63" s="355" t="s">
        <v>12</v>
      </c>
      <c r="F63" s="353">
        <v>197.5</v>
      </c>
      <c r="G63" s="356">
        <v>200</v>
      </c>
    </row>
    <row r="64" spans="1:7">
      <c r="A64" s="799"/>
      <c r="B64" s="7" t="s">
        <v>19</v>
      </c>
      <c r="C64" s="352">
        <v>205.4</v>
      </c>
      <c r="D64" s="355" t="s">
        <v>138</v>
      </c>
      <c r="E64" s="355">
        <v>179.7</v>
      </c>
      <c r="F64" s="355">
        <v>208.5</v>
      </c>
      <c r="G64" s="356">
        <v>235.5</v>
      </c>
    </row>
    <row r="65" spans="1:7">
      <c r="A65" s="799"/>
      <c r="B65" s="7" t="s">
        <v>18</v>
      </c>
      <c r="C65" s="352">
        <v>182.2</v>
      </c>
      <c r="D65" s="353">
        <v>182.2</v>
      </c>
      <c r="E65" s="355" t="s">
        <v>12</v>
      </c>
      <c r="F65" s="355" t="s">
        <v>12</v>
      </c>
      <c r="G65" s="356" t="s">
        <v>12</v>
      </c>
    </row>
    <row r="66" spans="1:7">
      <c r="A66" s="799"/>
      <c r="B66" s="7" t="s">
        <v>17</v>
      </c>
      <c r="C66" s="352">
        <v>175.6</v>
      </c>
      <c r="D66" s="353">
        <v>175</v>
      </c>
      <c r="E66" s="353">
        <v>177.2</v>
      </c>
      <c r="F66" s="353">
        <v>172</v>
      </c>
      <c r="G66" s="356" t="s">
        <v>12</v>
      </c>
    </row>
    <row r="67" spans="1:7">
      <c r="A67" s="799"/>
      <c r="B67" s="7" t="s">
        <v>16</v>
      </c>
      <c r="C67" s="352">
        <v>199.1</v>
      </c>
      <c r="D67" s="355" t="s">
        <v>138</v>
      </c>
      <c r="E67" s="353">
        <v>195.6</v>
      </c>
      <c r="F67" s="355">
        <v>205.6</v>
      </c>
      <c r="G67" s="356" t="s">
        <v>12</v>
      </c>
    </row>
    <row r="68" spans="1:7">
      <c r="A68" s="799"/>
      <c r="B68" s="4" t="s">
        <v>15</v>
      </c>
      <c r="C68" s="352">
        <v>192.6</v>
      </c>
      <c r="D68" s="355">
        <v>160</v>
      </c>
      <c r="E68" s="353">
        <v>195.2</v>
      </c>
      <c r="F68" s="355">
        <v>200</v>
      </c>
      <c r="G68" s="356" t="s">
        <v>138</v>
      </c>
    </row>
    <row r="69" spans="1:7">
      <c r="A69" s="799"/>
      <c r="B69" s="7" t="s">
        <v>14</v>
      </c>
      <c r="C69" s="361" t="s">
        <v>12</v>
      </c>
      <c r="D69" s="355" t="s">
        <v>12</v>
      </c>
      <c r="E69" s="355" t="s">
        <v>12</v>
      </c>
      <c r="F69" s="355" t="s">
        <v>12</v>
      </c>
      <c r="G69" s="730" t="s">
        <v>12</v>
      </c>
    </row>
    <row r="70" spans="1:7" ht="13.8" thickBot="1">
      <c r="A70" s="800"/>
      <c r="B70" s="6" t="s">
        <v>13</v>
      </c>
      <c r="C70" s="362">
        <v>187.3</v>
      </c>
      <c r="D70" s="550">
        <v>172.6</v>
      </c>
      <c r="E70" s="363" t="s">
        <v>12</v>
      </c>
      <c r="F70" s="363">
        <v>212.3</v>
      </c>
      <c r="G70" s="551" t="s">
        <v>12</v>
      </c>
    </row>
    <row r="73" spans="1:7">
      <c r="A73" s="780">
        <v>4</v>
      </c>
      <c r="B73" s="780"/>
      <c r="C73" s="780"/>
      <c r="D73" s="780"/>
      <c r="E73" s="780"/>
      <c r="F73" s="780"/>
      <c r="G73" s="780"/>
    </row>
    <row r="74" spans="1:7" ht="14.4">
      <c r="A74" s="532"/>
    </row>
  </sheetData>
  <protectedRanges>
    <protectedRange sqref="C3:G70" name="範囲1"/>
  </protectedRanges>
  <mergeCells count="6">
    <mergeCell ref="A73:G73"/>
    <mergeCell ref="A54:A70"/>
    <mergeCell ref="A1:G1"/>
    <mergeCell ref="A3:A19"/>
    <mergeCell ref="A20:A36"/>
    <mergeCell ref="A37:A53"/>
  </mergeCells>
  <phoneticPr fontId="2"/>
  <pageMargins left="0.87" right="0.7" top="0.75" bottom="0.47" header="0.3" footer="0.3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67"/>
  <sheetViews>
    <sheetView view="pageBreakPreview" topLeftCell="A47" zoomScaleNormal="100" zoomScaleSheetLayoutView="100" workbookViewId="0">
      <selection activeCell="C22" sqref="C22"/>
    </sheetView>
  </sheetViews>
  <sheetFormatPr defaultRowHeight="13.2"/>
  <cols>
    <col min="1" max="1" width="17.109375" customWidth="1"/>
    <col min="2" max="4" width="17.44140625" customWidth="1"/>
    <col min="5" max="6" width="11.77734375" customWidth="1"/>
    <col min="7" max="7" width="6.33203125" customWidth="1"/>
  </cols>
  <sheetData>
    <row r="2" spans="1:7" ht="15" thickBot="1">
      <c r="A2" s="781" t="s">
        <v>223</v>
      </c>
      <c r="B2" s="805"/>
      <c r="C2" s="805"/>
      <c r="D2" s="805"/>
      <c r="E2" s="805"/>
      <c r="F2" s="805"/>
      <c r="G2" s="805"/>
    </row>
    <row r="3" spans="1:7" ht="13.8" thickBot="1">
      <c r="A3" s="20" t="s">
        <v>30</v>
      </c>
      <c r="B3" s="22" t="s">
        <v>10</v>
      </c>
      <c r="C3" s="41" t="s">
        <v>27</v>
      </c>
    </row>
    <row r="4" spans="1:7" ht="13.8" thickTop="1">
      <c r="A4" s="364" t="s">
        <v>207</v>
      </c>
      <c r="B4" s="365">
        <f>B10/D10*100</f>
        <v>82.794676806083643</v>
      </c>
      <c r="C4" s="366">
        <f>C10/D10*100</f>
        <v>90.589353612167301</v>
      </c>
    </row>
    <row r="5" spans="1:7">
      <c r="A5" s="364" t="s">
        <v>208</v>
      </c>
      <c r="B5" s="365">
        <f>B11/D11*100</f>
        <v>82.955094157411892</v>
      </c>
      <c r="C5" s="366">
        <f>C11/D11*100</f>
        <v>90.149686141960402</v>
      </c>
    </row>
    <row r="6" spans="1:7" ht="13.8" thickBot="1">
      <c r="A6" s="18" t="s">
        <v>45</v>
      </c>
      <c r="B6" s="42">
        <f>B4-B5</f>
        <v>-0.16041735132824897</v>
      </c>
      <c r="C6" s="43">
        <f>C4-C5</f>
        <v>0.43966747020689922</v>
      </c>
    </row>
    <row r="7" spans="1:7">
      <c r="A7" t="s">
        <v>178</v>
      </c>
    </row>
    <row r="8" spans="1:7" ht="15" thickBot="1">
      <c r="A8" s="535"/>
      <c r="B8" s="536"/>
      <c r="C8" s="536"/>
      <c r="D8" s="539" t="s">
        <v>159</v>
      </c>
      <c r="E8" s="536"/>
      <c r="F8" s="536"/>
      <c r="G8" s="536"/>
    </row>
    <row r="9" spans="1:7" ht="13.8" thickBot="1">
      <c r="A9" s="20" t="s">
        <v>30</v>
      </c>
      <c r="B9" s="22" t="s">
        <v>10</v>
      </c>
      <c r="C9" s="23" t="s">
        <v>27</v>
      </c>
      <c r="D9" s="768" t="s">
        <v>11</v>
      </c>
    </row>
    <row r="10" spans="1:7" ht="13.8" thickTop="1">
      <c r="A10" s="19" t="s">
        <v>201</v>
      </c>
      <c r="B10" s="131">
        <v>174.2</v>
      </c>
      <c r="C10" s="552">
        <v>190.6</v>
      </c>
      <c r="D10" s="132">
        <v>210.4</v>
      </c>
    </row>
    <row r="11" spans="1:7" ht="15.75" customHeight="1" thickBot="1">
      <c r="A11" s="732" t="s">
        <v>194</v>
      </c>
      <c r="B11" s="769">
        <v>171.8</v>
      </c>
      <c r="C11" s="770">
        <v>186.7</v>
      </c>
      <c r="D11" s="771">
        <v>207.1</v>
      </c>
    </row>
    <row r="12" spans="1:7" ht="15.75" customHeight="1">
      <c r="A12" s="76"/>
      <c r="B12" s="533"/>
      <c r="C12" s="534"/>
      <c r="D12" s="534"/>
    </row>
    <row r="13" spans="1:7" ht="12.75" customHeight="1">
      <c r="A13" s="76"/>
      <c r="B13" s="533"/>
      <c r="C13" s="534"/>
      <c r="D13" s="534"/>
    </row>
    <row r="14" spans="1:7" ht="15.75" hidden="1" customHeight="1">
      <c r="A14" s="76"/>
      <c r="B14" s="533"/>
      <c r="C14" s="534"/>
      <c r="D14" s="534"/>
    </row>
    <row r="15" spans="1:7" ht="15.75" customHeight="1">
      <c r="A15" s="76"/>
      <c r="B15" s="533"/>
      <c r="C15" s="534"/>
      <c r="D15" s="534"/>
    </row>
    <row r="16" spans="1:7" ht="15.75" customHeight="1">
      <c r="A16" s="76"/>
      <c r="B16" s="533"/>
      <c r="C16" s="534"/>
      <c r="D16" s="534"/>
    </row>
    <row r="17" spans="1:4" ht="15.75" customHeight="1">
      <c r="A17" s="76"/>
      <c r="B17" s="533"/>
      <c r="C17" s="534"/>
      <c r="D17" s="534"/>
    </row>
    <row r="18" spans="1:4" ht="15.75" customHeight="1">
      <c r="A18" s="76"/>
      <c r="B18" s="533"/>
      <c r="C18" s="534"/>
      <c r="D18" s="534"/>
    </row>
    <row r="19" spans="1:4" ht="15.75" customHeight="1">
      <c r="A19" s="76"/>
      <c r="B19" s="533"/>
      <c r="C19" s="534"/>
      <c r="D19" s="534"/>
    </row>
    <row r="20" spans="1:4" ht="15.75" customHeight="1">
      <c r="A20" s="76"/>
      <c r="B20" s="533"/>
      <c r="C20" s="534"/>
      <c r="D20" s="534"/>
    </row>
    <row r="21" spans="1:4" ht="15.75" customHeight="1">
      <c r="A21" s="76"/>
      <c r="B21" s="533"/>
      <c r="C21" s="534"/>
      <c r="D21" s="534"/>
    </row>
    <row r="22" spans="1:4" ht="15.75" customHeight="1">
      <c r="A22" s="76"/>
      <c r="B22" s="533"/>
      <c r="C22" s="534"/>
      <c r="D22" s="534"/>
    </row>
    <row r="23" spans="1:4" ht="15.75" customHeight="1">
      <c r="A23" s="76"/>
      <c r="B23" s="533"/>
      <c r="C23" s="534"/>
      <c r="D23" s="534"/>
    </row>
    <row r="24" spans="1:4" ht="15.75" customHeight="1">
      <c r="A24" s="76"/>
      <c r="B24" s="533"/>
      <c r="C24" s="534"/>
      <c r="D24" s="534"/>
    </row>
    <row r="25" spans="1:4" ht="15.75" customHeight="1">
      <c r="A25" s="76"/>
      <c r="B25" s="533"/>
      <c r="C25" s="534"/>
      <c r="D25" s="534"/>
    </row>
    <row r="26" spans="1:4" ht="15.75" customHeight="1">
      <c r="A26" s="76"/>
      <c r="B26" s="533"/>
      <c r="C26" s="534"/>
      <c r="D26" s="534"/>
    </row>
    <row r="27" spans="1:4" ht="15.75" customHeight="1">
      <c r="A27" s="76"/>
      <c r="B27" s="533"/>
      <c r="C27" s="534"/>
      <c r="D27" s="534"/>
    </row>
    <row r="28" spans="1:4" ht="15.75" customHeight="1">
      <c r="A28" s="76"/>
      <c r="B28" s="533"/>
      <c r="C28" s="534"/>
      <c r="D28" s="534"/>
    </row>
    <row r="29" spans="1:4" ht="15.75" customHeight="1">
      <c r="A29" s="76"/>
      <c r="B29" s="533"/>
      <c r="C29" s="534"/>
      <c r="D29" s="534"/>
    </row>
    <row r="30" spans="1:4" ht="0.75" customHeight="1">
      <c r="A30" s="76"/>
      <c r="B30" s="533"/>
      <c r="C30" s="534"/>
      <c r="D30" s="534"/>
    </row>
    <row r="31" spans="1:4" ht="15.75" hidden="1" customHeight="1">
      <c r="A31" s="76"/>
      <c r="B31" s="533"/>
      <c r="C31" s="534"/>
      <c r="D31" s="534"/>
    </row>
    <row r="32" spans="1:4" ht="15.75" customHeight="1">
      <c r="A32" s="76"/>
      <c r="B32" s="533"/>
      <c r="C32" s="534"/>
      <c r="D32" s="534"/>
    </row>
    <row r="33" spans="1:4" ht="15.75" customHeight="1">
      <c r="A33" s="76"/>
      <c r="B33" s="533"/>
      <c r="C33" s="534"/>
      <c r="D33" s="534"/>
    </row>
    <row r="34" spans="1:4" ht="15.75" customHeight="1">
      <c r="A34" s="76"/>
      <c r="B34" s="533"/>
      <c r="C34" s="534"/>
      <c r="D34" s="534"/>
    </row>
    <row r="35" spans="1:4" ht="15.75" customHeight="1">
      <c r="A35" s="76"/>
      <c r="B35" s="533"/>
      <c r="C35" s="534"/>
      <c r="D35" s="534"/>
    </row>
    <row r="36" spans="1:4" ht="15.75" customHeight="1">
      <c r="A36" s="76"/>
      <c r="B36" s="533"/>
      <c r="C36" s="534"/>
      <c r="D36" s="534"/>
    </row>
    <row r="37" spans="1:4" ht="15.75" customHeight="1">
      <c r="A37" s="76"/>
      <c r="B37" s="533"/>
      <c r="C37" s="534"/>
      <c r="D37" s="534"/>
    </row>
    <row r="38" spans="1:4" ht="15.75" customHeight="1">
      <c r="A38" s="76"/>
      <c r="B38" s="533"/>
      <c r="C38" s="534"/>
      <c r="D38" s="534"/>
    </row>
    <row r="39" spans="1:4" ht="15.75" customHeight="1">
      <c r="A39" s="76"/>
      <c r="B39" s="533"/>
      <c r="C39" s="534"/>
      <c r="D39" s="534"/>
    </row>
    <row r="40" spans="1:4" ht="15.75" customHeight="1">
      <c r="A40" s="76"/>
      <c r="B40" s="533"/>
      <c r="C40" s="534"/>
      <c r="D40" s="534"/>
    </row>
    <row r="41" spans="1:4" ht="15.75" customHeight="1">
      <c r="A41" s="76"/>
      <c r="B41" s="533"/>
      <c r="C41" s="534"/>
      <c r="D41" s="534"/>
    </row>
    <row r="42" spans="1:4" ht="15.75" customHeight="1">
      <c r="A42" s="76"/>
      <c r="B42" s="533"/>
      <c r="C42" s="534"/>
      <c r="D42" s="534"/>
    </row>
    <row r="43" spans="1:4" ht="15.75" customHeight="1">
      <c r="A43" s="76"/>
      <c r="B43" s="533"/>
      <c r="C43" s="534"/>
      <c r="D43" s="534"/>
    </row>
    <row r="44" spans="1:4" ht="15.75" customHeight="1">
      <c r="A44" s="76"/>
      <c r="B44" s="533"/>
      <c r="C44" s="534"/>
      <c r="D44" s="534"/>
    </row>
    <row r="45" spans="1:4" ht="15.75" customHeight="1">
      <c r="A45" s="76"/>
      <c r="B45" s="533"/>
      <c r="C45" s="534"/>
      <c r="D45" s="534"/>
    </row>
    <row r="46" spans="1:4" ht="15.75" customHeight="1">
      <c r="A46" s="76"/>
      <c r="B46" s="533"/>
      <c r="C46" s="534"/>
      <c r="D46" s="534"/>
    </row>
    <row r="47" spans="1:4" ht="15.75" customHeight="1">
      <c r="A47" s="76"/>
      <c r="B47" s="533"/>
      <c r="C47" s="534"/>
      <c r="D47" s="534"/>
    </row>
    <row r="48" spans="1:4" ht="15.75" customHeight="1">
      <c r="A48" s="76"/>
      <c r="B48" s="533"/>
      <c r="C48" s="534"/>
      <c r="D48" s="534"/>
    </row>
    <row r="49" spans="1:4" ht="15.75" customHeight="1">
      <c r="A49" s="76"/>
      <c r="B49" s="533"/>
      <c r="C49" s="534"/>
      <c r="D49" s="534"/>
    </row>
    <row r="50" spans="1:4" ht="15.75" customHeight="1">
      <c r="A50" s="76"/>
      <c r="B50" s="533"/>
      <c r="C50" s="534"/>
      <c r="D50" s="534"/>
    </row>
    <row r="51" spans="1:4" ht="15.75" customHeight="1">
      <c r="A51" s="76"/>
      <c r="B51" s="533"/>
      <c r="C51" s="534"/>
      <c r="D51" s="534"/>
    </row>
    <row r="52" spans="1:4" ht="15.75" customHeight="1">
      <c r="A52" s="76"/>
      <c r="B52" s="533"/>
      <c r="C52" s="534"/>
      <c r="D52" s="534"/>
    </row>
    <row r="53" spans="1:4" ht="15.75" customHeight="1">
      <c r="A53" s="76"/>
      <c r="B53" s="533"/>
      <c r="C53" s="534"/>
      <c r="D53" s="534"/>
    </row>
    <row r="54" spans="1:4" ht="15.75" customHeight="1">
      <c r="A54" s="76"/>
      <c r="B54" s="533"/>
      <c r="C54" s="534"/>
      <c r="D54" s="534"/>
    </row>
    <row r="55" spans="1:4" ht="15.75" customHeight="1">
      <c r="A55" s="76"/>
      <c r="B55" s="533"/>
      <c r="C55" s="534"/>
      <c r="D55" s="534"/>
    </row>
    <row r="56" spans="1:4" ht="15.75" customHeight="1">
      <c r="A56" s="76"/>
      <c r="B56" s="533"/>
      <c r="C56" s="534"/>
      <c r="D56" s="534"/>
    </row>
    <row r="57" spans="1:4" ht="15.75" customHeight="1">
      <c r="A57" s="76"/>
      <c r="B57" s="533"/>
      <c r="C57" s="534"/>
      <c r="D57" s="534"/>
    </row>
    <row r="58" spans="1:4" ht="15.75" customHeight="1">
      <c r="A58" s="76"/>
      <c r="B58" s="533"/>
      <c r="C58" s="534"/>
      <c r="D58" s="534"/>
    </row>
    <row r="59" spans="1:4" ht="15.75" customHeight="1">
      <c r="A59" s="76"/>
      <c r="B59" s="533"/>
      <c r="C59" s="534"/>
      <c r="D59" s="534"/>
    </row>
    <row r="60" spans="1:4" ht="15.75" customHeight="1">
      <c r="A60" s="76"/>
      <c r="B60" s="533"/>
      <c r="C60" s="534"/>
      <c r="D60" s="534"/>
    </row>
    <row r="61" spans="1:4" ht="15.75" customHeight="1">
      <c r="A61" s="76"/>
      <c r="B61" s="533"/>
      <c r="C61" s="534"/>
      <c r="D61" s="534"/>
    </row>
    <row r="62" spans="1:4" ht="15.75" customHeight="1">
      <c r="A62" s="76"/>
      <c r="B62" s="533"/>
      <c r="C62" s="534"/>
      <c r="D62" s="534"/>
    </row>
    <row r="63" spans="1:4" ht="15.75" customHeight="1">
      <c r="A63" s="76"/>
      <c r="B63" s="533"/>
      <c r="C63" s="534"/>
      <c r="D63" s="534"/>
    </row>
    <row r="64" spans="1:4" ht="15.75" customHeight="1">
      <c r="A64" s="76"/>
      <c r="B64" s="533"/>
      <c r="C64" s="534"/>
      <c r="D64" s="534"/>
    </row>
    <row r="65" spans="1:9" ht="15.75" customHeight="1">
      <c r="A65" s="76"/>
      <c r="B65" s="533"/>
      <c r="C65" s="534"/>
      <c r="D65" s="534"/>
    </row>
    <row r="66" spans="1:9" ht="15.75" customHeight="1">
      <c r="A66" s="806">
        <v>5</v>
      </c>
      <c r="B66" s="806"/>
      <c r="C66" s="806"/>
      <c r="D66" s="806"/>
      <c r="E66" s="806"/>
      <c r="F66" s="806"/>
      <c r="G66" s="806"/>
    </row>
    <row r="67" spans="1:9">
      <c r="A67" s="29"/>
      <c r="B67" s="30"/>
      <c r="C67" s="31"/>
      <c r="D67" s="31"/>
      <c r="E67" s="31"/>
      <c r="F67" s="30"/>
      <c r="G67" s="17"/>
      <c r="H67" s="16"/>
      <c r="I67" s="15"/>
    </row>
  </sheetData>
  <protectedRanges>
    <protectedRange sqref="B10:D11" name="範囲1"/>
  </protectedRanges>
  <mergeCells count="2">
    <mergeCell ref="A2:G2"/>
    <mergeCell ref="A66:G66"/>
  </mergeCells>
  <phoneticPr fontId="2"/>
  <pageMargins left="1.1499999999999999" right="0.7" top="1.05" bottom="0.47" header="0.3" footer="0.3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3"/>
  <sheetViews>
    <sheetView view="pageBreakPreview" zoomScale="60" zoomScaleNormal="100" workbookViewId="0">
      <selection activeCell="C22" sqref="C22"/>
    </sheetView>
  </sheetViews>
  <sheetFormatPr defaultRowHeight="13.2"/>
  <cols>
    <col min="1" max="1" width="5.77734375" customWidth="1"/>
    <col min="2" max="2" width="37.44140625" bestFit="1" customWidth="1"/>
    <col min="3" max="3" width="10.6640625" style="45" customWidth="1"/>
    <col min="4" max="4" width="14" style="45" hidden="1" customWidth="1"/>
    <col min="5" max="5" width="11.21875" style="45" hidden="1" customWidth="1"/>
    <col min="6" max="6" width="11.6640625" style="45" hidden="1" customWidth="1"/>
    <col min="7" max="7" width="9.33203125" customWidth="1"/>
    <col min="8" max="8" width="10.6640625" customWidth="1"/>
    <col min="9" max="9" width="10.6640625" style="57" customWidth="1"/>
    <col min="10" max="10" width="8.109375" style="57" hidden="1" customWidth="1"/>
    <col min="11" max="12" width="9.33203125" customWidth="1"/>
    <col min="13" max="13" width="0" hidden="1" customWidth="1"/>
  </cols>
  <sheetData>
    <row r="1" spans="1:13" ht="16.5" customHeight="1" thickBot="1">
      <c r="A1" s="67" t="s">
        <v>132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3" ht="16.5" customHeight="1" thickBot="1">
      <c r="A2" s="812" t="s">
        <v>28</v>
      </c>
      <c r="B2" s="814" t="s">
        <v>29</v>
      </c>
      <c r="C2" s="808" t="s">
        <v>57</v>
      </c>
      <c r="D2" s="809"/>
      <c r="E2" s="809"/>
      <c r="F2" s="809"/>
      <c r="G2" s="809"/>
      <c r="H2" s="809"/>
      <c r="I2" s="809"/>
      <c r="J2" s="809"/>
      <c r="K2" s="810" t="s">
        <v>55</v>
      </c>
      <c r="L2" s="811"/>
    </row>
    <row r="3" spans="1:13" ht="19.8" thickBot="1">
      <c r="A3" s="813"/>
      <c r="B3" s="815"/>
      <c r="C3" s="203" t="s">
        <v>48</v>
      </c>
      <c r="D3" s="44" t="s">
        <v>52</v>
      </c>
      <c r="E3" s="44" t="s">
        <v>53</v>
      </c>
      <c r="F3" s="44" t="s">
        <v>54</v>
      </c>
      <c r="G3" s="9" t="s">
        <v>49</v>
      </c>
      <c r="H3" s="10" t="s">
        <v>50</v>
      </c>
      <c r="I3" s="58" t="s">
        <v>51</v>
      </c>
      <c r="J3" s="59" t="s">
        <v>52</v>
      </c>
      <c r="K3" s="70" t="s">
        <v>58</v>
      </c>
      <c r="L3" s="12" t="s">
        <v>56</v>
      </c>
    </row>
    <row r="4" spans="1:13" ht="15.75" customHeight="1" thickBot="1">
      <c r="A4" s="803" t="s">
        <v>22</v>
      </c>
      <c r="B4" s="13" t="s">
        <v>0</v>
      </c>
      <c r="C4" s="271">
        <v>110869</v>
      </c>
      <c r="D4" s="53">
        <f>C21+C38+C55</f>
        <v>110868</v>
      </c>
      <c r="E4" s="53">
        <f t="shared" ref="E4:E20" si="0">C4-D4</f>
        <v>1</v>
      </c>
      <c r="F4" s="46">
        <f>C4/100</f>
        <v>1108.69</v>
      </c>
      <c r="G4" s="286">
        <v>100</v>
      </c>
      <c r="H4" s="278">
        <v>76905</v>
      </c>
      <c r="I4" s="278">
        <v>33963</v>
      </c>
      <c r="J4" s="60">
        <f t="shared" ref="J4:J21" si="1">H4+I4</f>
        <v>110868</v>
      </c>
      <c r="K4" s="294">
        <f t="shared" ref="K4:K21" si="2">(H4/J4)*100</f>
        <v>69.366273406212798</v>
      </c>
      <c r="L4" s="293">
        <f>(I4/J4)*100</f>
        <v>30.633726593787209</v>
      </c>
      <c r="M4" s="69">
        <f>K4+L4</f>
        <v>100</v>
      </c>
    </row>
    <row r="5" spans="1:13">
      <c r="A5" s="803"/>
      <c r="B5" s="4" t="s">
        <v>1</v>
      </c>
      <c r="C5" s="272">
        <v>17</v>
      </c>
      <c r="D5" s="54">
        <f>C56</f>
        <v>11</v>
      </c>
      <c r="E5" s="54">
        <f t="shared" si="0"/>
        <v>6</v>
      </c>
      <c r="F5" s="47">
        <f>C5/100</f>
        <v>0.17</v>
      </c>
      <c r="G5" s="287">
        <f>(C5/$C$4)*100</f>
        <v>1.533341150366649E-2</v>
      </c>
      <c r="H5" s="279">
        <v>13</v>
      </c>
      <c r="I5" s="279">
        <v>3</v>
      </c>
      <c r="J5" s="61">
        <f t="shared" si="1"/>
        <v>16</v>
      </c>
      <c r="K5" s="296">
        <f>(H5/J5)*100</f>
        <v>81.25</v>
      </c>
      <c r="L5" s="295">
        <f t="shared" ref="L5:L68" si="3">(I5/J5)*100</f>
        <v>18.75</v>
      </c>
      <c r="M5" s="69">
        <f t="shared" ref="M5:M68" si="4">K5+L5</f>
        <v>100</v>
      </c>
    </row>
    <row r="6" spans="1:13">
      <c r="A6" s="803"/>
      <c r="B6" s="7" t="s">
        <v>2</v>
      </c>
      <c r="C6" s="273">
        <v>5849</v>
      </c>
      <c r="D6" s="55">
        <f t="shared" ref="D6:D20" si="5">C23+C40+C57</f>
        <v>5849</v>
      </c>
      <c r="E6" s="55">
        <f t="shared" si="0"/>
        <v>0</v>
      </c>
      <c r="F6" s="48">
        <f t="shared" ref="F6:F69" si="6">C6/100</f>
        <v>58.49</v>
      </c>
      <c r="G6" s="288">
        <f t="shared" ref="G6:G37" si="7">(C6/$C$4)*100</f>
        <v>5.2755955226438411</v>
      </c>
      <c r="H6" s="280">
        <v>5089</v>
      </c>
      <c r="I6" s="280">
        <v>761</v>
      </c>
      <c r="J6" s="62">
        <f t="shared" si="1"/>
        <v>5850</v>
      </c>
      <c r="K6" s="298">
        <f t="shared" si="2"/>
        <v>86.991452991452988</v>
      </c>
      <c r="L6" s="297">
        <f t="shared" si="3"/>
        <v>13.008547008547009</v>
      </c>
      <c r="M6" s="69">
        <f t="shared" si="4"/>
        <v>100</v>
      </c>
    </row>
    <row r="7" spans="1:13">
      <c r="A7" s="803"/>
      <c r="B7" s="7" t="s">
        <v>3</v>
      </c>
      <c r="C7" s="273">
        <v>26281</v>
      </c>
      <c r="D7" s="55">
        <f t="shared" si="5"/>
        <v>26281</v>
      </c>
      <c r="E7" s="55">
        <f t="shared" si="0"/>
        <v>0</v>
      </c>
      <c r="F7" s="48">
        <f t="shared" si="6"/>
        <v>262.81</v>
      </c>
      <c r="G7" s="288">
        <f>(C7/$C$4)*100</f>
        <v>23.704552219285823</v>
      </c>
      <c r="H7" s="280">
        <v>22136</v>
      </c>
      <c r="I7" s="280">
        <v>4145</v>
      </c>
      <c r="J7" s="62">
        <f t="shared" si="1"/>
        <v>26281</v>
      </c>
      <c r="K7" s="298">
        <f t="shared" si="2"/>
        <v>84.228149613789427</v>
      </c>
      <c r="L7" s="297">
        <f t="shared" si="3"/>
        <v>15.77185038621057</v>
      </c>
      <c r="M7" s="69">
        <f t="shared" si="4"/>
        <v>100</v>
      </c>
    </row>
    <row r="8" spans="1:13">
      <c r="A8" s="803"/>
      <c r="B8" s="7" t="s">
        <v>4</v>
      </c>
      <c r="C8" s="273">
        <v>730</v>
      </c>
      <c r="D8" s="55">
        <f>C25+C42+C59</f>
        <v>730</v>
      </c>
      <c r="E8" s="55">
        <f t="shared" si="0"/>
        <v>0</v>
      </c>
      <c r="F8" s="48">
        <f t="shared" si="6"/>
        <v>7.3</v>
      </c>
      <c r="G8" s="288">
        <f t="shared" si="7"/>
        <v>0.65843472927509039</v>
      </c>
      <c r="H8" s="280">
        <v>653</v>
      </c>
      <c r="I8" s="280">
        <v>78</v>
      </c>
      <c r="J8" s="62">
        <f t="shared" si="1"/>
        <v>731</v>
      </c>
      <c r="K8" s="298">
        <f t="shared" si="2"/>
        <v>89.329685362517097</v>
      </c>
      <c r="L8" s="297">
        <f t="shared" si="3"/>
        <v>10.6703146374829</v>
      </c>
      <c r="M8" s="69">
        <f t="shared" si="4"/>
        <v>100</v>
      </c>
    </row>
    <row r="9" spans="1:13">
      <c r="A9" s="803"/>
      <c r="B9" s="7" t="s">
        <v>5</v>
      </c>
      <c r="C9" s="273">
        <v>7222</v>
      </c>
      <c r="D9" s="55">
        <f t="shared" si="5"/>
        <v>7222</v>
      </c>
      <c r="E9" s="55">
        <f t="shared" si="0"/>
        <v>0</v>
      </c>
      <c r="F9" s="48">
        <f t="shared" si="6"/>
        <v>72.22</v>
      </c>
      <c r="G9" s="288">
        <f t="shared" si="7"/>
        <v>6.5139939929105521</v>
      </c>
      <c r="H9" s="280">
        <v>6016</v>
      </c>
      <c r="I9" s="280">
        <v>1206</v>
      </c>
      <c r="J9" s="62">
        <f t="shared" si="1"/>
        <v>7222</v>
      </c>
      <c r="K9" s="298">
        <f t="shared" si="2"/>
        <v>83.301024646912211</v>
      </c>
      <c r="L9" s="297">
        <f t="shared" si="3"/>
        <v>16.698975353087786</v>
      </c>
      <c r="M9" s="69">
        <f t="shared" si="4"/>
        <v>100</v>
      </c>
    </row>
    <row r="10" spans="1:13">
      <c r="A10" s="803"/>
      <c r="B10" s="7" t="s">
        <v>6</v>
      </c>
      <c r="C10" s="273">
        <v>9230</v>
      </c>
      <c r="D10" s="55">
        <f t="shared" si="5"/>
        <v>9230</v>
      </c>
      <c r="E10" s="55">
        <f t="shared" si="0"/>
        <v>0</v>
      </c>
      <c r="F10" s="48">
        <f t="shared" si="6"/>
        <v>92.3</v>
      </c>
      <c r="G10" s="288">
        <f t="shared" si="7"/>
        <v>8.3251404811083347</v>
      </c>
      <c r="H10" s="280">
        <v>8054</v>
      </c>
      <c r="I10" s="280">
        <v>1117</v>
      </c>
      <c r="J10" s="62">
        <f t="shared" si="1"/>
        <v>9171</v>
      </c>
      <c r="K10" s="298">
        <f t="shared" si="2"/>
        <v>87.820303129429718</v>
      </c>
      <c r="L10" s="297">
        <f t="shared" si="3"/>
        <v>12.179696870570277</v>
      </c>
      <c r="M10" s="69">
        <f t="shared" si="4"/>
        <v>100</v>
      </c>
    </row>
    <row r="11" spans="1:13">
      <c r="A11" s="803"/>
      <c r="B11" s="7" t="s">
        <v>7</v>
      </c>
      <c r="C11" s="273">
        <v>12994</v>
      </c>
      <c r="D11" s="55">
        <f t="shared" si="5"/>
        <v>12995</v>
      </c>
      <c r="E11" s="55">
        <f t="shared" si="0"/>
        <v>-1</v>
      </c>
      <c r="F11" s="48">
        <f t="shared" si="6"/>
        <v>129.94</v>
      </c>
      <c r="G11" s="288">
        <f t="shared" si="7"/>
        <v>11.72013818109661</v>
      </c>
      <c r="H11" s="280">
        <v>9044</v>
      </c>
      <c r="I11" s="280">
        <v>3950</v>
      </c>
      <c r="J11" s="62">
        <f t="shared" si="1"/>
        <v>12994</v>
      </c>
      <c r="K11" s="298">
        <f t="shared" si="2"/>
        <v>69.601354471294442</v>
      </c>
      <c r="L11" s="297">
        <f t="shared" si="3"/>
        <v>30.398645528705558</v>
      </c>
      <c r="M11" s="69">
        <f t="shared" si="4"/>
        <v>100</v>
      </c>
    </row>
    <row r="12" spans="1:13">
      <c r="A12" s="803"/>
      <c r="B12" s="7" t="s">
        <v>21</v>
      </c>
      <c r="C12" s="273">
        <v>3947</v>
      </c>
      <c r="D12" s="55">
        <f t="shared" si="5"/>
        <v>3948</v>
      </c>
      <c r="E12" s="55">
        <f t="shared" si="0"/>
        <v>-1</v>
      </c>
      <c r="F12" s="48">
        <f t="shared" si="6"/>
        <v>39.47</v>
      </c>
      <c r="G12" s="289">
        <f t="shared" si="7"/>
        <v>3.5600573649983316</v>
      </c>
      <c r="H12" s="280">
        <v>1607</v>
      </c>
      <c r="I12" s="280">
        <v>2340</v>
      </c>
      <c r="J12" s="62">
        <f t="shared" si="1"/>
        <v>3947</v>
      </c>
      <c r="K12" s="300">
        <f t="shared" si="2"/>
        <v>40.714466683557134</v>
      </c>
      <c r="L12" s="299">
        <f t="shared" si="3"/>
        <v>59.285533316442873</v>
      </c>
      <c r="M12" s="69">
        <f t="shared" si="4"/>
        <v>100</v>
      </c>
    </row>
    <row r="13" spans="1:13">
      <c r="A13" s="803"/>
      <c r="B13" s="7" t="s">
        <v>20</v>
      </c>
      <c r="C13" s="273">
        <v>1701</v>
      </c>
      <c r="D13" s="55">
        <f t="shared" si="5"/>
        <v>1700</v>
      </c>
      <c r="E13" s="55">
        <f t="shared" si="0"/>
        <v>1</v>
      </c>
      <c r="F13" s="48">
        <f t="shared" si="6"/>
        <v>17.010000000000002</v>
      </c>
      <c r="G13" s="288">
        <f t="shared" si="7"/>
        <v>1.5342431157492176</v>
      </c>
      <c r="H13" s="280">
        <v>1285</v>
      </c>
      <c r="I13" s="280">
        <v>416</v>
      </c>
      <c r="J13" s="62">
        <f t="shared" si="1"/>
        <v>1701</v>
      </c>
      <c r="K13" s="298">
        <f t="shared" si="2"/>
        <v>75.543797766019992</v>
      </c>
      <c r="L13" s="297">
        <f t="shared" si="3"/>
        <v>24.456202233980012</v>
      </c>
      <c r="M13" s="69">
        <f t="shared" si="4"/>
        <v>100</v>
      </c>
    </row>
    <row r="14" spans="1:13">
      <c r="A14" s="803"/>
      <c r="B14" s="7" t="s">
        <v>19</v>
      </c>
      <c r="C14" s="273">
        <v>6383</v>
      </c>
      <c r="D14" s="55">
        <f t="shared" si="5"/>
        <v>6383</v>
      </c>
      <c r="E14" s="55">
        <f t="shared" si="0"/>
        <v>0</v>
      </c>
      <c r="F14" s="48">
        <f t="shared" si="6"/>
        <v>63.83</v>
      </c>
      <c r="G14" s="288">
        <f t="shared" si="7"/>
        <v>5.7572450369354824</v>
      </c>
      <c r="H14" s="280">
        <v>4849</v>
      </c>
      <c r="I14" s="280">
        <v>1535</v>
      </c>
      <c r="J14" s="62">
        <f t="shared" si="1"/>
        <v>6384</v>
      </c>
      <c r="K14" s="298">
        <f t="shared" si="2"/>
        <v>75.955513784461147</v>
      </c>
      <c r="L14" s="297">
        <f t="shared" si="3"/>
        <v>24.044486215538846</v>
      </c>
      <c r="M14" s="69">
        <f t="shared" si="4"/>
        <v>100</v>
      </c>
    </row>
    <row r="15" spans="1:13">
      <c r="A15" s="803"/>
      <c r="B15" s="7" t="s">
        <v>18</v>
      </c>
      <c r="C15" s="273">
        <v>2680</v>
      </c>
      <c r="D15" s="55">
        <f t="shared" si="5"/>
        <v>2680</v>
      </c>
      <c r="E15" s="55">
        <f t="shared" si="0"/>
        <v>0</v>
      </c>
      <c r="F15" s="48">
        <f t="shared" si="6"/>
        <v>26.8</v>
      </c>
      <c r="G15" s="288">
        <f t="shared" si="7"/>
        <v>2.4172672252838936</v>
      </c>
      <c r="H15" s="280">
        <v>1756</v>
      </c>
      <c r="I15" s="280">
        <v>924</v>
      </c>
      <c r="J15" s="62">
        <f t="shared" si="1"/>
        <v>2680</v>
      </c>
      <c r="K15" s="298">
        <f t="shared" si="2"/>
        <v>65.522388059701498</v>
      </c>
      <c r="L15" s="297">
        <f t="shared" si="3"/>
        <v>34.477611940298509</v>
      </c>
      <c r="M15" s="69">
        <f t="shared" si="4"/>
        <v>100</v>
      </c>
    </row>
    <row r="16" spans="1:13">
      <c r="A16" s="803"/>
      <c r="B16" s="7" t="s">
        <v>17</v>
      </c>
      <c r="C16" s="273">
        <v>1575</v>
      </c>
      <c r="D16" s="55">
        <f t="shared" si="5"/>
        <v>1574</v>
      </c>
      <c r="E16" s="55">
        <f t="shared" si="0"/>
        <v>1</v>
      </c>
      <c r="F16" s="48">
        <f t="shared" si="6"/>
        <v>15.75</v>
      </c>
      <c r="G16" s="288">
        <f t="shared" si="7"/>
        <v>1.4205954775455718</v>
      </c>
      <c r="H16" s="280">
        <v>848</v>
      </c>
      <c r="I16" s="280">
        <v>726</v>
      </c>
      <c r="J16" s="62">
        <f t="shared" si="1"/>
        <v>1574</v>
      </c>
      <c r="K16" s="300">
        <f t="shared" si="2"/>
        <v>53.875476493011433</v>
      </c>
      <c r="L16" s="299">
        <f t="shared" si="3"/>
        <v>46.12452350698856</v>
      </c>
      <c r="M16" s="69">
        <f t="shared" si="4"/>
        <v>100</v>
      </c>
    </row>
    <row r="17" spans="1:13">
      <c r="A17" s="803"/>
      <c r="B17" s="7" t="s">
        <v>16</v>
      </c>
      <c r="C17" s="273">
        <v>3865</v>
      </c>
      <c r="D17" s="55">
        <f t="shared" si="5"/>
        <v>3865</v>
      </c>
      <c r="E17" s="55">
        <f t="shared" si="0"/>
        <v>0</v>
      </c>
      <c r="F17" s="48">
        <f t="shared" si="6"/>
        <v>38.65</v>
      </c>
      <c r="G17" s="288">
        <f t="shared" si="7"/>
        <v>3.4860962036277048</v>
      </c>
      <c r="H17" s="280">
        <v>2034</v>
      </c>
      <c r="I17" s="280">
        <v>1830</v>
      </c>
      <c r="J17" s="62">
        <f t="shared" si="1"/>
        <v>3864</v>
      </c>
      <c r="K17" s="298">
        <f t="shared" si="2"/>
        <v>52.639751552795033</v>
      </c>
      <c r="L17" s="297">
        <f t="shared" si="3"/>
        <v>47.360248447204967</v>
      </c>
      <c r="M17" s="69">
        <f t="shared" si="4"/>
        <v>100</v>
      </c>
    </row>
    <row r="18" spans="1:13">
      <c r="A18" s="803"/>
      <c r="B18" s="7" t="s">
        <v>15</v>
      </c>
      <c r="C18" s="273">
        <v>16816</v>
      </c>
      <c r="D18" s="55">
        <f t="shared" si="5"/>
        <v>16816</v>
      </c>
      <c r="E18" s="55">
        <f t="shared" si="0"/>
        <v>0</v>
      </c>
      <c r="F18" s="48">
        <f t="shared" si="6"/>
        <v>168.16</v>
      </c>
      <c r="G18" s="288">
        <f t="shared" si="7"/>
        <v>15.167449873273863</v>
      </c>
      <c r="H18" s="280">
        <v>4988</v>
      </c>
      <c r="I18" s="280">
        <v>11828</v>
      </c>
      <c r="J18" s="62">
        <f t="shared" si="1"/>
        <v>16816</v>
      </c>
      <c r="K18" s="298">
        <f t="shared" si="2"/>
        <v>29.662226450999047</v>
      </c>
      <c r="L18" s="297">
        <f t="shared" si="3"/>
        <v>70.337773549000943</v>
      </c>
      <c r="M18" s="69">
        <f t="shared" si="4"/>
        <v>99.999999999999986</v>
      </c>
    </row>
    <row r="19" spans="1:13">
      <c r="A19" s="803"/>
      <c r="B19" s="7" t="s">
        <v>14</v>
      </c>
      <c r="C19" s="273">
        <v>1939</v>
      </c>
      <c r="D19" s="55">
        <f t="shared" si="5"/>
        <v>1938</v>
      </c>
      <c r="E19" s="55">
        <f t="shared" si="0"/>
        <v>1</v>
      </c>
      <c r="F19" s="48">
        <f t="shared" si="6"/>
        <v>19.39</v>
      </c>
      <c r="G19" s="289">
        <f>(C19/$C$4)*100</f>
        <v>1.7489108768005486</v>
      </c>
      <c r="H19" s="281">
        <v>1347</v>
      </c>
      <c r="I19" s="280">
        <v>591</v>
      </c>
      <c r="J19" s="62">
        <f t="shared" si="1"/>
        <v>1938</v>
      </c>
      <c r="K19" s="300">
        <f t="shared" si="2"/>
        <v>69.504643962848306</v>
      </c>
      <c r="L19" s="299">
        <f t="shared" si="3"/>
        <v>30.495356037151705</v>
      </c>
      <c r="M19" s="69">
        <f t="shared" si="4"/>
        <v>100.00000000000001</v>
      </c>
    </row>
    <row r="20" spans="1:13" ht="13.8" thickBot="1">
      <c r="A20" s="804"/>
      <c r="B20" s="6" t="s">
        <v>13</v>
      </c>
      <c r="C20" s="274">
        <v>9640</v>
      </c>
      <c r="D20" s="56">
        <f t="shared" si="5"/>
        <v>9640</v>
      </c>
      <c r="E20" s="56">
        <f t="shared" si="0"/>
        <v>0</v>
      </c>
      <c r="F20" s="49">
        <f t="shared" si="6"/>
        <v>96.4</v>
      </c>
      <c r="G20" s="290">
        <f t="shared" si="7"/>
        <v>8.6949462879614678</v>
      </c>
      <c r="H20" s="282">
        <v>7186</v>
      </c>
      <c r="I20" s="282">
        <v>2454</v>
      </c>
      <c r="J20" s="63">
        <f t="shared" si="1"/>
        <v>9640</v>
      </c>
      <c r="K20" s="302">
        <f t="shared" si="2"/>
        <v>74.543568464730299</v>
      </c>
      <c r="L20" s="301">
        <f t="shared" si="3"/>
        <v>25.456431535269708</v>
      </c>
      <c r="M20" s="69">
        <f t="shared" si="4"/>
        <v>100</v>
      </c>
    </row>
    <row r="21" spans="1:13" ht="15.75" customHeight="1" thickBot="1">
      <c r="A21" s="798" t="s">
        <v>23</v>
      </c>
      <c r="B21" s="14" t="s">
        <v>0</v>
      </c>
      <c r="C21" s="275">
        <v>49361</v>
      </c>
      <c r="D21" s="50"/>
      <c r="E21" s="50"/>
      <c r="F21" s="50">
        <f t="shared" si="6"/>
        <v>493.61</v>
      </c>
      <c r="G21" s="291">
        <f t="shared" si="7"/>
        <v>44.521913248969504</v>
      </c>
      <c r="H21" s="283">
        <v>34366</v>
      </c>
      <c r="I21" s="283">
        <v>14995</v>
      </c>
      <c r="J21" s="64">
        <f t="shared" si="1"/>
        <v>49361</v>
      </c>
      <c r="K21" s="304">
        <f t="shared" si="2"/>
        <v>69.621766171673997</v>
      </c>
      <c r="L21" s="303">
        <f t="shared" si="3"/>
        <v>30.378233828326007</v>
      </c>
      <c r="M21" s="69">
        <f t="shared" si="4"/>
        <v>100</v>
      </c>
    </row>
    <row r="22" spans="1:13">
      <c r="A22" s="799"/>
      <c r="B22" s="718" t="s">
        <v>1</v>
      </c>
      <c r="C22" s="719" t="s">
        <v>138</v>
      </c>
      <c r="D22" s="47"/>
      <c r="E22" s="47"/>
      <c r="F22" s="5" t="s">
        <v>12</v>
      </c>
      <c r="G22" s="287" t="s">
        <v>12</v>
      </c>
      <c r="H22" s="279" t="s">
        <v>138</v>
      </c>
      <c r="I22" s="279" t="s">
        <v>138</v>
      </c>
      <c r="J22" s="61" t="s">
        <v>12</v>
      </c>
      <c r="K22" s="296" t="s">
        <v>12</v>
      </c>
      <c r="L22" s="295" t="s">
        <v>12</v>
      </c>
      <c r="M22" s="69"/>
    </row>
    <row r="23" spans="1:13">
      <c r="A23" s="799"/>
      <c r="B23" s="7" t="s">
        <v>2</v>
      </c>
      <c r="C23" s="273">
        <v>2123</v>
      </c>
      <c r="D23" s="48"/>
      <c r="E23" s="48"/>
      <c r="F23" s="48">
        <f t="shared" si="6"/>
        <v>21.23</v>
      </c>
      <c r="G23" s="288">
        <f t="shared" si="7"/>
        <v>1.914872507193174</v>
      </c>
      <c r="H23" s="280">
        <v>1886</v>
      </c>
      <c r="I23" s="280">
        <v>238</v>
      </c>
      <c r="J23" s="62">
        <f t="shared" ref="J23:J38" si="8">H23+I23</f>
        <v>2124</v>
      </c>
      <c r="K23" s="298">
        <f t="shared" ref="K23:K38" si="9">(H23/J23)*100</f>
        <v>88.794726930320152</v>
      </c>
      <c r="L23" s="297">
        <f t="shared" si="3"/>
        <v>11.205273069679849</v>
      </c>
      <c r="M23" s="69">
        <f t="shared" si="4"/>
        <v>100</v>
      </c>
    </row>
    <row r="24" spans="1:13">
      <c r="A24" s="799"/>
      <c r="B24" s="7" t="s">
        <v>3</v>
      </c>
      <c r="C24" s="273">
        <v>12092</v>
      </c>
      <c r="D24" s="48"/>
      <c r="E24" s="48"/>
      <c r="F24" s="48">
        <f t="shared" si="6"/>
        <v>120.92</v>
      </c>
      <c r="G24" s="288">
        <f t="shared" si="7"/>
        <v>10.906565406019716</v>
      </c>
      <c r="H24" s="280">
        <v>10438</v>
      </c>
      <c r="I24" s="280">
        <v>1654</v>
      </c>
      <c r="J24" s="62">
        <f t="shared" si="8"/>
        <v>12092</v>
      </c>
      <c r="K24" s="298">
        <f t="shared" si="9"/>
        <v>86.321534899106851</v>
      </c>
      <c r="L24" s="297">
        <f t="shared" si="3"/>
        <v>13.678465100893153</v>
      </c>
      <c r="M24" s="69">
        <f t="shared" si="4"/>
        <v>100</v>
      </c>
    </row>
    <row r="25" spans="1:13">
      <c r="A25" s="799"/>
      <c r="B25" s="7" t="s">
        <v>4</v>
      </c>
      <c r="C25" s="273">
        <v>578</v>
      </c>
      <c r="D25" s="48"/>
      <c r="E25" s="48"/>
      <c r="F25" s="48">
        <f t="shared" si="6"/>
        <v>5.78</v>
      </c>
      <c r="G25" s="288">
        <f t="shared" si="7"/>
        <v>0.52133599112466067</v>
      </c>
      <c r="H25" s="281">
        <v>534</v>
      </c>
      <c r="I25" s="280">
        <v>44</v>
      </c>
      <c r="J25" s="62">
        <f t="shared" si="8"/>
        <v>578</v>
      </c>
      <c r="K25" s="298">
        <f t="shared" si="9"/>
        <v>92.387543252595165</v>
      </c>
      <c r="L25" s="297">
        <f t="shared" si="3"/>
        <v>7.6124567474048446</v>
      </c>
      <c r="M25" s="69">
        <f t="shared" si="4"/>
        <v>100.00000000000001</v>
      </c>
    </row>
    <row r="26" spans="1:13">
      <c r="A26" s="799"/>
      <c r="B26" s="7" t="s">
        <v>5</v>
      </c>
      <c r="C26" s="273">
        <v>3487</v>
      </c>
      <c r="D26" s="48"/>
      <c r="E26" s="48"/>
      <c r="F26" s="48">
        <f t="shared" si="6"/>
        <v>34.869999999999997</v>
      </c>
      <c r="G26" s="288">
        <f t="shared" si="7"/>
        <v>3.1451532890167675</v>
      </c>
      <c r="H26" s="280">
        <v>2920</v>
      </c>
      <c r="I26" s="280">
        <v>568</v>
      </c>
      <c r="J26" s="62">
        <f t="shared" si="8"/>
        <v>3488</v>
      </c>
      <c r="K26" s="298">
        <f t="shared" si="9"/>
        <v>83.715596330275233</v>
      </c>
      <c r="L26" s="297">
        <f t="shared" si="3"/>
        <v>16.284403669724771</v>
      </c>
      <c r="M26" s="69">
        <f t="shared" si="4"/>
        <v>100</v>
      </c>
    </row>
    <row r="27" spans="1:13">
      <c r="A27" s="799"/>
      <c r="B27" s="7" t="s">
        <v>6</v>
      </c>
      <c r="C27" s="273">
        <v>3757</v>
      </c>
      <c r="D27" s="48"/>
      <c r="E27" s="48"/>
      <c r="F27" s="48">
        <f t="shared" si="6"/>
        <v>37.57</v>
      </c>
      <c r="G27" s="288">
        <f t="shared" si="7"/>
        <v>3.3886839423102941</v>
      </c>
      <c r="H27" s="280">
        <v>3064</v>
      </c>
      <c r="I27" s="280">
        <v>693</v>
      </c>
      <c r="J27" s="62">
        <f t="shared" si="8"/>
        <v>3757</v>
      </c>
      <c r="K27" s="298">
        <f t="shared" si="9"/>
        <v>81.554431727442108</v>
      </c>
      <c r="L27" s="297">
        <f t="shared" si="3"/>
        <v>18.445568272557892</v>
      </c>
      <c r="M27" s="69">
        <f t="shared" si="4"/>
        <v>100</v>
      </c>
    </row>
    <row r="28" spans="1:13">
      <c r="A28" s="799"/>
      <c r="B28" s="7" t="s">
        <v>7</v>
      </c>
      <c r="C28" s="273">
        <v>6051</v>
      </c>
      <c r="D28" s="48"/>
      <c r="E28" s="48"/>
      <c r="F28" s="48">
        <f t="shared" si="6"/>
        <v>60.51</v>
      </c>
      <c r="G28" s="288">
        <f t="shared" si="7"/>
        <v>5.4577925299227017</v>
      </c>
      <c r="H28" s="280">
        <v>4012</v>
      </c>
      <c r="I28" s="280">
        <v>2038</v>
      </c>
      <c r="J28" s="62">
        <f t="shared" si="8"/>
        <v>6050</v>
      </c>
      <c r="K28" s="300">
        <f t="shared" si="9"/>
        <v>66.314049586776861</v>
      </c>
      <c r="L28" s="299">
        <f t="shared" si="3"/>
        <v>33.685950413223139</v>
      </c>
      <c r="M28" s="69">
        <f t="shared" si="4"/>
        <v>100</v>
      </c>
    </row>
    <row r="29" spans="1:13">
      <c r="A29" s="799"/>
      <c r="B29" s="7" t="s">
        <v>21</v>
      </c>
      <c r="C29" s="273">
        <v>3241</v>
      </c>
      <c r="D29" s="48"/>
      <c r="E29" s="48"/>
      <c r="F29" s="48">
        <f t="shared" si="6"/>
        <v>32.409999999999997</v>
      </c>
      <c r="G29" s="289">
        <f t="shared" si="7"/>
        <v>2.923269804904888</v>
      </c>
      <c r="H29" s="280">
        <v>1202</v>
      </c>
      <c r="I29" s="280">
        <v>2039</v>
      </c>
      <c r="J29" s="62">
        <f t="shared" si="8"/>
        <v>3241</v>
      </c>
      <c r="K29" s="300">
        <f t="shared" si="9"/>
        <v>37.087318728787409</v>
      </c>
      <c r="L29" s="299">
        <f t="shared" si="3"/>
        <v>62.912681271212591</v>
      </c>
      <c r="M29" s="69">
        <f t="shared" si="4"/>
        <v>100</v>
      </c>
    </row>
    <row r="30" spans="1:13">
      <c r="A30" s="799"/>
      <c r="B30" s="7" t="s">
        <v>20</v>
      </c>
      <c r="C30" s="273">
        <v>544</v>
      </c>
      <c r="D30" s="48"/>
      <c r="E30" s="48"/>
      <c r="F30" s="48">
        <f t="shared" si="6"/>
        <v>5.44</v>
      </c>
      <c r="G30" s="289">
        <f t="shared" si="7"/>
        <v>0.49066916811732769</v>
      </c>
      <c r="H30" s="280">
        <v>419</v>
      </c>
      <c r="I30" s="280">
        <v>126</v>
      </c>
      <c r="J30" s="62">
        <f t="shared" si="8"/>
        <v>545</v>
      </c>
      <c r="K30" s="300">
        <f t="shared" si="9"/>
        <v>76.88073394495413</v>
      </c>
      <c r="L30" s="299">
        <f t="shared" si="3"/>
        <v>23.119266055045873</v>
      </c>
      <c r="M30" s="69">
        <f t="shared" si="4"/>
        <v>100</v>
      </c>
    </row>
    <row r="31" spans="1:13">
      <c r="A31" s="799"/>
      <c r="B31" s="7" t="s">
        <v>19</v>
      </c>
      <c r="C31" s="273">
        <v>3440</v>
      </c>
      <c r="D31" s="48"/>
      <c r="E31" s="48"/>
      <c r="F31" s="48">
        <f t="shared" si="6"/>
        <v>34.4</v>
      </c>
      <c r="G31" s="288">
        <f t="shared" si="7"/>
        <v>3.1027609160360425</v>
      </c>
      <c r="H31" s="280">
        <v>2651</v>
      </c>
      <c r="I31" s="280">
        <v>790</v>
      </c>
      <c r="J31" s="62">
        <f t="shared" si="8"/>
        <v>3441</v>
      </c>
      <c r="K31" s="298">
        <f t="shared" si="9"/>
        <v>77.041557686718974</v>
      </c>
      <c r="L31" s="297">
        <f t="shared" si="3"/>
        <v>22.958442313281022</v>
      </c>
      <c r="M31" s="69">
        <f t="shared" si="4"/>
        <v>100</v>
      </c>
    </row>
    <row r="32" spans="1:13">
      <c r="A32" s="799"/>
      <c r="B32" s="7" t="s">
        <v>18</v>
      </c>
      <c r="C32" s="273">
        <v>1115</v>
      </c>
      <c r="D32" s="48"/>
      <c r="E32" s="48"/>
      <c r="F32" s="48">
        <f t="shared" si="6"/>
        <v>11.15</v>
      </c>
      <c r="G32" s="288">
        <f t="shared" si="7"/>
        <v>1.0056914015640079</v>
      </c>
      <c r="H32" s="280">
        <v>732</v>
      </c>
      <c r="I32" s="280">
        <v>383</v>
      </c>
      <c r="J32" s="62">
        <f t="shared" si="8"/>
        <v>1115</v>
      </c>
      <c r="K32" s="300">
        <f t="shared" si="9"/>
        <v>65.650224215246638</v>
      </c>
      <c r="L32" s="299">
        <f t="shared" si="3"/>
        <v>34.349775784753362</v>
      </c>
      <c r="M32" s="69">
        <f t="shared" si="4"/>
        <v>100</v>
      </c>
    </row>
    <row r="33" spans="1:13">
      <c r="A33" s="799"/>
      <c r="B33" s="7" t="s">
        <v>17</v>
      </c>
      <c r="C33" s="273">
        <v>331</v>
      </c>
      <c r="D33" s="48"/>
      <c r="E33" s="48"/>
      <c r="F33" s="48">
        <f t="shared" si="6"/>
        <v>3.31</v>
      </c>
      <c r="G33" s="289">
        <f t="shared" si="7"/>
        <v>0.29855054163021222</v>
      </c>
      <c r="H33" s="281">
        <v>189</v>
      </c>
      <c r="I33" s="280">
        <v>141</v>
      </c>
      <c r="J33" s="62">
        <f t="shared" si="8"/>
        <v>330</v>
      </c>
      <c r="K33" s="300">
        <f>(H33/J33)*100</f>
        <v>57.272727272727273</v>
      </c>
      <c r="L33" s="299">
        <f t="shared" si="3"/>
        <v>42.727272727272727</v>
      </c>
      <c r="M33" s="69">
        <f t="shared" si="4"/>
        <v>100</v>
      </c>
    </row>
    <row r="34" spans="1:13">
      <c r="A34" s="799"/>
      <c r="B34" s="7" t="s">
        <v>16</v>
      </c>
      <c r="C34" s="273">
        <v>1523</v>
      </c>
      <c r="D34" s="48"/>
      <c r="E34" s="48"/>
      <c r="F34" s="48">
        <f t="shared" si="6"/>
        <v>15.23</v>
      </c>
      <c r="G34" s="289">
        <f t="shared" si="7"/>
        <v>1.3736932776520039</v>
      </c>
      <c r="H34" s="281">
        <v>946</v>
      </c>
      <c r="I34" s="280">
        <v>577</v>
      </c>
      <c r="J34" s="62">
        <f t="shared" si="8"/>
        <v>1523</v>
      </c>
      <c r="K34" s="300">
        <f t="shared" si="9"/>
        <v>62.114248194353252</v>
      </c>
      <c r="L34" s="299">
        <f t="shared" si="3"/>
        <v>37.885751805646748</v>
      </c>
      <c r="M34" s="69">
        <f t="shared" si="4"/>
        <v>100</v>
      </c>
    </row>
    <row r="35" spans="1:13">
      <c r="A35" s="799"/>
      <c r="B35" s="7" t="s">
        <v>15</v>
      </c>
      <c r="C35" s="273">
        <v>5741</v>
      </c>
      <c r="D35" s="48"/>
      <c r="E35" s="48"/>
      <c r="F35" s="48">
        <f t="shared" si="6"/>
        <v>57.41</v>
      </c>
      <c r="G35" s="289">
        <f t="shared" si="7"/>
        <v>5.1781832613264296</v>
      </c>
      <c r="H35" s="280">
        <v>1492</v>
      </c>
      <c r="I35" s="280">
        <v>4249</v>
      </c>
      <c r="J35" s="62">
        <f t="shared" si="8"/>
        <v>5741</v>
      </c>
      <c r="K35" s="298">
        <f t="shared" si="9"/>
        <v>25.988503744992165</v>
      </c>
      <c r="L35" s="297">
        <f t="shared" si="3"/>
        <v>74.011496255007842</v>
      </c>
      <c r="M35" s="69">
        <f t="shared" si="4"/>
        <v>100</v>
      </c>
    </row>
    <row r="36" spans="1:13">
      <c r="A36" s="799"/>
      <c r="B36" s="7" t="s">
        <v>14</v>
      </c>
      <c r="C36" s="273">
        <v>1530</v>
      </c>
      <c r="D36" s="48"/>
      <c r="E36" s="48"/>
      <c r="F36" s="48">
        <f t="shared" si="6"/>
        <v>15.3</v>
      </c>
      <c r="G36" s="289">
        <f t="shared" si="7"/>
        <v>1.380007035329984</v>
      </c>
      <c r="H36" s="281">
        <v>1120</v>
      </c>
      <c r="I36" s="280">
        <v>411</v>
      </c>
      <c r="J36" s="62">
        <f t="shared" si="8"/>
        <v>1531</v>
      </c>
      <c r="K36" s="300">
        <f t="shared" si="9"/>
        <v>73.154800783801434</v>
      </c>
      <c r="L36" s="299">
        <f t="shared" si="3"/>
        <v>26.845199216198562</v>
      </c>
      <c r="M36" s="69">
        <f t="shared" si="4"/>
        <v>100</v>
      </c>
    </row>
    <row r="37" spans="1:13" ht="13.8" thickBot="1">
      <c r="A37" s="800"/>
      <c r="B37" s="6" t="s">
        <v>13</v>
      </c>
      <c r="C37" s="274">
        <v>3809</v>
      </c>
      <c r="D37" s="49"/>
      <c r="E37" s="49"/>
      <c r="F37" s="49">
        <f t="shared" si="6"/>
        <v>38.090000000000003</v>
      </c>
      <c r="G37" s="290">
        <f t="shared" si="7"/>
        <v>3.4355861422038623</v>
      </c>
      <c r="H37" s="282">
        <v>2763</v>
      </c>
      <c r="I37" s="282">
        <v>1045</v>
      </c>
      <c r="J37" s="63">
        <f t="shared" si="8"/>
        <v>3808</v>
      </c>
      <c r="K37" s="302">
        <f t="shared" si="9"/>
        <v>72.557773109243698</v>
      </c>
      <c r="L37" s="301">
        <f t="shared" si="3"/>
        <v>27.442226890756306</v>
      </c>
      <c r="M37" s="69">
        <f t="shared" si="4"/>
        <v>100</v>
      </c>
    </row>
    <row r="38" spans="1:13" ht="14.25" customHeight="1" thickBot="1">
      <c r="A38" s="798" t="s">
        <v>46</v>
      </c>
      <c r="B38" s="14" t="s">
        <v>0</v>
      </c>
      <c r="C38" s="275">
        <v>37116</v>
      </c>
      <c r="D38" s="50"/>
      <c r="E38" s="50"/>
      <c r="F38" s="50">
        <f t="shared" si="6"/>
        <v>371.16</v>
      </c>
      <c r="G38" s="291">
        <f>(C38/$C$4)*100</f>
        <v>33.477347139416793</v>
      </c>
      <c r="H38" s="283">
        <v>25618</v>
      </c>
      <c r="I38" s="283">
        <v>11499</v>
      </c>
      <c r="J38" s="64">
        <f t="shared" si="8"/>
        <v>37117</v>
      </c>
      <c r="K38" s="304">
        <f t="shared" si="9"/>
        <v>69.019586712288174</v>
      </c>
      <c r="L38" s="303">
        <f t="shared" si="3"/>
        <v>30.980413287711826</v>
      </c>
      <c r="M38" s="69">
        <f t="shared" si="4"/>
        <v>100</v>
      </c>
    </row>
    <row r="39" spans="1:13">
      <c r="A39" s="799"/>
      <c r="B39" s="4" t="s">
        <v>1</v>
      </c>
      <c r="C39" s="272">
        <v>6</v>
      </c>
      <c r="D39" s="47"/>
      <c r="E39" s="47"/>
      <c r="F39" s="5" t="s">
        <v>12</v>
      </c>
      <c r="G39" s="287">
        <f t="shared" ref="G39:G55" si="10">(C39/$C$4)*100</f>
        <v>5.4117922954117024E-3</v>
      </c>
      <c r="H39" s="279">
        <v>4</v>
      </c>
      <c r="I39" s="279">
        <v>2</v>
      </c>
      <c r="J39" s="62">
        <f t="shared" ref="J39:J71" si="11">H39+I39</f>
        <v>6</v>
      </c>
      <c r="K39" s="296">
        <f>(H39/J39)*100</f>
        <v>66.666666666666657</v>
      </c>
      <c r="L39" s="299">
        <f>(I39/J39)*100</f>
        <v>33.333333333333329</v>
      </c>
      <c r="M39" s="69"/>
    </row>
    <row r="40" spans="1:13">
      <c r="A40" s="799"/>
      <c r="B40" s="7" t="s">
        <v>2</v>
      </c>
      <c r="C40" s="273">
        <v>1307</v>
      </c>
      <c r="D40" s="48"/>
      <c r="E40" s="48"/>
      <c r="F40" s="48">
        <f t="shared" si="6"/>
        <v>13.07</v>
      </c>
      <c r="G40" s="288">
        <f t="shared" si="10"/>
        <v>1.1788687550171824</v>
      </c>
      <c r="H40" s="280">
        <v>1082</v>
      </c>
      <c r="I40" s="280">
        <v>224</v>
      </c>
      <c r="J40" s="62">
        <f t="shared" si="11"/>
        <v>1306</v>
      </c>
      <c r="K40" s="300">
        <f t="shared" ref="K40:K54" si="12">(H40/J40)*100</f>
        <v>82.848392036753452</v>
      </c>
      <c r="L40" s="299">
        <f>(I40/J40)*100</f>
        <v>17.151607963246555</v>
      </c>
      <c r="M40" s="69">
        <f t="shared" si="4"/>
        <v>100</v>
      </c>
    </row>
    <row r="41" spans="1:13">
      <c r="A41" s="799"/>
      <c r="B41" s="7" t="s">
        <v>3</v>
      </c>
      <c r="C41" s="273">
        <v>8946</v>
      </c>
      <c r="D41" s="48"/>
      <c r="E41" s="48"/>
      <c r="F41" s="48">
        <f t="shared" si="6"/>
        <v>89.46</v>
      </c>
      <c r="G41" s="288">
        <f t="shared" si="10"/>
        <v>8.0689823124588465</v>
      </c>
      <c r="H41" s="280">
        <v>7389</v>
      </c>
      <c r="I41" s="280">
        <v>1557</v>
      </c>
      <c r="J41" s="62">
        <f t="shared" si="11"/>
        <v>8946</v>
      </c>
      <c r="K41" s="298">
        <f t="shared" si="12"/>
        <v>82.595573440643861</v>
      </c>
      <c r="L41" s="297">
        <f t="shared" ref="L41:L54" si="13">(I41/J41)*100</f>
        <v>17.404426559356136</v>
      </c>
      <c r="M41" s="69">
        <f t="shared" si="4"/>
        <v>100</v>
      </c>
    </row>
    <row r="42" spans="1:13">
      <c r="A42" s="799"/>
      <c r="B42" s="7" t="s">
        <v>4</v>
      </c>
      <c r="C42" s="273">
        <v>128</v>
      </c>
      <c r="D42" s="48"/>
      <c r="E42" s="48"/>
      <c r="F42" s="48">
        <f t="shared" si="6"/>
        <v>1.28</v>
      </c>
      <c r="G42" s="288">
        <f t="shared" si="10"/>
        <v>0.11545156896878297</v>
      </c>
      <c r="H42" s="280">
        <v>102</v>
      </c>
      <c r="I42" s="279">
        <v>26</v>
      </c>
      <c r="J42" s="65">
        <f t="shared" si="11"/>
        <v>128</v>
      </c>
      <c r="K42" s="300">
        <f t="shared" si="12"/>
        <v>79.6875</v>
      </c>
      <c r="L42" s="299">
        <f t="shared" si="13"/>
        <v>20.3125</v>
      </c>
      <c r="M42" s="69">
        <f t="shared" si="4"/>
        <v>100</v>
      </c>
    </row>
    <row r="43" spans="1:13">
      <c r="A43" s="799"/>
      <c r="B43" s="7" t="s">
        <v>5</v>
      </c>
      <c r="C43" s="273">
        <v>2427</v>
      </c>
      <c r="D43" s="48"/>
      <c r="E43" s="48"/>
      <c r="F43" s="48">
        <f t="shared" si="6"/>
        <v>24.27</v>
      </c>
      <c r="G43" s="289">
        <f t="shared" si="10"/>
        <v>2.1890699834940337</v>
      </c>
      <c r="H43" s="281">
        <v>2073</v>
      </c>
      <c r="I43" s="280">
        <v>354</v>
      </c>
      <c r="J43" s="62">
        <f t="shared" si="11"/>
        <v>2427</v>
      </c>
      <c r="K43" s="298">
        <f t="shared" si="12"/>
        <v>85.414091470951789</v>
      </c>
      <c r="L43" s="297">
        <f t="shared" si="13"/>
        <v>14.585908529048208</v>
      </c>
      <c r="M43" s="69">
        <f t="shared" si="4"/>
        <v>100</v>
      </c>
    </row>
    <row r="44" spans="1:13">
      <c r="A44" s="799"/>
      <c r="B44" s="7" t="s">
        <v>6</v>
      </c>
      <c r="C44" s="273">
        <v>3425</v>
      </c>
      <c r="D44" s="48"/>
      <c r="E44" s="48"/>
      <c r="F44" s="48">
        <f t="shared" si="6"/>
        <v>34.25</v>
      </c>
      <c r="G44" s="288">
        <f t="shared" si="10"/>
        <v>3.0892314352975134</v>
      </c>
      <c r="H44" s="281">
        <v>3114</v>
      </c>
      <c r="I44" s="280">
        <v>311</v>
      </c>
      <c r="J44" s="62">
        <f t="shared" si="11"/>
        <v>3425</v>
      </c>
      <c r="K44" s="300">
        <f t="shared" si="12"/>
        <v>90.919708029197082</v>
      </c>
      <c r="L44" s="299">
        <f t="shared" si="13"/>
        <v>9.0802919708029197</v>
      </c>
      <c r="M44" s="69">
        <f t="shared" si="4"/>
        <v>100</v>
      </c>
    </row>
    <row r="45" spans="1:13">
      <c r="A45" s="799"/>
      <c r="B45" s="7" t="s">
        <v>7</v>
      </c>
      <c r="C45" s="273">
        <v>3849</v>
      </c>
      <c r="D45" s="48"/>
      <c r="E45" s="48"/>
      <c r="F45" s="48">
        <f t="shared" si="6"/>
        <v>38.49</v>
      </c>
      <c r="G45" s="288">
        <f t="shared" si="10"/>
        <v>3.4716647575066069</v>
      </c>
      <c r="H45" s="280">
        <v>2731</v>
      </c>
      <c r="I45" s="280">
        <v>1118</v>
      </c>
      <c r="J45" s="62">
        <f t="shared" si="11"/>
        <v>3849</v>
      </c>
      <c r="K45" s="298">
        <f t="shared" si="12"/>
        <v>70.953494414133544</v>
      </c>
      <c r="L45" s="297">
        <f t="shared" si="13"/>
        <v>29.046505585866463</v>
      </c>
      <c r="M45" s="69">
        <f t="shared" si="4"/>
        <v>100</v>
      </c>
    </row>
    <row r="46" spans="1:13">
      <c r="A46" s="799"/>
      <c r="B46" s="7" t="s">
        <v>21</v>
      </c>
      <c r="C46" s="273">
        <v>558</v>
      </c>
      <c r="D46" s="48"/>
      <c r="E46" s="48"/>
      <c r="F46" s="48">
        <f t="shared" si="6"/>
        <v>5.58</v>
      </c>
      <c r="G46" s="289">
        <f t="shared" si="10"/>
        <v>0.50329668347328838</v>
      </c>
      <c r="H46" s="281">
        <v>315</v>
      </c>
      <c r="I46" s="280">
        <v>242</v>
      </c>
      <c r="J46" s="62">
        <f t="shared" si="11"/>
        <v>557</v>
      </c>
      <c r="K46" s="300">
        <f t="shared" si="12"/>
        <v>56.552962298025136</v>
      </c>
      <c r="L46" s="299">
        <f t="shared" si="13"/>
        <v>43.447037701974864</v>
      </c>
      <c r="M46" s="69">
        <f t="shared" si="4"/>
        <v>100</v>
      </c>
    </row>
    <row r="47" spans="1:13">
      <c r="A47" s="799"/>
      <c r="B47" s="7" t="s">
        <v>20</v>
      </c>
      <c r="C47" s="273">
        <v>525</v>
      </c>
      <c r="D47" s="48"/>
      <c r="E47" s="48"/>
      <c r="F47" s="48">
        <f t="shared" si="6"/>
        <v>5.25</v>
      </c>
      <c r="G47" s="288">
        <f t="shared" si="10"/>
        <v>0.47353182584852388</v>
      </c>
      <c r="H47" s="281">
        <v>375</v>
      </c>
      <c r="I47" s="280">
        <v>150</v>
      </c>
      <c r="J47" s="62">
        <f t="shared" si="11"/>
        <v>525</v>
      </c>
      <c r="K47" s="300">
        <f t="shared" si="12"/>
        <v>71.428571428571431</v>
      </c>
      <c r="L47" s="299">
        <f t="shared" si="13"/>
        <v>28.571428571428569</v>
      </c>
      <c r="M47" s="69">
        <f t="shared" si="4"/>
        <v>100</v>
      </c>
    </row>
    <row r="48" spans="1:13">
      <c r="A48" s="799"/>
      <c r="B48" s="7" t="s">
        <v>19</v>
      </c>
      <c r="C48" s="273">
        <v>1982</v>
      </c>
      <c r="D48" s="48"/>
      <c r="E48" s="48"/>
      <c r="F48" s="48">
        <f t="shared" si="6"/>
        <v>19.82</v>
      </c>
      <c r="G48" s="289">
        <f t="shared" si="10"/>
        <v>1.7876953882509989</v>
      </c>
      <c r="H48" s="281">
        <v>1504</v>
      </c>
      <c r="I48" s="280">
        <v>479</v>
      </c>
      <c r="J48" s="62">
        <f t="shared" si="11"/>
        <v>1983</v>
      </c>
      <c r="K48" s="298">
        <f t="shared" si="12"/>
        <v>75.844679778113971</v>
      </c>
      <c r="L48" s="297">
        <f t="shared" si="13"/>
        <v>24.155320221886033</v>
      </c>
      <c r="M48" s="69">
        <f t="shared" si="4"/>
        <v>100</v>
      </c>
    </row>
    <row r="49" spans="1:13">
      <c r="A49" s="799"/>
      <c r="B49" s="7" t="s">
        <v>18</v>
      </c>
      <c r="C49" s="273">
        <v>916</v>
      </c>
      <c r="D49" s="48"/>
      <c r="E49" s="48"/>
      <c r="F49" s="48">
        <f t="shared" si="6"/>
        <v>9.16</v>
      </c>
      <c r="G49" s="288">
        <f t="shared" si="10"/>
        <v>0.82620029043285315</v>
      </c>
      <c r="H49" s="280">
        <v>583</v>
      </c>
      <c r="I49" s="280">
        <v>333</v>
      </c>
      <c r="J49" s="62">
        <f t="shared" si="11"/>
        <v>916</v>
      </c>
      <c r="K49" s="298">
        <f t="shared" si="12"/>
        <v>63.646288209606979</v>
      </c>
      <c r="L49" s="297">
        <f t="shared" si="13"/>
        <v>36.353711790393014</v>
      </c>
      <c r="M49" s="69">
        <f t="shared" si="4"/>
        <v>100</v>
      </c>
    </row>
    <row r="50" spans="1:13">
      <c r="A50" s="799"/>
      <c r="B50" s="7" t="s">
        <v>17</v>
      </c>
      <c r="C50" s="273">
        <v>671</v>
      </c>
      <c r="D50" s="48"/>
      <c r="E50" s="48"/>
      <c r="F50" s="48">
        <f t="shared" si="6"/>
        <v>6.71</v>
      </c>
      <c r="G50" s="288">
        <f t="shared" si="10"/>
        <v>0.60521877170354199</v>
      </c>
      <c r="H50" s="280">
        <v>352</v>
      </c>
      <c r="I50" s="280">
        <v>319</v>
      </c>
      <c r="J50" s="62">
        <f t="shared" si="11"/>
        <v>671</v>
      </c>
      <c r="K50" s="300">
        <f t="shared" si="12"/>
        <v>52.459016393442624</v>
      </c>
      <c r="L50" s="299">
        <f t="shared" si="13"/>
        <v>47.540983606557376</v>
      </c>
      <c r="M50" s="69">
        <f t="shared" si="4"/>
        <v>100</v>
      </c>
    </row>
    <row r="51" spans="1:13">
      <c r="A51" s="799"/>
      <c r="B51" s="7" t="s">
        <v>16</v>
      </c>
      <c r="C51" s="273">
        <v>1095</v>
      </c>
      <c r="D51" s="48"/>
      <c r="E51" s="48"/>
      <c r="F51" s="48">
        <f t="shared" si="6"/>
        <v>10.95</v>
      </c>
      <c r="G51" s="288">
        <f t="shared" si="10"/>
        <v>0.98765209391263564</v>
      </c>
      <c r="H51" s="280">
        <v>651</v>
      </c>
      <c r="I51" s="280">
        <v>445</v>
      </c>
      <c r="J51" s="62">
        <f t="shared" si="11"/>
        <v>1096</v>
      </c>
      <c r="K51" s="298">
        <f t="shared" si="12"/>
        <v>59.397810218978094</v>
      </c>
      <c r="L51" s="297">
        <f t="shared" si="13"/>
        <v>40.602189781021899</v>
      </c>
      <c r="M51" s="69">
        <f t="shared" si="4"/>
        <v>100</v>
      </c>
    </row>
    <row r="52" spans="1:13">
      <c r="A52" s="799"/>
      <c r="B52" s="7" t="s">
        <v>15</v>
      </c>
      <c r="C52" s="273">
        <v>7410</v>
      </c>
      <c r="D52" s="48"/>
      <c r="E52" s="48"/>
      <c r="F52" s="48">
        <f t="shared" si="6"/>
        <v>74.099999999999994</v>
      </c>
      <c r="G52" s="288">
        <f t="shared" si="10"/>
        <v>6.683563484833452</v>
      </c>
      <c r="H52" s="280">
        <v>2591</v>
      </c>
      <c r="I52" s="280">
        <v>4819</v>
      </c>
      <c r="J52" s="62">
        <f t="shared" si="11"/>
        <v>7410</v>
      </c>
      <c r="K52" s="298">
        <f t="shared" si="12"/>
        <v>34.966261808367072</v>
      </c>
      <c r="L52" s="297">
        <f t="shared" si="13"/>
        <v>65.033738191632935</v>
      </c>
      <c r="M52" s="69">
        <f t="shared" si="4"/>
        <v>100</v>
      </c>
    </row>
    <row r="53" spans="1:13">
      <c r="A53" s="799"/>
      <c r="B53" s="7" t="s">
        <v>14</v>
      </c>
      <c r="C53" s="273">
        <v>364</v>
      </c>
      <c r="D53" s="48"/>
      <c r="E53" s="48"/>
      <c r="F53" s="48">
        <f t="shared" si="6"/>
        <v>3.64</v>
      </c>
      <c r="G53" s="289">
        <v>0.1</v>
      </c>
      <c r="H53" s="281">
        <v>199</v>
      </c>
      <c r="I53" s="280">
        <v>165</v>
      </c>
      <c r="J53" s="62">
        <f t="shared" si="11"/>
        <v>364</v>
      </c>
      <c r="K53" s="300">
        <f t="shared" si="12"/>
        <v>54.670329670329664</v>
      </c>
      <c r="L53" s="299">
        <f t="shared" si="13"/>
        <v>45.329670329670328</v>
      </c>
      <c r="M53" s="69">
        <f t="shared" si="4"/>
        <v>100</v>
      </c>
    </row>
    <row r="54" spans="1:13" ht="13.8" thickBot="1">
      <c r="A54" s="800"/>
      <c r="B54" s="6" t="s">
        <v>13</v>
      </c>
      <c r="C54" s="274">
        <v>3507</v>
      </c>
      <c r="D54" s="49"/>
      <c r="E54" s="49"/>
      <c r="F54" s="49">
        <f t="shared" si="6"/>
        <v>35.07</v>
      </c>
      <c r="G54" s="290">
        <f t="shared" si="10"/>
        <v>3.1631925966681398</v>
      </c>
      <c r="H54" s="282">
        <v>2553</v>
      </c>
      <c r="I54" s="282">
        <v>955</v>
      </c>
      <c r="J54" s="63">
        <f t="shared" si="11"/>
        <v>3508</v>
      </c>
      <c r="K54" s="296">
        <f t="shared" si="12"/>
        <v>72.776510832383124</v>
      </c>
      <c r="L54" s="295">
        <f t="shared" si="13"/>
        <v>27.223489167616876</v>
      </c>
      <c r="M54" s="69">
        <f t="shared" si="4"/>
        <v>100</v>
      </c>
    </row>
    <row r="55" spans="1:13" ht="15.75" customHeight="1" thickBot="1">
      <c r="A55" s="798" t="s">
        <v>47</v>
      </c>
      <c r="B55" s="14" t="s">
        <v>0</v>
      </c>
      <c r="C55" s="275">
        <v>24391</v>
      </c>
      <c r="D55" s="50"/>
      <c r="E55" s="50"/>
      <c r="F55" s="50">
        <f t="shared" si="6"/>
        <v>243.91</v>
      </c>
      <c r="G55" s="291">
        <f t="shared" si="10"/>
        <v>21.999837646231139</v>
      </c>
      <c r="H55" s="283">
        <v>16921</v>
      </c>
      <c r="I55" s="283">
        <v>7470</v>
      </c>
      <c r="J55" s="64">
        <f t="shared" si="11"/>
        <v>24391</v>
      </c>
      <c r="K55" s="304">
        <f t="shared" ref="K55:K71" si="14">(H55/J55)*100</f>
        <v>69.373949407568375</v>
      </c>
      <c r="L55" s="303">
        <f t="shared" si="3"/>
        <v>30.626050592431636</v>
      </c>
      <c r="M55" s="69">
        <f t="shared" si="4"/>
        <v>100.00000000000001</v>
      </c>
    </row>
    <row r="56" spans="1:13">
      <c r="A56" s="799"/>
      <c r="B56" s="4" t="s">
        <v>1</v>
      </c>
      <c r="C56" s="272">
        <v>11</v>
      </c>
      <c r="D56" s="47"/>
      <c r="E56" s="47"/>
      <c r="F56" s="47">
        <f t="shared" si="6"/>
        <v>0.11</v>
      </c>
      <c r="G56" s="287">
        <f t="shared" ref="G56:G71" si="15">(C56/$C$4)*100</f>
        <v>9.921619208254788E-3</v>
      </c>
      <c r="H56" s="279">
        <v>9</v>
      </c>
      <c r="I56" s="279">
        <v>2</v>
      </c>
      <c r="J56" s="61">
        <f t="shared" si="11"/>
        <v>11</v>
      </c>
      <c r="K56" s="296">
        <f t="shared" si="14"/>
        <v>81.818181818181827</v>
      </c>
      <c r="L56" s="295">
        <f t="shared" si="3"/>
        <v>18.181818181818183</v>
      </c>
      <c r="M56" s="69">
        <f t="shared" si="4"/>
        <v>100.00000000000001</v>
      </c>
    </row>
    <row r="57" spans="1:13">
      <c r="A57" s="799"/>
      <c r="B57" s="7" t="s">
        <v>2</v>
      </c>
      <c r="C57" s="276">
        <v>2419</v>
      </c>
      <c r="D57" s="51"/>
      <c r="E57" s="51"/>
      <c r="F57" s="51">
        <f t="shared" si="6"/>
        <v>24.19</v>
      </c>
      <c r="G57" s="289">
        <f t="shared" si="15"/>
        <v>2.1818542604334845</v>
      </c>
      <c r="H57" s="281">
        <v>2121</v>
      </c>
      <c r="I57" s="281">
        <v>298</v>
      </c>
      <c r="J57" s="65">
        <f t="shared" si="11"/>
        <v>2419</v>
      </c>
      <c r="K57" s="300">
        <f t="shared" si="14"/>
        <v>87.680859859446045</v>
      </c>
      <c r="L57" s="299">
        <f t="shared" si="3"/>
        <v>12.319140140553948</v>
      </c>
      <c r="M57" s="69">
        <f t="shared" si="4"/>
        <v>100</v>
      </c>
    </row>
    <row r="58" spans="1:13">
      <c r="A58" s="799"/>
      <c r="B58" s="7" t="s">
        <v>3</v>
      </c>
      <c r="C58" s="273">
        <v>5243</v>
      </c>
      <c r="D58" s="48"/>
      <c r="E58" s="48"/>
      <c r="F58" s="48">
        <f t="shared" si="6"/>
        <v>52.43</v>
      </c>
      <c r="G58" s="288">
        <f t="shared" si="15"/>
        <v>4.7290045008072585</v>
      </c>
      <c r="H58" s="280">
        <v>4309</v>
      </c>
      <c r="I58" s="280">
        <v>935</v>
      </c>
      <c r="J58" s="62">
        <f t="shared" si="11"/>
        <v>5244</v>
      </c>
      <c r="K58" s="300">
        <f t="shared" si="14"/>
        <v>82.170099160945838</v>
      </c>
      <c r="L58" s="299">
        <f t="shared" si="3"/>
        <v>17.829900839054158</v>
      </c>
      <c r="M58" s="69">
        <f t="shared" si="4"/>
        <v>100</v>
      </c>
    </row>
    <row r="59" spans="1:13">
      <c r="A59" s="799"/>
      <c r="B59" s="7" t="s">
        <v>4</v>
      </c>
      <c r="C59" s="276">
        <v>24</v>
      </c>
      <c r="D59" s="51"/>
      <c r="E59" s="51"/>
      <c r="F59" s="51">
        <f t="shared" si="6"/>
        <v>0.24</v>
      </c>
      <c r="G59" s="289">
        <f t="shared" si="15"/>
        <v>2.164716918164681E-2</v>
      </c>
      <c r="H59" s="281">
        <v>17</v>
      </c>
      <c r="I59" s="281">
        <v>7</v>
      </c>
      <c r="J59" s="65">
        <f t="shared" si="11"/>
        <v>24</v>
      </c>
      <c r="K59" s="300">
        <f t="shared" si="14"/>
        <v>70.833333333333343</v>
      </c>
      <c r="L59" s="299">
        <f t="shared" si="3"/>
        <v>29.166666666666668</v>
      </c>
      <c r="M59" s="69">
        <f t="shared" si="4"/>
        <v>100.00000000000001</v>
      </c>
    </row>
    <row r="60" spans="1:13">
      <c r="A60" s="799"/>
      <c r="B60" s="7" t="s">
        <v>5</v>
      </c>
      <c r="C60" s="273">
        <v>1308</v>
      </c>
      <c r="D60" s="48"/>
      <c r="E60" s="48"/>
      <c r="F60" s="48">
        <f t="shared" si="6"/>
        <v>13.08</v>
      </c>
      <c r="G60" s="289">
        <f t="shared" si="15"/>
        <v>1.1797707203997512</v>
      </c>
      <c r="H60" s="280">
        <v>1023</v>
      </c>
      <c r="I60" s="280">
        <v>285</v>
      </c>
      <c r="J60" s="62">
        <f t="shared" si="11"/>
        <v>1308</v>
      </c>
      <c r="K60" s="300">
        <f t="shared" si="14"/>
        <v>78.211009174311926</v>
      </c>
      <c r="L60" s="299">
        <f t="shared" si="3"/>
        <v>21.788990825688074</v>
      </c>
      <c r="M60" s="69">
        <f t="shared" si="4"/>
        <v>100</v>
      </c>
    </row>
    <row r="61" spans="1:13">
      <c r="A61" s="799"/>
      <c r="B61" s="7" t="s">
        <v>6</v>
      </c>
      <c r="C61" s="273">
        <v>2048</v>
      </c>
      <c r="D61" s="48"/>
      <c r="E61" s="48"/>
      <c r="F61" s="48">
        <f t="shared" si="6"/>
        <v>20.48</v>
      </c>
      <c r="G61" s="289">
        <f t="shared" si="15"/>
        <v>1.8472251035005276</v>
      </c>
      <c r="H61" s="281">
        <v>1875</v>
      </c>
      <c r="I61" s="280">
        <v>173</v>
      </c>
      <c r="J61" s="62">
        <f t="shared" si="11"/>
        <v>2048</v>
      </c>
      <c r="K61" s="300">
        <f t="shared" si="14"/>
        <v>91.552734375</v>
      </c>
      <c r="L61" s="299">
        <f t="shared" si="3"/>
        <v>8.447265625</v>
      </c>
      <c r="M61" s="69">
        <f t="shared" si="4"/>
        <v>100</v>
      </c>
    </row>
    <row r="62" spans="1:13">
      <c r="A62" s="799"/>
      <c r="B62" s="7" t="s">
        <v>7</v>
      </c>
      <c r="C62" s="273">
        <v>3095</v>
      </c>
      <c r="D62" s="48"/>
      <c r="E62" s="48"/>
      <c r="F62" s="48">
        <f t="shared" si="6"/>
        <v>30.95</v>
      </c>
      <c r="G62" s="288">
        <f t="shared" si="15"/>
        <v>2.7915828590498695</v>
      </c>
      <c r="H62" s="280">
        <v>2301</v>
      </c>
      <c r="I62" s="280">
        <v>794</v>
      </c>
      <c r="J62" s="62">
        <f t="shared" si="11"/>
        <v>3095</v>
      </c>
      <c r="K62" s="300">
        <f t="shared" si="14"/>
        <v>74.345718901453964</v>
      </c>
      <c r="L62" s="299">
        <f t="shared" si="3"/>
        <v>25.654281098546043</v>
      </c>
      <c r="M62" s="69">
        <f t="shared" si="4"/>
        <v>100</v>
      </c>
    </row>
    <row r="63" spans="1:13">
      <c r="A63" s="799"/>
      <c r="B63" s="7" t="s">
        <v>21</v>
      </c>
      <c r="C63" s="276">
        <v>149</v>
      </c>
      <c r="D63" s="51"/>
      <c r="E63" s="51"/>
      <c r="F63" s="51">
        <f t="shared" si="6"/>
        <v>1.49</v>
      </c>
      <c r="G63" s="289">
        <f t="shared" si="15"/>
        <v>0.13439284200272394</v>
      </c>
      <c r="H63" s="281">
        <v>91</v>
      </c>
      <c r="I63" s="281">
        <v>58</v>
      </c>
      <c r="J63" s="65">
        <f t="shared" si="11"/>
        <v>149</v>
      </c>
      <c r="K63" s="300">
        <f t="shared" si="14"/>
        <v>61.073825503355707</v>
      </c>
      <c r="L63" s="299">
        <f t="shared" si="3"/>
        <v>38.926174496644293</v>
      </c>
      <c r="M63" s="69">
        <f t="shared" si="4"/>
        <v>100</v>
      </c>
    </row>
    <row r="64" spans="1:13">
      <c r="A64" s="799"/>
      <c r="B64" s="7" t="s">
        <v>20</v>
      </c>
      <c r="C64" s="273">
        <v>631</v>
      </c>
      <c r="D64" s="48"/>
      <c r="E64" s="48"/>
      <c r="F64" s="48">
        <f t="shared" si="6"/>
        <v>6.31</v>
      </c>
      <c r="G64" s="288">
        <f t="shared" si="15"/>
        <v>0.5691401564007974</v>
      </c>
      <c r="H64" s="281">
        <v>491</v>
      </c>
      <c r="I64" s="280">
        <v>140</v>
      </c>
      <c r="J64" s="62">
        <f t="shared" si="11"/>
        <v>631</v>
      </c>
      <c r="K64" s="298">
        <f t="shared" si="14"/>
        <v>77.812995245641829</v>
      </c>
      <c r="L64" s="297">
        <f t="shared" si="3"/>
        <v>22.18700475435816</v>
      </c>
      <c r="M64" s="69">
        <f t="shared" si="4"/>
        <v>99.999999999999986</v>
      </c>
    </row>
    <row r="65" spans="1:13">
      <c r="A65" s="799"/>
      <c r="B65" s="7" t="s">
        <v>19</v>
      </c>
      <c r="C65" s="273">
        <v>961</v>
      </c>
      <c r="D65" s="48"/>
      <c r="E65" s="48"/>
      <c r="F65" s="48">
        <f t="shared" si="6"/>
        <v>9.61</v>
      </c>
      <c r="G65" s="289">
        <f t="shared" si="15"/>
        <v>0.86678873264844103</v>
      </c>
      <c r="H65" s="280">
        <v>694</v>
      </c>
      <c r="I65" s="280">
        <v>267</v>
      </c>
      <c r="J65" s="62">
        <f t="shared" si="11"/>
        <v>961</v>
      </c>
      <c r="K65" s="298">
        <f t="shared" si="14"/>
        <v>72.21644120707596</v>
      </c>
      <c r="L65" s="297">
        <f t="shared" si="3"/>
        <v>27.78355879292404</v>
      </c>
      <c r="M65" s="69">
        <f t="shared" si="4"/>
        <v>100</v>
      </c>
    </row>
    <row r="66" spans="1:13">
      <c r="A66" s="799"/>
      <c r="B66" s="7" t="s">
        <v>18</v>
      </c>
      <c r="C66" s="273">
        <v>649</v>
      </c>
      <c r="D66" s="48"/>
      <c r="E66" s="48"/>
      <c r="F66" s="48">
        <f t="shared" si="6"/>
        <v>6.49</v>
      </c>
      <c r="G66" s="288">
        <f t="shared" si="15"/>
        <v>0.58537553328703251</v>
      </c>
      <c r="H66" s="280">
        <v>441</v>
      </c>
      <c r="I66" s="280">
        <v>208</v>
      </c>
      <c r="J66" s="62">
        <f t="shared" si="11"/>
        <v>649</v>
      </c>
      <c r="K66" s="300">
        <f t="shared" si="14"/>
        <v>67.950693374422187</v>
      </c>
      <c r="L66" s="299">
        <f t="shared" si="3"/>
        <v>32.049306625577813</v>
      </c>
      <c r="M66" s="69">
        <f t="shared" si="4"/>
        <v>100</v>
      </c>
    </row>
    <row r="67" spans="1:13">
      <c r="A67" s="799"/>
      <c r="B67" s="7" t="s">
        <v>17</v>
      </c>
      <c r="C67" s="273">
        <v>572</v>
      </c>
      <c r="D67" s="48"/>
      <c r="E67" s="48"/>
      <c r="F67" s="48">
        <f t="shared" si="6"/>
        <v>5.72</v>
      </c>
      <c r="G67" s="288">
        <f t="shared" si="15"/>
        <v>0.515924198829249</v>
      </c>
      <c r="H67" s="280">
        <v>307</v>
      </c>
      <c r="I67" s="281">
        <v>266</v>
      </c>
      <c r="J67" s="65">
        <f t="shared" si="11"/>
        <v>573</v>
      </c>
      <c r="K67" s="300">
        <f t="shared" si="14"/>
        <v>53.57766143106457</v>
      </c>
      <c r="L67" s="299">
        <f t="shared" si="3"/>
        <v>46.42233856893543</v>
      </c>
      <c r="M67" s="69">
        <f t="shared" si="4"/>
        <v>100</v>
      </c>
    </row>
    <row r="68" spans="1:13">
      <c r="A68" s="799"/>
      <c r="B68" s="7" t="s">
        <v>16</v>
      </c>
      <c r="C68" s="273">
        <v>1247</v>
      </c>
      <c r="D68" s="48"/>
      <c r="E68" s="48"/>
      <c r="F68" s="48">
        <f t="shared" si="6"/>
        <v>12.47</v>
      </c>
      <c r="G68" s="288">
        <f t="shared" si="15"/>
        <v>1.1247508320630655</v>
      </c>
      <c r="H68" s="280">
        <v>438</v>
      </c>
      <c r="I68" s="280">
        <v>809</v>
      </c>
      <c r="J68" s="62">
        <f t="shared" si="11"/>
        <v>1247</v>
      </c>
      <c r="K68" s="300">
        <f t="shared" si="14"/>
        <v>35.124298315958299</v>
      </c>
      <c r="L68" s="299">
        <f t="shared" si="3"/>
        <v>64.875701684041701</v>
      </c>
      <c r="M68" s="69">
        <f t="shared" si="4"/>
        <v>100</v>
      </c>
    </row>
    <row r="69" spans="1:13">
      <c r="A69" s="799"/>
      <c r="B69" s="4" t="s">
        <v>15</v>
      </c>
      <c r="C69" s="274">
        <v>3665</v>
      </c>
      <c r="D69" s="49"/>
      <c r="E69" s="49"/>
      <c r="F69" s="49">
        <f t="shared" si="6"/>
        <v>36.65</v>
      </c>
      <c r="G69" s="287">
        <f t="shared" si="15"/>
        <v>3.3057031271139814</v>
      </c>
      <c r="H69" s="282">
        <v>905</v>
      </c>
      <c r="I69" s="282">
        <v>2759</v>
      </c>
      <c r="J69" s="63">
        <f t="shared" si="11"/>
        <v>3664</v>
      </c>
      <c r="K69" s="296">
        <f t="shared" si="14"/>
        <v>24.699781659388648</v>
      </c>
      <c r="L69" s="295">
        <f>(I69/J69)*100</f>
        <v>75.300218340611352</v>
      </c>
      <c r="M69" s="69">
        <f>K69+L69</f>
        <v>100</v>
      </c>
    </row>
    <row r="70" spans="1:13">
      <c r="A70" s="799"/>
      <c r="B70" s="7" t="s">
        <v>14</v>
      </c>
      <c r="C70" s="276">
        <v>44</v>
      </c>
      <c r="D70" s="51"/>
      <c r="E70" s="51"/>
      <c r="F70" s="51">
        <f>C70/100</f>
        <v>0.44</v>
      </c>
      <c r="G70" s="289">
        <f t="shared" si="15"/>
        <v>3.9686476833019152E-2</v>
      </c>
      <c r="H70" s="281">
        <v>29</v>
      </c>
      <c r="I70" s="281">
        <v>15</v>
      </c>
      <c r="J70" s="65">
        <f t="shared" si="11"/>
        <v>44</v>
      </c>
      <c r="K70" s="300">
        <f t="shared" si="14"/>
        <v>65.909090909090907</v>
      </c>
      <c r="L70" s="299">
        <f>(I70/J70)*100</f>
        <v>34.090909090909086</v>
      </c>
      <c r="M70" s="69">
        <f>K70+L70</f>
        <v>100</v>
      </c>
    </row>
    <row r="71" spans="1:13" ht="13.8" thickBot="1">
      <c r="A71" s="800"/>
      <c r="B71" s="6" t="s">
        <v>13</v>
      </c>
      <c r="C71" s="277">
        <v>2324</v>
      </c>
      <c r="D71" s="52"/>
      <c r="E71" s="52"/>
      <c r="F71" s="52">
        <f>C71/100</f>
        <v>23.24</v>
      </c>
      <c r="G71" s="292">
        <f t="shared" si="15"/>
        <v>2.0961675490894662</v>
      </c>
      <c r="H71" s="284">
        <v>1871</v>
      </c>
      <c r="I71" s="285">
        <v>454</v>
      </c>
      <c r="J71" s="66">
        <f t="shared" si="11"/>
        <v>2325</v>
      </c>
      <c r="K71" s="306">
        <f t="shared" si="14"/>
        <v>80.473118279569889</v>
      </c>
      <c r="L71" s="305">
        <f>(I71/J71)*100</f>
        <v>19.526881720430108</v>
      </c>
      <c r="M71" s="69">
        <f>K71+L71</f>
        <v>100</v>
      </c>
    </row>
    <row r="72" spans="1:13">
      <c r="A72" s="543"/>
      <c r="B72" s="542" t="s">
        <v>167</v>
      </c>
      <c r="H72" s="57"/>
    </row>
    <row r="73" spans="1:13" ht="14.4">
      <c r="A73" s="807">
        <v>6</v>
      </c>
      <c r="B73" s="807"/>
      <c r="C73" s="807"/>
      <c r="D73" s="807"/>
      <c r="E73" s="807"/>
      <c r="F73" s="807"/>
      <c r="G73" s="807"/>
      <c r="H73" s="807"/>
      <c r="I73" s="807"/>
      <c r="J73" s="807"/>
      <c r="K73" s="807"/>
      <c r="L73" s="807"/>
    </row>
  </sheetData>
  <protectedRanges>
    <protectedRange sqref="H4:I71" name="範囲2"/>
    <protectedRange sqref="C4:C71" name="範囲1"/>
  </protectedRanges>
  <mergeCells count="9">
    <mergeCell ref="A73:L73"/>
    <mergeCell ref="C2:J2"/>
    <mergeCell ref="K2:L2"/>
    <mergeCell ref="A55:A71"/>
    <mergeCell ref="A4:A20"/>
    <mergeCell ref="A21:A37"/>
    <mergeCell ref="A38:A54"/>
    <mergeCell ref="A2:A3"/>
    <mergeCell ref="B2:B3"/>
  </mergeCells>
  <phoneticPr fontId="2"/>
  <pageMargins left="0.73" right="0.44" top="0.75" bottom="0.47" header="0.3" footer="0.3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2"/>
  <sheetViews>
    <sheetView view="pageBreakPreview" topLeftCell="A7" zoomScaleNormal="100" zoomScaleSheetLayoutView="100" workbookViewId="0">
      <selection activeCell="C22" sqref="C22"/>
    </sheetView>
  </sheetViews>
  <sheetFormatPr defaultRowHeight="13.2"/>
  <cols>
    <col min="1" max="1" width="15" customWidth="1"/>
    <col min="2" max="2" width="12.77734375" style="71" customWidth="1"/>
    <col min="3" max="3" width="12.109375" style="71" customWidth="1"/>
    <col min="4" max="4" width="12.109375" customWidth="1"/>
    <col min="5" max="5" width="9.109375" style="57" bestFit="1" customWidth="1"/>
    <col min="6" max="6" width="9.109375" bestFit="1" customWidth="1"/>
    <col min="7" max="8" width="10.33203125" customWidth="1"/>
  </cols>
  <sheetData>
    <row r="1" spans="1:5" ht="19.5" customHeight="1" thickBot="1">
      <c r="A1" t="s">
        <v>133</v>
      </c>
    </row>
    <row r="2" spans="1:5">
      <c r="A2" s="81" t="s">
        <v>30</v>
      </c>
      <c r="B2" s="73" t="s">
        <v>32</v>
      </c>
      <c r="C2" s="74" t="s">
        <v>33</v>
      </c>
      <c r="E2"/>
    </row>
    <row r="3" spans="1:5" hidden="1">
      <c r="A3" s="75" t="s">
        <v>22</v>
      </c>
      <c r="B3" s="76"/>
      <c r="C3" s="77"/>
      <c r="E3"/>
    </row>
    <row r="4" spans="1:5">
      <c r="A4" s="82" t="s">
        <v>59</v>
      </c>
      <c r="B4" s="72">
        <f t="shared" ref="B4:B15" si="0">C20/$C$32*100</f>
        <v>0.51232039529289386</v>
      </c>
      <c r="C4" s="78">
        <f t="shared" ref="C4:C15" si="1">D20/$D$32*100</f>
        <v>0.55648794276124025</v>
      </c>
      <c r="E4"/>
    </row>
    <row r="5" spans="1:5">
      <c r="A5" s="82" t="s">
        <v>60</v>
      </c>
      <c r="B5" s="72">
        <f>C21/$C$32*100</f>
        <v>5.8448735452831411</v>
      </c>
      <c r="C5" s="78">
        <f t="shared" si="1"/>
        <v>10.443718163884228</v>
      </c>
      <c r="E5"/>
    </row>
    <row r="6" spans="1:5">
      <c r="A6" s="75" t="s">
        <v>61</v>
      </c>
      <c r="B6" s="72">
        <f t="shared" si="0"/>
        <v>9.8186073727325915</v>
      </c>
      <c r="C6" s="78">
        <f t="shared" si="1"/>
        <v>13.423431381208964</v>
      </c>
      <c r="E6"/>
    </row>
    <row r="7" spans="1:5">
      <c r="A7" s="82" t="s">
        <v>62</v>
      </c>
      <c r="B7" s="72">
        <f t="shared" si="0"/>
        <v>10.104674598530655</v>
      </c>
      <c r="C7" s="78">
        <f t="shared" si="1"/>
        <v>11.064982480935136</v>
      </c>
      <c r="E7"/>
    </row>
    <row r="8" spans="1:5">
      <c r="A8" s="82" t="s">
        <v>63</v>
      </c>
      <c r="B8" s="72">
        <f t="shared" si="0"/>
        <v>11.499902477082115</v>
      </c>
      <c r="C8" s="78">
        <f t="shared" si="1"/>
        <v>10.15811324087978</v>
      </c>
      <c r="E8"/>
    </row>
    <row r="9" spans="1:5">
      <c r="A9" s="82" t="s">
        <v>64</v>
      </c>
      <c r="B9" s="72">
        <f t="shared" si="0"/>
        <v>14.13172095442429</v>
      </c>
      <c r="C9" s="78">
        <f t="shared" si="1"/>
        <v>12.822777728704768</v>
      </c>
      <c r="E9"/>
    </row>
    <row r="10" spans="1:5">
      <c r="A10" s="82" t="s">
        <v>65</v>
      </c>
      <c r="B10" s="72">
        <f t="shared" si="0"/>
        <v>15.333203302776152</v>
      </c>
      <c r="C10" s="78">
        <f t="shared" si="1"/>
        <v>14.162470924241086</v>
      </c>
      <c r="E10"/>
    </row>
    <row r="11" spans="1:5">
      <c r="A11" s="82" t="s">
        <v>66</v>
      </c>
      <c r="B11" s="72">
        <f t="shared" si="0"/>
        <v>13.073272218971457</v>
      </c>
      <c r="C11" s="78">
        <f t="shared" si="1"/>
        <v>12.007184288784854</v>
      </c>
      <c r="E11"/>
    </row>
    <row r="12" spans="1:5">
      <c r="A12" s="82" t="s">
        <v>67</v>
      </c>
      <c r="B12" s="72">
        <f t="shared" si="0"/>
        <v>10.71711852285287</v>
      </c>
      <c r="C12" s="78">
        <f t="shared" si="1"/>
        <v>8.456261225451227</v>
      </c>
      <c r="E12"/>
    </row>
    <row r="13" spans="1:5">
      <c r="A13" s="82" t="s">
        <v>68</v>
      </c>
      <c r="B13" s="72">
        <f t="shared" si="0"/>
        <v>5.5822118197776476</v>
      </c>
      <c r="C13" s="78">
        <f t="shared" si="1"/>
        <v>4.4312928775432088</v>
      </c>
      <c r="E13"/>
    </row>
    <row r="14" spans="1:5">
      <c r="A14" s="82" t="s">
        <v>69</v>
      </c>
      <c r="B14" s="72">
        <f t="shared" si="0"/>
        <v>2.3262466679669722</v>
      </c>
      <c r="C14" s="78">
        <f t="shared" si="1"/>
        <v>1.6694638282837206</v>
      </c>
      <c r="E14"/>
    </row>
    <row r="15" spans="1:5" ht="13.8" thickBot="1">
      <c r="A15" s="83" t="s">
        <v>70</v>
      </c>
      <c r="B15" s="79">
        <f t="shared" si="0"/>
        <v>1.0571484298810221</v>
      </c>
      <c r="C15" s="80">
        <f t="shared" si="1"/>
        <v>0.80381591732179136</v>
      </c>
      <c r="E15"/>
    </row>
    <row r="18" spans="1:7" ht="13.8" thickBot="1">
      <c r="D18" t="s">
        <v>160</v>
      </c>
    </row>
    <row r="19" spans="1:7">
      <c r="A19" s="81" t="s">
        <v>30</v>
      </c>
      <c r="B19" s="524" t="s">
        <v>71</v>
      </c>
      <c r="C19" s="116" t="s">
        <v>72</v>
      </c>
      <c r="D19" s="516" t="s">
        <v>73</v>
      </c>
      <c r="E19" s="520"/>
      <c r="F19" s="521"/>
    </row>
    <row r="20" spans="1:7">
      <c r="A20" s="82" t="s">
        <v>59</v>
      </c>
      <c r="B20" s="213">
        <v>583</v>
      </c>
      <c r="C20" s="213">
        <v>394</v>
      </c>
      <c r="D20" s="218">
        <v>189</v>
      </c>
      <c r="E20" s="816"/>
      <c r="F20" s="817"/>
    </row>
    <row r="21" spans="1:7">
      <c r="A21" s="82" t="s">
        <v>60</v>
      </c>
      <c r="B21" s="213">
        <v>8042</v>
      </c>
      <c r="C21" s="213">
        <v>4495</v>
      </c>
      <c r="D21" s="218">
        <v>3547</v>
      </c>
      <c r="E21" s="818"/>
      <c r="F21" s="817"/>
    </row>
    <row r="22" spans="1:7">
      <c r="A22" s="75" t="s">
        <v>61</v>
      </c>
      <c r="B22" s="213">
        <v>12110</v>
      </c>
      <c r="C22" s="213">
        <v>7551</v>
      </c>
      <c r="D22" s="218">
        <v>4559</v>
      </c>
      <c r="E22" s="818"/>
      <c r="F22" s="817"/>
    </row>
    <row r="23" spans="1:7">
      <c r="A23" s="82" t="s">
        <v>62</v>
      </c>
      <c r="B23" s="213">
        <v>11529</v>
      </c>
      <c r="C23" s="213">
        <v>7771</v>
      </c>
      <c r="D23" s="218">
        <v>3758</v>
      </c>
      <c r="E23" s="522"/>
      <c r="F23" s="523"/>
    </row>
    <row r="24" spans="1:7">
      <c r="A24" s="82" t="s">
        <v>63</v>
      </c>
      <c r="B24" s="213">
        <v>12294</v>
      </c>
      <c r="C24" s="213">
        <v>8844</v>
      </c>
      <c r="D24" s="218">
        <v>3450</v>
      </c>
      <c r="E24" s="522"/>
      <c r="F24" s="523"/>
    </row>
    <row r="25" spans="1:7">
      <c r="A25" s="82" t="s">
        <v>64</v>
      </c>
      <c r="B25" s="213">
        <v>15223</v>
      </c>
      <c r="C25" s="213">
        <v>10868</v>
      </c>
      <c r="D25" s="218">
        <v>4355</v>
      </c>
      <c r="E25" s="522"/>
      <c r="F25" s="523"/>
    </row>
    <row r="26" spans="1:7">
      <c r="A26" s="82" t="s">
        <v>65</v>
      </c>
      <c r="B26" s="213">
        <v>16601</v>
      </c>
      <c r="C26" s="213">
        <v>11792</v>
      </c>
      <c r="D26" s="218">
        <v>4810</v>
      </c>
      <c r="E26" s="522"/>
      <c r="F26" s="523"/>
    </row>
    <row r="27" spans="1:7">
      <c r="A27" s="82" t="s">
        <v>66</v>
      </c>
      <c r="B27" s="213">
        <v>14132</v>
      </c>
      <c r="C27" s="213">
        <v>10054</v>
      </c>
      <c r="D27" s="218">
        <v>4078</v>
      </c>
      <c r="E27" s="522"/>
      <c r="F27" s="523"/>
    </row>
    <row r="28" spans="1:7">
      <c r="A28" s="82" t="s">
        <v>67</v>
      </c>
      <c r="B28" s="213">
        <v>11114</v>
      </c>
      <c r="C28" s="213">
        <v>8242</v>
      </c>
      <c r="D28" s="218">
        <v>2872</v>
      </c>
      <c r="E28" s="522"/>
      <c r="F28" s="523"/>
    </row>
    <row r="29" spans="1:7">
      <c r="A29" s="82" t="s">
        <v>68</v>
      </c>
      <c r="B29" s="213">
        <v>5798</v>
      </c>
      <c r="C29" s="213">
        <v>4293</v>
      </c>
      <c r="D29" s="218">
        <v>1505</v>
      </c>
      <c r="E29" s="522"/>
      <c r="F29" s="523"/>
    </row>
    <row r="30" spans="1:7">
      <c r="A30" s="82" t="s">
        <v>69</v>
      </c>
      <c r="B30" s="213">
        <v>2356</v>
      </c>
      <c r="C30" s="213">
        <v>1789</v>
      </c>
      <c r="D30" s="218">
        <v>567</v>
      </c>
      <c r="E30" s="522"/>
      <c r="F30" s="523"/>
      <c r="G30" s="76"/>
    </row>
    <row r="31" spans="1:7" ht="13.8" thickBot="1">
      <c r="A31" s="83" t="s">
        <v>70</v>
      </c>
      <c r="B31" s="214">
        <v>1086</v>
      </c>
      <c r="C31" s="214">
        <v>813</v>
      </c>
      <c r="D31" s="219">
        <v>273</v>
      </c>
      <c r="E31" s="522"/>
      <c r="F31" s="523"/>
    </row>
    <row r="32" spans="1:7" ht="13.8" thickBot="1">
      <c r="A32" s="519" t="s">
        <v>22</v>
      </c>
      <c r="B32" s="518">
        <v>110869</v>
      </c>
      <c r="C32" s="518">
        <v>76905</v>
      </c>
      <c r="D32" s="517">
        <v>33963</v>
      </c>
    </row>
    <row r="33" spans="1:4">
      <c r="A33" s="819" t="s">
        <v>197</v>
      </c>
      <c r="B33" s="819"/>
      <c r="C33" s="819"/>
      <c r="D33" s="819"/>
    </row>
    <row r="34" spans="1:4">
      <c r="A34" s="29"/>
      <c r="B34" s="335"/>
      <c r="C34" s="335"/>
      <c r="D34" s="335"/>
    </row>
    <row r="35" spans="1:4">
      <c r="A35" s="76"/>
      <c r="B35" s="335"/>
      <c r="C35" s="335"/>
      <c r="D35" s="335"/>
    </row>
    <row r="72" spans="1:8" ht="14.4">
      <c r="A72" s="807">
        <v>7</v>
      </c>
      <c r="B72" s="807"/>
      <c r="C72" s="807"/>
      <c r="D72" s="807"/>
      <c r="E72" s="807"/>
      <c r="F72" s="807"/>
      <c r="G72" s="807"/>
      <c r="H72" s="807"/>
    </row>
  </sheetData>
  <protectedRanges>
    <protectedRange sqref="B20:D31" name="範囲1"/>
  </protectedRanges>
  <mergeCells count="3">
    <mergeCell ref="E20:F22"/>
    <mergeCell ref="A72:H72"/>
    <mergeCell ref="A33:D33"/>
  </mergeCells>
  <phoneticPr fontId="2"/>
  <pageMargins left="1.24" right="0.7" top="1.17" bottom="0.47" header="0.3" footer="0.3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G119"/>
  <sheetViews>
    <sheetView view="pageBreakPreview" topLeftCell="B21" zoomScale="60" zoomScaleNormal="110" workbookViewId="0">
      <selection activeCell="C22" sqref="C22"/>
    </sheetView>
  </sheetViews>
  <sheetFormatPr defaultRowHeight="13.2"/>
  <cols>
    <col min="1" max="1" width="15" customWidth="1"/>
    <col min="2" max="2" width="12.77734375" style="71" customWidth="1"/>
    <col min="3" max="3" width="9.21875" style="71" bestFit="1" customWidth="1"/>
    <col min="4" max="4" width="9.88671875" bestFit="1" customWidth="1"/>
    <col min="5" max="5" width="9.21875" style="71" bestFit="1" customWidth="1"/>
    <col min="6" max="6" width="9.77734375" bestFit="1" customWidth="1"/>
    <col min="7" max="9" width="10.33203125" customWidth="1"/>
    <col min="10" max="10" width="12.6640625" bestFit="1" customWidth="1"/>
    <col min="11" max="11" width="10" style="88" bestFit="1" customWidth="1"/>
    <col min="12" max="12" width="9.33203125" bestFit="1" customWidth="1"/>
    <col min="27" max="27" width="9" style="57"/>
    <col min="29" max="29" width="9" style="88"/>
    <col min="32" max="32" width="12.21875" style="76" bestFit="1" customWidth="1"/>
    <col min="33" max="33" width="9" style="88"/>
    <col min="46" max="46" width="9.109375" bestFit="1" customWidth="1"/>
    <col min="47" max="47" width="9.77734375" bestFit="1" customWidth="1"/>
    <col min="48" max="52" width="9.109375" bestFit="1" customWidth="1"/>
  </cols>
  <sheetData>
    <row r="2" spans="1:21" ht="19.5" customHeight="1" thickBot="1">
      <c r="A2" s="76" t="s">
        <v>134</v>
      </c>
      <c r="B2" s="88"/>
      <c r="C2"/>
      <c r="E2"/>
      <c r="K2"/>
      <c r="U2" s="124" t="s">
        <v>112</v>
      </c>
    </row>
    <row r="3" spans="1:21" ht="69" customHeight="1" thickBot="1">
      <c r="A3" s="232" t="s">
        <v>30</v>
      </c>
      <c r="B3" s="227" t="s">
        <v>1</v>
      </c>
      <c r="C3" s="222" t="s">
        <v>2</v>
      </c>
      <c r="D3" s="222" t="s">
        <v>3</v>
      </c>
      <c r="E3" s="223" t="s">
        <v>4</v>
      </c>
      <c r="F3" s="223" t="s">
        <v>5</v>
      </c>
      <c r="G3" s="223" t="s">
        <v>6</v>
      </c>
      <c r="H3" s="223" t="s">
        <v>7</v>
      </c>
      <c r="I3" s="223" t="s">
        <v>21</v>
      </c>
      <c r="J3" s="223" t="s">
        <v>20</v>
      </c>
      <c r="K3" s="223" t="s">
        <v>19</v>
      </c>
      <c r="L3" s="223" t="s">
        <v>18</v>
      </c>
      <c r="M3" s="223" t="s">
        <v>17</v>
      </c>
      <c r="N3" s="223" t="s">
        <v>16</v>
      </c>
      <c r="O3" s="224" t="s">
        <v>15</v>
      </c>
      <c r="P3" s="224" t="s">
        <v>14</v>
      </c>
      <c r="Q3" s="253" t="s">
        <v>13</v>
      </c>
      <c r="R3" s="254" t="s">
        <v>74</v>
      </c>
      <c r="S3" s="241" t="s">
        <v>23</v>
      </c>
      <c r="T3" s="225" t="s">
        <v>75</v>
      </c>
      <c r="U3" s="226" t="s">
        <v>76</v>
      </c>
    </row>
    <row r="4" spans="1:21" ht="26.1" hidden="1" customHeight="1" thickBot="1">
      <c r="A4" s="246" t="s">
        <v>78</v>
      </c>
      <c r="B4" s="247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9"/>
      <c r="R4" s="250"/>
      <c r="S4" s="251"/>
      <c r="T4" s="248"/>
      <c r="U4" s="252"/>
    </row>
    <row r="5" spans="1:21" ht="26.1" customHeight="1">
      <c r="A5" s="238" t="s">
        <v>59</v>
      </c>
      <c r="B5" s="733" t="s">
        <v>198</v>
      </c>
      <c r="C5" s="367">
        <f t="shared" ref="C5:C16" si="0">C22/$C$34*100</f>
        <v>0.42727738848060165</v>
      </c>
      <c r="D5" s="367">
        <f t="shared" ref="D5:D16" si="1">D22/$D$34*100</f>
        <v>1.0388127853881279</v>
      </c>
      <c r="E5" s="367">
        <f t="shared" ref="E5:E15" si="2">E22/$E$34*100</f>
        <v>0.96021947873799729</v>
      </c>
      <c r="F5" s="734" t="s">
        <v>199</v>
      </c>
      <c r="G5" s="367">
        <f t="shared" ref="G5:G15" si="3">G22/$G$34*100</f>
        <v>0.59588299024918745</v>
      </c>
      <c r="H5" s="367">
        <f t="shared" ref="H5:H16" si="4">H22/$H$34*100</f>
        <v>0.33864388516893712</v>
      </c>
      <c r="I5" s="368">
        <f>I22/$I$34*100</f>
        <v>7.598784194528875E-2</v>
      </c>
      <c r="J5" s="368">
        <f>J22/$J$34*100</f>
        <v>0.29394473838918284</v>
      </c>
      <c r="K5" s="368">
        <f t="shared" ref="K5:K15" si="5">K22/$K$34*100</f>
        <v>0.36027568922305764</v>
      </c>
      <c r="L5" s="367">
        <f t="shared" ref="L5:L16" si="6">L22/$L$34*100</f>
        <v>1.0451661067562523</v>
      </c>
      <c r="M5" s="367">
        <f t="shared" ref="M5:M16" si="7">M22/$M$34*100</f>
        <v>1.4631043256997456</v>
      </c>
      <c r="N5" s="367">
        <f t="shared" ref="N5:N16" si="8">N22/$N$34*100</f>
        <v>2.5866528711846869E-2</v>
      </c>
      <c r="O5" s="367">
        <f t="shared" ref="O5:O16" si="9">O22/$O$34*100</f>
        <v>0.34493012191495687</v>
      </c>
      <c r="P5" s="367">
        <f>P22/$P$34*100</f>
        <v>0.41258380608561118</v>
      </c>
      <c r="Q5" s="369">
        <f t="shared" ref="Q5:Q16" si="10">Q22/$Q$34*100</f>
        <v>0.32154340836012862</v>
      </c>
      <c r="R5" s="370">
        <f t="shared" ref="R5:R16" si="11">R22/$R$34*100</f>
        <v>0.52585056102752825</v>
      </c>
      <c r="S5" s="307">
        <f t="shared" ref="S5:S16" si="12">S22/$S$34*100</f>
        <v>0.50039504872267582</v>
      </c>
      <c r="T5" s="308">
        <f t="shared" ref="T5" si="13">T22/$T$34*100</f>
        <v>0.56577848425249888</v>
      </c>
      <c r="U5" s="310">
        <f t="shared" ref="U5:U16" si="14">U22/$U$34*100</f>
        <v>0.51656280747786154</v>
      </c>
    </row>
    <row r="6" spans="1:21" ht="26.1" customHeight="1">
      <c r="A6" s="234" t="s">
        <v>60</v>
      </c>
      <c r="B6" s="371">
        <f t="shared" ref="B6:B14" si="15">B23/$B$34*100</f>
        <v>11.76470588235294</v>
      </c>
      <c r="C6" s="368">
        <f t="shared" si="0"/>
        <v>6.3407964450521286</v>
      </c>
      <c r="D6" s="368">
        <f t="shared" si="1"/>
        <v>5.3310502283105023</v>
      </c>
      <c r="E6" s="368">
        <f t="shared" si="2"/>
        <v>7.4074074074074066</v>
      </c>
      <c r="F6" s="368">
        <f t="shared" ref="F6:F15" si="16">F23/$F$34*100</f>
        <v>9.262079468364945</v>
      </c>
      <c r="G6" s="368">
        <f t="shared" si="3"/>
        <v>3.8461538461538463</v>
      </c>
      <c r="H6" s="368">
        <f t="shared" si="4"/>
        <v>7.7734164550142388</v>
      </c>
      <c r="I6" s="368">
        <f t="shared" ref="I6:I15" si="17">I23/$I$34*100</f>
        <v>10.764944275582573</v>
      </c>
      <c r="J6" s="368">
        <f t="shared" ref="J6:J15" si="18">J23/$J$34*100</f>
        <v>9.171075837742503</v>
      </c>
      <c r="K6" s="368">
        <f t="shared" si="5"/>
        <v>5.1848370927318292</v>
      </c>
      <c r="L6" s="368">
        <f t="shared" si="6"/>
        <v>13.064576334453154</v>
      </c>
      <c r="M6" s="368">
        <f t="shared" si="7"/>
        <v>11.641221374045802</v>
      </c>
      <c r="N6" s="368">
        <f t="shared" si="8"/>
        <v>8.742886704604242</v>
      </c>
      <c r="O6" s="368">
        <f t="shared" si="9"/>
        <v>9.8959262563187629</v>
      </c>
      <c r="P6" s="368">
        <f t="shared" ref="P6:P15" si="19">P23/$P$34*100</f>
        <v>6.9107787519339867</v>
      </c>
      <c r="Q6" s="372">
        <f t="shared" si="10"/>
        <v>6.213048438958614</v>
      </c>
      <c r="R6" s="373">
        <f t="shared" si="11"/>
        <v>7.2536710322184934</v>
      </c>
      <c r="S6" s="311">
        <f t="shared" si="12"/>
        <v>7.5464435485504744</v>
      </c>
      <c r="T6" s="309">
        <f t="shared" ref="T6:T16" si="20">T23/$T$34*100</f>
        <v>7.4036155939326997</v>
      </c>
      <c r="U6" s="312">
        <f t="shared" si="14"/>
        <v>6.4283371597244994</v>
      </c>
    </row>
    <row r="7" spans="1:21" ht="26.1" customHeight="1">
      <c r="A7" s="235" t="s">
        <v>61</v>
      </c>
      <c r="B7" s="371">
        <f t="shared" si="15"/>
        <v>11.76470588235294</v>
      </c>
      <c r="C7" s="368">
        <f t="shared" si="0"/>
        <v>10.647752520936592</v>
      </c>
      <c r="D7" s="368">
        <f t="shared" si="1"/>
        <v>10.098934550989345</v>
      </c>
      <c r="E7" s="368">
        <f t="shared" si="2"/>
        <v>5.761316872427984</v>
      </c>
      <c r="F7" s="368">
        <f t="shared" si="16"/>
        <v>12.557109234390143</v>
      </c>
      <c r="G7" s="368">
        <f t="shared" si="3"/>
        <v>6.543878656554714</v>
      </c>
      <c r="H7" s="368">
        <f t="shared" si="4"/>
        <v>11.390748864773339</v>
      </c>
      <c r="I7" s="368">
        <f t="shared" si="17"/>
        <v>12.20871327254306</v>
      </c>
      <c r="J7" s="368">
        <f t="shared" si="18"/>
        <v>12.110523221634333</v>
      </c>
      <c r="K7" s="368">
        <f t="shared" si="5"/>
        <v>9.6647869674185465</v>
      </c>
      <c r="L7" s="368">
        <f t="shared" si="6"/>
        <v>13.661814109742441</v>
      </c>
      <c r="M7" s="368">
        <f t="shared" si="7"/>
        <v>12.72264631043257</v>
      </c>
      <c r="N7" s="368">
        <f t="shared" si="8"/>
        <v>10.863942058975686</v>
      </c>
      <c r="O7" s="368">
        <f t="shared" si="9"/>
        <v>14.201605709188225</v>
      </c>
      <c r="P7" s="368">
        <f t="shared" si="19"/>
        <v>12.63537906137184</v>
      </c>
      <c r="Q7" s="372">
        <f t="shared" si="10"/>
        <v>9.065449642153304</v>
      </c>
      <c r="R7" s="373">
        <f t="shared" si="11"/>
        <v>10.922899303676443</v>
      </c>
      <c r="S7" s="311">
        <f t="shared" si="12"/>
        <v>11.794736735479427</v>
      </c>
      <c r="T7" s="309">
        <f t="shared" si="20"/>
        <v>10.841393431581215</v>
      </c>
      <c r="U7" s="312">
        <f t="shared" si="14"/>
        <v>9.2858314201377503</v>
      </c>
    </row>
    <row r="8" spans="1:21" ht="26.1" customHeight="1">
      <c r="A8" s="234" t="s">
        <v>62</v>
      </c>
      <c r="B8" s="371">
        <f t="shared" si="15"/>
        <v>5.8823529411764701</v>
      </c>
      <c r="C8" s="368">
        <f t="shared" si="0"/>
        <v>8.272090240984447</v>
      </c>
      <c r="D8" s="368">
        <f t="shared" si="1"/>
        <v>9.5547945205479454</v>
      </c>
      <c r="E8" s="368">
        <f t="shared" si="2"/>
        <v>4.1152263374485596</v>
      </c>
      <c r="F8" s="368">
        <f t="shared" si="16"/>
        <v>13.457012321749964</v>
      </c>
      <c r="G8" s="368">
        <f t="shared" si="3"/>
        <v>7.8006500541711805</v>
      </c>
      <c r="H8" s="368">
        <f t="shared" si="4"/>
        <v>11.036712075733087</v>
      </c>
      <c r="I8" s="368">
        <f t="shared" si="17"/>
        <v>12.917933130699089</v>
      </c>
      <c r="J8" s="368">
        <f t="shared" si="18"/>
        <v>12.874779541446207</v>
      </c>
      <c r="K8" s="368">
        <f t="shared" si="5"/>
        <v>11.450501253132831</v>
      </c>
      <c r="L8" s="368">
        <f t="shared" si="6"/>
        <v>10.675625233296007</v>
      </c>
      <c r="M8" s="368">
        <f t="shared" si="7"/>
        <v>12.659033078880407</v>
      </c>
      <c r="N8" s="368">
        <f t="shared" si="8"/>
        <v>9.5706156233833433</v>
      </c>
      <c r="O8" s="368">
        <f t="shared" si="9"/>
        <v>10.817722271781149</v>
      </c>
      <c r="P8" s="368">
        <f t="shared" si="19"/>
        <v>11.810211449200619</v>
      </c>
      <c r="Q8" s="372">
        <f t="shared" si="10"/>
        <v>10.51758116377969</v>
      </c>
      <c r="R8" s="373">
        <f t="shared" si="11"/>
        <v>10.398852689685031</v>
      </c>
      <c r="S8" s="311">
        <f t="shared" si="12"/>
        <v>10.409027369785862</v>
      </c>
      <c r="T8" s="309">
        <f t="shared" si="20"/>
        <v>10.695907535630573</v>
      </c>
      <c r="U8" s="312">
        <f t="shared" si="14"/>
        <v>9.9253853722531975</v>
      </c>
    </row>
    <row r="9" spans="1:21" ht="26.1" customHeight="1">
      <c r="A9" s="234" t="s">
        <v>63</v>
      </c>
      <c r="B9" s="371">
        <f t="shared" si="15"/>
        <v>5.8823529411764701</v>
      </c>
      <c r="C9" s="368">
        <f t="shared" si="0"/>
        <v>9.7248333618184919</v>
      </c>
      <c r="D9" s="368">
        <f t="shared" si="1"/>
        <v>10.772450532724505</v>
      </c>
      <c r="E9" s="368">
        <f t="shared" si="2"/>
        <v>3.7037037037037033</v>
      </c>
      <c r="F9" s="368">
        <f t="shared" si="16"/>
        <v>13.553924961927176</v>
      </c>
      <c r="G9" s="368">
        <f t="shared" si="3"/>
        <v>10.682556879739979</v>
      </c>
      <c r="H9" s="368">
        <f t="shared" si="4"/>
        <v>11.967982759947663</v>
      </c>
      <c r="I9" s="368">
        <f t="shared" si="17"/>
        <v>9.5491388044579537</v>
      </c>
      <c r="J9" s="368">
        <f t="shared" si="18"/>
        <v>12.580834803057025</v>
      </c>
      <c r="K9" s="368">
        <f t="shared" si="5"/>
        <v>12.468671679197994</v>
      </c>
      <c r="L9" s="368">
        <f t="shared" si="6"/>
        <v>10.451661067562522</v>
      </c>
      <c r="M9" s="368">
        <f t="shared" si="7"/>
        <v>10.623409669211197</v>
      </c>
      <c r="N9" s="368">
        <f t="shared" si="8"/>
        <v>9.544749094671495</v>
      </c>
      <c r="O9" s="368">
        <f t="shared" si="9"/>
        <v>11.239964317573595</v>
      </c>
      <c r="P9" s="368">
        <f t="shared" si="19"/>
        <v>10.159876224858175</v>
      </c>
      <c r="Q9" s="372">
        <f t="shared" si="10"/>
        <v>10.953220620267608</v>
      </c>
      <c r="R9" s="373">
        <f t="shared" si="11"/>
        <v>11.088862430999026</v>
      </c>
      <c r="S9" s="311">
        <f t="shared" si="12"/>
        <v>10.960069690646462</v>
      </c>
      <c r="T9" s="309">
        <f t="shared" si="20"/>
        <v>11.081175741573942</v>
      </c>
      <c r="U9" s="312">
        <f t="shared" si="14"/>
        <v>11.360282059691702</v>
      </c>
    </row>
    <row r="10" spans="1:21" ht="26.1" customHeight="1">
      <c r="A10" s="234" t="s">
        <v>64</v>
      </c>
      <c r="B10" s="371">
        <f t="shared" si="15"/>
        <v>5.8823529411764701</v>
      </c>
      <c r="C10" s="368">
        <f t="shared" si="0"/>
        <v>13.194325756280978</v>
      </c>
      <c r="D10" s="368">
        <f t="shared" si="1"/>
        <v>13.885083713850838</v>
      </c>
      <c r="E10" s="368">
        <f t="shared" si="2"/>
        <v>5.6241426611796985</v>
      </c>
      <c r="F10" s="368">
        <f t="shared" si="16"/>
        <v>15.602935068531082</v>
      </c>
      <c r="G10" s="368">
        <f t="shared" si="3"/>
        <v>12.307692307692308</v>
      </c>
      <c r="H10" s="368">
        <f t="shared" si="4"/>
        <v>16.793658123605017</v>
      </c>
      <c r="I10" s="368">
        <f t="shared" si="17"/>
        <v>10.638297872340425</v>
      </c>
      <c r="J10" s="368">
        <f t="shared" si="18"/>
        <v>13.109935332157555</v>
      </c>
      <c r="K10" s="368">
        <f t="shared" si="5"/>
        <v>13.173558897243106</v>
      </c>
      <c r="L10" s="368">
        <f t="shared" si="6"/>
        <v>13.923105636431504</v>
      </c>
      <c r="M10" s="368">
        <f t="shared" si="7"/>
        <v>12.340966921119593</v>
      </c>
      <c r="N10" s="368">
        <f t="shared" si="8"/>
        <v>11.562338334195552</v>
      </c>
      <c r="O10" s="368">
        <f t="shared" si="9"/>
        <v>12.215283972643473</v>
      </c>
      <c r="P10" s="368">
        <f t="shared" si="19"/>
        <v>15.781330582774626</v>
      </c>
      <c r="Q10" s="372">
        <f t="shared" si="10"/>
        <v>15.112540192926044</v>
      </c>
      <c r="R10" s="373">
        <f t="shared" si="11"/>
        <v>13.730742865389473</v>
      </c>
      <c r="S10" s="311">
        <f t="shared" si="12"/>
        <v>13.087255120439211</v>
      </c>
      <c r="T10" s="309">
        <f t="shared" si="20"/>
        <v>14.039388959237007</v>
      </c>
      <c r="U10" s="312">
        <f t="shared" si="14"/>
        <v>14.562151525090194</v>
      </c>
    </row>
    <row r="11" spans="1:21" ht="26.1" customHeight="1">
      <c r="A11" s="234" t="s">
        <v>65</v>
      </c>
      <c r="B11" s="371">
        <f t="shared" si="15"/>
        <v>11.76470588235294</v>
      </c>
      <c r="C11" s="368">
        <f t="shared" si="0"/>
        <v>15.17689283883097</v>
      </c>
      <c r="D11" s="368">
        <f t="shared" si="1"/>
        <v>15.034246575342467</v>
      </c>
      <c r="E11" s="368">
        <f t="shared" si="2"/>
        <v>10.83676268861454</v>
      </c>
      <c r="F11" s="368">
        <f t="shared" si="16"/>
        <v>15.367575799529282</v>
      </c>
      <c r="G11" s="368">
        <f t="shared" si="3"/>
        <v>17.04225352112676</v>
      </c>
      <c r="H11" s="368">
        <f t="shared" si="4"/>
        <v>16.201031324559377</v>
      </c>
      <c r="I11" s="368">
        <f t="shared" si="17"/>
        <v>13.424518743667679</v>
      </c>
      <c r="J11" s="368">
        <f t="shared" si="18"/>
        <v>12.757201646090536</v>
      </c>
      <c r="K11" s="368">
        <f t="shared" si="5"/>
        <v>15.961779448621554</v>
      </c>
      <c r="L11" s="368">
        <f t="shared" si="6"/>
        <v>14.072415080253824</v>
      </c>
      <c r="M11" s="368">
        <f t="shared" si="7"/>
        <v>12.022900763358779</v>
      </c>
      <c r="N11" s="368">
        <f t="shared" si="8"/>
        <v>11.976202793585102</v>
      </c>
      <c r="O11" s="368">
        <f t="shared" si="9"/>
        <v>13.696104668450786</v>
      </c>
      <c r="P11" s="368">
        <f t="shared" si="19"/>
        <v>14.7498710675606</v>
      </c>
      <c r="Q11" s="372">
        <f t="shared" si="10"/>
        <v>15.66227569754175</v>
      </c>
      <c r="R11" s="373">
        <f t="shared" si="11"/>
        <v>14.97366237327272</v>
      </c>
      <c r="S11" s="311">
        <f t="shared" si="12"/>
        <v>15.261036040598853</v>
      </c>
      <c r="T11" s="309">
        <f t="shared" si="20"/>
        <v>14.850338119998922</v>
      </c>
      <c r="U11" s="312">
        <f t="shared" si="14"/>
        <v>14.582650049196458</v>
      </c>
    </row>
    <row r="12" spans="1:21" ht="26.1" customHeight="1">
      <c r="A12" s="234" t="s">
        <v>66</v>
      </c>
      <c r="B12" s="371">
        <f t="shared" si="15"/>
        <v>17.647058823529413</v>
      </c>
      <c r="C12" s="368">
        <f t="shared" si="0"/>
        <v>13.724149717996923</v>
      </c>
      <c r="D12" s="368">
        <f t="shared" si="1"/>
        <v>14.798325722983257</v>
      </c>
      <c r="E12" s="368">
        <f t="shared" si="2"/>
        <v>32.921810699588477</v>
      </c>
      <c r="F12" s="368">
        <f t="shared" si="16"/>
        <v>11.601827495500485</v>
      </c>
      <c r="G12" s="368">
        <f t="shared" si="3"/>
        <v>15.178764897074757</v>
      </c>
      <c r="H12" s="368">
        <f t="shared" si="4"/>
        <v>11.598553067036097</v>
      </c>
      <c r="I12" s="368">
        <f t="shared" si="17"/>
        <v>14.260385005065856</v>
      </c>
      <c r="J12" s="368">
        <f t="shared" si="18"/>
        <v>10.582010582010582</v>
      </c>
      <c r="K12" s="368">
        <f t="shared" si="5"/>
        <v>13.220551378446116</v>
      </c>
      <c r="L12" s="368">
        <f t="shared" si="6"/>
        <v>8.3613288540500186</v>
      </c>
      <c r="M12" s="368">
        <f t="shared" si="7"/>
        <v>8.778625954198473</v>
      </c>
      <c r="N12" s="368">
        <f t="shared" si="8"/>
        <v>11.277806518365235</v>
      </c>
      <c r="O12" s="368">
        <f t="shared" si="9"/>
        <v>10.805828129646148</v>
      </c>
      <c r="P12" s="368">
        <f t="shared" si="19"/>
        <v>11.1397627643115</v>
      </c>
      <c r="Q12" s="372">
        <f t="shared" si="10"/>
        <v>10.704283787988798</v>
      </c>
      <c r="R12" s="373">
        <f t="shared" si="11"/>
        <v>12.746689757188728</v>
      </c>
      <c r="S12" s="311">
        <f t="shared" si="12"/>
        <v>13.350620935556412</v>
      </c>
      <c r="T12" s="309">
        <f t="shared" si="20"/>
        <v>11.99180968289463</v>
      </c>
      <c r="U12" s="312">
        <f t="shared" si="14"/>
        <v>12.676287307313874</v>
      </c>
    </row>
    <row r="13" spans="1:21" ht="26.1" customHeight="1">
      <c r="A13" s="234" t="s">
        <v>67</v>
      </c>
      <c r="B13" s="371">
        <f t="shared" si="15"/>
        <v>17.647058823529413</v>
      </c>
      <c r="C13" s="368">
        <f t="shared" si="0"/>
        <v>9.451375833190907</v>
      </c>
      <c r="D13" s="368">
        <f t="shared" si="1"/>
        <v>12.450532724505328</v>
      </c>
      <c r="E13" s="368">
        <f t="shared" si="2"/>
        <v>24.142661179698216</v>
      </c>
      <c r="F13" s="368">
        <f t="shared" si="16"/>
        <v>6.8115741381697363</v>
      </c>
      <c r="G13" s="368">
        <f t="shared" si="3"/>
        <v>11.711809317443119</v>
      </c>
      <c r="H13" s="368">
        <f t="shared" si="4"/>
        <v>7.5040406372662201</v>
      </c>
      <c r="I13" s="368">
        <f t="shared" si="17"/>
        <v>9.1185410334346511</v>
      </c>
      <c r="J13" s="368">
        <f t="shared" si="18"/>
        <v>8.4656084656084651</v>
      </c>
      <c r="K13" s="368">
        <f t="shared" si="5"/>
        <v>12.781954887218044</v>
      </c>
      <c r="L13" s="368">
        <f t="shared" si="6"/>
        <v>6.6069428891377378</v>
      </c>
      <c r="M13" s="368">
        <f t="shared" si="7"/>
        <v>6.4249363867684481</v>
      </c>
      <c r="N13" s="368">
        <f t="shared" si="8"/>
        <v>12.752198654940509</v>
      </c>
      <c r="O13" s="368">
        <f t="shared" si="9"/>
        <v>8.6946179006839124</v>
      </c>
      <c r="P13" s="368">
        <f t="shared" si="19"/>
        <v>11.1397627643115</v>
      </c>
      <c r="Q13" s="372">
        <f t="shared" si="10"/>
        <v>8.2149154652007041</v>
      </c>
      <c r="R13" s="373">
        <f t="shared" si="11"/>
        <v>10.024533679691164</v>
      </c>
      <c r="S13" s="311">
        <f t="shared" si="12"/>
        <v>11.20317659690849</v>
      </c>
      <c r="T13" s="309">
        <f t="shared" si="20"/>
        <v>8.8530861869224342</v>
      </c>
      <c r="U13" s="312">
        <f t="shared" si="14"/>
        <v>9.4211216792390946</v>
      </c>
    </row>
    <row r="14" spans="1:21" ht="26.1" customHeight="1">
      <c r="A14" s="234" t="s">
        <v>68</v>
      </c>
      <c r="B14" s="371">
        <f t="shared" si="15"/>
        <v>11.76470588235294</v>
      </c>
      <c r="C14" s="368">
        <f t="shared" si="0"/>
        <v>7.1953512220133309</v>
      </c>
      <c r="D14" s="368">
        <f t="shared" si="1"/>
        <v>5.2891933028919329</v>
      </c>
      <c r="E14" s="368">
        <f t="shared" si="2"/>
        <v>4.1152263374485596</v>
      </c>
      <c r="F14" s="368">
        <f t="shared" si="16"/>
        <v>1.7305828603073514</v>
      </c>
      <c r="G14" s="368">
        <f t="shared" si="3"/>
        <v>7.6489707475622959</v>
      </c>
      <c r="H14" s="368">
        <f t="shared" si="4"/>
        <v>3.8097437081505428</v>
      </c>
      <c r="I14" s="368">
        <f t="shared" si="17"/>
        <v>4.6352583586626137</v>
      </c>
      <c r="J14" s="368">
        <f t="shared" si="18"/>
        <v>5.2322163433274547</v>
      </c>
      <c r="K14" s="368">
        <f t="shared" si="5"/>
        <v>4.7149122807017543</v>
      </c>
      <c r="L14" s="368">
        <f t="shared" si="6"/>
        <v>4.3673012318029114</v>
      </c>
      <c r="M14" s="368">
        <f t="shared" si="7"/>
        <v>6.1704834605597965</v>
      </c>
      <c r="N14" s="368">
        <f t="shared" si="8"/>
        <v>9.053285049146405</v>
      </c>
      <c r="O14" s="368">
        <f t="shared" si="9"/>
        <v>5.1025869759143623</v>
      </c>
      <c r="P14" s="368">
        <f t="shared" si="19"/>
        <v>4.899432697266632</v>
      </c>
      <c r="Q14" s="372">
        <f t="shared" si="10"/>
        <v>5.580333990249974</v>
      </c>
      <c r="R14" s="373">
        <f t="shared" si="11"/>
        <v>5.2296424576974418</v>
      </c>
      <c r="S14" s="311">
        <f t="shared" si="12"/>
        <v>4.5440732562144204</v>
      </c>
      <c r="T14" s="309">
        <f t="shared" si="20"/>
        <v>5.6416197429749175</v>
      </c>
      <c r="U14" s="312">
        <f t="shared" si="14"/>
        <v>5.9896687438504426</v>
      </c>
    </row>
    <row r="15" spans="1:21" ht="26.1" customHeight="1">
      <c r="A15" s="234" t="s">
        <v>69</v>
      </c>
      <c r="B15" s="778">
        <v>0</v>
      </c>
      <c r="C15" s="368">
        <f t="shared" si="0"/>
        <v>4.7342334643650661</v>
      </c>
      <c r="D15" s="368">
        <f t="shared" si="1"/>
        <v>1.1377473363774733</v>
      </c>
      <c r="E15" s="368">
        <f t="shared" si="2"/>
        <v>0.41152263374485598</v>
      </c>
      <c r="F15" s="368">
        <f t="shared" si="16"/>
        <v>4.1533988647376438E-2</v>
      </c>
      <c r="G15" s="368">
        <f t="shared" si="3"/>
        <v>4.3011917659804988</v>
      </c>
      <c r="H15" s="368">
        <f t="shared" si="4"/>
        <v>1.1544677903486491</v>
      </c>
      <c r="I15" s="368">
        <f t="shared" si="17"/>
        <v>1.5450861195542045</v>
      </c>
      <c r="J15" s="368">
        <f t="shared" si="18"/>
        <v>2.0576131687242798</v>
      </c>
      <c r="K15" s="368">
        <f t="shared" si="5"/>
        <v>0.72055137844611528</v>
      </c>
      <c r="L15" s="368">
        <f t="shared" si="6"/>
        <v>2.4262784621127289</v>
      </c>
      <c r="M15" s="368">
        <f t="shared" si="7"/>
        <v>3.498727735368957</v>
      </c>
      <c r="N15" s="368">
        <f t="shared" si="8"/>
        <v>3.6213140196585623</v>
      </c>
      <c r="O15" s="368">
        <f t="shared" si="9"/>
        <v>1.8495391019922689</v>
      </c>
      <c r="P15" s="368">
        <f t="shared" si="19"/>
        <v>0.15471892728210418</v>
      </c>
      <c r="Q15" s="372">
        <f t="shared" si="10"/>
        <v>5.289907685924697</v>
      </c>
      <c r="R15" s="373">
        <f t="shared" si="11"/>
        <v>2.1250496085434931</v>
      </c>
      <c r="S15" s="311">
        <f t="shared" si="12"/>
        <v>1.0939810781791293</v>
      </c>
      <c r="T15" s="309">
        <f t="shared" si="20"/>
        <v>2.8450575208125657</v>
      </c>
      <c r="U15" s="312">
        <f t="shared" si="14"/>
        <v>3.115775664152181</v>
      </c>
    </row>
    <row r="16" spans="1:21" ht="26.1" customHeight="1" thickBot="1">
      <c r="A16" s="236" t="s">
        <v>70</v>
      </c>
      <c r="B16" s="777" t="s">
        <v>138</v>
      </c>
      <c r="C16" s="374">
        <f t="shared" si="0"/>
        <v>1.1109212100495642</v>
      </c>
      <c r="D16" s="374">
        <f t="shared" si="1"/>
        <v>0.60882800608828003</v>
      </c>
      <c r="E16" s="735">
        <v>0</v>
      </c>
      <c r="F16" s="735">
        <v>0</v>
      </c>
      <c r="G16" s="374">
        <f>G33/$G$34*100</f>
        <v>2.3401950162513541</v>
      </c>
      <c r="H16" s="374">
        <f t="shared" si="4"/>
        <v>0.43100130839682904</v>
      </c>
      <c r="I16" s="374">
        <f>I33/$I$34*100</f>
        <v>0.86119554204660587</v>
      </c>
      <c r="J16" s="374">
        <f>J33/$J$34*100</f>
        <v>0.76425631981187536</v>
      </c>
      <c r="K16" s="374">
        <f>K33/$K$34*100</f>
        <v>0.29761904761904762</v>
      </c>
      <c r="L16" s="374">
        <f t="shared" si="6"/>
        <v>1.3437849944008957</v>
      </c>
      <c r="M16" s="374">
        <f t="shared" si="7"/>
        <v>1.6539440203562339</v>
      </c>
      <c r="N16" s="374">
        <f t="shared" si="8"/>
        <v>1.0087946197620279</v>
      </c>
      <c r="O16" s="374">
        <f t="shared" si="9"/>
        <v>1.1358905738923579</v>
      </c>
      <c r="P16" s="374">
        <f>P33/$P$34*100</f>
        <v>0.20629190304280559</v>
      </c>
      <c r="Q16" s="375">
        <f t="shared" si="10"/>
        <v>2.364899906648688</v>
      </c>
      <c r="R16" s="376">
        <f t="shared" si="11"/>
        <v>0.97954324061045561</v>
      </c>
      <c r="S16" s="313">
        <f t="shared" si="12"/>
        <v>0.24918457891857942</v>
      </c>
      <c r="T16" s="314">
        <f t="shared" si="20"/>
        <v>1.1908290001885928</v>
      </c>
      <c r="U16" s="315">
        <f t="shared" si="14"/>
        <v>2.1359462118727452</v>
      </c>
    </row>
    <row r="17" spans="1:33" hidden="1">
      <c r="A17" s="91" t="s">
        <v>77</v>
      </c>
      <c r="B17" s="57">
        <f>SUM(B6:B16)</f>
        <v>100.00000000000001</v>
      </c>
      <c r="C17" s="57">
        <f>SUM(C5:C16)</f>
        <v>100</v>
      </c>
      <c r="D17" s="57">
        <f>SUM(D5:D16)</f>
        <v>99.999999999999986</v>
      </c>
      <c r="E17" s="57">
        <f>SUM(E5:E15)</f>
        <v>99.999999999999986</v>
      </c>
      <c r="F17" s="57">
        <f>SUM(F5:F16)</f>
        <v>99.986155337117538</v>
      </c>
      <c r="G17" s="57">
        <f>SUM(G5:G16)</f>
        <v>100</v>
      </c>
      <c r="H17" s="57">
        <f>SUM(H5:H16)</f>
        <v>99.999999999999986</v>
      </c>
      <c r="I17" s="57">
        <f>SUM(I6:I16)</f>
        <v>99.924012158054694</v>
      </c>
      <c r="J17" s="57">
        <f>SUM(J5:J16)</f>
        <v>99.999999999999986</v>
      </c>
      <c r="K17" s="57">
        <f>SUM(K6:K15)</f>
        <v>99.34210526315789</v>
      </c>
      <c r="L17" s="57">
        <f>SUM(L5:L16)</f>
        <v>99.999999999999986</v>
      </c>
      <c r="M17" s="57">
        <f>SUM(M5:M16)</f>
        <v>100.00000000000001</v>
      </c>
      <c r="N17" s="57">
        <f>SUM(N5:N16)</f>
        <v>100.00000000000001</v>
      </c>
      <c r="O17" s="57">
        <f>SUM(O5:O16)</f>
        <v>99.999999999999986</v>
      </c>
      <c r="P17" s="57">
        <f>SUM(P6:P14)</f>
        <v>99.226405363589478</v>
      </c>
      <c r="Q17" s="57">
        <f>SUM(Q5:Q16)</f>
        <v>100</v>
      </c>
      <c r="R17" s="57">
        <f>SUM(R5:R16)</f>
        <v>99.999999999999986</v>
      </c>
      <c r="S17" s="57">
        <f>SUM(S5:S16)</f>
        <v>99.999999999999986</v>
      </c>
      <c r="T17" s="57">
        <f>SUM(T5:T16)</f>
        <v>100</v>
      </c>
      <c r="U17" s="57">
        <f>SUM(U5:U16)</f>
        <v>100</v>
      </c>
    </row>
    <row r="18" spans="1:33">
      <c r="D18" s="71"/>
    </row>
    <row r="19" spans="1:33" ht="19.5" customHeight="1" thickBot="1">
      <c r="B19" s="88"/>
      <c r="C19"/>
      <c r="E19"/>
      <c r="K19"/>
      <c r="R19" s="57"/>
      <c r="T19" s="820" t="s">
        <v>161</v>
      </c>
      <c r="U19" s="820"/>
      <c r="W19" s="76"/>
      <c r="X19" s="88"/>
      <c r="AA19"/>
      <c r="AC19"/>
      <c r="AF19"/>
      <c r="AG19"/>
    </row>
    <row r="20" spans="1:33" ht="45" customHeight="1" thickBot="1">
      <c r="A20" s="232" t="s">
        <v>30</v>
      </c>
      <c r="B20" s="227" t="s">
        <v>1</v>
      </c>
      <c r="C20" s="222" t="s">
        <v>2</v>
      </c>
      <c r="D20" s="222" t="s">
        <v>3</v>
      </c>
      <c r="E20" s="223" t="s">
        <v>4</v>
      </c>
      <c r="F20" s="223" t="s">
        <v>5</v>
      </c>
      <c r="G20" s="223" t="s">
        <v>6</v>
      </c>
      <c r="H20" s="223" t="s">
        <v>7</v>
      </c>
      <c r="I20" s="223" t="s">
        <v>21</v>
      </c>
      <c r="J20" s="223" t="s">
        <v>20</v>
      </c>
      <c r="K20" s="223" t="s">
        <v>19</v>
      </c>
      <c r="L20" s="223" t="s">
        <v>18</v>
      </c>
      <c r="M20" s="223" t="s">
        <v>17</v>
      </c>
      <c r="N20" s="223" t="s">
        <v>16</v>
      </c>
      <c r="O20" s="224" t="s">
        <v>15</v>
      </c>
      <c r="P20" s="224" t="s">
        <v>14</v>
      </c>
      <c r="Q20" s="239" t="s">
        <v>13</v>
      </c>
      <c r="R20" s="242" t="s">
        <v>74</v>
      </c>
      <c r="S20" s="241" t="s">
        <v>23</v>
      </c>
      <c r="T20" s="225" t="s">
        <v>75</v>
      </c>
      <c r="U20" s="226" t="s">
        <v>76</v>
      </c>
      <c r="V20" s="89"/>
      <c r="W20" s="76"/>
      <c r="X20" s="88"/>
      <c r="AA20"/>
      <c r="AC20"/>
      <c r="AF20"/>
      <c r="AG20"/>
    </row>
    <row r="21" spans="1:33">
      <c r="A21" s="233" t="s">
        <v>78</v>
      </c>
      <c r="B21" s="228">
        <v>17</v>
      </c>
      <c r="C21" s="220">
        <v>5849</v>
      </c>
      <c r="D21" s="220">
        <v>26281</v>
      </c>
      <c r="E21" s="220">
        <v>730</v>
      </c>
      <c r="F21" s="220">
        <v>7222</v>
      </c>
      <c r="G21" s="220">
        <v>9230</v>
      </c>
      <c r="H21" s="220">
        <v>12994</v>
      </c>
      <c r="I21" s="220">
        <v>3947</v>
      </c>
      <c r="J21" s="220">
        <v>1701</v>
      </c>
      <c r="K21" s="220">
        <v>6383</v>
      </c>
      <c r="L21" s="220">
        <v>2680</v>
      </c>
      <c r="M21" s="220">
        <v>1575</v>
      </c>
      <c r="N21" s="220">
        <v>3865</v>
      </c>
      <c r="O21" s="220">
        <v>16816</v>
      </c>
      <c r="P21" s="220">
        <v>1939</v>
      </c>
      <c r="Q21" s="221">
        <v>9640</v>
      </c>
      <c r="R21" s="243">
        <v>110869</v>
      </c>
      <c r="S21" s="228">
        <v>49361</v>
      </c>
      <c r="T21" s="220">
        <v>37116</v>
      </c>
      <c r="U21" s="221">
        <v>24391</v>
      </c>
      <c r="V21" s="90"/>
      <c r="W21" s="76"/>
      <c r="X21" s="88"/>
      <c r="AA21"/>
      <c r="AC21"/>
      <c r="AF21"/>
      <c r="AG21"/>
    </row>
    <row r="22" spans="1:33">
      <c r="A22" s="234" t="s">
        <v>59</v>
      </c>
      <c r="B22" s="229" t="s">
        <v>190</v>
      </c>
      <c r="C22" s="213">
        <v>25</v>
      </c>
      <c r="D22" s="213">
        <v>273</v>
      </c>
      <c r="E22" s="213">
        <v>7</v>
      </c>
      <c r="F22" s="213" t="s">
        <v>195</v>
      </c>
      <c r="G22" s="213">
        <v>55</v>
      </c>
      <c r="H22" s="213">
        <v>44</v>
      </c>
      <c r="I22" s="213">
        <v>3</v>
      </c>
      <c r="J22" s="213">
        <v>5</v>
      </c>
      <c r="K22" s="213">
        <v>23</v>
      </c>
      <c r="L22" s="213">
        <v>28</v>
      </c>
      <c r="M22" s="213">
        <v>23</v>
      </c>
      <c r="N22" s="213">
        <v>1</v>
      </c>
      <c r="O22" s="213">
        <v>58</v>
      </c>
      <c r="P22" s="213">
        <v>8</v>
      </c>
      <c r="Q22" s="218">
        <v>31</v>
      </c>
      <c r="R22" s="244">
        <v>583</v>
      </c>
      <c r="S22" s="229">
        <v>247</v>
      </c>
      <c r="T22" s="213">
        <v>210</v>
      </c>
      <c r="U22" s="218">
        <v>126</v>
      </c>
      <c r="V22" s="90"/>
      <c r="W22" s="76"/>
      <c r="X22" s="88"/>
      <c r="AA22"/>
      <c r="AC22"/>
      <c r="AF22"/>
      <c r="AG22"/>
    </row>
    <row r="23" spans="1:33">
      <c r="A23" s="234" t="s">
        <v>60</v>
      </c>
      <c r="B23" s="229">
        <v>2</v>
      </c>
      <c r="C23" s="213">
        <v>371</v>
      </c>
      <c r="D23" s="213">
        <v>1401</v>
      </c>
      <c r="E23" s="213">
        <v>54</v>
      </c>
      <c r="F23" s="213">
        <v>669</v>
      </c>
      <c r="G23" s="213">
        <v>355</v>
      </c>
      <c r="H23" s="213">
        <v>1010</v>
      </c>
      <c r="I23" s="213">
        <v>425</v>
      </c>
      <c r="J23" s="213">
        <v>156</v>
      </c>
      <c r="K23" s="213">
        <v>331</v>
      </c>
      <c r="L23" s="213">
        <v>350</v>
      </c>
      <c r="M23" s="213">
        <v>183</v>
      </c>
      <c r="N23" s="213">
        <v>338</v>
      </c>
      <c r="O23" s="213">
        <v>1664</v>
      </c>
      <c r="P23" s="213">
        <v>134</v>
      </c>
      <c r="Q23" s="218">
        <v>599</v>
      </c>
      <c r="R23" s="244">
        <v>8042</v>
      </c>
      <c r="S23" s="229">
        <v>3725</v>
      </c>
      <c r="T23" s="213">
        <v>2748</v>
      </c>
      <c r="U23" s="218">
        <v>1568</v>
      </c>
      <c r="V23" s="90"/>
      <c r="W23" s="76"/>
      <c r="X23" s="88"/>
      <c r="AA23"/>
      <c r="AC23"/>
      <c r="AF23"/>
      <c r="AG23"/>
    </row>
    <row r="24" spans="1:33">
      <c r="A24" s="235" t="s">
        <v>61</v>
      </c>
      <c r="B24" s="229">
        <v>2</v>
      </c>
      <c r="C24" s="213">
        <v>623</v>
      </c>
      <c r="D24" s="213">
        <v>2654</v>
      </c>
      <c r="E24" s="213">
        <v>42</v>
      </c>
      <c r="F24" s="213">
        <v>907</v>
      </c>
      <c r="G24" s="213">
        <v>604</v>
      </c>
      <c r="H24" s="213">
        <v>1480</v>
      </c>
      <c r="I24" s="213">
        <v>482</v>
      </c>
      <c r="J24" s="213">
        <v>206</v>
      </c>
      <c r="K24" s="213">
        <v>617</v>
      </c>
      <c r="L24" s="213">
        <v>366</v>
      </c>
      <c r="M24" s="213">
        <v>200</v>
      </c>
      <c r="N24" s="213">
        <v>420</v>
      </c>
      <c r="O24" s="213">
        <v>2388</v>
      </c>
      <c r="P24" s="213">
        <v>245</v>
      </c>
      <c r="Q24" s="218">
        <v>874</v>
      </c>
      <c r="R24" s="244">
        <v>12110</v>
      </c>
      <c r="S24" s="229">
        <v>5822</v>
      </c>
      <c r="T24" s="213">
        <v>4024</v>
      </c>
      <c r="U24" s="218">
        <v>2265</v>
      </c>
      <c r="V24" s="90"/>
      <c r="W24" s="76"/>
      <c r="X24" s="88"/>
      <c r="AA24"/>
      <c r="AC24"/>
      <c r="AF24"/>
      <c r="AG24"/>
    </row>
    <row r="25" spans="1:33">
      <c r="A25" s="234" t="s">
        <v>62</v>
      </c>
      <c r="B25" s="229">
        <v>1</v>
      </c>
      <c r="C25" s="213">
        <v>484</v>
      </c>
      <c r="D25" s="213">
        <v>2511</v>
      </c>
      <c r="E25" s="213">
        <v>30</v>
      </c>
      <c r="F25" s="213">
        <v>972</v>
      </c>
      <c r="G25" s="213">
        <v>720</v>
      </c>
      <c r="H25" s="213">
        <v>1434</v>
      </c>
      <c r="I25" s="213">
        <v>510</v>
      </c>
      <c r="J25" s="213">
        <v>219</v>
      </c>
      <c r="K25" s="213">
        <v>731</v>
      </c>
      <c r="L25" s="213">
        <v>286</v>
      </c>
      <c r="M25" s="213">
        <v>199</v>
      </c>
      <c r="N25" s="213">
        <v>370</v>
      </c>
      <c r="O25" s="213">
        <v>1819</v>
      </c>
      <c r="P25" s="213">
        <v>229</v>
      </c>
      <c r="Q25" s="218">
        <v>1014</v>
      </c>
      <c r="R25" s="244">
        <v>11529</v>
      </c>
      <c r="S25" s="229">
        <v>5138</v>
      </c>
      <c r="T25" s="213">
        <v>3970</v>
      </c>
      <c r="U25" s="218">
        <v>2421</v>
      </c>
      <c r="V25" s="90"/>
      <c r="W25" s="76"/>
      <c r="X25" s="88"/>
      <c r="AA25"/>
      <c r="AC25"/>
      <c r="AF25"/>
      <c r="AG25"/>
    </row>
    <row r="26" spans="1:33">
      <c r="A26" s="234" t="s">
        <v>63</v>
      </c>
      <c r="B26" s="229">
        <v>1</v>
      </c>
      <c r="C26" s="213">
        <v>569</v>
      </c>
      <c r="D26" s="213">
        <v>2831</v>
      </c>
      <c r="E26" s="213">
        <v>27</v>
      </c>
      <c r="F26" s="213">
        <v>979</v>
      </c>
      <c r="G26" s="213">
        <v>986</v>
      </c>
      <c r="H26" s="213">
        <v>1555</v>
      </c>
      <c r="I26" s="213">
        <v>377</v>
      </c>
      <c r="J26" s="213">
        <v>214</v>
      </c>
      <c r="K26" s="213">
        <v>796</v>
      </c>
      <c r="L26" s="213">
        <v>280</v>
      </c>
      <c r="M26" s="213">
        <v>167</v>
      </c>
      <c r="N26" s="213">
        <v>369</v>
      </c>
      <c r="O26" s="213">
        <v>1890</v>
      </c>
      <c r="P26" s="213">
        <v>197</v>
      </c>
      <c r="Q26" s="218">
        <v>1056</v>
      </c>
      <c r="R26" s="244">
        <v>12294</v>
      </c>
      <c r="S26" s="229">
        <v>5410</v>
      </c>
      <c r="T26" s="213">
        <v>4113</v>
      </c>
      <c r="U26" s="218">
        <v>2771</v>
      </c>
      <c r="V26" s="90"/>
      <c r="W26" s="76"/>
      <c r="X26" s="88"/>
      <c r="AA26"/>
      <c r="AC26"/>
      <c r="AF26"/>
      <c r="AG26"/>
    </row>
    <row r="27" spans="1:33">
      <c r="A27" s="234" t="s">
        <v>64</v>
      </c>
      <c r="B27" s="229">
        <v>1</v>
      </c>
      <c r="C27" s="213">
        <v>772</v>
      </c>
      <c r="D27" s="213">
        <v>3649</v>
      </c>
      <c r="E27" s="213">
        <v>41</v>
      </c>
      <c r="F27" s="213">
        <v>1127</v>
      </c>
      <c r="G27" s="213">
        <v>1136</v>
      </c>
      <c r="H27" s="213">
        <v>2182</v>
      </c>
      <c r="I27" s="213">
        <v>420</v>
      </c>
      <c r="J27" s="213">
        <v>223</v>
      </c>
      <c r="K27" s="213">
        <v>841</v>
      </c>
      <c r="L27" s="213">
        <v>373</v>
      </c>
      <c r="M27" s="213">
        <v>194</v>
      </c>
      <c r="N27" s="213">
        <v>447</v>
      </c>
      <c r="O27" s="213">
        <v>2054</v>
      </c>
      <c r="P27" s="213">
        <v>306</v>
      </c>
      <c r="Q27" s="218">
        <v>1457</v>
      </c>
      <c r="R27" s="244">
        <v>15223</v>
      </c>
      <c r="S27" s="229">
        <v>6460</v>
      </c>
      <c r="T27" s="213">
        <v>5211</v>
      </c>
      <c r="U27" s="218">
        <v>3552</v>
      </c>
      <c r="V27" s="90"/>
      <c r="W27" s="76"/>
      <c r="X27" s="88"/>
      <c r="AA27"/>
      <c r="AC27"/>
      <c r="AF27"/>
      <c r="AG27"/>
    </row>
    <row r="28" spans="1:33">
      <c r="A28" s="234" t="s">
        <v>65</v>
      </c>
      <c r="B28" s="229">
        <v>2</v>
      </c>
      <c r="C28" s="213">
        <v>888</v>
      </c>
      <c r="D28" s="213">
        <v>3951</v>
      </c>
      <c r="E28" s="213">
        <v>79</v>
      </c>
      <c r="F28" s="213">
        <v>1110</v>
      </c>
      <c r="G28" s="213">
        <v>1573</v>
      </c>
      <c r="H28" s="213">
        <v>2105</v>
      </c>
      <c r="I28" s="213">
        <v>530</v>
      </c>
      <c r="J28" s="213">
        <v>217</v>
      </c>
      <c r="K28" s="213">
        <v>1019</v>
      </c>
      <c r="L28" s="213">
        <v>377</v>
      </c>
      <c r="M28" s="213">
        <v>189</v>
      </c>
      <c r="N28" s="213">
        <v>463</v>
      </c>
      <c r="O28" s="213">
        <v>2303</v>
      </c>
      <c r="P28" s="213">
        <v>286</v>
      </c>
      <c r="Q28" s="218">
        <v>1510</v>
      </c>
      <c r="R28" s="244">
        <v>16601</v>
      </c>
      <c r="S28" s="229">
        <v>7533</v>
      </c>
      <c r="T28" s="213">
        <v>5512</v>
      </c>
      <c r="U28" s="218">
        <v>3557</v>
      </c>
      <c r="V28" s="90"/>
      <c r="W28" s="76"/>
      <c r="X28" s="88"/>
      <c r="AA28"/>
      <c r="AC28"/>
      <c r="AF28"/>
      <c r="AG28"/>
    </row>
    <row r="29" spans="1:33">
      <c r="A29" s="234" t="s">
        <v>66</v>
      </c>
      <c r="B29" s="229">
        <v>3</v>
      </c>
      <c r="C29" s="213">
        <v>803</v>
      </c>
      <c r="D29" s="213">
        <v>3889</v>
      </c>
      <c r="E29" s="213">
        <v>240</v>
      </c>
      <c r="F29" s="213">
        <v>838</v>
      </c>
      <c r="G29" s="213">
        <v>1401</v>
      </c>
      <c r="H29" s="213">
        <v>1507</v>
      </c>
      <c r="I29" s="213">
        <v>563</v>
      </c>
      <c r="J29" s="213">
        <v>180</v>
      </c>
      <c r="K29" s="213">
        <v>844</v>
      </c>
      <c r="L29" s="213">
        <v>224</v>
      </c>
      <c r="M29" s="213">
        <v>138</v>
      </c>
      <c r="N29" s="213">
        <v>436</v>
      </c>
      <c r="O29" s="213">
        <v>1817</v>
      </c>
      <c r="P29" s="213">
        <v>216</v>
      </c>
      <c r="Q29" s="218">
        <v>1032</v>
      </c>
      <c r="R29" s="244">
        <v>14132</v>
      </c>
      <c r="S29" s="229">
        <v>6590</v>
      </c>
      <c r="T29" s="213">
        <v>4451</v>
      </c>
      <c r="U29" s="218">
        <v>3092</v>
      </c>
      <c r="V29" s="90"/>
      <c r="W29" s="76"/>
      <c r="X29" s="88"/>
      <c r="AA29"/>
      <c r="AC29"/>
      <c r="AF29"/>
      <c r="AG29"/>
    </row>
    <row r="30" spans="1:33">
      <c r="A30" s="234" t="s">
        <v>67</v>
      </c>
      <c r="B30" s="229">
        <v>3</v>
      </c>
      <c r="C30" s="213">
        <v>553</v>
      </c>
      <c r="D30" s="213">
        <v>3272</v>
      </c>
      <c r="E30" s="213">
        <v>176</v>
      </c>
      <c r="F30" s="213">
        <v>492</v>
      </c>
      <c r="G30" s="213">
        <v>1081</v>
      </c>
      <c r="H30" s="213">
        <v>975</v>
      </c>
      <c r="I30" s="213">
        <v>360</v>
      </c>
      <c r="J30" s="213">
        <v>144</v>
      </c>
      <c r="K30" s="213">
        <v>816</v>
      </c>
      <c r="L30" s="213">
        <v>177</v>
      </c>
      <c r="M30" s="213">
        <v>101</v>
      </c>
      <c r="N30" s="213">
        <v>493</v>
      </c>
      <c r="O30" s="213">
        <v>1462</v>
      </c>
      <c r="P30" s="213">
        <v>216</v>
      </c>
      <c r="Q30" s="218">
        <v>792</v>
      </c>
      <c r="R30" s="244">
        <v>11114</v>
      </c>
      <c r="S30" s="229">
        <v>5530</v>
      </c>
      <c r="T30" s="213">
        <v>3286</v>
      </c>
      <c r="U30" s="218">
        <v>2298</v>
      </c>
      <c r="V30" s="90"/>
      <c r="W30" s="76"/>
      <c r="X30" s="88"/>
      <c r="AA30"/>
      <c r="AC30"/>
      <c r="AF30"/>
      <c r="AG30"/>
    </row>
    <row r="31" spans="1:33">
      <c r="A31" s="234" t="s">
        <v>68</v>
      </c>
      <c r="B31" s="229">
        <v>2</v>
      </c>
      <c r="C31" s="213">
        <v>421</v>
      </c>
      <c r="D31" s="213">
        <v>1390</v>
      </c>
      <c r="E31" s="213">
        <v>30</v>
      </c>
      <c r="F31" s="213">
        <v>125</v>
      </c>
      <c r="G31" s="213">
        <v>706</v>
      </c>
      <c r="H31" s="213">
        <v>495</v>
      </c>
      <c r="I31" s="213">
        <v>183</v>
      </c>
      <c r="J31" s="213">
        <v>89</v>
      </c>
      <c r="K31" s="213">
        <v>301</v>
      </c>
      <c r="L31" s="213">
        <v>117</v>
      </c>
      <c r="M31" s="213">
        <v>97</v>
      </c>
      <c r="N31" s="213">
        <v>350</v>
      </c>
      <c r="O31" s="213">
        <v>858</v>
      </c>
      <c r="P31" s="213">
        <v>95</v>
      </c>
      <c r="Q31" s="218">
        <v>538</v>
      </c>
      <c r="R31" s="244">
        <v>5798</v>
      </c>
      <c r="S31" s="229">
        <v>2243</v>
      </c>
      <c r="T31" s="213">
        <v>2094</v>
      </c>
      <c r="U31" s="218">
        <v>1461</v>
      </c>
      <c r="V31" s="90"/>
      <c r="W31" s="76"/>
      <c r="X31" s="88"/>
      <c r="AA31"/>
      <c r="AC31"/>
      <c r="AF31"/>
      <c r="AG31"/>
    </row>
    <row r="32" spans="1:33">
      <c r="A32" s="234" t="s">
        <v>69</v>
      </c>
      <c r="B32" s="229">
        <v>0</v>
      </c>
      <c r="C32" s="213">
        <v>277</v>
      </c>
      <c r="D32" s="213">
        <v>299</v>
      </c>
      <c r="E32" s="213">
        <v>3</v>
      </c>
      <c r="F32" s="213">
        <v>3</v>
      </c>
      <c r="G32" s="213">
        <v>397</v>
      </c>
      <c r="H32" s="213">
        <v>150</v>
      </c>
      <c r="I32" s="213">
        <v>61</v>
      </c>
      <c r="J32" s="213">
        <v>35</v>
      </c>
      <c r="K32" s="213">
        <v>46</v>
      </c>
      <c r="L32" s="213">
        <v>65</v>
      </c>
      <c r="M32" s="213">
        <v>55</v>
      </c>
      <c r="N32" s="213">
        <v>140</v>
      </c>
      <c r="O32" s="213">
        <v>311</v>
      </c>
      <c r="P32" s="213">
        <v>3</v>
      </c>
      <c r="Q32" s="218">
        <v>510</v>
      </c>
      <c r="R32" s="244">
        <v>2356</v>
      </c>
      <c r="S32" s="229">
        <v>540</v>
      </c>
      <c r="T32" s="213">
        <v>1056</v>
      </c>
      <c r="U32" s="218">
        <v>760</v>
      </c>
      <c r="V32" s="90"/>
      <c r="W32" s="76"/>
      <c r="X32" s="88"/>
      <c r="AA32"/>
      <c r="AC32"/>
      <c r="AF32"/>
      <c r="AG32"/>
    </row>
    <row r="33" spans="1:33" ht="13.8" thickBot="1">
      <c r="A33" s="236" t="s">
        <v>70</v>
      </c>
      <c r="B33" s="230" t="s">
        <v>190</v>
      </c>
      <c r="C33" s="214">
        <v>65</v>
      </c>
      <c r="D33" s="214">
        <v>160</v>
      </c>
      <c r="E33" s="214">
        <v>0</v>
      </c>
      <c r="F33" s="214">
        <v>1</v>
      </c>
      <c r="G33" s="214">
        <v>216</v>
      </c>
      <c r="H33" s="214">
        <v>56</v>
      </c>
      <c r="I33" s="214">
        <v>34</v>
      </c>
      <c r="J33" s="214">
        <v>13</v>
      </c>
      <c r="K33" s="214">
        <v>19</v>
      </c>
      <c r="L33" s="214">
        <v>36</v>
      </c>
      <c r="M33" s="214">
        <v>26</v>
      </c>
      <c r="N33" s="214">
        <v>39</v>
      </c>
      <c r="O33" s="214">
        <v>191</v>
      </c>
      <c r="P33" s="214">
        <v>4</v>
      </c>
      <c r="Q33" s="219">
        <v>228</v>
      </c>
      <c r="R33" s="245">
        <v>1086</v>
      </c>
      <c r="S33" s="230">
        <v>123</v>
      </c>
      <c r="T33" s="214">
        <v>442</v>
      </c>
      <c r="U33" s="219">
        <v>521</v>
      </c>
      <c r="V33" s="90"/>
      <c r="W33" s="723"/>
      <c r="X33" s="88"/>
      <c r="AA33"/>
      <c r="AC33"/>
      <c r="AF33"/>
      <c r="AG33"/>
    </row>
    <row r="34" spans="1:33" ht="13.8" hidden="1" thickBot="1">
      <c r="A34" s="237" t="s">
        <v>22</v>
      </c>
      <c r="B34" s="231">
        <f>SUM(B22:B33)</f>
        <v>17</v>
      </c>
      <c r="C34" s="217">
        <f t="shared" ref="C34:U34" si="21">SUM(C22:C33)</f>
        <v>5851</v>
      </c>
      <c r="D34" s="217">
        <f t="shared" si="21"/>
        <v>26280</v>
      </c>
      <c r="E34" s="217">
        <f t="shared" si="21"/>
        <v>729</v>
      </c>
      <c r="F34" s="217">
        <f t="shared" si="21"/>
        <v>7223</v>
      </c>
      <c r="G34" s="217">
        <f t="shared" si="21"/>
        <v>9230</v>
      </c>
      <c r="H34" s="217">
        <f t="shared" si="21"/>
        <v>12993</v>
      </c>
      <c r="I34" s="217">
        <f t="shared" si="21"/>
        <v>3948</v>
      </c>
      <c r="J34" s="217">
        <f t="shared" si="21"/>
        <v>1701</v>
      </c>
      <c r="K34" s="217">
        <f t="shared" si="21"/>
        <v>6384</v>
      </c>
      <c r="L34" s="217">
        <f t="shared" si="21"/>
        <v>2679</v>
      </c>
      <c r="M34" s="217">
        <f t="shared" si="21"/>
        <v>1572</v>
      </c>
      <c r="N34" s="217">
        <f t="shared" si="21"/>
        <v>3866</v>
      </c>
      <c r="O34" s="217">
        <f t="shared" si="21"/>
        <v>16815</v>
      </c>
      <c r="P34" s="217">
        <f t="shared" si="21"/>
        <v>1939</v>
      </c>
      <c r="Q34" s="240">
        <f t="shared" si="21"/>
        <v>9641</v>
      </c>
      <c r="R34" s="215">
        <f t="shared" si="21"/>
        <v>110868</v>
      </c>
      <c r="S34" s="231">
        <f t="shared" si="21"/>
        <v>49361</v>
      </c>
      <c r="T34" s="217">
        <f>SUM(T22:T33)</f>
        <v>37117</v>
      </c>
      <c r="U34" s="216">
        <f t="shared" si="21"/>
        <v>24392</v>
      </c>
      <c r="V34" s="90"/>
      <c r="W34" s="76"/>
      <c r="X34" s="88"/>
      <c r="AA34"/>
      <c r="AC34"/>
      <c r="AF34"/>
      <c r="AG34"/>
    </row>
    <row r="35" spans="1:33">
      <c r="A35" s="525"/>
      <c r="B35" s="544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90"/>
      <c r="X35" s="88"/>
      <c r="AA35"/>
      <c r="AC35"/>
      <c r="AF35"/>
      <c r="AG35"/>
    </row>
    <row r="119" spans="10:10" ht="16.2">
      <c r="J119" s="545">
        <v>8</v>
      </c>
    </row>
  </sheetData>
  <protectedRanges>
    <protectedRange sqref="R21:U33" name="範囲2"/>
    <protectedRange sqref="B21:Q33" name="範囲1"/>
  </protectedRanges>
  <mergeCells count="1">
    <mergeCell ref="T19:U19"/>
  </mergeCells>
  <phoneticPr fontId="2"/>
  <pageMargins left="0.55118110236220474" right="0.31496062992125984" top="0.59055118110236227" bottom="0.47244094488188981" header="0.31496062992125984" footer="0.31496062992125984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表紙</vt:lpstr>
      <vt:lpstr>P1</vt:lpstr>
      <vt:lpstr>Ｐ2</vt:lpstr>
      <vt:lpstr>P3</vt:lpstr>
      <vt:lpstr>P4</vt:lpstr>
      <vt:lpstr>P5</vt:lpstr>
      <vt:lpstr>P6</vt:lpstr>
      <vt:lpstr>P7</vt:lpstr>
      <vt:lpstr>P8</vt:lpstr>
      <vt:lpstr>P9-10</vt:lpstr>
      <vt:lpstr>P11</vt:lpstr>
      <vt:lpstr>P12-13</vt:lpstr>
      <vt:lpstr>P14</vt:lpstr>
      <vt:lpstr>Ｐ15</vt:lpstr>
      <vt:lpstr>Ｐ16</vt:lpstr>
      <vt:lpstr>Ｐ17</vt:lpstr>
      <vt:lpstr>Sheet3</vt:lpstr>
      <vt:lpstr>'P1'!Print_Area</vt:lpstr>
      <vt:lpstr>'P7'!Print_Area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加奈子(satou-kanako)</dc:creator>
  <cp:lastModifiedBy>user</cp:lastModifiedBy>
  <cp:lastPrinted>2019-12-23T01:13:03Z</cp:lastPrinted>
  <dcterms:created xsi:type="dcterms:W3CDTF">2009-10-16T07:01:25Z</dcterms:created>
  <dcterms:modified xsi:type="dcterms:W3CDTF">2019-12-23T01:15:54Z</dcterms:modified>
</cp:coreProperties>
</file>