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8800" windowHeight="11460" tabRatio="855" activeTab="2"/>
  </bookViews>
  <sheets>
    <sheet name="入力時の注意事項" sheetId="170" r:id="rId1"/>
    <sheet name="表紙" sheetId="2" r:id="rId2"/>
    <sheet name="様式1（連絡先）" sheetId="133" r:id="rId3"/>
    <sheet name="様式2（全般事項）" sheetId="4" r:id="rId4"/>
    <sheet name="様式2（機能別）" sheetId="129" r:id="rId5"/>
    <sheet name="別紙１（満たしていない要件）" sheetId="168" r:id="rId6"/>
    <sheet name="別紙２（専門とするがんの診療状況）" sheetId="201" r:id="rId7"/>
    <sheet name="別紙３（緩和外来）" sheetId="139" r:id="rId8"/>
    <sheet name="別紙４（緩和病棟）" sheetId="202" r:id="rId9"/>
    <sheet name="別紙５（地域緩和ケア連携体制）" sheetId="158" r:id="rId10"/>
    <sheet name="別紙６（緩和メンバー）" sheetId="171" r:id="rId11"/>
    <sheet name="別紙７（相談内容）" sheetId="173" r:id="rId12"/>
    <sheet name="別紙８（相談支援センター窓口）" sheetId="174" r:id="rId13"/>
    <sheet name="別紙９（相談支援センター体制）" sheetId="175" r:id="rId14"/>
    <sheet name="別紙10（連携協力体制）" sheetId="203" r:id="rId15"/>
    <sheet name="別紙11（インターネット環境）" sheetId="206" r:id="rId16"/>
    <sheet name="別紙12（専門外来）" sheetId="204" r:id="rId17"/>
    <sheet name="別紙13（院内がん登録）" sheetId="179" r:id="rId18"/>
    <sheet name="別紙14（臨床試験・治験）" sheetId="181" r:id="rId19"/>
    <sheet name="別紙15（PDCAサイクル）" sheetId="205" r:id="rId20"/>
    <sheet name="別紙16（医療安全）" sheetId="183" r:id="rId21"/>
  </sheets>
  <externalReferences>
    <externalReference r:id="rId22"/>
  </externalReferences>
  <definedNames>
    <definedName name="_xlnm._FilterDatabase" localSheetId="4" hidden="1">'様式2（機能別）'!$A$15:$AE$15</definedName>
    <definedName name="_xlnm.Print_Area" localSheetId="0">入力時の注意事項!$A$1:$H$33</definedName>
    <definedName name="_xlnm.Print_Area" localSheetId="1">表紙!$A$1:$F$29</definedName>
    <definedName name="_xlnm.Print_Area" localSheetId="5">'別紙１（満たしていない要件）'!$A$1:$F$21</definedName>
    <definedName name="_xlnm.Print_Area" localSheetId="14">'別紙10（連携協力体制）'!$A$1:$I$43</definedName>
    <definedName name="_xlnm.Print_Area" localSheetId="15">'別紙11（インターネット環境）'!$A$1:$Z$29</definedName>
    <definedName name="_xlnm.Print_Area" localSheetId="16">'別紙12（専門外来）'!$A$1:$X$132</definedName>
    <definedName name="_xlnm.Print_Area" localSheetId="17">'別紙13（院内がん登録）'!$A$1:$H$26</definedName>
    <definedName name="_xlnm.Print_Area" localSheetId="18">'別紙14（臨床試験・治験）'!$A$1:$X$35</definedName>
    <definedName name="_xlnm.Print_Area" localSheetId="19">'別紙15（PDCAサイクル）'!$A$1:$L$25</definedName>
    <definedName name="_xlnm.Print_Area" localSheetId="20">'別紙16（医療安全）'!$A$1:$J$51</definedName>
    <definedName name="_xlnm.Print_Area" localSheetId="6">'別紙２（専門とするがんの診療状況）'!$A$1:$L$65</definedName>
    <definedName name="_xlnm.Print_Area" localSheetId="7">'別紙３（緩和外来）'!$A$1:$Y$22</definedName>
    <definedName name="_xlnm.Print_Area" localSheetId="8">'別紙４（緩和病棟）'!$A$1:$Z$42</definedName>
    <definedName name="_xlnm.Print_Area" localSheetId="9">'別紙５（地域緩和ケア連携体制）'!$A$1:$K$53</definedName>
    <definedName name="_xlnm.Print_Area" localSheetId="10">'別紙６（緩和メンバー）'!$A$1:$G$33</definedName>
    <definedName name="_xlnm.Print_Area" localSheetId="11">'別紙７（相談内容）'!$A$1:$H$36</definedName>
    <definedName name="_xlnm.Print_Area" localSheetId="12">'別紙８（相談支援センター窓口）'!$A$1:$X$26</definedName>
    <definedName name="_xlnm.Print_Area" localSheetId="13">'別紙９（相談支援センター体制）'!$A$1:$J$52</definedName>
    <definedName name="_xlnm.Print_Area" localSheetId="2">'様式1（連絡先）'!$A$1:$B$11</definedName>
    <definedName name="_xlnm.Print_Area" localSheetId="4">'様式2（機能別）'!$A$1:$P$335</definedName>
    <definedName name="_xlnm.Print_Area" localSheetId="3">'様式2（全般事項）'!$A$1:$U$216</definedName>
  </definedNames>
  <calcPr calcId="162913"/>
</workbook>
</file>

<file path=xl/calcChain.xml><?xml version="1.0" encoding="utf-8"?>
<calcChain xmlns="http://schemas.openxmlformats.org/spreadsheetml/2006/main">
  <c r="C21" i="168" l="1"/>
  <c r="C20" i="168"/>
  <c r="C19" i="168"/>
  <c r="C18" i="168"/>
  <c r="C17" i="168"/>
  <c r="C16" i="168"/>
  <c r="C15" i="168"/>
  <c r="C14" i="168"/>
  <c r="C13" i="168"/>
  <c r="C12" i="168"/>
  <c r="C11" i="168"/>
  <c r="C10" i="168"/>
  <c r="C9" i="168"/>
  <c r="C8" i="168"/>
  <c r="E5" i="168"/>
  <c r="L14" i="129" l="1"/>
  <c r="L13" i="129"/>
  <c r="L12" i="129"/>
  <c r="Q23" i="129" l="1"/>
  <c r="S23" i="129"/>
  <c r="Q24" i="129"/>
  <c r="S24" i="129"/>
  <c r="Q26" i="129"/>
  <c r="S26" i="129"/>
  <c r="Q27" i="129"/>
  <c r="S27" i="129"/>
  <c r="Q28" i="129"/>
  <c r="S28" i="129"/>
  <c r="Q29" i="129"/>
  <c r="S29" i="129"/>
  <c r="Q30" i="129"/>
  <c r="S30" i="129"/>
  <c r="Q31" i="129"/>
  <c r="S31" i="129"/>
  <c r="Q32" i="129"/>
  <c r="S32" i="129"/>
  <c r="Q33" i="129"/>
  <c r="S33" i="129"/>
  <c r="Q34" i="129"/>
  <c r="S34" i="129"/>
  <c r="Q35" i="129"/>
  <c r="S35" i="129"/>
  <c r="Q36" i="129"/>
  <c r="S36" i="129"/>
  <c r="Q37" i="129"/>
  <c r="S37" i="129"/>
  <c r="Q38" i="129"/>
  <c r="S38" i="129"/>
  <c r="Q39" i="129"/>
  <c r="S39" i="129"/>
  <c r="Q40" i="129"/>
  <c r="S40" i="129"/>
  <c r="Q41" i="129"/>
  <c r="S41" i="129"/>
  <c r="Q43" i="129"/>
  <c r="S43" i="129"/>
  <c r="Q44" i="129"/>
  <c r="S44" i="129"/>
  <c r="Q45" i="129"/>
  <c r="S45" i="129"/>
  <c r="Q46" i="129"/>
  <c r="S46" i="129"/>
  <c r="Q47" i="129"/>
  <c r="S47" i="129"/>
  <c r="Q49" i="129"/>
  <c r="S49" i="129"/>
  <c r="Q50" i="129"/>
  <c r="S50" i="129"/>
  <c r="Q51" i="129"/>
  <c r="S51" i="129"/>
  <c r="Q52" i="129"/>
  <c r="S52" i="129"/>
  <c r="Q53" i="129"/>
  <c r="S53" i="129"/>
  <c r="Q54" i="129"/>
  <c r="S54" i="129"/>
  <c r="Q55" i="129"/>
  <c r="S55" i="129"/>
  <c r="Q56" i="129"/>
  <c r="S56" i="129"/>
  <c r="Q57" i="129"/>
  <c r="Q58" i="129"/>
  <c r="S58" i="129"/>
  <c r="Q59" i="129"/>
  <c r="S59" i="129"/>
  <c r="Q60" i="129"/>
  <c r="S60" i="129"/>
  <c r="Q62" i="129"/>
  <c r="S62" i="129"/>
  <c r="Q63" i="129"/>
  <c r="S63" i="129"/>
  <c r="Q65" i="129"/>
  <c r="S65" i="129"/>
  <c r="Q66" i="129"/>
  <c r="S66" i="129"/>
  <c r="Q68" i="129"/>
  <c r="S68" i="129"/>
  <c r="Q69" i="129"/>
  <c r="S69" i="129"/>
  <c r="Q70" i="129"/>
  <c r="S70" i="129"/>
  <c r="Q71" i="129"/>
  <c r="S71" i="129"/>
  <c r="Q72" i="129"/>
  <c r="S72" i="129"/>
  <c r="Q73" i="129"/>
  <c r="S73" i="129"/>
  <c r="Q74" i="129"/>
  <c r="S74" i="129"/>
  <c r="Q75" i="129"/>
  <c r="S75" i="129"/>
  <c r="Q77" i="129"/>
  <c r="S77" i="129"/>
  <c r="Q79" i="129"/>
  <c r="S79" i="129"/>
  <c r="Q80" i="129"/>
  <c r="S80" i="129"/>
  <c r="Q81" i="129"/>
  <c r="S81" i="129"/>
  <c r="Q82" i="129"/>
  <c r="S82" i="129"/>
  <c r="Q83" i="129"/>
  <c r="S83" i="129"/>
  <c r="Q84" i="129"/>
  <c r="S84" i="129"/>
  <c r="Q85" i="129"/>
  <c r="S85" i="129"/>
  <c r="Q86" i="129"/>
  <c r="S86" i="129"/>
  <c r="Q89" i="129"/>
  <c r="S89" i="129"/>
  <c r="Q90" i="129"/>
  <c r="S90" i="129"/>
  <c r="Q92" i="129"/>
  <c r="S92" i="129"/>
  <c r="Q93" i="129"/>
  <c r="S93" i="129"/>
  <c r="Q94" i="129"/>
  <c r="S94" i="129"/>
  <c r="Q95" i="129"/>
  <c r="S95" i="129"/>
  <c r="Q96" i="129"/>
  <c r="S96" i="129"/>
  <c r="Q97" i="129"/>
  <c r="S97" i="129"/>
  <c r="Q99" i="129"/>
  <c r="S99" i="129"/>
  <c r="Q100" i="129"/>
  <c r="S100" i="129"/>
  <c r="Q104" i="129"/>
  <c r="S104" i="129"/>
  <c r="Q105" i="129"/>
  <c r="S105" i="129"/>
  <c r="Q106" i="129"/>
  <c r="S106" i="129"/>
  <c r="Q107" i="129"/>
  <c r="S107" i="129"/>
  <c r="Q108" i="129"/>
  <c r="S108" i="129"/>
  <c r="Q109" i="129"/>
  <c r="S109" i="129"/>
  <c r="Q110" i="129"/>
  <c r="S110" i="129"/>
  <c r="Q111" i="129"/>
  <c r="S111" i="129"/>
  <c r="Q112" i="129"/>
  <c r="S112" i="129"/>
  <c r="Q113" i="129"/>
  <c r="S113" i="129"/>
  <c r="Q114" i="129"/>
  <c r="S114" i="129"/>
  <c r="Q115" i="129"/>
  <c r="S115" i="129"/>
  <c r="Q116" i="129"/>
  <c r="S116" i="129"/>
  <c r="Q117" i="129"/>
  <c r="S117" i="129"/>
  <c r="Q118" i="129"/>
  <c r="S118" i="129"/>
  <c r="Q119" i="129"/>
  <c r="S119" i="129"/>
  <c r="Q120" i="129"/>
  <c r="S120" i="129"/>
  <c r="Q121" i="129"/>
  <c r="S121" i="129"/>
  <c r="Q122" i="129"/>
  <c r="S122" i="129"/>
  <c r="Q123" i="129"/>
  <c r="S123" i="129"/>
  <c r="Q124" i="129"/>
  <c r="S124" i="129"/>
  <c r="Q125" i="129"/>
  <c r="S125" i="129"/>
  <c r="Q126" i="129"/>
  <c r="S126" i="129"/>
  <c r="Q127" i="129"/>
  <c r="S127" i="129"/>
  <c r="Q128" i="129"/>
  <c r="S128" i="129"/>
  <c r="Q130" i="129"/>
  <c r="S130" i="129"/>
  <c r="Q131" i="129"/>
  <c r="S131" i="129"/>
  <c r="Q132" i="129"/>
  <c r="S132" i="129"/>
  <c r="Q133" i="129"/>
  <c r="S133" i="129"/>
  <c r="Q134" i="129"/>
  <c r="S134" i="129"/>
  <c r="Q135" i="129"/>
  <c r="S135" i="129"/>
  <c r="Q136" i="129"/>
  <c r="S136" i="129"/>
  <c r="Q137" i="129"/>
  <c r="S137" i="129"/>
  <c r="Q138" i="129"/>
  <c r="S138" i="129"/>
  <c r="Q139" i="129"/>
  <c r="S139" i="129"/>
  <c r="Q140" i="129"/>
  <c r="S140" i="129"/>
  <c r="Q141" i="129"/>
  <c r="S141" i="129"/>
  <c r="Q142" i="129"/>
  <c r="S142" i="129"/>
  <c r="Q143" i="129"/>
  <c r="S143" i="129"/>
  <c r="Q144" i="129"/>
  <c r="S144" i="129"/>
  <c r="Q145" i="129"/>
  <c r="S145" i="129"/>
  <c r="Q146" i="129"/>
  <c r="S146" i="129"/>
  <c r="Q147" i="129"/>
  <c r="S147" i="129"/>
  <c r="Q148" i="129"/>
  <c r="S148" i="129"/>
  <c r="Q149" i="129"/>
  <c r="S149" i="129"/>
  <c r="Q150" i="129"/>
  <c r="S150" i="129"/>
  <c r="Q151" i="129"/>
  <c r="S151" i="129"/>
  <c r="Q153" i="129"/>
  <c r="S153" i="129"/>
  <c r="Q154" i="129"/>
  <c r="S154" i="129"/>
  <c r="Q156" i="129"/>
  <c r="S156" i="129"/>
  <c r="Q157" i="129"/>
  <c r="S157" i="129"/>
  <c r="Q159" i="129"/>
  <c r="S159" i="129"/>
  <c r="Q160" i="129"/>
  <c r="S160" i="129"/>
  <c r="Q161" i="129"/>
  <c r="S161" i="129"/>
  <c r="Q162" i="129"/>
  <c r="S162" i="129"/>
  <c r="Q163" i="129"/>
  <c r="S163" i="129"/>
  <c r="Q165" i="129"/>
  <c r="S165" i="129"/>
  <c r="Q166" i="129"/>
  <c r="S166" i="129"/>
  <c r="Q167" i="129"/>
  <c r="S167" i="129"/>
  <c r="Q168" i="129"/>
  <c r="S168" i="129"/>
  <c r="Q169" i="129"/>
  <c r="S169" i="129"/>
  <c r="Q170" i="129"/>
  <c r="S170" i="129"/>
  <c r="Q171" i="129"/>
  <c r="S171" i="129"/>
  <c r="Q174" i="129"/>
  <c r="S174" i="129"/>
  <c r="Q175" i="129"/>
  <c r="S175" i="129"/>
  <c r="Q176" i="129"/>
  <c r="S176" i="129"/>
  <c r="Q177" i="129"/>
  <c r="S177" i="129"/>
  <c r="Q178" i="129"/>
  <c r="S178" i="129"/>
  <c r="Q179" i="129"/>
  <c r="S179" i="129"/>
  <c r="Q180" i="129"/>
  <c r="S180" i="129"/>
  <c r="Q181" i="129"/>
  <c r="S181" i="129"/>
  <c r="Q182" i="129"/>
  <c r="S182" i="129"/>
  <c r="Q187" i="129"/>
  <c r="S187" i="129"/>
  <c r="Q188" i="129"/>
  <c r="S188" i="129"/>
  <c r="Q190" i="129"/>
  <c r="S190" i="129"/>
  <c r="Q191" i="129"/>
  <c r="S191" i="129"/>
  <c r="Q192" i="129"/>
  <c r="S192" i="129"/>
  <c r="Q193" i="129"/>
  <c r="S193" i="129"/>
  <c r="Q195" i="129"/>
  <c r="S195" i="129"/>
  <c r="Q196" i="129"/>
  <c r="S196" i="129"/>
  <c r="Q197" i="129"/>
  <c r="S197" i="129"/>
  <c r="Q199" i="129"/>
  <c r="S199" i="129"/>
  <c r="Q200" i="129"/>
  <c r="S200" i="129"/>
  <c r="Q201" i="129"/>
  <c r="S201" i="129"/>
  <c r="Q202" i="129"/>
  <c r="S202" i="129"/>
  <c r="Q204" i="129"/>
  <c r="S204" i="129"/>
  <c r="Q205" i="129"/>
  <c r="S205" i="129"/>
  <c r="Q206" i="129"/>
  <c r="S206" i="129"/>
  <c r="Q207" i="129"/>
  <c r="S207" i="129"/>
  <c r="Q208" i="129"/>
  <c r="S208" i="129"/>
  <c r="Q212" i="129"/>
  <c r="S212" i="129"/>
  <c r="Q213" i="129"/>
  <c r="S213" i="129"/>
  <c r="Q214" i="129"/>
  <c r="S214" i="129"/>
  <c r="Q215" i="129"/>
  <c r="S215" i="129"/>
  <c r="Q216" i="129"/>
  <c r="S216" i="129"/>
  <c r="Q217" i="129"/>
  <c r="S217" i="129"/>
  <c r="Q218" i="129"/>
  <c r="S218" i="129"/>
  <c r="Q221" i="129"/>
  <c r="S221" i="129"/>
  <c r="Q222" i="129"/>
  <c r="S222" i="129"/>
  <c r="Q223" i="129"/>
  <c r="S223" i="129"/>
  <c r="Q224" i="129"/>
  <c r="S224" i="129"/>
  <c r="Q225" i="129"/>
  <c r="S225" i="129"/>
  <c r="Q227" i="129"/>
  <c r="S227" i="129"/>
  <c r="Q228" i="129"/>
  <c r="S228" i="129"/>
  <c r="Q229" i="129"/>
  <c r="S229" i="129"/>
  <c r="Q230" i="129"/>
  <c r="S230" i="129"/>
  <c r="Q231" i="129"/>
  <c r="S231" i="129"/>
  <c r="Q232" i="129"/>
  <c r="S232" i="129"/>
  <c r="Q233" i="129"/>
  <c r="S233" i="129"/>
  <c r="Q234" i="129"/>
  <c r="S234" i="129"/>
  <c r="Q236" i="129"/>
  <c r="S236" i="129"/>
  <c r="Q237" i="129"/>
  <c r="S237" i="129"/>
  <c r="Q239" i="129"/>
  <c r="S239" i="129"/>
  <c r="Q240" i="129"/>
  <c r="S240" i="129"/>
  <c r="Q241" i="129"/>
  <c r="S241" i="129"/>
  <c r="Q242" i="129"/>
  <c r="S242" i="129"/>
  <c r="Q243" i="129"/>
  <c r="S243" i="129"/>
  <c r="Q244" i="129"/>
  <c r="S244" i="129"/>
  <c r="Q245" i="129"/>
  <c r="S245" i="129"/>
  <c r="Q246" i="129"/>
  <c r="S246" i="129"/>
  <c r="Q247" i="129"/>
  <c r="S247" i="129"/>
  <c r="Q248" i="129"/>
  <c r="S248" i="129"/>
  <c r="Q249" i="129"/>
  <c r="S249" i="129"/>
  <c r="Q250" i="129"/>
  <c r="S250" i="129"/>
  <c r="Q253" i="129"/>
  <c r="S253" i="129"/>
  <c r="Q254" i="129"/>
  <c r="S254" i="129"/>
  <c r="Q256" i="129"/>
  <c r="S256" i="129"/>
  <c r="Q259" i="129"/>
  <c r="S259" i="129"/>
  <c r="Q261" i="129"/>
  <c r="S261" i="129"/>
  <c r="Q262" i="129"/>
  <c r="S262" i="129"/>
  <c r="Q263" i="129"/>
  <c r="S263" i="129"/>
  <c r="Q264" i="129"/>
  <c r="S264" i="129"/>
  <c r="Q265" i="129"/>
  <c r="S265" i="129"/>
  <c r="Q266" i="129"/>
  <c r="S266" i="129"/>
  <c r="Q268" i="129"/>
  <c r="S268" i="129"/>
  <c r="Q269" i="129"/>
  <c r="S269" i="129"/>
  <c r="Q270" i="129"/>
  <c r="S270" i="129"/>
  <c r="Q271" i="129"/>
  <c r="S271" i="129"/>
  <c r="Q272" i="129"/>
  <c r="S272" i="129"/>
  <c r="Q273" i="129"/>
  <c r="S273" i="129"/>
  <c r="Q274" i="129"/>
  <c r="S274" i="129"/>
  <c r="Q275" i="129"/>
  <c r="S275" i="129"/>
  <c r="Q276" i="129"/>
  <c r="S276" i="129"/>
  <c r="Q277" i="129"/>
  <c r="S277" i="129"/>
  <c r="Q278" i="129"/>
  <c r="S278" i="129"/>
  <c r="Q279" i="129"/>
  <c r="S279" i="129"/>
  <c r="Q280" i="129"/>
  <c r="S280" i="129"/>
  <c r="Q281" i="129"/>
  <c r="S281" i="129"/>
  <c r="Q282" i="129"/>
  <c r="S282" i="129"/>
  <c r="Q283" i="129"/>
  <c r="S283" i="129"/>
  <c r="Q284" i="129"/>
  <c r="S284" i="129"/>
  <c r="Q285" i="129"/>
  <c r="S285" i="129"/>
  <c r="Q287" i="129"/>
  <c r="S287" i="129"/>
  <c r="Q288" i="129"/>
  <c r="S288" i="129"/>
  <c r="Q289" i="129"/>
  <c r="S289" i="129"/>
  <c r="Q290" i="129"/>
  <c r="S290" i="129"/>
  <c r="Q292" i="129"/>
  <c r="S292" i="129"/>
  <c r="Q293" i="129"/>
  <c r="S293" i="129"/>
  <c r="Q294" i="129"/>
  <c r="S294" i="129"/>
  <c r="Q295" i="129"/>
  <c r="S295" i="129"/>
  <c r="Q296" i="129"/>
  <c r="S296" i="129"/>
  <c r="Q297" i="129"/>
  <c r="S297" i="129"/>
  <c r="Q298" i="129"/>
  <c r="S298" i="129"/>
  <c r="Q299" i="129"/>
  <c r="S299" i="129"/>
  <c r="Q301" i="129"/>
  <c r="S301" i="129"/>
  <c r="Q302" i="129"/>
  <c r="S302" i="129"/>
  <c r="Q303" i="129"/>
  <c r="S303" i="129"/>
  <c r="Q304" i="129"/>
  <c r="S304" i="129"/>
  <c r="Q305" i="129"/>
  <c r="S305" i="129"/>
  <c r="Q306" i="129"/>
  <c r="S306" i="129"/>
  <c r="Q307" i="129"/>
  <c r="S307" i="129"/>
  <c r="Q308" i="129"/>
  <c r="S308" i="129"/>
  <c r="Q309" i="129"/>
  <c r="S309" i="129"/>
  <c r="Q310" i="129"/>
  <c r="S310" i="129"/>
  <c r="Q312" i="129"/>
  <c r="S312" i="129"/>
  <c r="Q313" i="129"/>
  <c r="S313" i="129"/>
  <c r="Q314" i="129"/>
  <c r="S314" i="129"/>
  <c r="Q315" i="129"/>
  <c r="S315" i="129"/>
  <c r="Q316" i="129"/>
  <c r="S316" i="129"/>
  <c r="Q317" i="129"/>
  <c r="S317" i="129"/>
  <c r="Q319" i="129"/>
  <c r="S319" i="129"/>
  <c r="Q320" i="129"/>
  <c r="S320" i="129"/>
  <c r="Q322" i="129"/>
  <c r="S322" i="129"/>
  <c r="Q324" i="129"/>
  <c r="S324" i="129"/>
  <c r="Q325" i="129"/>
  <c r="S325" i="129"/>
  <c r="Q326" i="129"/>
  <c r="S326" i="129"/>
  <c r="Q327" i="129"/>
  <c r="S327" i="129"/>
  <c r="Q328" i="129"/>
  <c r="S328" i="129"/>
  <c r="Q330" i="129"/>
  <c r="S330" i="129"/>
  <c r="Q332" i="129"/>
  <c r="S332" i="129"/>
  <c r="Q333" i="129"/>
  <c r="S333" i="129"/>
  <c r="Q334" i="129"/>
  <c r="S334" i="129"/>
  <c r="Q335" i="129"/>
  <c r="S335" i="129"/>
  <c r="N238" i="129"/>
  <c r="Q238" i="129" s="1"/>
  <c r="N235" i="129"/>
  <c r="Q235" i="129" s="1"/>
  <c r="N14" i="129"/>
  <c r="N13" i="129"/>
  <c r="N12" i="129"/>
  <c r="L5" i="129"/>
  <c r="O13" i="129" l="1"/>
  <c r="O14" i="129"/>
  <c r="B29" i="2"/>
  <c r="B28" i="2"/>
  <c r="B27" i="2"/>
  <c r="B26" i="2"/>
  <c r="B25" i="2"/>
  <c r="B24" i="2"/>
  <c r="G4" i="206"/>
  <c r="G5" i="206"/>
  <c r="W5" i="4" l="1"/>
  <c r="G4" i="205" l="1"/>
  <c r="F4" i="204"/>
  <c r="E4" i="203"/>
  <c r="G4" i="202"/>
  <c r="G4" i="201"/>
  <c r="W197" i="4"/>
  <c r="W198" i="4"/>
  <c r="W196" i="4"/>
  <c r="W214" i="4"/>
  <c r="W213" i="4"/>
  <c r="W212" i="4"/>
  <c r="W206" i="4"/>
  <c r="W205" i="4"/>
  <c r="W203" i="4"/>
  <c r="W202" i="4"/>
  <c r="W194" i="4"/>
  <c r="W191" i="4"/>
  <c r="W192" i="4"/>
  <c r="W190" i="4"/>
  <c r="W175" i="4"/>
  <c r="W176" i="4"/>
  <c r="W177" i="4"/>
  <c r="W178" i="4"/>
  <c r="W179" i="4"/>
  <c r="W180" i="4"/>
  <c r="W181" i="4"/>
  <c r="W182" i="4"/>
  <c r="W183" i="4"/>
  <c r="W184" i="4"/>
  <c r="W185" i="4"/>
  <c r="W186" i="4"/>
  <c r="W187" i="4"/>
  <c r="W174" i="4"/>
  <c r="W159" i="4"/>
  <c r="W160" i="4"/>
  <c r="W161" i="4"/>
  <c r="W162" i="4"/>
  <c r="W163" i="4"/>
  <c r="W164" i="4"/>
  <c r="W165" i="4"/>
  <c r="W166" i="4"/>
  <c r="W167" i="4"/>
  <c r="W168" i="4"/>
  <c r="W169" i="4"/>
  <c r="W170" i="4"/>
  <c r="W158" i="4"/>
  <c r="W155" i="4"/>
  <c r="W154" i="4"/>
  <c r="W150" i="4"/>
  <c r="W151" i="4"/>
  <c r="W149"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62" i="4"/>
  <c r="W36" i="4"/>
  <c r="W37" i="4"/>
  <c r="W38" i="4"/>
  <c r="W39" i="4"/>
  <c r="W40" i="4"/>
  <c r="W41" i="4"/>
  <c r="W42" i="4"/>
  <c r="W43" i="4"/>
  <c r="W44" i="4"/>
  <c r="W45" i="4"/>
  <c r="W46" i="4"/>
  <c r="W47" i="4"/>
  <c r="W48" i="4"/>
  <c r="W49" i="4"/>
  <c r="W50" i="4"/>
  <c r="W51" i="4"/>
  <c r="W52" i="4"/>
  <c r="W53" i="4"/>
  <c r="W54" i="4"/>
  <c r="W55" i="4"/>
  <c r="W56" i="4"/>
  <c r="W57" i="4"/>
  <c r="W58" i="4"/>
  <c r="W35" i="4"/>
  <c r="W29" i="4"/>
  <c r="W25" i="4"/>
  <c r="W26" i="4"/>
  <c r="W27" i="4"/>
  <c r="W24" i="4"/>
  <c r="I2" i="203" l="1"/>
  <c r="L2" i="205" l="1"/>
  <c r="X2" i="204"/>
  <c r="J2" i="175"/>
  <c r="X2" i="174"/>
  <c r="H2" i="173"/>
  <c r="G2" i="171"/>
  <c r="K2" i="158"/>
  <c r="Y2" i="139" l="1"/>
  <c r="C27" i="2" l="1"/>
  <c r="B23" i="2"/>
  <c r="B17" i="2"/>
  <c r="B15" i="2"/>
  <c r="Z7" i="202" l="1"/>
  <c r="Z2" i="202"/>
  <c r="V1" i="4" l="1"/>
  <c r="R204" i="4"/>
  <c r="Q21" i="129" l="1"/>
  <c r="Q16" i="129" l="1"/>
  <c r="B10" i="2" s="1"/>
  <c r="B22" i="2" l="1"/>
  <c r="B21" i="2"/>
  <c r="B20" i="2"/>
  <c r="B19" i="2"/>
  <c r="B18" i="2"/>
  <c r="C18" i="2" s="1"/>
  <c r="B16" i="2"/>
  <c r="B14" i="2"/>
  <c r="K8" i="158" l="1"/>
  <c r="H9" i="175" l="1"/>
  <c r="S21" i="129" l="1"/>
  <c r="O12" i="129" s="1"/>
  <c r="G4" i="158" l="1"/>
  <c r="K15" i="158"/>
  <c r="X2" i="181" l="1"/>
  <c r="H2" i="179"/>
  <c r="J2" i="183"/>
  <c r="J14" i="183"/>
  <c r="H12" i="179"/>
  <c r="F4" i="139" l="1"/>
  <c r="F4" i="171"/>
  <c r="G5" i="183" l="1"/>
  <c r="E4" i="181"/>
  <c r="G4" i="179"/>
  <c r="F4" i="175"/>
  <c r="E4" i="174"/>
  <c r="E4" i="173"/>
  <c r="G11" i="173"/>
  <c r="G12" i="173"/>
  <c r="G13" i="173"/>
  <c r="C14" i="173"/>
  <c r="D14" i="173"/>
  <c r="G14" i="173" s="1"/>
  <c r="E14" i="173"/>
  <c r="F14" i="173"/>
  <c r="B3" i="133" l="1"/>
  <c r="B9" i="2" l="1"/>
</calcChain>
</file>

<file path=xl/sharedStrings.xml><?xml version="1.0" encoding="utf-8"?>
<sst xmlns="http://schemas.openxmlformats.org/spreadsheetml/2006/main" count="2527" uniqueCount="1226">
  <si>
    <t>がん診療を統括する診療部（がん診療部、腫瘍センターなど）が設置されている。</t>
    <phoneticPr fontId="4"/>
  </si>
  <si>
    <t>小児がん患者と家族が利用できる宿泊施設を院内に整備している。</t>
    <phoneticPr fontId="4"/>
  </si>
  <si>
    <t>小児がん患者と家族が利用できる宿泊施設を院外に整備している。</t>
    <phoneticPr fontId="4"/>
  </si>
  <si>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</si>
  <si>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</si>
  <si>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</si>
  <si>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</si>
  <si>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</si>
  <si>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</si>
  <si>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</si>
  <si>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別添資料
有無</t>
    <rPh sb="0" eb="2">
      <t>ベッテン</t>
    </rPh>
    <rPh sb="2" eb="4">
      <t>シリョウ</t>
    </rPh>
    <rPh sb="5" eb="7">
      <t>ウム</t>
    </rPh>
    <phoneticPr fontId="4"/>
  </si>
  <si>
    <t>記載
有無</t>
    <rPh sb="0" eb="2">
      <t>キサイ</t>
    </rPh>
    <rPh sb="3" eb="5">
      <t>ウム</t>
    </rPh>
    <phoneticPr fontId="4"/>
  </si>
  <si>
    <t>「-」：要件に該当なし</t>
    <phoneticPr fontId="4"/>
  </si>
  <si>
    <t>指定要件での扱い</t>
    <phoneticPr fontId="4"/>
  </si>
  <si>
    <t>A</t>
    <phoneticPr fontId="4"/>
  </si>
  <si>
    <t>C</t>
    <phoneticPr fontId="4"/>
  </si>
  <si>
    <t>B</t>
    <phoneticPr fontId="4"/>
  </si>
  <si>
    <t>-</t>
    <phoneticPr fontId="4"/>
  </si>
  <si>
    <t>ア</t>
    <phoneticPr fontId="4"/>
  </si>
  <si>
    <t>人</t>
    <phoneticPr fontId="4"/>
  </si>
  <si>
    <t>％</t>
    <phoneticPr fontId="4"/>
  </si>
  <si>
    <t>エ</t>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</si>
  <si>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</si>
  <si>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</si>
  <si>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</si>
  <si>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⑦</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</si>
  <si>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</si>
  <si>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</si>
  <si>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</si>
  <si>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</si>
  <si>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</si>
  <si>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t>
  </si>
  <si>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</si>
  <si>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</si>
  <si>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</si>
  <si>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</si>
  <si>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</si>
  <si>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</si>
  <si>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</si>
  <si>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</si>
  <si>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</si>
  <si>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</si>
  <si>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</si>
  <si>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</si>
  <si>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</si>
  <si>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</si>
  <si>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</si>
  <si>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</si>
  <si>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①　集学的治療等の提供体制および標準的治療等の提供</t>
  </si>
  <si>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</si>
  <si>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</si>
  <si>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</si>
  <si>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</si>
  <si>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</si>
  <si>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</si>
  <si>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</si>
  <si>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</si>
  <si>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</si>
  <si>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</si>
  <si>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③</t>
    <phoneticPr fontId="4"/>
  </si>
  <si>
    <t>④</t>
    <phoneticPr fontId="4"/>
  </si>
  <si>
    <t>（２）</t>
    <phoneticPr fontId="4"/>
  </si>
  <si>
    <t>（３）</t>
    <phoneticPr fontId="4"/>
  </si>
  <si>
    <t>（４）</t>
    <phoneticPr fontId="4"/>
  </si>
  <si>
    <t>（５）</t>
    <phoneticPr fontId="4"/>
  </si>
  <si>
    <t>①</t>
    <phoneticPr fontId="4"/>
  </si>
  <si>
    <t>②</t>
    <phoneticPr fontId="4"/>
  </si>
  <si>
    <t>⑥</t>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</si>
  <si>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</si>
  <si>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</si>
  <si>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</si>
  <si>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</si>
  <si>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</si>
  <si>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</si>
  <si>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件</t>
    <rPh sb="0" eb="1">
      <t>ケン</t>
    </rPh>
    <phoneticPr fontId="4"/>
  </si>
  <si>
    <t>ウ</t>
    <phoneticPr fontId="4"/>
  </si>
  <si>
    <t>コ</t>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</si>
  <si>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</si>
  <si>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</si>
  <si>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</si>
  <si>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</si>
  <si>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</si>
  <si>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⑤</t>
    <phoneticPr fontId="4"/>
  </si>
  <si>
    <t>別紙14</t>
    <rPh sb="0" eb="2">
      <t>ベッシ</t>
    </rPh>
    <phoneticPr fontId="4"/>
  </si>
  <si>
    <t>別紙15</t>
    <rPh sb="0" eb="2">
      <t>ベッシ</t>
    </rPh>
    <phoneticPr fontId="4"/>
  </si>
  <si>
    <t>別紙9</t>
    <rPh sb="0" eb="2">
      <t>ベッシ</t>
    </rPh>
    <phoneticPr fontId="4"/>
  </si>
  <si>
    <t>緩和ケア外来の状況</t>
  </si>
  <si>
    <t>緩和ケア病棟の状況</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</si>
  <si>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</si>
  <si>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</si>
  <si>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</si>
  <si>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</si>
  <si>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</si>
  <si>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①病床数</t>
    <rPh sb="1" eb="3">
      <t>ビョウショウ</t>
    </rPh>
    <rPh sb="3" eb="4">
      <t>スウ</t>
    </rPh>
    <phoneticPr fontId="4"/>
  </si>
  <si>
    <t>術後管理体制の一環として、手術部位感染に関するサーベイランスを実施している。</t>
    <phoneticPr fontId="4"/>
  </si>
  <si>
    <t>相談支援センターの業務内容について、相談者からフィードバックを得る体制を整備している。</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</si>
  <si>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</si>
  <si>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</si>
  <si>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</si>
  <si>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</si>
  <si>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</si>
  <si>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</si>
  <si>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</si>
  <si>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</si>
  <si>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</si>
  <si>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</si>
  <si>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【添付資料】</t>
    <rPh sb="1" eb="3">
      <t>テンプ</t>
    </rPh>
    <rPh sb="3" eb="5">
      <t>シリョウ</t>
    </rPh>
    <phoneticPr fontId="4"/>
  </si>
  <si>
    <t>看護師</t>
    <rPh sb="0" eb="3">
      <t>カンゴシ</t>
    </rPh>
    <phoneticPr fontId="4"/>
  </si>
  <si>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</si>
  <si>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</si>
  <si>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</si>
  <si>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</si>
  <si>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</si>
  <si>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</si>
  <si>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</si>
  <si>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</si>
  <si>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</si>
  <si>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②　手術療法の提供体制</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</si>
  <si>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</si>
  <si>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</si>
  <si>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</si>
  <si>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</si>
  <si>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</si>
  <si>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</si>
  <si>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</si>
  <si>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</si>
  <si>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</si>
  <si>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</si>
  <si>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</si>
  <si>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</si>
  <si>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</si>
  <si>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</si>
  <si>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</si>
  <si>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</si>
  <si>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例</t>
    <phoneticPr fontId="4"/>
  </si>
  <si>
    <t>臨床試験コーディネーター</t>
    <rPh sb="0" eb="2">
      <t>リンショウ</t>
    </rPh>
    <rPh sb="2" eb="4">
      <t>シケン</t>
    </rPh>
    <phoneticPr fontId="4"/>
  </si>
  <si>
    <t>別紙1</t>
    <rPh sb="0" eb="2">
      <t>ベッシ</t>
    </rPh>
    <phoneticPr fontId="4"/>
  </si>
  <si>
    <t>別紙2</t>
    <rPh sb="0" eb="2">
      <t>ベッシ</t>
    </rPh>
    <phoneticPr fontId="4"/>
  </si>
  <si>
    <t>臨床試験・治験の実施状況および問い合わせ窓口</t>
  </si>
  <si>
    <t>③　放射線治療の提供体制</t>
    <phoneticPr fontId="4"/>
  </si>
  <si>
    <t>⑤　緩和ケアの提供体制</t>
    <phoneticPr fontId="4"/>
  </si>
  <si>
    <t>ii</t>
    <phoneticPr fontId="4"/>
  </si>
  <si>
    <t>iii</t>
    <phoneticPr fontId="4"/>
  </si>
  <si>
    <t>⑦　セカンドオピニオンの提示体制</t>
    <phoneticPr fontId="4"/>
  </si>
  <si>
    <t>③　その他</t>
    <phoneticPr fontId="4"/>
  </si>
  <si>
    <t>（３）医療施設</t>
    <phoneticPr fontId="4"/>
  </si>
  <si>
    <t>２　診療実績</t>
    <phoneticPr fontId="4"/>
  </si>
  <si>
    <t>３　研修の実施体制</t>
    <phoneticPr fontId="4"/>
  </si>
  <si>
    <t>＜相談支援センターの業務＞</t>
    <phoneticPr fontId="4"/>
  </si>
  <si>
    <t>⑨</t>
    <phoneticPr fontId="4"/>
  </si>
  <si>
    <t>⑩</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</si>
  <si>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</si>
  <si>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①　専門的な知識および技能を有する医師の配置</t>
  </si>
  <si>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</si>
  <si>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</si>
  <si>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</si>
  <si>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</si>
  <si>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</si>
  <si>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</si>
  <si>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</si>
  <si>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</si>
  <si>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</si>
  <si>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</si>
  <si>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</si>
  <si>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</si>
  <si>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</si>
  <si>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</si>
  <si>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イ</t>
    <phoneticPr fontId="4"/>
  </si>
  <si>
    <t>（１）</t>
    <phoneticPr fontId="4"/>
  </si>
  <si>
    <t>社会福祉士</t>
    <rPh sb="0" eb="5">
      <t>シャカイフクシシ</t>
    </rPh>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</si>
  <si>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</si>
  <si>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訪問看護ケアの有無</t>
  </si>
  <si>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</si>
  <si>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</si>
  <si>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</si>
  <si>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</si>
  <si>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</si>
  <si>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</si>
  <si>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</si>
  <si>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</si>
  <si>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</si>
  <si>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</si>
  <si>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</si>
  <si>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</si>
  <si>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</si>
  <si>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</si>
  <si>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</si>
  <si>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</si>
  <si>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</si>
  <si>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</si>
  <si>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</si>
  <si>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</si>
  <si>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</si>
  <si>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</si>
  <si>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</si>
  <si>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</si>
  <si>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</si>
  <si>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</si>
  <si>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</si>
  <si>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診療連携を行っている地域の医療機関等の診療従事者も参加する合同のカンファレンスを毎年定期的に開催している。</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</si>
  <si>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</si>
  <si>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</si>
  <si>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</si>
  <si>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</si>
  <si>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</si>
  <si>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</si>
  <si>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</si>
  <si>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</si>
  <si>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</si>
  <si>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</si>
  <si>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</si>
  <si>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</si>
  <si>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</si>
  <si>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</si>
  <si>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</si>
  <si>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</si>
  <si>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</si>
  <si>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</si>
  <si>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</si>
  <si>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問い合わせ先</t>
    <phoneticPr fontId="4"/>
  </si>
  <si>
    <t>病院名
（表紙の病院名を反映）</t>
    <phoneticPr fontId="4"/>
  </si>
  <si>
    <t>所属部署名・役職</t>
    <phoneticPr fontId="4"/>
  </si>
  <si>
    <t>担当者名</t>
    <phoneticPr fontId="4"/>
  </si>
  <si>
    <t>電話</t>
    <phoneticPr fontId="4"/>
  </si>
  <si>
    <t>FAX</t>
    <phoneticPr fontId="4"/>
  </si>
  <si>
    <t>e-mail</t>
    <phoneticPr fontId="4"/>
  </si>
  <si>
    <t>※本ページ以外は公開いたします。</t>
    <phoneticPr fontId="4"/>
  </si>
  <si>
    <t>注2）研修医は除いてください。</t>
    <rPh sb="7" eb="8">
      <t>ノゾ</t>
    </rPh>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</si>
  <si>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</si>
  <si>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</si>
  <si>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</si>
  <si>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</si>
  <si>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</si>
  <si>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</si>
  <si>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</si>
  <si>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</si>
  <si>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</si>
  <si>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</si>
  <si>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区分</t>
    <rPh sb="0" eb="2">
      <t>クブン</t>
    </rPh>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</si>
  <si>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</si>
  <si>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</si>
  <si>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</si>
  <si>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</si>
  <si>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</si>
  <si>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印刷範囲外</t>
  </si>
  <si>
    <t>印刷範囲外</t>
    <rPh sb="0" eb="2">
      <t>インサツ</t>
    </rPh>
    <rPh sb="2" eb="4">
      <t>ハンイ</t>
    </rPh>
    <rPh sb="4" eb="5">
      <t>ガイ</t>
    </rPh>
    <phoneticPr fontId="4"/>
  </si>
  <si>
    <t>（２）診療従事者</t>
    <phoneticPr fontId="4"/>
  </si>
  <si>
    <t>（２）院内がん登録</t>
    <phoneticPr fontId="4"/>
  </si>
  <si>
    <t>４　情報の収集提供体制</t>
    <phoneticPr fontId="4"/>
  </si>
  <si>
    <r>
      <t>※印刷範囲外です。メモ書きとして使えますが、提出前には</t>
    </r>
    <r>
      <rPr>
        <sz val="12"/>
        <color indexed="60"/>
        <rFont val="ＭＳ Ｐゴシック"/>
        <family val="3"/>
        <charset val="128"/>
      </rPr>
      <t>個人情報などの記載がないこと</t>
    </r>
    <r>
      <rPr>
        <sz val="12"/>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</si>
  <si>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うち当該研修会修了者数</t>
    <phoneticPr fontId="4"/>
  </si>
  <si>
    <t>日</t>
    <rPh sb="0" eb="1">
      <t>にち</t>
    </rPh>
    <phoneticPr fontId="4" type="Hiragana"/>
  </si>
  <si>
    <t>月</t>
    <rPh sb="0" eb="1">
      <t>がつ</t>
    </rPh>
    <phoneticPr fontId="4" type="Hiragana"/>
  </si>
  <si>
    <t>年</t>
    <rPh sb="0" eb="1">
      <t>ねん</t>
    </rPh>
    <phoneticPr fontId="4" type="Hiragana"/>
  </si>
  <si>
    <t>※指定更新・現況報告の場合記載</t>
    <rPh sb="1" eb="3">
      <t>してい</t>
    </rPh>
    <rPh sb="3" eb="5">
      <t>こうしん</t>
    </rPh>
    <rPh sb="6" eb="8">
      <t>げんきょう</t>
    </rPh>
    <rPh sb="8" eb="10">
      <t>ほうこく</t>
    </rPh>
    <rPh sb="11" eb="13">
      <t>ばあい</t>
    </rPh>
    <rPh sb="13" eb="15">
      <t>きさい</t>
    </rPh>
    <phoneticPr fontId="4" type="Hiragana"/>
  </si>
  <si>
    <t>初回指定年月日：</t>
    <rPh sb="0" eb="2">
      <t>ショカイ</t>
    </rPh>
    <rPh sb="2" eb="4">
      <t>シテイ</t>
    </rPh>
    <rPh sb="4" eb="7">
      <t>ネンガッピ</t>
    </rPh>
    <phoneticPr fontId="4"/>
  </si>
  <si>
    <t>iv</t>
    <phoneticPr fontId="4"/>
  </si>
  <si>
    <t>（はい／いいえ）</t>
  </si>
  <si>
    <t>（はい／いいえ）</t>
    <phoneticPr fontId="4"/>
  </si>
  <si>
    <t>（可／否）</t>
    <rPh sb="1" eb="2">
      <t>カ</t>
    </rPh>
    <rPh sb="3" eb="4">
      <t>ヒ</t>
    </rPh>
    <phoneticPr fontId="4"/>
  </si>
  <si>
    <t>（新規指定／指定更新／現況報告）</t>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</si>
  <si>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</si>
  <si>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</si>
  <si>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</si>
  <si>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</si>
  <si>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</si>
  <si>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</si>
  <si>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</si>
  <si>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</si>
  <si>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</si>
  <si>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</si>
  <si>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</si>
  <si>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よみがな</t>
    <phoneticPr fontId="4"/>
  </si>
  <si>
    <t>総職員数（事務職員含む、常勤職員の人数）</t>
    <phoneticPr fontId="4"/>
  </si>
  <si>
    <t>①職種別内訳</t>
    <phoneticPr fontId="4"/>
  </si>
  <si>
    <t>非常勤</t>
    <phoneticPr fontId="4"/>
  </si>
  <si>
    <t>※（常勤換算）</t>
    <phoneticPr fontId="4"/>
  </si>
  <si>
    <t>胸腔鏡下手術　K514-2$</t>
    <phoneticPr fontId="4"/>
  </si>
  <si>
    <t xml:space="preserve">腹腔鏡下手術　K719-3、K740-2$
</t>
    <phoneticPr fontId="4"/>
  </si>
  <si>
    <t>②　専門的な知識および技能を有する医師以外の診療従事者の配置</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</si>
  <si>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</si>
  <si>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</si>
  <si>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</si>
  <si>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</si>
  <si>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</si>
  <si>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回</t>
    <rPh sb="0" eb="1">
      <t>カイ</t>
    </rPh>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</si>
  <si>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</si>
  <si>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</si>
  <si>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</si>
  <si>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</si>
  <si>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</si>
  <si>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</si>
  <si>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</si>
  <si>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</si>
  <si>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</si>
  <si>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</si>
  <si>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</si>
  <si>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</si>
  <si>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</si>
  <si>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</si>
  <si>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</si>
  <si>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</si>
  <si>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</si>
  <si>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</si>
  <si>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</si>
  <si>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</si>
  <si>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</si>
  <si>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</si>
  <si>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</si>
  <si>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</si>
  <si>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</si>
  <si>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</si>
  <si>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</si>
  <si>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</si>
  <si>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</si>
  <si>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</si>
  <si>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</si>
  <si>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</si>
  <si>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</si>
  <si>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</si>
  <si>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</si>
  <si>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</si>
  <si>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</si>
  <si>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</si>
  <si>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</si>
  <si>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</si>
  <si>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</si>
  <si>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</si>
  <si>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</si>
  <si>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</si>
  <si>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</si>
  <si>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</si>
  <si>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</si>
  <si>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</si>
  <si>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</si>
  <si>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</si>
  <si>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</si>
  <si>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</si>
  <si>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</si>
  <si>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</si>
  <si>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</si>
  <si>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</si>
  <si>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</si>
  <si>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</si>
  <si>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</si>
  <si>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</si>
  <si>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</si>
  <si>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</si>
  <si>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</si>
  <si>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</si>
  <si>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</si>
  <si>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</si>
  <si>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</si>
  <si>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</si>
  <si>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</si>
  <si>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</si>
  <si>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</si>
  <si>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</si>
  <si>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</si>
  <si>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</si>
  <si>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</si>
  <si>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特定非営利活動法人　日本臨床腫瘍学会　がん薬物療法指導医</t>
    <phoneticPr fontId="4"/>
  </si>
  <si>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</si>
  <si>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</si>
  <si>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</si>
  <si>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</si>
  <si>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</si>
  <si>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</si>
  <si>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</si>
  <si>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</si>
  <si>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</si>
  <si>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</si>
  <si>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</si>
  <si>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</si>
  <si>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</si>
  <si>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</si>
  <si>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</si>
  <si>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</si>
  <si>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</si>
  <si>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</si>
  <si>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</si>
  <si>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公益社団法人  日本皮膚科学会　皮膚科専門医</t>
    <phoneticPr fontId="4" type="Hiragana"/>
  </si>
  <si>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</si>
  <si>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</si>
  <si>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</si>
  <si>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</si>
  <si>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</si>
  <si>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</si>
  <si>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</si>
  <si>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</si>
  <si>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</si>
  <si>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</si>
  <si>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</si>
  <si>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</si>
  <si>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</si>
  <si>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</si>
  <si>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</si>
  <si>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</si>
  <si>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</si>
  <si>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</si>
  <si>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</si>
  <si>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</si>
  <si>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</si>
  <si>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</si>
  <si>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</si>
  <si>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</si>
  <si>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</si>
  <si>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</si>
  <si>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</si>
  <si>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</si>
  <si>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</si>
  <si>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</si>
  <si>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</si>
  <si>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</si>
  <si>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</si>
  <si>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</si>
  <si>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</si>
  <si>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</si>
  <si>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</si>
  <si>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</si>
  <si>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</si>
  <si>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</si>
  <si>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緩和的放射線治療について、患者に提供できる体制を整備している。</t>
    <phoneticPr fontId="4"/>
  </si>
  <si>
    <t>（２）の①のオに規定する医師及び（２）の②のウに規定する看護師等を構成員とする緩和ケアチームを整備し、当該緩和ケアチームを組織上明確に位置付けるとともに、がん患者に対し適切な緩和ケアを提供している。</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</si>
  <si>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</si>
  <si>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</si>
  <si>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</si>
  <si>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</si>
  <si>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</si>
  <si>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緩和ケアに関する要請および相談に関する受付窓口を設けるなど、地域の医療機関及び在宅療養支援診療所等との連携協力体制を整備している。</t>
    <rPh sb="37" eb="38">
      <t>オヨ</t>
    </rPh>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</si>
  <si>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</si>
  <si>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</si>
  <si>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当該医療圏内のがん診療に関する情報を集約し、当該圏域内の医療機関やがん患者等に対し、情報提供を行っている。</t>
    <phoneticPr fontId="4"/>
  </si>
  <si>
    <t>がん患者に対して、周術期の口腔健康管理や、治療中の副作用・合併症対策、口腔リハビリテーションなど、必要に応じて院内又は地域の歯科医師と連携している。</t>
    <phoneticPr fontId="4"/>
  </si>
  <si>
    <t>当該技師は放射線治療に関する専門資格を有する者である。</t>
    <phoneticPr fontId="4"/>
  </si>
  <si>
    <t>当該技術者は医学物理学に関する専門資格を有する者である</t>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</si>
  <si>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</si>
  <si>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</si>
  <si>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</si>
  <si>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</si>
  <si>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</si>
  <si>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</si>
  <si>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</si>
  <si>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</si>
  <si>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</si>
  <si>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</si>
  <si>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</si>
  <si>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</si>
  <si>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</si>
  <si>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</si>
  <si>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</si>
  <si>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</si>
  <si>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</si>
  <si>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</si>
  <si>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医療に係る安全管理を行う者（以下「医療安全管理者」という。） として（１）に規定する医師に加え、専任で常勤の薬剤師及び専従で常勤の看護師を配置している。</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</si>
  <si>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</si>
  <si>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</si>
  <si>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</si>
  <si>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</si>
  <si>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</si>
  <si>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</si>
  <si>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</si>
  <si>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</si>
  <si>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</si>
  <si>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</si>
  <si>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</si>
  <si>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※原発巣に記載してください。</t>
  </si>
  <si>
    <t>肺がん</t>
    <rPh sb="0" eb="1">
      <t>ハイ</t>
    </rPh>
    <phoneticPr fontId="4"/>
  </si>
  <si>
    <t>胃がん</t>
    <rPh sb="0" eb="1">
      <t>イ</t>
    </rPh>
    <phoneticPr fontId="4"/>
  </si>
  <si>
    <t>肝がん</t>
    <rPh sb="0" eb="1">
      <t>カン</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</si>
  <si>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</si>
  <si>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</si>
  <si>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</si>
  <si>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</si>
  <si>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</si>
  <si>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地域を対象として、緩和ケアやがん教育をはじめとするがんに関する普及啓発に努めている。</t>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</si>
  <si>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</si>
  <si>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</si>
  <si>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</si>
  <si>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治療の実施状況</t>
    <rPh sb="0" eb="2">
      <t>チリョウ</t>
    </rPh>
    <rPh sb="3" eb="5">
      <t>ジッシ</t>
    </rPh>
    <rPh sb="5" eb="7">
      <t>ジョウキョウ</t>
    </rPh>
    <phoneticPr fontId="4"/>
  </si>
  <si>
    <t>我が国に多いがん</t>
  </si>
  <si>
    <t>血液腫瘍</t>
    <rPh sb="0" eb="2">
      <t>ケツエキ</t>
    </rPh>
    <rPh sb="2" eb="4">
      <t>シュヨウ</t>
    </rPh>
    <phoneticPr fontId="4"/>
  </si>
  <si>
    <t>小児</t>
    <rPh sb="0" eb="2">
      <t>ショウニ</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</si>
  <si>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</si>
  <si>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</si>
  <si>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</si>
  <si>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</si>
  <si>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</si>
  <si>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</si>
  <si>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</si>
  <si>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</si>
  <si>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</si>
  <si>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68"/>
  </si>
  <si>
    <t>人数</t>
    <rPh sb="0" eb="2">
      <t>ニンズウ</t>
    </rPh>
    <phoneticPr fontId="68"/>
  </si>
  <si>
    <t>例</t>
    <rPh sb="0" eb="1">
      <t>レイ</t>
    </rPh>
    <phoneticPr fontId="68"/>
  </si>
  <si>
    <t>麻酔科2名、消化器外科1名</t>
    <rPh sb="0" eb="2">
      <t>マスイ</t>
    </rPh>
    <rPh sb="2" eb="3">
      <t>カ</t>
    </rPh>
    <rPh sb="4" eb="5">
      <t>メイ</t>
    </rPh>
    <rPh sb="6" eb="9">
      <t>ショウカキ</t>
    </rPh>
    <rPh sb="9" eb="11">
      <t>ゲカ</t>
    </rPh>
    <rPh sb="12" eb="13">
      <t>メイ</t>
    </rPh>
    <phoneticPr fontId="68"/>
  </si>
  <si>
    <t>様式4のIIの１の（２）以外の診療従事者について</t>
    <rPh sb="12" eb="14">
      <t>イガイ</t>
    </rPh>
    <phoneticPr fontId="68"/>
  </si>
  <si>
    <t>がん病態栄養専門管理栄養士</t>
    <rPh sb="2" eb="4">
      <t>ビョウタイ</t>
    </rPh>
    <rPh sb="4" eb="6">
      <t>エイヨウ</t>
    </rPh>
    <rPh sb="6" eb="8">
      <t>センモン</t>
    </rPh>
    <rPh sb="8" eb="10">
      <t>カンリ</t>
    </rPh>
    <rPh sb="10" eb="13">
      <t>エイヨウシ</t>
    </rPh>
    <phoneticPr fontId="68"/>
  </si>
  <si>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</si>
  <si>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</si>
  <si>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</si>
  <si>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</si>
  <si>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記載の有無</t>
    <phoneticPr fontId="4"/>
  </si>
  <si>
    <t>役割</t>
    <rPh sb="0" eb="2">
      <t>ヤクワリ</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</si>
  <si>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</si>
  <si>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</si>
  <si>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</si>
  <si>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</si>
  <si>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</si>
  <si>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</si>
  <si>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</si>
  <si>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</si>
  <si>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</si>
  <si>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</si>
  <si>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</si>
  <si>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</si>
  <si>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</si>
  <si>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</si>
  <si>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</si>
  <si>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</si>
  <si>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</si>
  <si>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</si>
  <si>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</si>
  <si>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</si>
  <si>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</si>
  <si>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</si>
  <si>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</si>
  <si>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</si>
  <si>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</si>
  <si>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</si>
  <si>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</si>
  <si>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</si>
  <si>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</si>
  <si>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</si>
  <si>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</si>
  <si>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</si>
  <si>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</si>
  <si>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</si>
  <si>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</si>
  <si>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</si>
  <si>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</si>
  <si>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</si>
  <si>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</si>
  <si>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</si>
  <si>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</si>
  <si>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</si>
  <si>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</si>
  <si>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</si>
  <si>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</si>
  <si>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</si>
  <si>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</si>
  <si>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</si>
  <si>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</si>
  <si>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</si>
  <si>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</si>
  <si>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</si>
  <si>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</si>
  <si>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</si>
  <si>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</si>
  <si>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</si>
  <si>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</si>
  <si>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</si>
  <si>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</si>
  <si>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</si>
  <si>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</si>
  <si>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</si>
  <si>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</si>
  <si>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</si>
  <si>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</si>
  <si>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</si>
  <si>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</si>
  <si>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</si>
  <si>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</si>
  <si>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</si>
  <si>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</si>
  <si>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</si>
  <si>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</si>
  <si>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</si>
  <si>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</si>
  <si>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</si>
  <si>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</si>
  <si>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</si>
  <si>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</si>
  <si>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</si>
  <si>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</si>
  <si>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</si>
  <si>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</si>
  <si>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○○○○○会</t>
    <rPh sb="5" eb="6">
      <t>カイ</t>
    </rPh>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</si>
  <si>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</si>
  <si>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</si>
  <si>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</si>
  <si>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</si>
  <si>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</si>
  <si>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</si>
  <si>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</si>
  <si>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</si>
  <si>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</si>
  <si>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</si>
  <si>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</si>
  <si>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</si>
  <si>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</si>
  <si>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</si>
  <si>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●アピアランスケアに関する連携協力体制</t>
    <rPh sb="10" eb="11">
      <t>カン</t>
    </rPh>
    <rPh sb="13" eb="15">
      <t>レンケイ</t>
    </rPh>
    <rPh sb="15" eb="17">
      <t>キョウリョク</t>
    </rPh>
    <rPh sb="17" eb="19">
      <t>タイセイ</t>
    </rPh>
    <phoneticPr fontId="4"/>
  </si>
  <si>
    <t>(複数回答可)</t>
    <rPh sb="1" eb="3">
      <t>フクスウ</t>
    </rPh>
    <rPh sb="3" eb="5">
      <t>カイトウ</t>
    </rPh>
    <rPh sb="5" eb="6">
      <t>カ</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</si>
  <si>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</si>
  <si>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</si>
  <si>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</si>
  <si>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</si>
  <si>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</si>
  <si>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</si>
  <si>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</si>
  <si>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</si>
  <si>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</si>
  <si>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</si>
  <si>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</si>
  <si>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</si>
  <si>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</si>
  <si>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</si>
  <si>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</si>
  <si>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</si>
  <si>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</si>
  <si>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</si>
  <si>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</si>
  <si>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</si>
  <si>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</si>
  <si>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</si>
  <si>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研修を修了した担当者が配置されている※</t>
    <rPh sb="0" eb="2">
      <t>ケンシュウ</t>
    </rPh>
    <rPh sb="3" eb="5">
      <t>シュウリョウ</t>
    </rPh>
    <rPh sb="7" eb="10">
      <t>タントウシャ</t>
    </rPh>
    <rPh sb="11" eb="13">
      <t>ハイチ</t>
    </rPh>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</si>
  <si>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</si>
  <si>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</si>
  <si>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</si>
  <si>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</si>
  <si>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</si>
  <si>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</si>
  <si>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</si>
  <si>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</si>
  <si>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</si>
  <si>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肝臓
／胆道
／膵臓</t>
    <phoneticPr fontId="4"/>
  </si>
  <si>
    <t>後腹膜・腹膜腫瘍
性腺外胚細胞腫瘍
原発不明がん</t>
    <rPh sb="0" eb="1">
      <t>ウシロ</t>
    </rPh>
    <rPh sb="1" eb="3">
      <t>フクマク</t>
    </rPh>
    <rPh sb="4" eb="6">
      <t>フクマク</t>
    </rPh>
    <rPh sb="6" eb="8">
      <t>シュヨウ</t>
    </rPh>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</si>
  <si>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</si>
  <si>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</si>
  <si>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</si>
  <si>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</si>
  <si>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</si>
  <si>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</si>
  <si>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</si>
  <si>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</si>
  <si>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</si>
  <si>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</si>
  <si>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</si>
  <si>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</si>
  <si>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</si>
  <si>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</si>
  <si>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</si>
  <si>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</si>
  <si>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</si>
  <si>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</si>
  <si>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</si>
  <si>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</si>
  <si>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</si>
  <si>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</si>
  <si>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</si>
  <si>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</si>
  <si>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</si>
  <si>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</si>
  <si>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</si>
  <si>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</si>
  <si>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</si>
  <si>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</si>
  <si>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</si>
  <si>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</si>
  <si>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</si>
  <si>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</si>
  <si>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</si>
  <si>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</si>
  <si>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</si>
  <si>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</si>
  <si>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</si>
  <si>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</si>
  <si>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</si>
  <si>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</si>
  <si>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</si>
  <si>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</si>
  <si>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</si>
  <si>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</si>
  <si>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</si>
  <si>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</si>
  <si>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</si>
  <si>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</si>
  <si>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</si>
  <si>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</si>
  <si>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</si>
  <si>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</si>
  <si>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</si>
  <si>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</si>
  <si>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</si>
  <si>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④　薬物療法の提供体制</t>
    <rPh sb="2" eb="4">
      <t>ヤクブツ</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</si>
  <si>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</si>
  <si>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</si>
  <si>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</si>
  <si>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（１）のほか、原則として当該２次医療圏においてがん医療に携わる医師等を対象とした早期診断、副作用対応を含めた放射線治療・薬物療法の推進および緩和ケア等に関する研修を実施している。</t>
    <rPh sb="7" eb="9">
      <t>ゲンソク</t>
    </rPh>
    <rPh sb="60" eb="62">
      <t>ヤクブツ</t>
    </rPh>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</si>
  <si>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</si>
  <si>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</si>
  <si>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</si>
  <si>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</si>
  <si>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</si>
  <si>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</si>
  <si>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</si>
  <si>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</si>
  <si>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</si>
  <si>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</si>
  <si>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</si>
  <si>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</si>
  <si>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</si>
  <si>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</si>
  <si>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</si>
  <si>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</si>
  <si>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</si>
  <si>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</si>
  <si>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</si>
  <si>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</si>
  <si>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</si>
  <si>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</si>
  <si>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</si>
  <si>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</si>
  <si>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</si>
  <si>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</si>
  <si>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</si>
  <si>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</si>
  <si>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</si>
  <si>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</si>
  <si>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</si>
  <si>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</si>
  <si>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</si>
  <si>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</si>
  <si>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</si>
  <si>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（３）情報提供・普及啓発</t>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</si>
  <si>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</si>
  <si>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</si>
  <si>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</si>
  <si>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</si>
  <si>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院内および地域の診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8" eb="10">
      <t>シンリョウ</t>
    </rPh>
    <rPh sb="10" eb="12">
      <t>ジュウジ</t>
    </rPh>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</si>
  <si>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（はい／いいえ／-）</t>
    <phoneticPr fontId="4"/>
  </si>
  <si>
    <t>地域緩和ケア連携体制</t>
    <rPh sb="0" eb="2">
      <t>チイキ</t>
    </rPh>
    <rPh sb="2" eb="4">
      <t>カンワ</t>
    </rPh>
    <rPh sb="6" eb="8">
      <t>レンケイ</t>
    </rPh>
    <rPh sb="8" eb="10">
      <t>タイセイ</t>
    </rPh>
    <phoneticPr fontId="3"/>
  </si>
  <si>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</si>
  <si>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</si>
  <si>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</si>
  <si>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</si>
  <si>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</si>
  <si>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</si>
  <si>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</si>
  <si>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</si>
  <si>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</si>
  <si>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</si>
  <si>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</si>
  <si>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</si>
  <si>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</si>
  <si>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VII</t>
    <phoneticPr fontId="4"/>
  </si>
  <si>
    <t>Ⅱ（高度型部分）</t>
    <rPh sb="2" eb="4">
      <t>コウド</t>
    </rPh>
    <rPh sb="4" eb="5">
      <t>ガタ</t>
    </rPh>
    <rPh sb="5" eb="7">
      <t>ブブン</t>
    </rPh>
    <phoneticPr fontId="4"/>
  </si>
  <si>
    <t>IV（３（３））</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</si>
  <si>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</si>
  <si>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</si>
  <si>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１以外の患者・家族・地域住民等</t>
    <rPh sb="1" eb="3">
      <t>イガイ</t>
    </rPh>
    <rPh sb="4" eb="6">
      <t>カンジャ</t>
    </rPh>
    <rPh sb="7" eb="9">
      <t>カゾク</t>
    </rPh>
    <rPh sb="10" eb="12">
      <t>チイキ</t>
    </rPh>
    <rPh sb="12" eb="14">
      <t>ジュウミン</t>
    </rPh>
    <rPh sb="14" eb="15">
      <t>トウ</t>
    </rPh>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</si>
  <si>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</si>
  <si>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</si>
  <si>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</si>
  <si>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</si>
  <si>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</si>
  <si>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</si>
  <si>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</si>
  <si>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【自施設の診療機能や診療実績、地域連携に関する実績や活動状況の他、患者QOLについて把握・評価し、課題認識を院内の関係者で共有した上で、組織的な改善策を講じる体制】</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</si>
  <si>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</si>
  <si>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</si>
  <si>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</si>
  <si>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</si>
  <si>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</si>
  <si>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</si>
  <si>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</si>
  <si>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</si>
  <si>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</si>
  <si>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当該医療圏において、地域の医療機関や在宅診療所等の医療・介護従事者とがんに関する医療提供体制や社会的支援のあり方について情報を共有し、役割分担や支援等について議論する場を年１回以上設け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</si>
  <si>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</si>
  <si>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</si>
  <si>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がんの予防やがん検診等に関する一般的な情報を提供している。</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</si>
  <si>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</si>
  <si>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</si>
  <si>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</si>
  <si>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</si>
  <si>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</si>
  <si>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</si>
  <si>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</si>
  <si>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</si>
  <si>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⑧</t>
    <phoneticPr fontId="4"/>
  </si>
  <si>
    <t>院内がん登録を活用することにより、都道府県の実施するがん対策等に必要な情報を提供している。</t>
    <phoneticPr fontId="4"/>
  </si>
  <si>
    <t>医療安全管理者は、医療安全対策に係る研修を受講している。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</si>
  <si>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</si>
  <si>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</si>
  <si>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</si>
  <si>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</si>
  <si>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基準線量の±５％の範囲を維持している。
※上段で「いいえ」とした場合、便宜上「-」を選択してください（未入力チェックのため）。</t>
    <phoneticPr fontId="4"/>
  </si>
  <si>
    <t>A～Cの充足
状況</t>
    <rPh sb="4" eb="6">
      <t>ジュウソク</t>
    </rPh>
    <rPh sb="7" eb="9">
      <t>ジョウキョウ</t>
    </rPh>
    <phoneticPr fontId="4"/>
  </si>
  <si>
    <t>週１回以上の頻度で、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</si>
  <si>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4"/>
  </si>
  <si>
    <t>アからキにより、緩和ケアの提供がなされる旨を、院内の見やすい場所での掲示や入院時の資料配布等により、がん患者及び家族に対しわかりやすく情報提供を行っている。</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</si>
  <si>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</si>
  <si>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うち常勤</t>
    <rPh sb="2" eb="4">
      <t>ジョウキン</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</si>
  <si>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</si>
  <si>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</si>
  <si>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緩和ケアチームに、専従の緩和ケアに携わる専門的な知識及び技能を有する常勤の看護師の人数</t>
    <phoneticPr fontId="4"/>
  </si>
  <si>
    <t>緩和ケアチームに協力する医療心理に携わる者の人数</t>
    <phoneticPr fontId="4"/>
  </si>
  <si>
    <t>緩和ケアチームに協力する相談支援に携わる者の人数</t>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</si>
  <si>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</si>
  <si>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</si>
  <si>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専従で、院内がん登録の実務を担う者として、国立がん研究センターが提供する研修で中級認定者の認定を受けている者の人数</t>
    <rPh sb="53" eb="54">
      <t>モノ</t>
    </rPh>
    <rPh sb="55" eb="57">
      <t>ニンズウ</t>
    </rPh>
    <phoneticPr fontId="4"/>
  </si>
  <si>
    <t>自施設で対応できるがんについて、提供可能な診療内容について病院ホームページ等でわかりやすく広報している。</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</si>
  <si>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</si>
  <si>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</si>
  <si>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</si>
  <si>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</si>
  <si>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C</t>
  </si>
  <si>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</si>
  <si>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</si>
  <si>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</si>
  <si>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</si>
  <si>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</si>
  <si>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（２）の①のオに規定する精神症状の緩和に携わる専門的な知識及び技能を有する医師が、がん診療に関するカンファレンス及び病棟回診に参加している。</t>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</si>
  <si>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</si>
  <si>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</si>
  <si>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</si>
  <si>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</si>
  <si>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</si>
  <si>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</si>
  <si>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</si>
  <si>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（任意）</t>
    <rPh sb="1" eb="3">
      <t>ニンイ</t>
    </rPh>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</si>
  <si>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</si>
  <si>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</si>
  <si>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</si>
  <si>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</si>
  <si>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</si>
  <si>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</si>
  <si>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</si>
  <si>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</si>
  <si>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</si>
  <si>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</si>
  <si>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</si>
  <si>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</si>
  <si>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【医療圏内の緩和ケア病棟や在宅緩和ケアが提供できる診療所などのマップやリスト】
【緊急入院体制の整備にあたり、連携協力を行っている在宅療養支援診療所等のリスト】</t>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</si>
  <si>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</si>
  <si>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</si>
  <si>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</si>
  <si>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</si>
  <si>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</si>
  <si>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</si>
  <si>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</si>
  <si>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</si>
  <si>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</si>
  <si>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</si>
  <si>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</si>
  <si>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</si>
  <si>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</si>
  <si>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様式4（機能別）の該当指定要件のA、Bのうち満たしていない項目について</t>
    <phoneticPr fontId="4"/>
  </si>
  <si>
    <t>※(2)は新規指定、指定更新、前年度現況報告と変更点がある場合に記載してください。</t>
    <phoneticPr fontId="4"/>
  </si>
  <si>
    <t>※(3)以降は全ての施設で入力してください。</t>
    <phoneticPr fontId="4"/>
  </si>
  <si>
    <t>時期・期間：</t>
    <rPh sb="0" eb="2">
      <t>ジキ</t>
    </rPh>
    <rPh sb="3" eb="5">
      <t>キカン</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</si>
  <si>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</si>
  <si>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</si>
  <si>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</si>
  <si>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</si>
  <si>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</si>
  <si>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</si>
  <si>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</si>
  <si>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</si>
  <si>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社会的苦痛に対する緩和を行った症例数</t>
    <phoneticPr fontId="4"/>
  </si>
  <si>
    <t>当該医療心理に携わる者は公認心理師として認定を受けている者である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</si>
  <si>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</si>
  <si>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</si>
  <si>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</si>
  <si>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</si>
  <si>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</si>
  <si>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</si>
  <si>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</si>
  <si>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</si>
  <si>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</si>
  <si>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</si>
  <si>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</si>
  <si>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</si>
  <si>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</si>
  <si>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</si>
  <si>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アピアランスに関する相談に院内で対応している</t>
    <rPh sb="8" eb="9">
      <t>カン</t>
    </rPh>
    <rPh sb="11" eb="13">
      <t>ソウダン</t>
    </rPh>
    <rPh sb="14" eb="16">
      <t>インナイ</t>
    </rPh>
    <rPh sb="17" eb="19">
      <t>タイオウ</t>
    </rPh>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</si>
  <si>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</si>
  <si>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</si>
  <si>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</si>
  <si>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</si>
  <si>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</si>
  <si>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</si>
  <si>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</si>
  <si>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</si>
  <si>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</si>
  <si>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</si>
  <si>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</si>
  <si>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</si>
  <si>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</si>
  <si>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</si>
  <si>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</si>
  <si>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</si>
  <si>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</si>
  <si>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</si>
  <si>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</si>
  <si>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</si>
  <si>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</si>
  <si>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</si>
  <si>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</si>
  <si>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t>上記1件あたりの平均対応時間　　平均　</t>
    <rPh sb="16" eb="18">
      <t>ヘイキン</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</si>
  <si>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</si>
  <si>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</si>
  <si>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</si>
  <si>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</si>
  <si>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</si>
  <si>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●●年●月●日</t>
    <rPh sb="2" eb="3">
      <t>ネン</t>
    </rPh>
    <rPh sb="4" eb="5">
      <t>ゲツ</t>
    </rPh>
    <rPh sb="6" eb="7">
      <t>ニチ</t>
    </rPh>
    <phoneticPr fontId="4"/>
  </si>
  <si>
    <t>⑪</t>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</si>
  <si>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</si>
  <si>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</si>
  <si>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</si>
  <si>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</si>
  <si>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神奈川県がん診療連携指定病院</t>
    <phoneticPr fontId="4"/>
  </si>
  <si>
    <t>【神奈川県がん診療連携指定病院　新規指定書（様式１、２）】</t>
    <phoneticPr fontId="4"/>
  </si>
  <si>
    <t>様式1</t>
    <rPh sb="0" eb="2">
      <t>ヨウシキ</t>
    </rPh>
    <phoneticPr fontId="4"/>
  </si>
  <si>
    <t>様式2</t>
    <rPh sb="0" eb="2">
      <t>ヨウシキ</t>
    </rPh>
    <phoneticPr fontId="4"/>
  </si>
  <si>
    <t>がん診療連携指定病院の指定要件等について</t>
    <rPh sb="2" eb="4">
      <t>シンリョウ</t>
    </rPh>
    <rPh sb="4" eb="6">
      <t>レンケイ</t>
    </rPh>
    <rPh sb="6" eb="8">
      <t>シテイ</t>
    </rPh>
    <rPh sb="8" eb="10">
      <t>ビョウイン</t>
    </rPh>
    <rPh sb="11" eb="13">
      <t>シテイ</t>
    </rPh>
    <rPh sb="13" eb="15">
      <t>ヨウケン</t>
    </rPh>
    <rPh sb="15" eb="16">
      <t>トウ</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</si>
  <si>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ガイトウ</t>
    </rPh>
    <rPh sb="77" eb="79">
      <t>ベッシ</t>
    </rPh>
    <rPh sb="81" eb="83">
      <t>キサイ</t>
    </rPh>
    <rPh sb="84" eb="86">
      <t>ウム</t>
    </rPh>
    <rPh sb="87" eb="88">
      <t>ラン</t>
    </rPh>
    <rPh sb="89" eb="92">
      <t>ミニュウリョク</t>
    </rPh>
    <rPh sb="98" eb="100">
      <t>ジョウタイ</t>
    </rPh>
    <rPh sb="103" eb="105">
      <t>カクニン</t>
    </rPh>
    <phoneticPr fontId="4"/>
  </si>
  <si>
    <t>１．新規・更新・報告の別</t>
    <rPh sb="2" eb="4">
      <t>シンキ</t>
    </rPh>
    <rPh sb="5" eb="7">
      <t>コウシン</t>
    </rPh>
    <rPh sb="8" eb="10">
      <t>ホウコク</t>
    </rPh>
    <phoneticPr fontId="4"/>
  </si>
  <si>
    <t>２．病院概要</t>
    <rPh sb="2" eb="4">
      <t>ビョウイン</t>
    </rPh>
    <rPh sb="4" eb="6">
      <t>ガイヨウ</t>
    </rPh>
    <phoneticPr fontId="4"/>
  </si>
  <si>
    <r>
      <t>様式2（機能別）の該当指定要件のA、Bのうち満たしていない項目について別紙1に記載すること。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</si>
  <si>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キャンサーボードの実施主体を明らかにした上で、月１回以上開催している。</t>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</si>
  <si>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ている。</t>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</si>
  <si>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t>
    <phoneticPr fontId="4"/>
  </si>
  <si>
    <t>外来診療日については、外来診療表等に明示し、患者の外来受診や地域の医療機関の紹介を円滑に行うことができる体制を整備している。</t>
    <phoneticPr fontId="4"/>
  </si>
  <si>
    <t>地域の医療機関から紹介されたがん患者の受け入れを行っており、がん患者の状態に応じ、地域の医療機関へがん患者の紹介を行っている。</t>
    <phoneticPr fontId="4"/>
  </si>
  <si>
    <t>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</si>
  <si>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緩和ケアチームの、精神症状の緩和に携わる専門的な知識および技能を有する医師の人数</t>
    <phoneticPr fontId="4"/>
  </si>
  <si>
    <t>病理解剖等の病理診断に係る周辺業務を含む、病理診断に携わる医師の人数</t>
    <rPh sb="0" eb="2">
      <t>ビョウリ</t>
    </rPh>
    <phoneticPr fontId="4"/>
  </si>
  <si>
    <t>病理診断に携わる医師のうち専従かつ常勤の人数</t>
    <rPh sb="13" eb="15">
      <t>センジュウ</t>
    </rPh>
    <rPh sb="17" eb="19">
      <t>ジョウキン</t>
    </rPh>
    <rPh sb="20" eb="22">
      <t>ニンズウ</t>
    </rPh>
    <phoneticPr fontId="4"/>
  </si>
  <si>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t>
    <phoneticPr fontId="4"/>
  </si>
  <si>
    <t>自施設に所属する臨床研修医及び１年以上自施設に所属するがん診療に携わる医師・歯科医師が当該研修を修了する体制を整備し、受講率を現況報告において、報告している。</t>
    <phoneticPr fontId="4"/>
  </si>
  <si>
    <t>国立がん研究センターがん対策情報センター（以下「がん対策情報センター」という。）による「相談支援センター相談員研修・基礎研修」を修了した専従および専任の相談支援に携わる者をそれぞれ１人ずつ配置している。
うち1名は(2)まで終了し、もう1名は（3）まで終了していること。</t>
    <phoneticPr fontId="4"/>
  </si>
  <si>
    <t>がん対策情報センターによる「相談支援センター相談員研修・基礎研修」（１）～（３）を修了した専従および専任の相談支援に携わる者をそれぞれ１人ずつ配置している。</t>
    <phoneticPr fontId="4"/>
  </si>
  <si>
    <t>うち常勤</t>
    <rPh sb="2" eb="4">
      <t>ジョウキン</t>
    </rPh>
    <phoneticPr fontId="19"/>
  </si>
  <si>
    <t>専従の人数</t>
    <rPh sb="0" eb="2">
      <t>センジュウ</t>
    </rPh>
    <rPh sb="3" eb="5">
      <t>ニンズウ</t>
    </rPh>
    <phoneticPr fontId="19"/>
  </si>
  <si>
    <t>放射線診断に携わる医師のうち専任の人数</t>
    <phoneticPr fontId="4"/>
  </si>
  <si>
    <t>放射線診断に携わる専門的な知識および技能を有する医師の人数</t>
    <phoneticPr fontId="4"/>
  </si>
  <si>
    <t>放射線治療に携わる専門的な知識および技能を有する医師の人数</t>
    <rPh sb="24" eb="26">
      <t>イシ</t>
    </rPh>
    <phoneticPr fontId="4"/>
  </si>
  <si>
    <t>放射線治療に携わる医師のうち専任の人数</t>
    <phoneticPr fontId="4"/>
  </si>
  <si>
    <t>B</t>
  </si>
  <si>
    <t>薬物療法に携わる専門的な知識および技能を有する医師の人数</t>
    <rPh sb="0" eb="2">
      <t>ヤクブツ</t>
    </rPh>
    <phoneticPr fontId="4"/>
  </si>
  <si>
    <t>薬物療法に携わる医師のうち専任の人数</t>
    <rPh sb="0" eb="2">
      <t>ヤクブツ</t>
    </rPh>
    <rPh sb="2" eb="4">
      <t>リョウホウ</t>
    </rPh>
    <rPh sb="5" eb="6">
      <t>タズサ</t>
    </rPh>
    <rPh sb="8" eb="10">
      <t>イシ</t>
    </rPh>
    <rPh sb="13" eb="15">
      <t>センニン</t>
    </rPh>
    <rPh sb="16" eb="18">
      <t>ニンズウ</t>
    </rPh>
    <phoneticPr fontId="19"/>
  </si>
  <si>
    <t>身体症状の緩和に携わる医師のうち専任の人数</t>
    <rPh sb="0" eb="2">
      <t>シンタイ</t>
    </rPh>
    <rPh sb="2" eb="4">
      <t>ショウジョウ</t>
    </rPh>
    <rPh sb="5" eb="7">
      <t>カンワ</t>
    </rPh>
    <rPh sb="8" eb="9">
      <t>タズサ</t>
    </rPh>
    <rPh sb="11" eb="13">
      <t>イシ</t>
    </rPh>
    <rPh sb="16" eb="18">
      <t>センニン</t>
    </rPh>
    <rPh sb="19" eb="21">
      <t>ニンズウ</t>
    </rPh>
    <phoneticPr fontId="4"/>
  </si>
  <si>
    <t>専従常勤の人数</t>
    <phoneticPr fontId="4"/>
  </si>
  <si>
    <t>精神症状の緩和に携わる医師のうち専任の人数</t>
  </si>
  <si>
    <t>細胞診断に係る業務に携わる者の人数</t>
    <rPh sb="15" eb="17">
      <t>ニンズウ</t>
    </rPh>
    <phoneticPr fontId="4"/>
  </si>
  <si>
    <t>相談支援について、都道府県協議会等の場での協議を行い、県内のがん診療連携拠点病院、県指定病院の間で情報共有や役割分担を含む協力体制の構築を行う体制を確保している。</t>
    <phoneticPr fontId="4"/>
  </si>
  <si>
    <t>区分</t>
    <phoneticPr fontId="4"/>
  </si>
  <si>
    <t>・様式２（機能別）では、一部、回答によって、その後に続く項目が「必須」等か「要件に該当なし」かが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</si>
  <si>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r>
      <t>※様式1（連絡先）以外は公開対象となります。記載内容に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</si>
  <si>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r>
      <t>・表紙、様式２及び別紙については、印刷範囲内に入力チェック欄が機能するシートがあります。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4" eb="6">
      <t>ヨウシキ</t>
    </rPh>
    <rPh sb="7" eb="8">
      <t>オヨ</t>
    </rPh>
    <rPh sb="9" eb="11">
      <t>ベッシ</t>
    </rPh>
    <rPh sb="17" eb="19">
      <t>インサツ</t>
    </rPh>
    <rPh sb="19" eb="21">
      <t>ハンイ</t>
    </rPh>
    <rPh sb="21" eb="22">
      <t>ナイ</t>
    </rPh>
    <rPh sb="23" eb="25">
      <t>ニュウリョク</t>
    </rPh>
    <rPh sb="29" eb="30">
      <t>ラン</t>
    </rPh>
    <rPh sb="31" eb="33">
      <t>キノウ</t>
    </rPh>
    <rPh sb="47" eb="50">
      <t>ミニュウリョク</t>
    </rPh>
    <rPh sb="54" eb="56">
      <t>モジ</t>
    </rPh>
    <rPh sb="59" eb="61">
      <t>バアイ</t>
    </rPh>
    <rPh sb="65" eb="67">
      <t>カショ</t>
    </rPh>
    <rPh sb="68" eb="70">
      <t>カクニン</t>
    </rPh>
    <phoneticPr fontId="4"/>
  </si>
  <si>
    <t>＜提出資料一覧＞</t>
    <rPh sb="1" eb="3">
      <t>テイシュツ</t>
    </rPh>
    <rPh sb="3" eb="5">
      <t>シリョウ</t>
    </rPh>
    <rPh sb="5" eb="7">
      <t>イチラン</t>
    </rPh>
    <phoneticPr fontId="4"/>
  </si>
  <si>
    <t>表紙</t>
    <phoneticPr fontId="4"/>
  </si>
  <si>
    <t>※以下の表の我が国に多いがんおよびその他のがんについて、各医療機関における治療の実施状況を下の凡例に基づいて記載してください。</t>
    <rPh sb="1" eb="3">
      <t>イカ</t>
    </rPh>
    <rPh sb="4" eb="5">
      <t>ヒョウ</t>
    </rPh>
    <rPh sb="6" eb="7">
      <t>ワ</t>
    </rPh>
    <rPh sb="8" eb="9">
      <t>クニ</t>
    </rPh>
    <rPh sb="10" eb="11">
      <t>オオ</t>
    </rPh>
    <rPh sb="28" eb="29">
      <t>カク</t>
    </rPh>
    <rPh sb="29" eb="31">
      <t>イリョウ</t>
    </rPh>
    <rPh sb="31" eb="33">
      <t>キカン</t>
    </rPh>
    <rPh sb="37" eb="39">
      <t>チリョウ</t>
    </rPh>
    <rPh sb="40" eb="42">
      <t>ジッシ</t>
    </rPh>
    <rPh sb="42" eb="44">
      <t>ジョウキョウ</t>
    </rPh>
    <rPh sb="45" eb="46">
      <t>シタ</t>
    </rPh>
    <rPh sb="47" eb="49">
      <t>ハンレイ</t>
    </rPh>
    <rPh sb="50" eb="51">
      <t>モト</t>
    </rPh>
    <rPh sb="54" eb="56">
      <t>キサイ</t>
    </rPh>
    <phoneticPr fontId="4"/>
  </si>
  <si>
    <t>治療の実施状況　凡例：（◎：治療実績が常にある　　○：治療可能である　　×：治療を実施していない）</t>
    <rPh sb="8" eb="10">
      <t>ハンレイ</t>
    </rPh>
    <rPh sb="38" eb="40">
      <t>チリョウ</t>
    </rPh>
    <rPh sb="41" eb="43">
      <t>ジッシ</t>
    </rPh>
    <phoneticPr fontId="4"/>
  </si>
  <si>
    <t>その他の治療法</t>
    <rPh sb="2" eb="3">
      <t>タ</t>
    </rPh>
    <rPh sb="4" eb="6">
      <t>チリョウ</t>
    </rPh>
    <rPh sb="6" eb="7">
      <t>ホウ</t>
    </rPh>
    <phoneticPr fontId="4"/>
  </si>
  <si>
    <t>その他のがん（15歳以上）</t>
    <rPh sb="2" eb="3">
      <t>タ</t>
    </rPh>
    <rPh sb="9" eb="10">
      <t>サイ</t>
    </rPh>
    <rPh sb="10" eb="12">
      <t>イジョウ</t>
    </rPh>
    <phoneticPr fontId="4"/>
  </si>
  <si>
    <t>脳腫瘍</t>
    <phoneticPr fontId="4"/>
  </si>
  <si>
    <t>脊髄腫瘍</t>
    <phoneticPr fontId="4"/>
  </si>
  <si>
    <t>眼腫瘍（眼瞼以外）</t>
    <phoneticPr fontId="4"/>
  </si>
  <si>
    <t>鼻腔・副鼻腔がん</t>
    <phoneticPr fontId="4"/>
  </si>
  <si>
    <t>唾液腺がん</t>
    <phoneticPr fontId="4"/>
  </si>
  <si>
    <t>口腔がん</t>
    <phoneticPr fontId="4"/>
  </si>
  <si>
    <t>咽頭がん（上・中・下）</t>
    <phoneticPr fontId="4"/>
  </si>
  <si>
    <t>喉頭がん</t>
    <phoneticPr fontId="4"/>
  </si>
  <si>
    <t>甲状腺癌</t>
    <phoneticPr fontId="4"/>
  </si>
  <si>
    <t>縦隔腫瘍（胸腺がん、神経原性腫瘍）</t>
    <phoneticPr fontId="4"/>
  </si>
  <si>
    <t>縦隔胚細胞腫瘍</t>
    <phoneticPr fontId="4"/>
  </si>
  <si>
    <t>悪性中皮腫（胸膜）</t>
    <phoneticPr fontId="4"/>
  </si>
  <si>
    <t>悪性中皮腫（腹膜）</t>
    <phoneticPr fontId="4"/>
  </si>
  <si>
    <t>食道がん</t>
    <phoneticPr fontId="4"/>
  </si>
  <si>
    <t>小腸がん</t>
    <phoneticPr fontId="4"/>
  </si>
  <si>
    <t>消化管間質性腫瘍（GIST）</t>
    <phoneticPr fontId="4"/>
  </si>
  <si>
    <t>消化管の神経内分泌腫瘍（NET／NEC)</t>
    <phoneticPr fontId="4"/>
  </si>
  <si>
    <t>胆のう・胆管がん</t>
    <phoneticPr fontId="4"/>
  </si>
  <si>
    <t>すい臓がん（NET/NEC以外）</t>
    <phoneticPr fontId="4"/>
  </si>
  <si>
    <t>すい臓の神経内分泌腫瘍（NET／NEC)</t>
    <phoneticPr fontId="4"/>
  </si>
  <si>
    <t>腹膜偽粘液腫（他のがんの腹膜播種を除く）</t>
    <phoneticPr fontId="4"/>
  </si>
  <si>
    <t>デスモイド腫瘍</t>
    <phoneticPr fontId="4"/>
  </si>
  <si>
    <t>四肢・表在体幹の悪性軟部腫瘍</t>
    <phoneticPr fontId="4"/>
  </si>
  <si>
    <t>後腹膜肉腫</t>
    <phoneticPr fontId="4"/>
  </si>
  <si>
    <t>悪性骨腫瘍</t>
    <phoneticPr fontId="4"/>
  </si>
  <si>
    <t>皮膚の悪性黒色腫</t>
    <phoneticPr fontId="4"/>
  </si>
  <si>
    <t>皮膚がん（悪性黒色腫以外）</t>
    <phoneticPr fontId="4"/>
  </si>
  <si>
    <t>腎がん</t>
    <phoneticPr fontId="4"/>
  </si>
  <si>
    <t>褐色細胞腫・傍神経節腫瘍（頭頸部以外）</t>
    <phoneticPr fontId="4"/>
  </si>
  <si>
    <t>副腎皮質がん</t>
    <phoneticPr fontId="4"/>
  </si>
  <si>
    <t>腎盂尿管がん・膀胱がん</t>
    <phoneticPr fontId="4"/>
  </si>
  <si>
    <t>精巣腫瘍</t>
    <phoneticPr fontId="4"/>
  </si>
  <si>
    <t>子宮がん（頸がん、体がん）（上皮性）</t>
    <phoneticPr fontId="4"/>
  </si>
  <si>
    <t>子宮肉腫</t>
    <phoneticPr fontId="4"/>
  </si>
  <si>
    <t>卵巣がん（上皮性）</t>
    <phoneticPr fontId="4"/>
  </si>
  <si>
    <t>卵巣胚細胞腫瘍</t>
    <phoneticPr fontId="4"/>
  </si>
  <si>
    <t>外陰がん</t>
    <phoneticPr fontId="4"/>
  </si>
  <si>
    <t>悪性リンパ腫</t>
    <phoneticPr fontId="4"/>
  </si>
  <si>
    <t>急性白血病（骨髄性、リンパ性）</t>
    <phoneticPr fontId="4"/>
  </si>
  <si>
    <t>慢性白血病（骨髄性、リンパ性）</t>
    <phoneticPr fontId="4"/>
  </si>
  <si>
    <t>多発性骨髄腫</t>
    <phoneticPr fontId="4"/>
  </si>
  <si>
    <t>原発不明がん</t>
    <phoneticPr fontId="4"/>
  </si>
  <si>
    <t>小児（15歳未満）</t>
    <rPh sb="0" eb="2">
      <t>ショウニ</t>
    </rPh>
    <rPh sb="5" eb="6">
      <t>サイ</t>
    </rPh>
    <rPh sb="6" eb="8">
      <t>ミマン</t>
    </rPh>
    <phoneticPr fontId="4"/>
  </si>
  <si>
    <t>小児脳腫瘍</t>
    <phoneticPr fontId="4"/>
  </si>
  <si>
    <t>小児眼腫瘍</t>
    <phoneticPr fontId="4"/>
  </si>
  <si>
    <t>小児悪性骨腫瘍</t>
    <phoneticPr fontId="4"/>
  </si>
  <si>
    <t>小児血液腫瘍</t>
    <phoneticPr fontId="4"/>
  </si>
  <si>
    <t>小児固形腫瘍(脳・目・骨以外）</t>
    <phoneticPr fontId="4"/>
  </si>
  <si>
    <t>よみがな</t>
    <phoneticPr fontId="4"/>
  </si>
  <si>
    <t>〒</t>
    <phoneticPr fontId="4" type="Hiragana"/>
  </si>
  <si>
    <t>HPアドレス</t>
    <phoneticPr fontId="4"/>
  </si>
  <si>
    <t>(3)病床数等</t>
    <phoneticPr fontId="4" type="Hiragana"/>
  </si>
  <si>
    <r>
      <rPr>
        <sz val="14"/>
        <color rgb="FF0070C0"/>
        <rFont val="ＭＳ Ｐゴシック"/>
        <family val="3"/>
        <charset val="128"/>
      </rPr>
      <t>(4)</t>
    </r>
    <r>
      <rPr>
        <sz val="14"/>
        <rFont val="ＭＳ Ｐゴシック"/>
        <family val="3"/>
        <charset val="128"/>
      </rPr>
      <t>職員数</t>
    </r>
    <phoneticPr fontId="4"/>
  </si>
  <si>
    <t>常勤</t>
    <phoneticPr fontId="4"/>
  </si>
  <si>
    <t>※②～④については、複数の資格を持つものは、両方にカウントする。</t>
    <phoneticPr fontId="4"/>
  </si>
  <si>
    <t>一般財団法人  日本インターベンショナルラジオロジー学会　IVR専門医</t>
    <phoneticPr fontId="4" type="Hiragana"/>
  </si>
  <si>
    <t>公益社団法人　日本医学放射線学会　放射線治療専門医
（日本放射線腫瘍学会　放射線治療専門医もカウントしてよい）</t>
    <phoneticPr fontId="4"/>
  </si>
  <si>
    <t>公益社団法人　日本臨床細胞学会　細胞診専門医</t>
    <phoneticPr fontId="4"/>
  </si>
  <si>
    <t>特定非営利活動法人　日本臨床腫瘍学会　がん薬物療法専門医</t>
    <phoneticPr fontId="4" type="Hiragana"/>
  </si>
  <si>
    <t>特定非営利活動法人  日本レーザー医学会　レーザー専門医</t>
    <phoneticPr fontId="4"/>
  </si>
  <si>
    <t>一般社団法人　日本老年医学会　老年病専門医</t>
    <phoneticPr fontId="4" type="Hiragana"/>
  </si>
  <si>
    <t>一般社団法人　日本がん・生殖医療学会　認定がん・生殖医療ナビゲーター</t>
    <phoneticPr fontId="4" type="Hiragana"/>
  </si>
  <si>
    <t>その他学会・専門医等（自由記載は10個まで　暫定指導医、暫定教育医等は記載しないこと）</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</si>
  <si>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</si>
  <si>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</si>
  <si>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</si>
  <si>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</si>
  <si>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一般社団法人　日本生殖心理学会　がん・生殖医療専門心理士</t>
    <phoneticPr fontId="4" type="Hiragana"/>
  </si>
  <si>
    <t>公益財団法人　日本臨床心理士資格認定協会　臨床心理士</t>
    <phoneticPr fontId="4"/>
  </si>
  <si>
    <r>
      <rPr>
        <sz val="14"/>
        <color rgb="FF0070C0"/>
        <rFont val="ＭＳ Ｐゴシック"/>
        <family val="3"/>
        <charset val="128"/>
      </rPr>
      <t>(5)</t>
    </r>
    <r>
      <rPr>
        <sz val="14"/>
        <rFont val="ＭＳ Ｐゴシック"/>
        <family val="3"/>
        <charset val="128"/>
      </rPr>
      <t>その他　</t>
    </r>
    <rPh sb="5" eb="6">
      <t>タ</t>
    </rPh>
    <phoneticPr fontId="4"/>
  </si>
  <si>
    <t>（あり／なし）</t>
    <phoneticPr fontId="4"/>
  </si>
  <si>
    <t>（あり／なし）</t>
    <phoneticPr fontId="4"/>
  </si>
  <si>
    <t>(6)患者数・診療件数の状況</t>
    <rPh sb="7" eb="9">
      <t>シンリョウ</t>
    </rPh>
    <rPh sb="9" eb="11">
      <t>ケンスウ</t>
    </rPh>
    <phoneticPr fontId="4"/>
  </si>
  <si>
    <t>①</t>
    <phoneticPr fontId="4"/>
  </si>
  <si>
    <t>％</t>
    <phoneticPr fontId="4"/>
  </si>
  <si>
    <t>②</t>
    <phoneticPr fontId="4"/>
  </si>
  <si>
    <t>ア</t>
    <phoneticPr fontId="4"/>
  </si>
  <si>
    <r>
      <t>主な診療内容・特色</t>
    </r>
    <r>
      <rPr>
        <sz val="11"/>
        <rFont val="ＭＳ Ｐゴシック"/>
        <family val="3"/>
        <charset val="128"/>
      </rPr>
      <t>・アピールポイント</t>
    </r>
    <rPh sb="0" eb="1">
      <t>オモ</t>
    </rPh>
    <rPh sb="2" eb="4">
      <t>シンリョウ</t>
    </rPh>
    <rPh sb="4" eb="6">
      <t>ナイヨウ</t>
    </rPh>
    <rPh sb="7" eb="9">
      <t>トクショク</t>
    </rPh>
    <phoneticPr fontId="4"/>
  </si>
  <si>
    <t>　③自治体のがん・生殖医療ネットワークを通じて、生殖医療を専門とする施設に紹介している</t>
    <rPh sb="2" eb="5">
      <t>ジチタイ</t>
    </rPh>
    <rPh sb="9" eb="11">
      <t>セイショク</t>
    </rPh>
    <rPh sb="11" eb="13">
      <t>イリョウ</t>
    </rPh>
    <rPh sb="20" eb="21">
      <t>ツウ</t>
    </rPh>
    <rPh sb="24" eb="26">
      <t>セイショク</t>
    </rPh>
    <rPh sb="26" eb="28">
      <t>イリョウ</t>
    </rPh>
    <rPh sb="29" eb="31">
      <t>センモン</t>
    </rPh>
    <rPh sb="34" eb="36">
      <t>シセツ</t>
    </rPh>
    <rPh sb="37" eb="39">
      <t>ショウカイ</t>
    </rPh>
    <phoneticPr fontId="4"/>
  </si>
  <si>
    <t>　　　③-1紹介先施設名（複数回答可）</t>
    <phoneticPr fontId="4"/>
  </si>
  <si>
    <t>　④他の自治体のがん・生殖医療ネットワークを通じて、生殖医療を専門とする施設に紹介している</t>
    <phoneticPr fontId="4"/>
  </si>
  <si>
    <t>　⑤意思決定支援に関わる人材育成を実施している　→「いいえ」の場合は⑤-1、⑤-2は「いいえ」を記入ください。</t>
    <rPh sb="48" eb="50">
      <t>キニュウ</t>
    </rPh>
    <phoneticPr fontId="4"/>
  </si>
  <si>
    <t>　　　⑤-1研修会を院内で実施している</t>
    <phoneticPr fontId="4"/>
  </si>
  <si>
    <t>　　　⑤-2学会等の研修会への参加を励行している</t>
    <phoneticPr fontId="4"/>
  </si>
  <si>
    <t>６．</t>
    <phoneticPr fontId="4"/>
  </si>
  <si>
    <t>放射線治療室に専任の常勤看護師の人数</t>
    <phoneticPr fontId="4"/>
  </si>
  <si>
    <t>当該看護師はがん看護又はがん薬物療法に関する専門資格を有する者である</t>
    <phoneticPr fontId="4"/>
  </si>
  <si>
    <t>緩和ケアチームのメンバーに関する専門性について、別紙6に記載すること。</t>
    <rPh sb="13" eb="14">
      <t>カン</t>
    </rPh>
    <rPh sb="28" eb="30">
      <t>キサイ</t>
    </rPh>
    <phoneticPr fontId="4"/>
  </si>
  <si>
    <t>院内外がん患者等からの相談に対応するための連携協力体制について、別紙10に記載すること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</si>
  <si>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いいえの場合、連携体制について別紙10に記載すること。</t>
    <rPh sb="20" eb="22">
      <t>キサイ</t>
    </rPh>
    <phoneticPr fontId="4"/>
  </si>
  <si>
    <t>神奈川県がん診療連携指定病院の指定要件について</t>
    <rPh sb="0" eb="4">
      <t>カナガワケン</t>
    </rPh>
    <rPh sb="6" eb="8">
      <t>シンリョウ</t>
    </rPh>
    <rPh sb="8" eb="10">
      <t>レンケイ</t>
    </rPh>
    <rPh sb="10" eb="12">
      <t>シテイ</t>
    </rPh>
    <rPh sb="12" eb="14">
      <t>ビョウイン</t>
    </rPh>
    <rPh sb="15" eb="17">
      <t>シテイ</t>
    </rPh>
    <rPh sb="17" eb="19">
      <t>ヨウケン</t>
    </rPh>
    <phoneticPr fontId="4"/>
  </si>
  <si>
    <t>以下のア～エの項目をそれぞれ満たしている。</t>
    <rPh sb="0" eb="2">
      <t>イカ</t>
    </rPh>
    <rPh sb="7" eb="9">
      <t>コウモク</t>
    </rPh>
    <rPh sb="14" eb="15">
      <t>ミ</t>
    </rPh>
    <phoneticPr fontId="4"/>
  </si>
  <si>
    <t>医療に係る安全管理の体制及び取り組み状況について、第三者による評価や指定及び拠点病院間での実地調査等を活用している</t>
    <rPh sb="34" eb="36">
      <t>シテイ</t>
    </rPh>
    <rPh sb="36" eb="37">
      <t>オヨ</t>
    </rPh>
    <rPh sb="38" eb="40">
      <t>キョテン</t>
    </rPh>
    <rPh sb="40" eb="42">
      <t>ビョウイン</t>
    </rPh>
    <phoneticPr fontId="4"/>
  </si>
  <si>
    <t>がん診療連携指定病院の長は、当該指定病院においてがん医療に携わる専門的な知識および技能を有する医師の専門性および活動実績等を定期的に評価し、当該医師がその専門性を十分に発揮できる体制を整備している。
※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2" eb="4">
      <t>シンリョウ</t>
    </rPh>
    <rPh sb="4" eb="6">
      <t>レンケイ</t>
    </rPh>
    <rPh sb="6" eb="8">
      <t>シテイ</t>
    </rPh>
    <rPh sb="16" eb="18">
      <t>シテイ</t>
    </rPh>
    <rPh sb="121" eb="123">
      <t>ヤクブツ</t>
    </rPh>
    <rPh sb="137" eb="139">
      <t>ヤクブツ</t>
    </rPh>
    <phoneticPr fontId="4"/>
  </si>
  <si>
    <t>相談支援センターの支援員は、当該都道府県にある都道府県拠点病院が実施する相談支援に携わる者を対象とした研修を受講している。</t>
    <phoneticPr fontId="4"/>
  </si>
  <si>
    <t>病棟があります</t>
  </si>
  <si>
    <t>アドレス</t>
    <phoneticPr fontId="4"/>
  </si>
  <si>
    <t>アドレス</t>
    <phoneticPr fontId="4"/>
  </si>
  <si>
    <t>例：家族用キッチン、家族室、談話室、ランドリー、デイルーム（食事や面会者との談話、ボランティアによるティーサービスがある）、特殊入浴室</t>
    <phoneticPr fontId="4"/>
  </si>
  <si>
    <t>例：自施設で実施している、同一医療法人の施設で実施している、連携している訪問看護ケアステーションを紹介している、など</t>
    <phoneticPr fontId="4"/>
  </si>
  <si>
    <t>(はい/いいえ)</t>
    <phoneticPr fontId="4"/>
  </si>
  <si>
    <t>(はい/いいえ)</t>
    <phoneticPr fontId="4"/>
  </si>
  <si>
    <t>例</t>
    <phoneticPr fontId="4"/>
  </si>
  <si>
    <t>例</t>
    <phoneticPr fontId="4"/>
  </si>
  <si>
    <t>すべてのがん</t>
    <phoneticPr fontId="4"/>
  </si>
  <si>
    <t>消化管</t>
    <phoneticPr fontId="4"/>
  </si>
  <si>
    <t>泌尿器</t>
    <phoneticPr fontId="4"/>
  </si>
  <si>
    <t>女性</t>
    <phoneticPr fontId="4"/>
  </si>
  <si>
    <t>その他</t>
    <phoneticPr fontId="4"/>
  </si>
  <si>
    <t>脳腫瘍
脊髄腫瘍
眼・眼窩腫瘍
口腔がん
咽頭がん・喉頭がん甲状腺がん</t>
    <phoneticPr fontId="4"/>
  </si>
  <si>
    <t>食道がん
胃がん
小腸がん
大腸がん
GIST</t>
    <phoneticPr fontId="4"/>
  </si>
  <si>
    <t>腎がん
尿路がん
膀胱がん
副腎腫瘍</t>
    <phoneticPr fontId="4"/>
  </si>
  <si>
    <t>子宮頸がん・子宮体がん
卵巣がん
その他の女性生殖器がん</t>
    <phoneticPr fontId="4"/>
  </si>
  <si>
    <t>胸部</t>
    <phoneticPr fontId="4"/>
  </si>
  <si>
    <t>男性</t>
    <phoneticPr fontId="4"/>
  </si>
  <si>
    <t>皮膚／骨と軟部組織</t>
    <phoneticPr fontId="4"/>
  </si>
  <si>
    <t>肺がん
乳がん
縦隔腫瘍
中皮腫</t>
    <phoneticPr fontId="4"/>
  </si>
  <si>
    <t>肝がん
胆道がん
膵がん</t>
    <phoneticPr fontId="4"/>
  </si>
  <si>
    <t>前立腺がん
精巣がん
その他の男性生殖器がん</t>
    <phoneticPr fontId="4"/>
  </si>
  <si>
    <t>皮膚腫瘍
悪性骨軟部腫瘍</t>
    <phoneticPr fontId="4"/>
  </si>
  <si>
    <t>小児脳腫瘍
小児の眼・眼窩腫瘍
小児悪性骨軟部腫瘍
その他の小児固形腫瘍小児血液腫瘍</t>
    <phoneticPr fontId="4"/>
  </si>
  <si>
    <t>血液・リンパ</t>
    <phoneticPr fontId="4"/>
  </si>
  <si>
    <t>血液腫瘍</t>
    <phoneticPr fontId="4"/>
  </si>
  <si>
    <t>（はい/いいえ）</t>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</si>
  <si>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</si>
  <si>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リンパ浮腫の診療担当科</t>
    <phoneticPr fontId="4"/>
  </si>
  <si>
    <t>リンパ浮腫の入院治療に対応している</t>
    <phoneticPr fontId="4"/>
  </si>
  <si>
    <t>（対応している/対応していない）</t>
    <phoneticPr fontId="4"/>
  </si>
  <si>
    <t>３．</t>
    <phoneticPr fontId="4"/>
  </si>
  <si>
    <t>４．</t>
    <phoneticPr fontId="4"/>
  </si>
  <si>
    <t>　　　①-1意思決定支援に関わる医療従事者による相談会を院内で実施している</t>
    <phoneticPr fontId="4"/>
  </si>
  <si>
    <t>(はい/いいえ)</t>
    <phoneticPr fontId="4"/>
  </si>
  <si>
    <t>　　　①-2意思決定支援に関わる医療従事者による相談を院外の施設に依頼している</t>
    <phoneticPr fontId="4"/>
  </si>
  <si>
    <t>　　　④-1紹介先施設名（複数回答可）</t>
    <phoneticPr fontId="4"/>
  </si>
  <si>
    <t>１．</t>
    <phoneticPr fontId="4"/>
  </si>
  <si>
    <t>２．</t>
    <phoneticPr fontId="4"/>
  </si>
  <si>
    <t>アドレス</t>
    <phoneticPr fontId="4"/>
  </si>
  <si>
    <t>５．</t>
    <phoneticPr fontId="4"/>
  </si>
  <si>
    <t>遺伝性腫瘍に関連した専門外来の問い合わせ窓口</t>
    <rPh sb="0" eb="3">
      <t>イデンセイ</t>
    </rPh>
    <rPh sb="3" eb="5">
      <t>シュヨウ</t>
    </rPh>
    <rPh sb="6" eb="8">
      <t>カンレン</t>
    </rPh>
    <rPh sb="10" eb="12">
      <t>センモン</t>
    </rPh>
    <rPh sb="12" eb="14">
      <t>ガイライ</t>
    </rPh>
    <rPh sb="15" eb="16">
      <t>ト</t>
    </rPh>
    <rPh sb="17" eb="18">
      <t>ア</t>
    </rPh>
    <rPh sb="20" eb="22">
      <t>マドグチ</t>
    </rPh>
    <phoneticPr fontId="4"/>
  </si>
  <si>
    <t>遺伝性腫瘍外来が設定されている （はい/いいえ）</t>
    <rPh sb="0" eb="3">
      <t>イデンセイ</t>
    </rPh>
    <rPh sb="3" eb="5">
      <t>シュヨウ</t>
    </rPh>
    <rPh sb="5" eb="7">
      <t>ガイライ</t>
    </rPh>
    <rPh sb="8" eb="10">
      <t>セッテイ</t>
    </rPh>
    <phoneticPr fontId="4"/>
  </si>
  <si>
    <r>
      <rPr>
        <sz val="11"/>
        <rFont val="ＭＳ Ｐゴシック"/>
        <family val="3"/>
        <charset val="128"/>
      </rPr>
      <t>遺伝性腫瘍外来の
説明が掲載されているページの
見出しとアドレス</t>
    </r>
    <r>
      <rPr>
        <sz val="9"/>
        <rFont val="ＭＳ Ｐゴシック"/>
        <family val="3"/>
        <charset val="128"/>
      </rPr>
      <t xml:space="preserve">
※アドレスは、手入力せずにホームページからコピーしてください</t>
    </r>
    <rPh sb="0" eb="3">
      <t>イデンセイ</t>
    </rPh>
    <rPh sb="3" eb="5">
      <t>シュヨウ</t>
    </rPh>
    <rPh sb="5" eb="7">
      <t>ガイライ</t>
    </rPh>
    <rPh sb="9" eb="11">
      <t>セツメイ</t>
    </rPh>
    <rPh sb="12" eb="14">
      <t>ケイサイ</t>
    </rPh>
    <rPh sb="24" eb="26">
      <t>ミダ</t>
    </rPh>
    <phoneticPr fontId="4"/>
  </si>
  <si>
    <t>国立がん研究センターのQI研究に参加している。</t>
    <rPh sb="0" eb="2">
      <t>コクリツ</t>
    </rPh>
    <rPh sb="4" eb="6">
      <t>ケンキュウ</t>
    </rPh>
    <rPh sb="13" eb="15">
      <t>ケンキュウ</t>
    </rPh>
    <rPh sb="16" eb="18">
      <t>サンカ</t>
    </rPh>
    <phoneticPr fontId="4"/>
  </si>
  <si>
    <t>←記載の有無欄を「あり」として、すべてのがん種について選択をしてください</t>
    <phoneticPr fontId="4"/>
  </si>
  <si>
    <t>　①専門家による相談会の頻度</t>
    <rPh sb="2" eb="5">
      <t>センモンカ</t>
    </rPh>
    <rPh sb="8" eb="11">
      <t>ソウダンカイ</t>
    </rPh>
    <rPh sb="12" eb="14">
      <t>ヒンド</t>
    </rPh>
    <phoneticPr fontId="4"/>
  </si>
  <si>
    <t>　②専門家の職種（例：社労士、キャリアコンサルタント等を全て記載）</t>
    <rPh sb="9" eb="10">
      <t>レイ</t>
    </rPh>
    <rPh sb="11" eb="14">
      <t>シャロウシ</t>
    </rPh>
    <rPh sb="26" eb="27">
      <t>ナド</t>
    </rPh>
    <rPh sb="28" eb="29">
      <t>スベ</t>
    </rPh>
    <rPh sb="30" eb="32">
      <t>キサイ</t>
    </rPh>
    <phoneticPr fontId="4"/>
  </si>
  <si>
    <t>新規指定書・指定更新書・現況報告書の入力について以下をご注意ください。</t>
    <rPh sb="18" eb="20">
      <t>ニュウリョク</t>
    </rPh>
    <rPh sb="24" eb="26">
      <t>イカ</t>
    </rPh>
    <rPh sb="28" eb="30">
      <t>チュウイ</t>
    </rPh>
    <phoneticPr fontId="4"/>
  </si>
  <si>
    <t>がん診療連携指定病院　新規指定書・指定更新書・現況報告書</t>
    <rPh sb="6" eb="8">
      <t>シテイ</t>
    </rPh>
    <phoneticPr fontId="4"/>
  </si>
  <si>
    <t>神奈川県がん診療連携指定病院　新規指定書・指定更新書・現況報告書</t>
    <phoneticPr fontId="4"/>
  </si>
  <si>
    <t>うち専任・常勤の人数</t>
    <phoneticPr fontId="4"/>
  </si>
  <si>
    <t>うち専従常勤の人数</t>
    <phoneticPr fontId="4"/>
  </si>
  <si>
    <t>外来化学療法室に、薬物療法に携わる専門的な知識および技能を有する看護師の人数</t>
    <rPh sb="0" eb="2">
      <t>ガイライ</t>
    </rPh>
    <rPh sb="2" eb="4">
      <t>カガク</t>
    </rPh>
    <rPh sb="4" eb="6">
      <t>リョウホウ</t>
    </rPh>
    <rPh sb="6" eb="7">
      <t>シツ</t>
    </rPh>
    <rPh sb="9" eb="11">
      <t>ヤクブツ</t>
    </rPh>
    <rPh sb="11" eb="13">
      <t>リョウホウ</t>
    </rPh>
    <rPh sb="14" eb="15">
      <t>タズサ</t>
    </rPh>
    <rPh sb="17" eb="20">
      <t>センモンテキ</t>
    </rPh>
    <rPh sb="21" eb="23">
      <t>チシキ</t>
    </rPh>
    <rPh sb="26" eb="28">
      <t>ギノウ</t>
    </rPh>
    <rPh sb="29" eb="30">
      <t>ユウ</t>
    </rPh>
    <rPh sb="32" eb="35">
      <t>カンゴシ</t>
    </rPh>
    <rPh sb="36" eb="38">
      <t>ニンズウ</t>
    </rPh>
    <phoneticPr fontId="4"/>
  </si>
  <si>
    <t>緩和ケアチームの、身体症状の緩和に携わる専門的な知識および技能を有する医師の人数</t>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</si>
  <si>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phoneticPr fontId="4"/>
  </si>
  <si>
    <t>注1）様式２（機能別）の１の（２）診療従事者の回答と齟齬がないように記載してください。</t>
    <rPh sb="7" eb="9">
      <t>キノウ</t>
    </rPh>
    <rPh sb="9" eb="10">
      <t>ベツ</t>
    </rPh>
    <phoneticPr fontId="4"/>
  </si>
  <si>
    <t>注4）様式２（機能別）の１の（２）以外の診療従事者については、医師、看護師、薬剤師、医療心理に携わる者、相談支援に携わる者以外で緩和ケアチームに所属している診療従事者を記載してください。</t>
    <rPh sb="0" eb="1">
      <t>チュウ</t>
    </rPh>
    <rPh sb="17" eb="19">
      <t>イガイ</t>
    </rPh>
    <rPh sb="20" eb="22">
      <t>シンリョウ</t>
    </rPh>
    <rPh sb="22" eb="25">
      <t>ジュウジシャ</t>
    </rPh>
    <rPh sb="31" eb="33">
      <t>イシ</t>
    </rPh>
    <rPh sb="34" eb="37">
      <t>カンゴシ</t>
    </rPh>
    <rPh sb="38" eb="41">
      <t>ヤクザイシ</t>
    </rPh>
    <rPh sb="42" eb="44">
      <t>イリョウ</t>
    </rPh>
    <rPh sb="44" eb="46">
      <t>シンリ</t>
    </rPh>
    <rPh sb="47" eb="48">
      <t>タズサ</t>
    </rPh>
    <rPh sb="50" eb="51">
      <t>シャ</t>
    </rPh>
    <rPh sb="52" eb="54">
      <t>ソウダン</t>
    </rPh>
    <rPh sb="54" eb="56">
      <t>シエン</t>
    </rPh>
    <rPh sb="57" eb="58">
      <t>タズサ</t>
    </rPh>
    <rPh sb="60" eb="61">
      <t>シャ</t>
    </rPh>
    <rPh sb="61" eb="63">
      <t>イガイ</t>
    </rPh>
    <rPh sb="64" eb="66">
      <t>カンワ</t>
    </rPh>
    <rPh sb="72" eb="74">
      <t>ショゾク</t>
    </rPh>
    <rPh sb="78" eb="80">
      <t>シンリョウ</t>
    </rPh>
    <rPh sb="80" eb="83">
      <t>ジュウジシャ</t>
    </rPh>
    <rPh sb="84" eb="86">
      <t>キサイ</t>
    </rPh>
    <phoneticPr fontId="4"/>
  </si>
  <si>
    <t>注1）様式２（機能別）の４の（１）がん相談支援センターの回答と齟齬がないようにすること。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rPh sb="7" eb="9">
      <t>キノウ</t>
    </rPh>
    <rPh sb="9" eb="10">
      <t>ベツ</t>
    </rPh>
    <phoneticPr fontId="4"/>
  </si>
  <si>
    <r>
      <t>注1）様式２（機能別）の４の（２）院内がん登録の回答と齟齬がないようにすること。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7" eb="9">
      <t>キノウ</t>
    </rPh>
    <rPh sb="9" eb="10">
      <t>ベツ</t>
    </rPh>
    <rPh sb="41" eb="42">
      <t>チュウ</t>
    </rPh>
    <rPh sb="236" eb="237">
      <t>チュウ</t>
    </rPh>
    <phoneticPr fontId="4"/>
  </si>
  <si>
    <r>
      <t>このシートに貼付することが難しい場合、</t>
    </r>
    <r>
      <rPr>
        <b/>
        <u/>
        <sz val="10"/>
        <color indexed="10"/>
        <rFont val="ＭＳ Ｐゴシック"/>
        <family val="3"/>
        <charset val="128"/>
      </rPr>
      <t>ファイル名の頭に別紙14を付けた</t>
    </r>
    <r>
      <rPr>
        <sz val="10"/>
        <rFont val="ＭＳ Ｐゴシック"/>
        <family val="3"/>
        <charset val="128"/>
      </rPr>
      <t>電子ファイル、別添資料を提出すること。</t>
    </r>
    <rPh sb="25" eb="26">
      <t>アタマ</t>
    </rPh>
    <rPh sb="32" eb="33">
      <t>ツ</t>
    </rPh>
    <phoneticPr fontId="4"/>
  </si>
  <si>
    <t>A/-</t>
    <phoneticPr fontId="4"/>
  </si>
  <si>
    <t>令和４年９月１日時点について記載</t>
    <rPh sb="0" eb="2">
      <t>れいわ</t>
    </rPh>
    <rPh sb="3" eb="4">
      <t>ねん</t>
    </rPh>
    <phoneticPr fontId="4" type="Hiragana"/>
  </si>
  <si>
    <t>回開催（令和3年1月～12月）</t>
    <rPh sb="0" eb="1">
      <t>カイ</t>
    </rPh>
    <rPh sb="1" eb="3">
      <t>カイサイ</t>
    </rPh>
    <rPh sb="7" eb="8">
      <t>ネン</t>
    </rPh>
    <rPh sb="9" eb="10">
      <t>ガツ</t>
    </rPh>
    <rPh sb="13" eb="14">
      <t>ガツ</t>
    </rPh>
    <phoneticPr fontId="4"/>
  </si>
  <si>
    <t>自施設での緩和的放射線治療の実施件数（治療計画毎の）を記載すること。（令和３年１月１日～令和３年12月31日）</t>
    <rPh sb="0" eb="1">
      <t>ジ</t>
    </rPh>
    <rPh sb="1" eb="3">
      <t>シセツ</t>
    </rPh>
    <rPh sb="14" eb="16">
      <t>ジッシ</t>
    </rPh>
    <rPh sb="16" eb="18">
      <t>ケンスウ</t>
    </rPh>
    <rPh sb="19" eb="21">
      <t>チリョウ</t>
    </rPh>
    <rPh sb="21" eb="23">
      <t>ケイカク</t>
    </rPh>
    <rPh sb="23" eb="24">
      <t>ゴト</t>
    </rPh>
    <rPh sb="27" eb="29">
      <t>キサイ</t>
    </rPh>
    <phoneticPr fontId="4"/>
  </si>
  <si>
    <t>がんの治療に際する妊孕性温存目的で精巣内精子採取術（Onco-TESE)を行った患者の人数（令和３年１月１日～令和３年12月31日）</t>
  </si>
  <si>
    <t>がんの治療に際する妊孕性温存目的で未受精卵子、受精卵（胚）、あるいは、卵巣組織の凍結保存を行った患者の人数（令和３年１月１日～令和３年12月31日）</t>
  </si>
  <si>
    <t>手術等の状況（令和３年１月１日～令和３年12月31日）</t>
    <rPh sb="0" eb="2">
      <t>シュジュツ</t>
    </rPh>
    <rPh sb="2" eb="3">
      <t>トウ</t>
    </rPh>
    <rPh sb="4" eb="6">
      <t>ジョウキョウ</t>
    </rPh>
    <phoneticPr fontId="4"/>
  </si>
  <si>
    <t>全てのがんを対象としたのべ患者数　（令和３年１月１日～令和３年12月31日の間に放射線治療を開始した患者数）</t>
  </si>
  <si>
    <t>我が国に多いがんを対象としたのべ患者数　（令和３年１月１日～令和３年12月31日の間に放射線治療を開始した患者数）</t>
    <rPh sb="16" eb="18">
      <t>カンジャ</t>
    </rPh>
    <rPh sb="18" eb="19">
      <t>スウ</t>
    </rPh>
    <phoneticPr fontId="4"/>
  </si>
  <si>
    <t>緩和ケアチームに対する新規診療症例の状況（重複可）（令和３年１月１日～令和３年12月31日）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</si>
  <si>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学校における児童、生徒へのがん教育に、当該医療機関の医師等の医療従事者を派遣した延べ回数（令和３年４月１日～令和３年３月31日）</t>
    <rPh sb="54" eb="56">
      <t>レイワ</t>
    </rPh>
    <phoneticPr fontId="4"/>
  </si>
  <si>
    <t>がんの治療に際する妊孕性温存目的で精子保存を行った患者の人数（令和３年１月１日～令和３年12月31日）</t>
    <rPh sb="28" eb="29">
      <t>ニン</t>
    </rPh>
    <phoneticPr fontId="4"/>
  </si>
  <si>
    <t>患者及び家族が利用可能なインターネット環境</t>
    <rPh sb="0" eb="2">
      <t>カンジャ</t>
    </rPh>
    <rPh sb="2" eb="3">
      <t>オヨ</t>
    </rPh>
    <rPh sb="4" eb="6">
      <t>カゾク</t>
    </rPh>
    <rPh sb="7" eb="9">
      <t>リヨウ</t>
    </rPh>
    <rPh sb="9" eb="11">
      <t>カノウ</t>
    </rPh>
    <rPh sb="19" eb="21">
      <t>カンキョウ</t>
    </rPh>
    <phoneticPr fontId="3"/>
  </si>
  <si>
    <t>患者が利用できるインターネット環境がある。</t>
    <rPh sb="0" eb="2">
      <t>カンジャ</t>
    </rPh>
    <rPh sb="3" eb="5">
      <t>リヨウ</t>
    </rPh>
    <rPh sb="15" eb="17">
      <t>カンキョウ</t>
    </rPh>
    <phoneticPr fontId="4"/>
  </si>
  <si>
    <t>上記は無料で利用できる。</t>
    <rPh sb="0" eb="2">
      <t>ジョウキ</t>
    </rPh>
    <phoneticPr fontId="4"/>
  </si>
  <si>
    <t>患者の家族が利用できるインターネット環境がある。</t>
    <rPh sb="0" eb="2">
      <t>カンジャ</t>
    </rPh>
    <rPh sb="3" eb="5">
      <t>カゾク</t>
    </rPh>
    <rPh sb="6" eb="8">
      <t>リヨウ</t>
    </rPh>
    <rPh sb="18" eb="20">
      <t>カンキョウ</t>
    </rPh>
    <phoneticPr fontId="4"/>
  </si>
  <si>
    <t>患者・家族がインターネットを利用できる場所について</t>
    <rPh sb="0" eb="2">
      <t>カンジャ</t>
    </rPh>
    <rPh sb="3" eb="5">
      <t>カゾク</t>
    </rPh>
    <rPh sb="14" eb="16">
      <t>リヨウ</t>
    </rPh>
    <rPh sb="19" eb="21">
      <t>バショ</t>
    </rPh>
    <phoneticPr fontId="4"/>
  </si>
  <si>
    <t>ロビーで利用できる。</t>
    <rPh sb="4" eb="6">
      <t>リヨウ</t>
    </rPh>
    <phoneticPr fontId="4"/>
  </si>
  <si>
    <t>外来で利用できる。</t>
    <rPh sb="0" eb="2">
      <t>ガイライ</t>
    </rPh>
    <rPh sb="3" eb="5">
      <t>リヨウ</t>
    </rPh>
    <phoneticPr fontId="4"/>
  </si>
  <si>
    <t>個室でのみ利用できる。</t>
    <rPh sb="0" eb="2">
      <t>コシツ</t>
    </rPh>
    <rPh sb="5" eb="7">
      <t>リヨウ</t>
    </rPh>
    <phoneticPr fontId="4"/>
  </si>
  <si>
    <t>上記は無料で利用できる。（※１）</t>
    <rPh sb="0" eb="2">
      <t>ジョウキ</t>
    </rPh>
    <phoneticPr fontId="4"/>
  </si>
  <si>
    <t>個室又は大部屋に関わらず概ね全ての病室において利用できる。（※２）</t>
    <rPh sb="0" eb="2">
      <t>コシツ</t>
    </rPh>
    <rPh sb="2" eb="3">
      <t>マタ</t>
    </rPh>
    <rPh sb="4" eb="7">
      <t>オオベヤ</t>
    </rPh>
    <rPh sb="8" eb="9">
      <t>カカ</t>
    </rPh>
    <rPh sb="12" eb="13">
      <t>オオム</t>
    </rPh>
    <rPh sb="14" eb="15">
      <t>スベ</t>
    </rPh>
    <rPh sb="17" eb="19">
      <t>ビョウシツ</t>
    </rPh>
    <rPh sb="23" eb="25">
      <t>リヨウ</t>
    </rPh>
    <phoneticPr fontId="4"/>
  </si>
  <si>
    <t>インターネット環境が医療機器等に干渉しないよう、
各種のガイドラインを参照している。</t>
    <rPh sb="7" eb="9">
      <t>カンキョウ</t>
    </rPh>
    <rPh sb="10" eb="12">
      <t>イリョウ</t>
    </rPh>
    <rPh sb="12" eb="14">
      <t>キキ</t>
    </rPh>
    <rPh sb="14" eb="15">
      <t>ナド</t>
    </rPh>
    <rPh sb="16" eb="18">
      <t>カンショウ</t>
    </rPh>
    <rPh sb="25" eb="27">
      <t>カクシュ</t>
    </rPh>
    <rPh sb="35" eb="37">
      <t>サンショウ</t>
    </rPh>
    <phoneticPr fontId="4"/>
  </si>
  <si>
    <t>４が”はい”の場合に、参考としたガイドライン名を以下の欄に記入してください。</t>
    <rPh sb="7" eb="9">
      <t>バアイ</t>
    </rPh>
    <rPh sb="24" eb="26">
      <t>イカ</t>
    </rPh>
    <rPh sb="27" eb="28">
      <t>ラン</t>
    </rPh>
    <rPh sb="29" eb="31">
      <t>キニュウ</t>
    </rPh>
    <phoneticPr fontId="4"/>
  </si>
  <si>
    <t>※１　インターネット利用の有無で入院費が変動しない場合は”はい”を選択してください。</t>
    <rPh sb="10" eb="12">
      <t>リヨウ</t>
    </rPh>
    <rPh sb="13" eb="15">
      <t>ウム</t>
    </rPh>
    <rPh sb="16" eb="19">
      <t>ニュウインヒ</t>
    </rPh>
    <rPh sb="20" eb="22">
      <t>ヘンドウ</t>
    </rPh>
    <rPh sb="25" eb="27">
      <t>バアイ</t>
    </rPh>
    <rPh sb="33" eb="35">
      <t>センタク</t>
    </rPh>
    <phoneticPr fontId="4"/>
  </si>
  <si>
    <t>※２　集中治療室等の特定の病室を除く多数の病室において利用できる場合は「はい」を選択してください。</t>
    <rPh sb="3" eb="5">
      <t>シュウチュウ</t>
    </rPh>
    <rPh sb="5" eb="8">
      <t>チリョウシツ</t>
    </rPh>
    <rPh sb="8" eb="9">
      <t>トウ</t>
    </rPh>
    <rPh sb="10" eb="12">
      <t>トクテイ</t>
    </rPh>
    <rPh sb="13" eb="15">
      <t>ビョウシツ</t>
    </rPh>
    <rPh sb="16" eb="17">
      <t>ノゾ</t>
    </rPh>
    <rPh sb="18" eb="20">
      <t>タスウ</t>
    </rPh>
    <rPh sb="21" eb="23">
      <t>ビョウシツ</t>
    </rPh>
    <rPh sb="27" eb="29">
      <t>リヨウ</t>
    </rPh>
    <rPh sb="32" eb="34">
      <t>バアイ</t>
    </rPh>
    <rPh sb="40" eb="42">
      <t>センタク</t>
    </rPh>
    <phoneticPr fontId="4"/>
  </si>
  <si>
    <t>別紙16</t>
    <rPh sb="0" eb="2">
      <t>ベッシ</t>
    </rPh>
    <phoneticPr fontId="4"/>
  </si>
  <si>
    <t>患者及び家族が利用可能なインターネット環境について</t>
    <rPh sb="0" eb="2">
      <t>カンジャ</t>
    </rPh>
    <rPh sb="2" eb="3">
      <t>オヨ</t>
    </rPh>
    <rPh sb="4" eb="6">
      <t>カゾク</t>
    </rPh>
    <rPh sb="7" eb="9">
      <t>リヨウ</t>
    </rPh>
    <rPh sb="9" eb="11">
      <t>カノウ</t>
    </rPh>
    <rPh sb="19" eb="21">
      <t>カンキョウ</t>
    </rPh>
    <phoneticPr fontId="4"/>
  </si>
  <si>
    <t>令和４年９月１日現在</t>
    <rPh sb="0" eb="2">
      <t>レイワ</t>
    </rPh>
    <rPh sb="3" eb="4">
      <t>ネン</t>
    </rPh>
    <phoneticPr fontId="3"/>
  </si>
  <si>
    <t>令和４年9月1日現在</t>
    <rPh sb="0" eb="2">
      <t>レイワ</t>
    </rPh>
    <rPh sb="3" eb="4">
      <t>ネン</t>
    </rPh>
    <rPh sb="8" eb="10">
      <t>ゲンザイ</t>
    </rPh>
    <phoneticPr fontId="3"/>
  </si>
  <si>
    <t>令和４年９月１日現在</t>
    <rPh sb="0" eb="2">
      <t>レイワ</t>
    </rPh>
    <rPh sb="3" eb="4">
      <t>ネン</t>
    </rPh>
    <rPh sb="5" eb="6">
      <t>ツキ</t>
    </rPh>
    <rPh sb="7" eb="8">
      <t>ヒ</t>
    </rPh>
    <rPh sb="8" eb="10">
      <t>ゲンザイ</t>
    </rPh>
    <phoneticPr fontId="4"/>
  </si>
  <si>
    <t>緩和ケア外来患者の年間受診患者のべ数（令和３年１月１日～令和３年12月31日）</t>
    <rPh sb="0" eb="2">
      <t>カンワ</t>
    </rPh>
    <rPh sb="4" eb="6">
      <t>ガイライ</t>
    </rPh>
    <phoneticPr fontId="4"/>
  </si>
  <si>
    <t>緩和ケア外来患者の年間新規診療症例数（令和３年１月１日～令和３年12月31日）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</si>
  <si>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地域の医療機関からの年間新規紹介患者数（令和３年１月１日～令和３年12月31日）</t>
    <rPh sb="0" eb="2">
      <t>チイキ</t>
    </rPh>
    <rPh sb="3" eb="5">
      <t>イリョウ</t>
    </rPh>
    <rPh sb="5" eb="7">
      <t>キカン</t>
    </rPh>
    <rPh sb="10" eb="12">
      <t>ネンカン</t>
    </rPh>
    <rPh sb="12" eb="14">
      <t>シンキ</t>
    </rPh>
    <rPh sb="14" eb="16">
      <t>ショウカイ</t>
    </rPh>
    <rPh sb="16" eb="19">
      <t>カンジャスウ</t>
    </rPh>
    <phoneticPr fontId="4"/>
  </si>
  <si>
    <t>令和４年９月１日現在</t>
    <rPh sb="0" eb="2">
      <t>レイワ</t>
    </rPh>
    <rPh sb="3" eb="4">
      <t>ネン</t>
    </rPh>
    <phoneticPr fontId="4"/>
  </si>
  <si>
    <t>緩和ケア病棟の年間新入院患者数（令和３年１月１日～令和３年12月31日）</t>
    <rPh sb="0" eb="2">
      <t>カンワ</t>
    </rPh>
    <rPh sb="4" eb="6">
      <t>ビョウトウ</t>
    </rPh>
    <rPh sb="7" eb="9">
      <t>ネンカン</t>
    </rPh>
    <rPh sb="9" eb="10">
      <t>シン</t>
    </rPh>
    <rPh sb="10" eb="12">
      <t>ニュウイン</t>
    </rPh>
    <rPh sb="12" eb="14">
      <t>カンジャ</t>
    </rPh>
    <rPh sb="14" eb="15">
      <t>スウ</t>
    </rPh>
    <phoneticPr fontId="4"/>
  </si>
  <si>
    <t>緩和ケア病棟の年間死亡患者数（令和３年１月１日～令和３年12月31日）</t>
    <rPh sb="0" eb="2">
      <t>カンワ</t>
    </rPh>
    <rPh sb="4" eb="6">
      <t>ビョウトウ</t>
    </rPh>
    <rPh sb="7" eb="9">
      <t>ネンカン</t>
    </rPh>
    <rPh sb="9" eb="11">
      <t>シボウ</t>
    </rPh>
    <rPh sb="11" eb="13">
      <t>カンジャ</t>
    </rPh>
    <rPh sb="13" eb="14">
      <t>スウ</t>
    </rPh>
    <phoneticPr fontId="4"/>
  </si>
  <si>
    <t>●年間の相談総件数（令和３年１月１日～令和３年12月31日）</t>
    <rPh sb="1" eb="3">
      <t>ネンカン</t>
    </rPh>
    <rPh sb="4" eb="6">
      <t>ソウダン</t>
    </rPh>
    <rPh sb="6" eb="7">
      <t>ソウ</t>
    </rPh>
    <rPh sb="7" eb="9">
      <t>ケンスウ</t>
    </rPh>
    <phoneticPr fontId="4"/>
  </si>
  <si>
    <t>１．相談件数（令和３年１月１日～令和３年12月31日）</t>
  </si>
  <si>
    <t>●以下の内容についてそれぞれ相談件数を記載してください。（令和３年１月１日～令和３年12月31日）</t>
    <rPh sb="1" eb="3">
      <t>イカ</t>
    </rPh>
    <rPh sb="4" eb="6">
      <t>ナイヨウ</t>
    </rPh>
    <rPh sb="14" eb="16">
      <t>ソウダン</t>
    </rPh>
    <rPh sb="16" eb="18">
      <t>ケンスウ</t>
    </rPh>
    <rPh sb="19" eb="21">
      <t>キサイ</t>
    </rPh>
    <phoneticPr fontId="4"/>
  </si>
  <si>
    <t>　②がん患者の妊よう性温存のための生殖医療を専門とする施設へ紹介した患者の人数（令和３年1月1日～12月31日）</t>
    <rPh sb="4" eb="6">
      <t>カンジャ</t>
    </rPh>
    <rPh sb="7" eb="8">
      <t>ニン</t>
    </rPh>
    <rPh sb="10" eb="11">
      <t>セイ</t>
    </rPh>
    <rPh sb="11" eb="13">
      <t>オンゾン</t>
    </rPh>
    <rPh sb="17" eb="19">
      <t>セイショク</t>
    </rPh>
    <rPh sb="19" eb="21">
      <t>イリョウ</t>
    </rPh>
    <rPh sb="22" eb="24">
      <t>センモン</t>
    </rPh>
    <rPh sb="27" eb="29">
      <t>シセツ</t>
    </rPh>
    <rPh sb="30" eb="32">
      <t>ショウカイ</t>
    </rPh>
    <rPh sb="34" eb="36">
      <t>カンジャ</t>
    </rPh>
    <rPh sb="37" eb="39">
      <t>ニンズウ</t>
    </rPh>
    <rPh sb="43" eb="44">
      <t>ネン</t>
    </rPh>
    <rPh sb="45" eb="46">
      <t>ガツ</t>
    </rPh>
    <rPh sb="46" eb="48">
      <t>ツイタチ</t>
    </rPh>
    <rPh sb="51" eb="52">
      <t>ガツ</t>
    </rPh>
    <rPh sb="54" eb="55">
      <t>ニチ</t>
    </rPh>
    <phoneticPr fontId="4"/>
  </si>
  <si>
    <t>令和４年９月１日現在</t>
    <rPh sb="0" eb="2">
      <t>レイワ</t>
    </rPh>
    <phoneticPr fontId="4"/>
  </si>
  <si>
    <t>臨床試験・治験の問い合わせ窓口（令和４年９月１日現在）</t>
    <rPh sb="0" eb="2">
      <t>リンショウ</t>
    </rPh>
    <rPh sb="2" eb="4">
      <t>シケン</t>
    </rPh>
    <rPh sb="5" eb="7">
      <t>チケン</t>
    </rPh>
    <rPh sb="8" eb="9">
      <t>ト</t>
    </rPh>
    <rPh sb="10" eb="11">
      <t>ア</t>
    </rPh>
    <rPh sb="13" eb="15">
      <t>マドグチ</t>
    </rPh>
    <rPh sb="16" eb="18">
      <t>レイワ</t>
    </rPh>
    <rPh sb="19" eb="20">
      <t>ネン</t>
    </rPh>
    <rPh sb="21" eb="22">
      <t>ゲツ</t>
    </rPh>
    <rPh sb="23" eb="24">
      <t>ヒ</t>
    </rPh>
    <rPh sb="24" eb="26">
      <t>ゲンザイ</t>
    </rPh>
    <phoneticPr fontId="4"/>
  </si>
  <si>
    <t>令和４年９月１日現在</t>
    <rPh sb="0" eb="2">
      <t>レイワ</t>
    </rPh>
    <rPh sb="3" eb="4">
      <t>ネン</t>
    </rPh>
    <phoneticPr fontId="0"/>
  </si>
  <si>
    <t>令和５年○月○○日</t>
    <rPh sb="0" eb="2">
      <t>レイワ</t>
    </rPh>
    <rPh sb="3" eb="4">
      <t>ネン</t>
    </rPh>
    <rPh sb="4" eb="5">
      <t>ヘイネン</t>
    </rPh>
    <rPh sb="5" eb="6">
      <t>ガツ</t>
    </rPh>
    <rPh sb="8" eb="9">
      <t>ニチ</t>
    </rPh>
    <phoneticPr fontId="4"/>
  </si>
  <si>
    <t>（令和３年１月１日～令和３年12月31日）</t>
    <phoneticPr fontId="4"/>
  </si>
  <si>
    <t>患者とその家族が利用可能なインターネット環境の整備状況について、別紙11に記載すること。</t>
    <rPh sb="0" eb="2">
      <t>カンジャ</t>
    </rPh>
    <rPh sb="5" eb="7">
      <t>カゾク</t>
    </rPh>
    <rPh sb="8" eb="10">
      <t>リヨウ</t>
    </rPh>
    <rPh sb="10" eb="12">
      <t>カノウ</t>
    </rPh>
    <rPh sb="20" eb="22">
      <t>カンキョウ</t>
    </rPh>
    <rPh sb="23" eb="25">
      <t>セイビ</t>
    </rPh>
    <rPh sb="25" eb="27">
      <t>ジョウキョウ</t>
    </rPh>
    <rPh sb="32" eb="34">
      <t>ベッシ</t>
    </rPh>
    <rPh sb="37" eb="39">
      <t>キサイ</t>
    </rPh>
    <phoneticPr fontId="4"/>
  </si>
  <si>
    <t>※1 同一患者について、当該期間における同一主傷病に対する複数入院はまとめて、１人と計上する。同一患者について、異なる主傷病に対する入院は
　それぞれ別個に計上する。
　例えば、同一患者が当該期間に同一主傷病で２回入院した場合は１人とする。異なる主傷病で２回入院した場合は２人とする。
　また、一回当たりの入院日数を問わず、入院した患者がその日のうちに退院あるいは死亡した場合も1人として計上する。
　（令和３年１月１日以降の入院について計上する。）
※2 がん患者数等は、がんを主たる病名に確定診断されたものについて計上すること。
※3 年間外来がん患者延べ数は、当年の新来、再来がん患者及び往診、巡回診療、健康診断、人間ドック等を行い、診療録の作成または記載の追加を行ったがん患者の延べ数を記入する。同一患者が2つ以上の診療科を受診し、それぞれの診療科で診療録の作成または記載の追加を行った場合、それぞれの外来患者として計上する。</t>
    <rPh sb="94" eb="96">
      <t>トウガイ</t>
    </rPh>
    <rPh sb="96" eb="98">
      <t>キカン</t>
    </rPh>
    <rPh sb="99" eb="101">
      <t>ドウイツ</t>
    </rPh>
    <rPh sb="101" eb="102">
      <t>シュ</t>
    </rPh>
    <rPh sb="102" eb="104">
      <t>ショウビョウ</t>
    </rPh>
    <rPh sb="115" eb="116">
      <t>ニン</t>
    </rPh>
    <rPh sb="120" eb="121">
      <t>コト</t>
    </rPh>
    <rPh sb="123" eb="124">
      <t>シュ</t>
    </rPh>
    <rPh sb="124" eb="126">
      <t>ショウビョウ</t>
    </rPh>
    <rPh sb="128" eb="129">
      <t>カイ</t>
    </rPh>
    <rPh sb="129" eb="131">
      <t>ニュウイン</t>
    </rPh>
    <rPh sb="133" eb="135">
      <t>バアイ</t>
    </rPh>
    <rPh sb="137" eb="138">
      <t>ニン</t>
    </rPh>
    <rPh sb="147" eb="149">
      <t>イッカイ</t>
    </rPh>
    <rPh sb="149" eb="150">
      <t>ア</t>
    </rPh>
    <rPh sb="153" eb="155">
      <t>ニュウイン</t>
    </rPh>
    <rPh sb="155" eb="157">
      <t>ニッスウ</t>
    </rPh>
    <rPh sb="158" eb="159">
      <t>ト</t>
    </rPh>
    <rPh sb="190" eb="191">
      <t>ニン</t>
    </rPh>
    <rPh sb="202" eb="204">
      <t>レイワ</t>
    </rPh>
    <rPh sb="205" eb="206">
      <t>ネン</t>
    </rPh>
    <rPh sb="207" eb="208">
      <t>ガツ</t>
    </rPh>
    <rPh sb="209" eb="210">
      <t>ニチ</t>
    </rPh>
    <rPh sb="210" eb="212">
      <t>イコウ</t>
    </rPh>
    <rPh sb="213" eb="215">
      <t>ニュウイン</t>
    </rPh>
    <rPh sb="219" eb="221">
      <t>ケイジョウ</t>
    </rPh>
    <rPh sb="246" eb="248">
      <t>カクテイ</t>
    </rPh>
    <rPh sb="248" eb="250">
      <t>シンダン</t>
    </rPh>
    <rPh sb="270" eb="272">
      <t>ネンカン</t>
    </rPh>
    <rPh sb="278" eb="279">
      <t>ノ</t>
    </rPh>
    <rPh sb="343" eb="344">
      <t>ノ</t>
    </rPh>
    <phoneticPr fontId="4"/>
  </si>
  <si>
    <t>年間入院患者数※1</t>
    <rPh sb="0" eb="2">
      <t>ネンカン</t>
    </rPh>
    <rPh sb="2" eb="4">
      <t>ニュウイン</t>
    </rPh>
    <rPh sb="4" eb="6">
      <t>カンジャ</t>
    </rPh>
    <rPh sb="6" eb="7">
      <t>スウ</t>
    </rPh>
    <phoneticPr fontId="4"/>
  </si>
  <si>
    <t>年間入院がん患者数※2</t>
    <rPh sb="0" eb="2">
      <t>ネンカン</t>
    </rPh>
    <rPh sb="2" eb="4">
      <t>ニュウイン</t>
    </rPh>
    <rPh sb="6" eb="8">
      <t>カンジャ</t>
    </rPh>
    <rPh sb="8" eb="9">
      <t>スウ</t>
    </rPh>
    <phoneticPr fontId="4"/>
  </si>
  <si>
    <t>年間入院患者数に占めるがん患者の割合</t>
    <rPh sb="0" eb="2">
      <t>ネンカン</t>
    </rPh>
    <rPh sb="2" eb="4">
      <t>ニュウイン</t>
    </rPh>
    <rPh sb="4" eb="6">
      <t>カンジャ</t>
    </rPh>
    <rPh sb="6" eb="7">
      <t>スウ</t>
    </rPh>
    <rPh sb="8" eb="9">
      <t>シ</t>
    </rPh>
    <rPh sb="13" eb="15">
      <t>カンジャ</t>
    </rPh>
    <rPh sb="16" eb="18">
      <t>ワリアイ</t>
    </rPh>
    <phoneticPr fontId="4"/>
  </si>
  <si>
    <t>年間外来がん患者延べ数※3</t>
    <rPh sb="0" eb="2">
      <t>ネンカン</t>
    </rPh>
    <rPh sb="2" eb="4">
      <t>ガイライ</t>
    </rPh>
    <rPh sb="6" eb="8">
      <t>カンジャ</t>
    </rPh>
    <rPh sb="8" eb="9">
      <t>ノ</t>
    </rPh>
    <rPh sb="10" eb="11">
      <t>カズ</t>
    </rPh>
    <phoneticPr fontId="4"/>
  </si>
  <si>
    <t>年間院内死亡がん患者数</t>
    <rPh sb="0" eb="2">
      <t>ねんかん</t>
    </rPh>
    <rPh sb="2" eb="4">
      <t>いんない</t>
    </rPh>
    <rPh sb="4" eb="6">
      <t>しぼう</t>
    </rPh>
    <rPh sb="8" eb="11">
      <t>かんじゃすう</t>
    </rPh>
    <phoneticPr fontId="4" type="Hiragana"/>
  </si>
  <si>
    <t xml:space="preserve">患者数等 </t>
    <phoneticPr fontId="4"/>
  </si>
  <si>
    <t>（期間：令和３年１月1日～12月31日）</t>
    <rPh sb="1" eb="3">
      <t>きかん</t>
    </rPh>
    <rPh sb="4" eb="6">
      <t>れいわ</t>
    </rPh>
    <rPh sb="7" eb="8">
      <t>ねん</t>
    </rPh>
    <rPh sb="9" eb="10">
      <t>がつ</t>
    </rPh>
    <rPh sb="11" eb="12">
      <t>にち</t>
    </rPh>
    <rPh sb="15" eb="16">
      <t>がつ</t>
    </rPh>
    <rPh sb="18" eb="19">
      <t>にち</t>
    </rPh>
    <phoneticPr fontId="4" type="Hiragana"/>
  </si>
  <si>
    <t>病理診断</t>
    <phoneticPr fontId="4"/>
  </si>
  <si>
    <t>細胞診診断</t>
    <phoneticPr fontId="4" type="Hiragana"/>
  </si>
  <si>
    <t>病理組織迅速組織顕微鏡検査</t>
    <phoneticPr fontId="4" type="Hiragana"/>
  </si>
  <si>
    <t>（期間：令和３年１月１日～12月31日）</t>
    <rPh sb="1" eb="3">
      <t>きかん</t>
    </rPh>
    <rPh sb="4" eb="6">
      <t>れいわ</t>
    </rPh>
    <rPh sb="7" eb="8">
      <t>ねん</t>
    </rPh>
    <rPh sb="9" eb="10">
      <t>がつ</t>
    </rPh>
    <rPh sb="11" eb="12">
      <t>にち</t>
    </rPh>
    <rPh sb="15" eb="16">
      <t>がつ</t>
    </rPh>
    <rPh sb="18" eb="19">
      <t>にち</t>
    </rPh>
    <phoneticPr fontId="4" type="Hiragana"/>
  </si>
  <si>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</si>
  <si>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放射線治療に携わる常勤の診療放射線技師の人数</t>
    <rPh sb="9" eb="11">
      <t>ジョウキン</t>
    </rPh>
    <rPh sb="20" eb="22">
      <t>ニンズウ</t>
    </rPh>
    <phoneticPr fontId="4"/>
  </si>
  <si>
    <t>放射線治療に携わる常勤診療放射線技師が2人以上である</t>
    <rPh sb="9" eb="11">
      <t>ジョウキン</t>
    </rPh>
    <rPh sb="20" eb="21">
      <t>ニン</t>
    </rPh>
    <rPh sb="21" eb="23">
      <t>イジョウ</t>
    </rPh>
    <phoneticPr fontId="4"/>
  </si>
  <si>
    <t>イに規定するスクリーニングを行った上で、歯科医師や薬剤師、看護師、管理栄養士、歯科衛生士、理学療法士、作業療法士、言語聴覚士、社会福祉士等の専門的多職種の参加を必要に応じて求めている。</t>
    <phoneticPr fontId="4"/>
  </si>
  <si>
    <r>
      <t>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※専任の人数には、専従も含めて記載すること。</t>
    </r>
    <rPh sb="233" eb="235">
      <t>センニン</t>
    </rPh>
    <rPh sb="236" eb="238">
      <t>ニンズウ</t>
    </rPh>
    <rPh sb="241" eb="243">
      <t>センジュウ</t>
    </rPh>
    <rPh sb="244" eb="245">
      <t>フク</t>
    </rPh>
    <rPh sb="247" eb="249">
      <t>キサイ</t>
    </rPh>
    <phoneticPr fontId="4"/>
  </si>
  <si>
    <t>緩和ケアチームに協力する薬剤師の人数（他部署との兼任可）</t>
    <rPh sb="19" eb="22">
      <t>タブショ</t>
    </rPh>
    <rPh sb="24" eb="26">
      <t>ケンニン</t>
    </rPh>
    <rPh sb="26" eb="27">
      <t>カ</t>
    </rPh>
    <phoneticPr fontId="4"/>
  </si>
  <si>
    <t>集中治療室を設置している。</t>
  </si>
  <si>
    <t>病棟、外来、外来化学療法室等に、集学的治療等の内容や治療前後の生活における注意点などに関して、冊子や視聴覚教材などを用いてがん患者およびその家族が自主的に確認できる環境を整備している。</t>
    <phoneticPr fontId="4"/>
  </si>
  <si>
    <t>（１）①または②を概ね満たしている。（「概ね」とは９割を指す）</t>
    <rPh sb="9" eb="10">
      <t>オオム</t>
    </rPh>
    <rPh sb="20" eb="21">
      <t>オオム</t>
    </rPh>
    <rPh sb="26" eb="27">
      <t>ワリ</t>
    </rPh>
    <rPh sb="28" eb="29">
      <t>サ</t>
    </rPh>
    <phoneticPr fontId="4"/>
  </si>
  <si>
    <t>当該２次医療圏に居住するがん患者の診療実績の割合
（分母は別添のとおり）</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</si>
  <si>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がんに関する相談に対する体制について、別紙9に記載すること。</t>
    <rPh sb="3" eb="4">
      <t>カン</t>
    </rPh>
    <rPh sb="6" eb="8">
      <t>ソウダン</t>
    </rPh>
    <rPh sb="9" eb="10">
      <t>タイ</t>
    </rPh>
    <rPh sb="12" eb="14">
      <t>タイセイ</t>
    </rPh>
    <rPh sb="19" eb="21">
      <t>ベッシ</t>
    </rPh>
    <rPh sb="23" eb="25">
      <t>キサイ</t>
    </rPh>
    <phoneticPr fontId="4"/>
  </si>
  <si>
    <r>
      <t>がん疼痛や呼吸困難などに対する症状緩和や医療用麻薬の適正使用を目的とした院内マニュアルを整備すると共に、</t>
    </r>
    <r>
      <rPr>
        <sz val="7"/>
        <rFont val="ＭＳ Ｐゴシック"/>
        <family val="3"/>
        <charset val="128"/>
      </rPr>
      <t>実効性のある診療体制を整備している。</t>
    </r>
    <phoneticPr fontId="4"/>
  </si>
  <si>
    <t>院内がん登録数（入院、外来は問わない自施設初回治療開始分：症例区分20および30）年間５００件以上（令和３年１月１日～令和３年12月31日）</t>
    <rPh sb="25" eb="27">
      <t>カイシ</t>
    </rPh>
    <rPh sb="53" eb="54">
      <t>ネン</t>
    </rPh>
    <rPh sb="55" eb="56">
      <t>ガツ</t>
    </rPh>
    <rPh sb="57" eb="58">
      <t>ニチ</t>
    </rPh>
    <rPh sb="62" eb="63">
      <t>ネン</t>
    </rPh>
    <rPh sb="65" eb="66">
      <t>ガツ</t>
    </rPh>
    <rPh sb="68" eb="69">
      <t>ニチ</t>
    </rPh>
    <phoneticPr fontId="4"/>
  </si>
  <si>
    <t>悪性腫瘍の手術件数　年間４００件以上（令和３年１月１日～令和３年12月31日）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</si>
  <si>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年間１，０００人以上（令和３年１月１日～令和３年12月31日）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51" eb="52">
      <t>カカ</t>
    </rPh>
    <rPh sb="53" eb="55">
      <t>ヤクブツ</t>
    </rPh>
    <rPh sb="55" eb="57">
      <t>リョウホウ</t>
    </rPh>
    <rPh sb="102" eb="105">
      <t>カンジャスウ</t>
    </rPh>
    <rPh sb="120" eb="121">
      <t>ニン</t>
    </rPh>
    <rPh sb="124" eb="126">
      <t>ケイジョウ</t>
    </rPh>
    <phoneticPr fontId="4"/>
  </si>
  <si>
    <t>放射線治療のべ患者数　年間２００人以上（令和３年１月１日～令和３年12月31日）
※放射線治療とは医科点数表第2章第12部の放射線治療に含まれるものとする。ただし、血液照射は除く。なお、患者数については複数部位照射する場合でも、一連の治療計画であれば1人として計上する。</t>
    <rPh sb="42" eb="45">
      <t>ホウシャセン</t>
    </rPh>
    <rPh sb="45" eb="47">
      <t>チリョウ</t>
    </rPh>
    <rPh sb="93" eb="96">
      <t>カンジャスウ</t>
    </rPh>
    <rPh sb="101" eb="103">
      <t>フクスウ</t>
    </rPh>
    <rPh sb="103" eb="105">
      <t>ブイ</t>
    </rPh>
    <rPh sb="105" eb="107">
      <t>ショウシャ</t>
    </rPh>
    <rPh sb="109" eb="111">
      <t>バアイ</t>
    </rPh>
    <rPh sb="114" eb="116">
      <t>イチレン</t>
    </rPh>
    <rPh sb="117" eb="119">
      <t>チリョウ</t>
    </rPh>
    <rPh sb="119" eb="121">
      <t>ケイカク</t>
    </rPh>
    <rPh sb="126" eb="127">
      <t>ニン</t>
    </rPh>
    <rPh sb="130" eb="132">
      <t>ケイジョウ</t>
    </rPh>
    <phoneticPr fontId="4"/>
  </si>
  <si>
    <t>緩和ケアチームの新規介入患者数　年間５０人以上（令和３年１月１日～令和３年12月31日）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</si>
  <si>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指定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rPh sb="174" eb="176">
      <t>シテイ</t>
    </rPh>
    <phoneticPr fontId="4"/>
  </si>
  <si>
    <r>
      <t>１年以上自施設に所属するがん診療に携わる医師・歯科医師の人</t>
    </r>
    <r>
      <rPr>
        <sz val="7"/>
        <color theme="1"/>
        <rFont val="ＭＳ Ｐゴシック"/>
        <family val="3"/>
        <charset val="128"/>
      </rPr>
      <t>数（臨床研修医を除く）</t>
    </r>
    <rPh sb="31" eb="33">
      <t>リンショウ</t>
    </rPh>
    <rPh sb="33" eb="36">
      <t>ケンシュウイ</t>
    </rPh>
    <rPh sb="37" eb="38">
      <t>ノゾ</t>
    </rPh>
    <phoneticPr fontId="4"/>
  </si>
  <si>
    <t>せ</t>
    <phoneticPr fontId="4"/>
  </si>
  <si>
    <t>ツ</t>
    <phoneticPr fontId="4"/>
  </si>
  <si>
    <t>①</t>
    <phoneticPr fontId="4"/>
  </si>
  <si>
    <t>相談支援を行う機能を有する部門（以下「相談支援センター」という。）を設置し、①から⑧までの体制を確保した上で、がん患者や家族等が持つ医療や療養棟の課題に関して、相談支援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34" eb="36">
      <t>セッチ</t>
    </rPh>
    <rPh sb="45" eb="47">
      <t>タイセイ</t>
    </rPh>
    <rPh sb="48" eb="50">
      <t>カクホ</t>
    </rPh>
    <rPh sb="52" eb="53">
      <t>ウエ</t>
    </rPh>
    <rPh sb="57" eb="59">
      <t>カンジャ</t>
    </rPh>
    <rPh sb="60" eb="62">
      <t>カゾク</t>
    </rPh>
    <rPh sb="62" eb="63">
      <t>トウ</t>
    </rPh>
    <rPh sb="64" eb="65">
      <t>モ</t>
    </rPh>
    <rPh sb="66" eb="68">
      <t>イリョウ</t>
    </rPh>
    <rPh sb="69" eb="72">
      <t>リョウヨウトウ</t>
    </rPh>
    <rPh sb="73" eb="75">
      <t>カダイ</t>
    </rPh>
    <rPh sb="76" eb="77">
      <t>カン</t>
    </rPh>
    <rPh sb="80" eb="82">
      <t>ソウダン</t>
    </rPh>
    <rPh sb="82" eb="84">
      <t>シエン</t>
    </rPh>
    <rPh sb="85" eb="86">
      <t>オコナ</t>
    </rPh>
    <phoneticPr fontId="4"/>
  </si>
  <si>
    <t>相談支援センターは「がん相談支援センター」と表記している。（病院固有の名称との併記も可。）</t>
    <phoneticPr fontId="4"/>
  </si>
  <si>
    <t>相談支援センターにおける相談支援の相談件数と相談支援内容について別紙7に記載すること。</t>
    <phoneticPr fontId="4"/>
  </si>
  <si>
    <t>相談支援センターの相談対応状況について別紙8に記載すること。</t>
    <phoneticPr fontId="4"/>
  </si>
  <si>
    <t>i</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</si>
  <si>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0" eb="2">
      <t>ソシキ</t>
    </rPh>
    <rPh sb="2" eb="3">
      <t>ジョウ</t>
    </rPh>
    <rPh sb="3" eb="5">
      <t>メイカク</t>
    </rPh>
    <rPh sb="6" eb="8">
      <t>イチ</t>
    </rPh>
    <rPh sb="13" eb="15">
      <t>イリョウ</t>
    </rPh>
    <rPh sb="16" eb="17">
      <t>カカ</t>
    </rPh>
    <rPh sb="18" eb="20">
      <t>アンゼン</t>
    </rPh>
    <rPh sb="20" eb="22">
      <t>カンリ</t>
    </rPh>
    <rPh sb="23" eb="24">
      <t>オコナ</t>
    </rPh>
    <rPh sb="25" eb="27">
      <t>ブモン</t>
    </rPh>
    <rPh sb="28" eb="30">
      <t>イカ</t>
    </rPh>
    <rPh sb="31" eb="33">
      <t>イリョウ</t>
    </rPh>
    <rPh sb="33" eb="35">
      <t>アンゼン</t>
    </rPh>
    <rPh sb="35" eb="37">
      <t>カンリ</t>
    </rPh>
    <rPh sb="37" eb="39">
      <t>ブモン</t>
    </rPh>
    <rPh sb="46" eb="48">
      <t>セッチ</t>
    </rPh>
    <rPh sb="50" eb="52">
      <t>ビョウイン</t>
    </rPh>
    <rPh sb="52" eb="54">
      <t>イッタイ</t>
    </rPh>
    <rPh sb="57" eb="59">
      <t>イリョウ</t>
    </rPh>
    <rPh sb="59" eb="61">
      <t>アンゼン</t>
    </rPh>
    <rPh sb="61" eb="63">
      <t>タイサク</t>
    </rPh>
    <rPh sb="64" eb="65">
      <t>コウ</t>
    </rPh>
    <rPh sb="70" eb="72">
      <t>トウガイ</t>
    </rPh>
    <rPh sb="72" eb="74">
      <t>ブモン</t>
    </rPh>
    <rPh sb="75" eb="76">
      <t>チョウ</t>
    </rPh>
    <rPh sb="79" eb="81">
      <t>ジョウキン</t>
    </rPh>
    <rPh sb="82" eb="84">
      <t>イシ</t>
    </rPh>
    <rPh sb="85" eb="87">
      <t>ハイチ</t>
    </rPh>
    <phoneticPr fontId="4"/>
  </si>
  <si>
    <r>
      <t>自施設の診療機能や診療実績、地域連携に関する実績や活動状況の他、がん患者の療養生活の質について把握・評価し、課題認識を院内の関係者で共有した上で、組織的な改善策を講じている。（詳</t>
    </r>
    <r>
      <rPr>
        <sz val="7"/>
        <color rgb="FF002060"/>
        <rFont val="ＭＳ Ｐゴシック"/>
        <family val="3"/>
        <charset val="128"/>
      </rPr>
      <t>細を別紙15に記載してください）</t>
    </r>
    <rPh sb="88" eb="90">
      <t>ショウサイ</t>
    </rPh>
    <rPh sb="91" eb="93">
      <t>ベッシ</t>
    </rPh>
    <rPh sb="96" eb="98">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</si>
  <si>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自施設の診療機能や診療実績、地域連携に関する実績や活動状況の他、患者QOLについて把握・評価し、課題認識を院内の関係者で共有した上で、組織的な改善策を講じる体制について別紙15に記載すること。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4" eb="86">
      <t>ベッシ</t>
    </rPh>
    <rPh sb="89" eb="91">
      <t>キサイ</t>
    </rPh>
    <phoneticPr fontId="4"/>
  </si>
  <si>
    <t>医療安全に関する研修、活用している第三者による評価を別紙16に記載すること。</t>
    <rPh sb="0" eb="2">
      <t>イリョウ</t>
    </rPh>
    <rPh sb="2" eb="4">
      <t>アンゼン</t>
    </rPh>
    <rPh sb="5" eb="6">
      <t>カン</t>
    </rPh>
    <rPh sb="8" eb="10">
      <t>ケンシュウ</t>
    </rPh>
    <rPh sb="11" eb="13">
      <t>カツヨウ</t>
    </rPh>
    <rPh sb="26" eb="28">
      <t>ベッシ</t>
    </rPh>
    <rPh sb="31" eb="33">
      <t>キサイ</t>
    </rPh>
    <phoneticPr fontId="4"/>
  </si>
  <si>
    <t>臨床試験、治験に関する相談窓口について、別紙14に記載すること。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</si>
  <si>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院内がん登録を担当する者の状況について、別紙13に記載すること。</t>
    <rPh sb="7" eb="9">
      <t>タントウ</t>
    </rPh>
    <rPh sb="11" eb="12">
      <t>シャ</t>
    </rPh>
    <rPh sb="13" eb="15">
      <t>ジョウキョウ</t>
    </rPh>
    <rPh sb="20" eb="22">
      <t>ベッシ</t>
    </rPh>
    <rPh sb="25" eb="27">
      <t>キサイ</t>
    </rPh>
    <phoneticPr fontId="4"/>
  </si>
  <si>
    <t>がんの診療に関連した専門外来の患者・医療者向け問い合わせ窓口について、別紙12に記載すること。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</si>
  <si>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通し番号</t>
    <rPh sb="0" eb="1">
      <t>トオ</t>
    </rPh>
    <rPh sb="2" eb="4">
      <t>バンゴウ</t>
    </rPh>
    <phoneticPr fontId="4"/>
  </si>
  <si>
    <t>充足見込み時期</t>
    <rPh sb="0" eb="2">
      <t>ジュウソク</t>
    </rPh>
    <rPh sb="2" eb="4">
      <t>ミコ</t>
    </rPh>
    <rPh sb="5" eb="7">
      <t>ジキ</t>
    </rPh>
    <phoneticPr fontId="4"/>
  </si>
  <si>
    <t>様式２（機能別）の該当指定要件のA、Ｂのうち満たしていない項目について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</si>
  <si>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※様式２（機能別）の該当指定要件のA、Ｂのうち満たしていない項目について、満たしていない項目とその理由と今後の見通し等について具体的に記載してください。
※通し番号については、様式２（機能別）シートのＰ列の番号を記入してください。</t>
    <rPh sb="52" eb="54">
      <t>コンゴ</t>
    </rPh>
    <rPh sb="55" eb="57">
      <t>ミトオ</t>
    </rPh>
    <rPh sb="58" eb="59">
      <t>トウ</t>
    </rPh>
    <rPh sb="63" eb="66">
      <t>グタイテキ</t>
    </rPh>
    <rPh sb="78" eb="79">
      <t>トオ</t>
    </rPh>
    <rPh sb="80" eb="82">
      <t>バンゴウ</t>
    </rPh>
    <rPh sb="88" eb="90">
      <t>ヨウシキ</t>
    </rPh>
    <rPh sb="92" eb="94">
      <t>キノウ</t>
    </rPh>
    <rPh sb="94" eb="95">
      <t>ベツ</t>
    </rPh>
    <rPh sb="101" eb="102">
      <t>レツ</t>
    </rPh>
    <rPh sb="103" eb="105">
      <t>バンゴウ</t>
    </rPh>
    <rPh sb="106" eb="108">
      <t>キニュウ</t>
    </rPh>
    <phoneticPr fontId="4"/>
  </si>
  <si>
    <t>現状の説明、対応</t>
    <rPh sb="0" eb="2">
      <t>ゲンジョウ</t>
    </rPh>
    <rPh sb="3" eb="5">
      <t>セツメイ</t>
    </rPh>
    <rPh sb="6" eb="8">
      <t>タイオウ</t>
    </rPh>
    <phoneticPr fontId="4"/>
  </si>
  <si>
    <t>令和４年９月１日時点で満たせていない要件</t>
    <rPh sb="0" eb="2">
      <t>レイワ</t>
    </rPh>
    <rPh sb="3" eb="4">
      <t>ネン</t>
    </rPh>
    <rPh sb="5" eb="6">
      <t>ガツ</t>
    </rPh>
    <rPh sb="7" eb="8">
      <t>ニチ</t>
    </rPh>
    <rPh sb="8" eb="10">
      <t>ジテン</t>
    </rPh>
    <rPh sb="11" eb="12">
      <t>ミ</t>
    </rPh>
    <rPh sb="18" eb="20">
      <t>ヨウケン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</si>
</sst>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Red]\(#,##0\)"/>
    <numFmt numFmtId="178" formatCode="[&lt;=999]000;[&lt;=9999]000\-00;000\-0000"/>
    <numFmt numFmtId="179" formatCode="[$-411]ggge&quot;年&quot;m&quot;月&quot;d&quot;日&quot;;@"/>
    <numFmt numFmtId="180" formatCode="0_ "/>
    <numFmt numFmtId="181" formatCode=";;;"/>
    <numFmt numFmtId="182" formatCode="#,###"/>
    <numFmt numFmtId="183" formatCode="0.0%"/>
    <numFmt numFmtId="184" formatCode="#,##0.0_);[Red]\(#,##0.0\)"/>
    <numFmt numFmtId="185" formatCode="&quot;「A」項目の充足状況・・・　&quot;General"/>
    <numFmt numFmtId="186" formatCode="&quot;「B」項目の充足状況・・・　&quot;General"/>
    <numFmt numFmtId="187" formatCode="&quot;「C」項目の充足状況・・・　&quot;General"/>
  </numFmts>
  <fonts count="94"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z val="7"/>
      <color indexed="10"/>
      <name val="ＭＳ Ｐゴシック"/>
      <family val="3"/>
      <charset val="128"/>
    </font>
    <font>
      <b/>
      <sz val="8"/>
      <color indexed="10"/>
      <name val="ＭＳ Ｐゴシック"/>
      <family val="3"/>
      <charset val="128"/>
    </font>
    <font>
      <sz val="12"/>
      <color indexed="10"/>
      <name val="ＭＳ Ｐゴシック"/>
      <family val="3"/>
      <charset val="128"/>
    </font>
    <font>
      <sz val="12"/>
      <color indexed="6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strike/>
      <sz val="6"/>
      <color rgb="FFFF0000"/>
      <name val="ＭＳ Ｐゴシック"/>
      <family val="3"/>
      <charset val="128"/>
    </font>
    <font>
      <sz val="8"/>
      <color rgb="FFC00000"/>
      <name val="ＭＳ Ｐゴシック"/>
      <family val="3"/>
      <charset val="128"/>
    </font>
    <font>
      <b/>
      <sz val="6"/>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9"/>
      <color rgb="FFFF0000"/>
      <name val="ＭＳ Ｐゴシック"/>
      <family val="3"/>
      <charset val="128"/>
    </font>
    <font>
      <b/>
      <u/>
      <sz val="7"/>
      <color rgb="FFFF0000"/>
      <name val="ＭＳ Ｐゴシック"/>
      <family val="3"/>
      <charset val="128"/>
    </font>
    <font>
      <sz val="14"/>
      <color rgb="FF0070C0"/>
      <name val="ＭＳ Ｐゴシック"/>
      <family val="3"/>
      <charset val="128"/>
    </font>
    <font>
      <u/>
      <sz val="7"/>
      <name val="ＭＳ Ｐゴシック"/>
      <family val="3"/>
      <charset val="128"/>
    </font>
    <font>
      <sz val="7"/>
      <color rgb="FF002060"/>
      <name val="ＭＳ Ｐゴシック"/>
      <family val="3"/>
      <charset val="128"/>
    </font>
  </fonts>
  <fills count="53">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26"/>
        <bgColor indexed="64"/>
      </patternFill>
    </fill>
    <fill>
      <patternFill patternType="solid">
        <fgColor indexed="47"/>
        <bgColor indexed="9"/>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3" tint="0.59999389629810485"/>
        <bgColor indexed="64"/>
      </patternFill>
    </fill>
  </fills>
  <borders count="2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style="thin">
        <color indexed="64"/>
      </top>
      <bottom/>
      <diagonal/>
    </border>
    <border>
      <left/>
      <right/>
      <top style="thin">
        <color indexed="64"/>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medium">
        <color indexed="64"/>
      </right>
      <top style="hair">
        <color theme="1"/>
      </top>
      <bottom style="hair">
        <color theme="1"/>
      </bottom>
      <diagonal/>
    </border>
    <border>
      <left style="hair">
        <color theme="1"/>
      </left>
      <right style="medium">
        <color indexed="64"/>
      </right>
      <top style="hair">
        <color theme="1"/>
      </top>
      <bottom style="hair">
        <color theme="1"/>
      </bottom>
      <diagonal/>
    </border>
    <border>
      <left/>
      <right style="hair">
        <color indexed="64"/>
      </right>
      <top/>
      <bottom style="hair">
        <color theme="1"/>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dotted">
        <color auto="1"/>
      </top>
      <bottom style="dotted">
        <color auto="1"/>
      </bottom>
      <diagonal/>
    </border>
    <border>
      <left style="hair">
        <color indexed="64"/>
      </left>
      <right style="hair">
        <color theme="1"/>
      </right>
      <top style="hair">
        <color indexed="64"/>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style="thin">
        <color indexed="57"/>
      </right>
      <top style="thin">
        <color indexed="57"/>
      </top>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theme="1"/>
      </bottom>
      <diagonal/>
    </border>
    <border>
      <left/>
      <right style="thin">
        <color indexed="64"/>
      </right>
      <top/>
      <bottom style="hair">
        <color theme="1"/>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57"/>
      </left>
      <right style="thin">
        <color indexed="57"/>
      </right>
      <top style="thin">
        <color indexed="57"/>
      </top>
      <bottom style="thin">
        <color indexed="57"/>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style="dotted">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s>
  <cellStyleXfs count="21">
    <xf numFmtId="0" fontId="0" fillId="0" borderId="0">
      <alignment vertical="center"/>
    </xf>
    <xf numFmtId="0" fontId="43"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4" fillId="0" borderId="0"/>
    <xf numFmtId="0" fontId="3" fillId="0" borderId="0">
      <alignment vertical="center"/>
    </xf>
    <xf numFmtId="0" fontId="44" fillId="0" borderId="0"/>
    <xf numFmtId="0" fontId="44"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9" fillId="45" borderId="0" applyNumberFormat="0" applyBorder="0" applyAlignment="0" applyProtection="0">
      <alignment vertical="center"/>
    </xf>
    <xf numFmtId="0" fontId="74" fillId="44" borderId="0" applyNumberFormat="0" applyBorder="0" applyAlignment="0" applyProtection="0">
      <alignment vertical="center"/>
    </xf>
  </cellStyleXfs>
  <cellXfs count="1818">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5" fillId="8" borderId="1" xfId="0" applyFont="1" applyFill="1" applyBorder="1" applyAlignment="1" applyProtection="1">
      <alignment horizontal="center" vertical="center"/>
      <protection locked="0"/>
    </xf>
    <xf numFmtId="0" fontId="25" fillId="8" borderId="2" xfId="0" applyFont="1" applyFill="1" applyBorder="1" applyAlignment="1" applyProtection="1">
      <alignment horizontal="center" vertical="center"/>
      <protection locked="0"/>
    </xf>
    <xf numFmtId="0" fontId="25"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horizontal="right" vertical="center" wrapText="1"/>
    </xf>
    <xf numFmtId="49" fontId="25" fillId="0" borderId="0" xfId="0" applyNumberFormat="1" applyFont="1" applyFill="1" applyBorder="1" applyAlignment="1" applyProtection="1">
      <alignment vertical="center"/>
    </xf>
    <xf numFmtId="0" fontId="25" fillId="0" borderId="0" xfId="0" applyFont="1" applyFill="1" applyAlignment="1" applyProtection="1">
      <alignment vertical="center"/>
    </xf>
    <xf numFmtId="0" fontId="25" fillId="0" borderId="0" xfId="0" applyFont="1" applyFill="1" applyBorder="1" applyAlignment="1" applyProtection="1">
      <alignment vertical="center"/>
    </xf>
    <xf numFmtId="0" fontId="25"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5" fillId="0" borderId="10" xfId="0" applyNumberFormat="1" applyFont="1" applyFill="1" applyBorder="1" applyAlignment="1" applyProtection="1">
      <alignment vertical="center"/>
    </xf>
    <xf numFmtId="0" fontId="25" fillId="11" borderId="5" xfId="0" applyFont="1" applyFill="1" applyBorder="1" applyAlignment="1" applyProtection="1">
      <alignment horizontal="center" vertical="center"/>
    </xf>
    <xf numFmtId="0" fontId="25" fillId="11" borderId="9" xfId="0" applyFont="1" applyFill="1" applyBorder="1" applyAlignment="1" applyProtection="1">
      <alignment horizontal="center" vertical="center"/>
    </xf>
    <xf numFmtId="0" fontId="25" fillId="12" borderId="5" xfId="0" applyFont="1" applyFill="1" applyBorder="1" applyAlignment="1" applyProtection="1">
      <alignment horizontal="center" vertical="center"/>
    </xf>
    <xf numFmtId="0" fontId="25" fillId="12" borderId="9" xfId="0" applyFont="1" applyFill="1" applyBorder="1" applyAlignment="1" applyProtection="1">
      <alignment horizontal="center" vertical="center"/>
    </xf>
    <xf numFmtId="0" fontId="25" fillId="13" borderId="5" xfId="0" applyFont="1" applyFill="1" applyBorder="1" applyAlignment="1" applyProtection="1">
      <alignment horizontal="center" vertical="center"/>
    </xf>
    <xf numFmtId="0" fontId="25" fillId="13" borderId="5" xfId="0" applyFont="1" applyFill="1" applyBorder="1" applyAlignment="1" applyProtection="1">
      <alignment horizontal="center" vertical="center" wrapText="1"/>
    </xf>
    <xf numFmtId="0" fontId="25" fillId="13" borderId="9" xfId="0" applyFont="1" applyFill="1" applyBorder="1" applyAlignment="1" applyProtection="1">
      <alignment horizontal="center" vertical="center" wrapText="1"/>
    </xf>
    <xf numFmtId="0" fontId="25" fillId="0" borderId="9" xfId="0" applyFont="1" applyBorder="1" applyAlignment="1" applyProtection="1">
      <alignment horizontal="left" vertical="center" wrapText="1"/>
    </xf>
    <xf numFmtId="0" fontId="25" fillId="0" borderId="20" xfId="0" applyFont="1" applyBorder="1" applyAlignment="1" applyProtection="1">
      <alignment horizontal="center" vertical="center"/>
    </xf>
    <xf numFmtId="0" fontId="29" fillId="0" borderId="9" xfId="0" applyFont="1" applyBorder="1" applyAlignment="1" applyProtection="1">
      <alignment horizontal="left" vertical="center" wrapText="1"/>
    </xf>
    <xf numFmtId="0" fontId="25" fillId="0" borderId="0"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xf>
    <xf numFmtId="0" fontId="25" fillId="0" borderId="23" xfId="0" applyFont="1" applyFill="1" applyBorder="1" applyAlignment="1" applyProtection="1">
      <alignment horizontal="center" vertical="center"/>
    </xf>
    <xf numFmtId="0" fontId="25" fillId="0" borderId="24" xfId="0" applyFont="1" applyBorder="1" applyAlignment="1" applyProtection="1">
      <alignment vertical="center" shrinkToFit="1"/>
    </xf>
    <xf numFmtId="0" fontId="25" fillId="0" borderId="25" xfId="0" applyFont="1" applyFill="1" applyBorder="1" applyAlignment="1" applyProtection="1">
      <alignment horizontal="center" vertical="center"/>
    </xf>
    <xf numFmtId="0" fontId="25" fillId="12" borderId="10" xfId="0" applyFont="1" applyFill="1" applyBorder="1" applyAlignment="1" applyProtection="1">
      <alignment horizontal="center" vertical="center"/>
    </xf>
    <xf numFmtId="0" fontId="25" fillId="11" borderId="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25" fillId="12" borderId="0" xfId="0" applyFont="1" applyFill="1" applyBorder="1" applyAlignment="1" applyProtection="1">
      <alignment horizontal="center" vertical="center"/>
    </xf>
    <xf numFmtId="0" fontId="25" fillId="0" borderId="31" xfId="0" applyFont="1" applyBorder="1" applyAlignment="1" applyProtection="1">
      <alignment horizontal="center" vertical="center"/>
    </xf>
    <xf numFmtId="0" fontId="25" fillId="0" borderId="31"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25"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6" fillId="14"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13" fillId="0" borderId="0" xfId="0" applyFont="1" applyAlignment="1" applyProtection="1">
      <alignment vertical="center"/>
    </xf>
    <xf numFmtId="0" fontId="0" fillId="0" borderId="0" xfId="0" applyFont="1" applyBorder="1" applyAlignment="1" applyProtection="1">
      <alignment horizontal="left" vertical="center" wrapText="1"/>
    </xf>
    <xf numFmtId="0" fontId="25" fillId="0" borderId="0" xfId="0" applyFont="1" applyFill="1" applyBorder="1" applyAlignment="1" applyProtection="1">
      <alignment horizontal="left" vertical="center"/>
    </xf>
    <xf numFmtId="0" fontId="4" fillId="0" borderId="0" xfId="0" applyFont="1" applyBorder="1" applyAlignment="1" applyProtection="1">
      <alignment horizontal="right" vertical="center" wrapText="1"/>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5" fillId="12" borderId="11" xfId="0" applyFont="1" applyFill="1" applyBorder="1" applyAlignment="1" applyProtection="1">
      <alignment horizontal="center" vertical="center"/>
    </xf>
    <xf numFmtId="0" fontId="25" fillId="12" borderId="30" xfId="0" applyFont="1" applyFill="1" applyBorder="1" applyAlignment="1" applyProtection="1">
      <alignment horizontal="center" vertical="center"/>
    </xf>
    <xf numFmtId="0" fontId="25" fillId="0" borderId="9" xfId="0" applyFont="1" applyBorder="1" applyAlignment="1" applyProtection="1">
      <alignment horizontal="left" vertical="center" shrinkToFit="1"/>
    </xf>
    <xf numFmtId="0" fontId="25" fillId="0" borderId="42" xfId="0" applyFont="1" applyBorder="1" applyAlignment="1" applyProtection="1">
      <alignment horizontal="left" vertical="center" shrinkToFit="1"/>
    </xf>
    <xf numFmtId="0" fontId="25" fillId="0" borderId="9" xfId="0" applyFont="1" applyFill="1" applyBorder="1" applyAlignment="1" applyProtection="1">
      <alignment horizontal="left" vertical="center" shrinkToFit="1"/>
    </xf>
    <xf numFmtId="0" fontId="25"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4"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5" fillId="0" borderId="11" xfId="0" applyNumberFormat="1" applyFont="1" applyFill="1" applyBorder="1" applyAlignment="1" applyProtection="1">
      <alignment vertical="center"/>
    </xf>
    <xf numFmtId="49" fontId="25" fillId="11" borderId="10" xfId="0" applyNumberFormat="1" applyFont="1" applyFill="1" applyBorder="1" applyAlignment="1" applyProtection="1">
      <alignment vertical="center"/>
    </xf>
    <xf numFmtId="0" fontId="25" fillId="11" borderId="5" xfId="0" applyFont="1" applyFill="1" applyBorder="1" applyAlignment="1" applyProtection="1">
      <alignment vertical="center" wrapText="1"/>
    </xf>
    <xf numFmtId="49" fontId="25" fillId="12" borderId="0" xfId="0" applyNumberFormat="1" applyFont="1" applyFill="1" applyBorder="1" applyAlignment="1" applyProtection="1">
      <alignment vertical="center"/>
    </xf>
    <xf numFmtId="0" fontId="25" fillId="12" borderId="5" xfId="0" applyFont="1" applyFill="1" applyBorder="1" applyAlignment="1" applyProtection="1">
      <alignment vertical="center" wrapText="1"/>
    </xf>
    <xf numFmtId="49" fontId="25" fillId="13" borderId="5" xfId="0" applyNumberFormat="1" applyFont="1" applyFill="1" applyBorder="1" applyAlignment="1" applyProtection="1">
      <alignment vertical="center"/>
    </xf>
    <xf numFmtId="49" fontId="25" fillId="13" borderId="5" xfId="0" applyNumberFormat="1" applyFont="1" applyFill="1" applyBorder="1" applyAlignment="1" applyProtection="1">
      <alignment vertical="center" wrapText="1"/>
    </xf>
    <xf numFmtId="0" fontId="25" fillId="13" borderId="5" xfId="0" applyFont="1" applyFill="1" applyBorder="1" applyAlignment="1" applyProtection="1">
      <alignment vertical="center"/>
    </xf>
    <xf numFmtId="49" fontId="25" fillId="12" borderId="5" xfId="0" applyNumberFormat="1" applyFont="1" applyFill="1" applyBorder="1" applyAlignment="1" applyProtection="1">
      <alignment vertical="center"/>
    </xf>
    <xf numFmtId="49" fontId="25" fillId="11" borderId="5" xfId="0" applyNumberFormat="1" applyFont="1" applyFill="1" applyBorder="1" applyAlignment="1" applyProtection="1">
      <alignment vertical="center"/>
    </xf>
    <xf numFmtId="49" fontId="25" fillId="0" borderId="0" xfId="0" applyNumberFormat="1" applyFont="1" applyAlignment="1" applyProtection="1">
      <alignment vertical="center"/>
    </xf>
    <xf numFmtId="0" fontId="25" fillId="0" borderId="0" xfId="0" applyFont="1" applyAlignment="1" applyProtection="1">
      <alignment vertical="center" wrapText="1"/>
    </xf>
    <xf numFmtId="0" fontId="25" fillId="0" borderId="0" xfId="0" applyFont="1" applyAlignment="1" applyProtection="1">
      <alignment vertical="center"/>
    </xf>
    <xf numFmtId="0" fontId="25" fillId="0" borderId="48" xfId="0" applyFont="1" applyBorder="1" applyAlignment="1" applyProtection="1">
      <alignment horizontal="left" vertical="center" shrinkToFit="1"/>
    </xf>
    <xf numFmtId="0" fontId="25" fillId="0" borderId="24" xfId="0" applyFont="1" applyBorder="1" applyAlignment="1" applyProtection="1">
      <alignment horizontal="left" vertical="center" shrinkToFit="1"/>
    </xf>
    <xf numFmtId="0" fontId="26" fillId="0" borderId="0" xfId="0" applyFont="1" applyFill="1" applyAlignment="1" applyProtection="1">
      <alignment vertical="center"/>
    </xf>
    <xf numFmtId="0" fontId="25" fillId="0" borderId="20" xfId="0"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wrapText="1"/>
    </xf>
    <xf numFmtId="0" fontId="24" fillId="0" borderId="0" xfId="0" applyFont="1" applyAlignment="1" applyProtection="1">
      <alignment horizontal="left" vertical="center"/>
    </xf>
    <xf numFmtId="0" fontId="24" fillId="0" borderId="0" xfId="0" applyFont="1" applyFill="1" applyAlignment="1" applyProtection="1">
      <alignment horizontal="left" vertical="center"/>
    </xf>
    <xf numFmtId="49" fontId="23"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0" fontId="6" fillId="15" borderId="1" xfId="0" applyFont="1" applyFill="1" applyBorder="1" applyAlignment="1" applyProtection="1">
      <alignment horizontal="center" vertical="center"/>
      <protection locked="0"/>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25" fillId="0" borderId="0" xfId="0" applyFont="1" applyFill="1" applyBorder="1" applyAlignment="1" applyProtection="1">
      <alignment vertical="center"/>
      <protection hidden="1"/>
    </xf>
    <xf numFmtId="0" fontId="10" fillId="0" borderId="52" xfId="0" applyFont="1" applyBorder="1" applyProtection="1">
      <alignment vertical="center"/>
      <protection locked="0"/>
    </xf>
    <xf numFmtId="0" fontId="10" fillId="0" borderId="53"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5"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5" fillId="0" borderId="0" xfId="0" applyFont="1" applyFill="1" applyAlignment="1" applyProtection="1">
      <alignment vertical="center"/>
    </xf>
    <xf numFmtId="0" fontId="0" fillId="0" borderId="55" xfId="0" applyBorder="1" applyProtection="1">
      <alignment vertical="center"/>
    </xf>
    <xf numFmtId="181" fontId="0" fillId="0" borderId="0" xfId="0" applyNumberFormat="1" applyFont="1" applyProtection="1">
      <alignment vertical="center"/>
      <protection hidden="1"/>
    </xf>
    <xf numFmtId="182" fontId="6" fillId="0" borderId="51" xfId="0" applyNumberFormat="1" applyFont="1" applyBorder="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7"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7"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6"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6"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59"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10" fillId="2" borderId="67"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0" fillId="18" borderId="0" xfId="0" applyFill="1" applyBorder="1" applyProtection="1">
      <alignment vertical="center"/>
    </xf>
    <xf numFmtId="0" fontId="0" fillId="18" borderId="0" xfId="0" applyFill="1" applyProtection="1">
      <alignment vertical="center"/>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34" xfId="0" applyFont="1" applyFill="1" applyBorder="1" applyAlignment="1" applyProtection="1">
      <alignment vertical="center"/>
    </xf>
    <xf numFmtId="0" fontId="3" fillId="2" borderId="74" xfId="0" applyFont="1" applyFill="1" applyBorder="1" applyAlignment="1" applyProtection="1">
      <alignment vertical="center"/>
    </xf>
    <xf numFmtId="0" fontId="11" fillId="2" borderId="77" xfId="0" applyFont="1" applyFill="1" applyBorder="1" applyAlignment="1" applyProtection="1">
      <alignment horizontal="center" vertical="center" shrinkToFit="1"/>
    </xf>
    <xf numFmtId="0" fontId="0" fillId="2" borderId="34" xfId="0" applyFont="1" applyFill="1" applyBorder="1" applyAlignment="1" applyProtection="1">
      <alignment vertical="center"/>
    </xf>
    <xf numFmtId="0" fontId="20" fillId="2" borderId="74"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59"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wrapText="1"/>
    </xf>
    <xf numFmtId="0" fontId="3" fillId="2" borderId="54" xfId="0" applyFont="1" applyFill="1" applyBorder="1" applyAlignment="1" applyProtection="1">
      <alignment vertical="center"/>
    </xf>
    <xf numFmtId="0" fontId="20" fillId="2" borderId="49"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39" xfId="0" applyFont="1" applyFill="1" applyBorder="1" applyAlignment="1" applyProtection="1">
      <alignment horizontal="center" vertical="center" wrapText="1"/>
    </xf>
    <xf numFmtId="0" fontId="10" fillId="2" borderId="80"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29" xfId="0" applyFill="1" applyBorder="1">
      <alignment vertical="center"/>
    </xf>
    <xf numFmtId="0" fontId="0" fillId="18" borderId="83" xfId="0" applyFill="1" applyBorder="1" applyProtection="1">
      <alignment vertical="center"/>
    </xf>
    <xf numFmtId="0" fontId="3" fillId="18" borderId="0" xfId="0" applyFont="1" applyFill="1" applyAlignment="1" applyProtection="1">
      <alignment horizontal="right" vertical="center"/>
    </xf>
    <xf numFmtId="181" fontId="0" fillId="18" borderId="0" xfId="0" applyNumberFormat="1" applyFill="1" applyProtection="1">
      <alignment vertical="center"/>
      <protection hidden="1"/>
    </xf>
    <xf numFmtId="0" fontId="2" fillId="8" borderId="59"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0" fontId="10" fillId="18" borderId="0" xfId="0" applyFont="1" applyFill="1" applyAlignment="1" applyProtection="1">
      <alignment horizontal="right" vertical="center"/>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0" fontId="27" fillId="0" borderId="0" xfId="0" applyFont="1" applyFill="1" applyProtection="1">
      <alignment vertical="center"/>
    </xf>
    <xf numFmtId="0" fontId="10" fillId="0" borderId="52" xfId="0" applyFont="1" applyFill="1" applyBorder="1" applyProtection="1">
      <alignment vertical="center"/>
      <protection locked="0"/>
    </xf>
    <xf numFmtId="177" fontId="25" fillId="16" borderId="1" xfId="0" applyNumberFormat="1" applyFont="1" applyFill="1" applyBorder="1" applyAlignment="1" applyProtection="1">
      <alignment horizontal="center" vertical="center"/>
      <protection locked="0"/>
    </xf>
    <xf numFmtId="176" fontId="25"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2" xfId="0" applyFont="1" applyBorder="1" applyAlignment="1" applyProtection="1">
      <alignment vertical="center"/>
      <protection locked="0"/>
    </xf>
    <xf numFmtId="0" fontId="10" fillId="0" borderId="53" xfId="0" applyFont="1" applyBorder="1" applyAlignment="1" applyProtection="1">
      <alignment vertical="center"/>
      <protection locked="0"/>
    </xf>
    <xf numFmtId="0" fontId="10" fillId="18" borderId="52" xfId="0" applyFont="1" applyFill="1" applyBorder="1" applyProtection="1">
      <alignment vertical="center"/>
      <protection locked="0"/>
    </xf>
    <xf numFmtId="0" fontId="10" fillId="18" borderId="53" xfId="0" applyFont="1" applyFill="1" applyBorder="1" applyProtection="1">
      <alignment vertical="center"/>
      <protection locked="0"/>
    </xf>
    <xf numFmtId="0" fontId="5" fillId="25" borderId="1" xfId="0" applyNumberFormat="1" applyFont="1" applyFill="1" applyBorder="1" applyAlignment="1" applyProtection="1">
      <alignment horizontal="center" vertical="center"/>
      <protection locked="0"/>
    </xf>
    <xf numFmtId="178" fontId="6" fillId="27" borderId="1" xfId="0" applyNumberFormat="1" applyFont="1" applyFill="1" applyBorder="1" applyAlignment="1" applyProtection="1">
      <alignment horizontal="center" vertical="center"/>
      <protection locked="0"/>
    </xf>
    <xf numFmtId="181" fontId="0" fillId="0" borderId="0" xfId="0" applyNumberFormat="1" applyFont="1" applyFill="1" applyBorder="1" applyAlignment="1" applyProtection="1">
      <alignment horizontal="left" vertical="center"/>
      <protection hidden="1"/>
    </xf>
    <xf numFmtId="181" fontId="0" fillId="0" borderId="0" xfId="0" applyNumberFormat="1" applyFill="1" applyProtection="1">
      <alignment vertical="center"/>
      <protection hidden="1"/>
    </xf>
    <xf numFmtId="181" fontId="0" fillId="0" borderId="0" xfId="0" applyNumberFormat="1" applyFill="1" applyBorder="1" applyProtection="1">
      <alignment vertical="center"/>
      <protection hidden="1"/>
    </xf>
    <xf numFmtId="181" fontId="25" fillId="0" borderId="0" xfId="0"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14" fillId="0" borderId="51" xfId="0" applyFont="1" applyFill="1" applyBorder="1" applyAlignment="1" applyProtection="1">
      <alignment horizontal="center" vertical="center"/>
      <protection hidden="1"/>
    </xf>
    <xf numFmtId="0" fontId="25" fillId="0" borderId="48" xfId="0" applyFont="1" applyBorder="1" applyAlignment="1" applyProtection="1">
      <alignment vertical="center" shrinkToFit="1"/>
    </xf>
    <xf numFmtId="178" fontId="6" fillId="21"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0" fontId="10" fillId="0" borderId="49" xfId="0" applyFont="1" applyFill="1" applyBorder="1" applyProtection="1">
      <alignment vertical="center"/>
    </xf>
    <xf numFmtId="0" fontId="14" fillId="0" borderId="0" xfId="0" applyFont="1" applyFill="1" applyBorder="1" applyAlignment="1" applyProtection="1">
      <alignment horizontal="center" vertical="center"/>
      <protection hidden="1"/>
    </xf>
    <xf numFmtId="0" fontId="25" fillId="0" borderId="32" xfId="0" applyFont="1" applyBorder="1" applyAlignment="1" applyProtection="1">
      <alignment horizontal="left" vertical="center" shrinkToFit="1"/>
    </xf>
    <xf numFmtId="0" fontId="25" fillId="0" borderId="91" xfId="0" applyFont="1" applyBorder="1" applyAlignment="1" applyProtection="1">
      <alignment horizontal="left" vertical="center" shrinkToFit="1"/>
    </xf>
    <xf numFmtId="0" fontId="25" fillId="0" borderId="30" xfId="0" applyFont="1" applyBorder="1" applyAlignment="1" applyProtection="1">
      <alignment horizontal="left" vertical="center" shrinkToFit="1"/>
    </xf>
    <xf numFmtId="0" fontId="25" fillId="0" borderId="32" xfId="0" applyFont="1" applyFill="1" applyBorder="1" applyAlignment="1" applyProtection="1">
      <alignment horizontal="center" vertical="center" shrinkToFit="1"/>
    </xf>
    <xf numFmtId="0" fontId="25" fillId="0" borderId="24" xfId="0" applyFont="1" applyFill="1" applyBorder="1" applyAlignment="1" applyProtection="1">
      <alignment horizontal="center" vertical="center" shrinkToFit="1"/>
    </xf>
    <xf numFmtId="0" fontId="25" fillId="0" borderId="9" xfId="0" applyFont="1" applyFill="1" applyBorder="1" applyAlignment="1" applyProtection="1">
      <alignment horizontal="center" vertical="center" shrinkToFit="1"/>
    </xf>
    <xf numFmtId="0" fontId="25" fillId="0" borderId="30" xfId="0" applyFont="1" applyFill="1" applyBorder="1" applyAlignment="1" applyProtection="1">
      <alignment horizontal="left" vertical="center" shrinkToFit="1"/>
    </xf>
    <xf numFmtId="0" fontId="25" fillId="0" borderId="48" xfId="0" applyFont="1" applyBorder="1" applyAlignment="1" applyProtection="1">
      <alignment horizontal="center" vertical="center" shrinkToFit="1"/>
    </xf>
    <xf numFmtId="0" fontId="25" fillId="0" borderId="42" xfId="0" applyFont="1" applyFill="1" applyBorder="1" applyAlignment="1" applyProtection="1">
      <alignment horizontal="left" vertical="center" shrinkToFit="1"/>
    </xf>
    <xf numFmtId="0" fontId="25" fillId="0" borderId="48" xfId="0" applyFont="1" applyFill="1" applyBorder="1" applyAlignment="1" applyProtection="1">
      <alignment horizontal="left" vertical="center" shrinkToFit="1"/>
    </xf>
    <xf numFmtId="0" fontId="25" fillId="0" borderId="81" xfId="0" applyFont="1" applyFill="1" applyBorder="1" applyAlignment="1" applyProtection="1">
      <alignment horizontal="left" vertical="center" shrinkToFit="1"/>
    </xf>
    <xf numFmtId="0" fontId="25" fillId="0" borderId="9" xfId="0" applyFont="1" applyFill="1" applyBorder="1" applyAlignment="1" applyProtection="1">
      <alignment vertical="center" shrinkToFit="1"/>
    </xf>
    <xf numFmtId="0" fontId="25" fillId="0" borderId="9" xfId="0" applyFont="1" applyBorder="1" applyAlignment="1" applyProtection="1">
      <alignment vertical="center" shrinkToFit="1"/>
    </xf>
    <xf numFmtId="0" fontId="11" fillId="0" borderId="0" xfId="0" applyFont="1" applyAlignment="1" applyProtection="1">
      <alignment horizontal="left" vertical="center"/>
    </xf>
    <xf numFmtId="0" fontId="0" fillId="0" borderId="0" xfId="0" applyFill="1" applyProtection="1">
      <alignment vertical="center"/>
    </xf>
    <xf numFmtId="179" fontId="5" fillId="0" borderId="0" xfId="0" applyNumberFormat="1" applyFont="1" applyFill="1" applyBorder="1" applyAlignment="1" applyProtection="1">
      <alignment vertical="center"/>
    </xf>
    <xf numFmtId="0" fontId="14" fillId="0" borderId="0" xfId="0" applyFont="1" applyFill="1" applyBorder="1" applyAlignment="1" applyProtection="1">
      <alignment horizontal="right" vertical="center" wrapText="1"/>
    </xf>
    <xf numFmtId="0" fontId="27"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5" fillId="12" borderId="19" xfId="0" applyFont="1" applyFill="1" applyBorder="1" applyAlignment="1" applyProtection="1">
      <alignment horizontal="center" vertical="center"/>
    </xf>
    <xf numFmtId="0" fontId="27" fillId="2" borderId="4" xfId="0" applyFont="1" applyFill="1" applyBorder="1" applyAlignment="1" applyProtection="1">
      <alignment vertical="center"/>
    </xf>
    <xf numFmtId="0" fontId="27" fillId="2" borderId="93"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48"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5" xfId="0" applyFont="1" applyFill="1" applyBorder="1" applyAlignment="1" applyProtection="1">
      <alignmen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176" fontId="6" fillId="25" borderId="1"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left" vertical="center"/>
    </xf>
    <xf numFmtId="0" fontId="25" fillId="0" borderId="24" xfId="0" applyFont="1" applyFill="1" applyBorder="1" applyAlignment="1" applyProtection="1">
      <alignment horizontal="left" vertical="center" shrinkToFit="1"/>
    </xf>
    <xf numFmtId="0" fontId="2" fillId="0" borderId="0" xfId="0" applyFont="1" applyFill="1" applyAlignment="1" applyProtection="1">
      <alignment horizontal="right" vertical="center"/>
    </xf>
    <xf numFmtId="0" fontId="25" fillId="0" borderId="38" xfId="0" applyFont="1" applyFill="1" applyBorder="1" applyAlignment="1" applyProtection="1">
      <alignment horizontal="center" vertical="center"/>
    </xf>
    <xf numFmtId="0" fontId="11" fillId="2" borderId="76"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182" fontId="6" fillId="0" borderId="114" xfId="0" applyNumberFormat="1" applyFont="1" applyFill="1" applyBorder="1" applyAlignment="1" applyProtection="1">
      <alignment horizontal="left" vertical="center"/>
      <protection hidden="1"/>
    </xf>
    <xf numFmtId="182" fontId="0" fillId="0" borderId="115"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6" xfId="0" applyNumberFormat="1" applyFont="1" applyFill="1" applyBorder="1" applyAlignment="1" applyProtection="1">
      <alignment horizontal="center" vertical="center"/>
      <protection hidden="1"/>
    </xf>
    <xf numFmtId="0" fontId="25" fillId="11" borderId="11" xfId="0" applyFont="1" applyFill="1" applyBorder="1" applyAlignment="1" applyProtection="1">
      <alignment horizontal="center" vertical="center"/>
    </xf>
    <xf numFmtId="0" fontId="27" fillId="2" borderId="119" xfId="0" applyFont="1" applyFill="1" applyBorder="1" applyAlignment="1" applyProtection="1">
      <alignment vertical="center"/>
    </xf>
    <xf numFmtId="0" fontId="6" fillId="0" borderId="0" xfId="0" applyFont="1" applyFill="1" applyAlignment="1" applyProtection="1">
      <alignment horizontal="left" vertical="center"/>
    </xf>
    <xf numFmtId="0" fontId="25"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1" fillId="0" borderId="5" xfId="0" applyFont="1" applyFill="1" applyBorder="1" applyAlignment="1" applyProtection="1">
      <alignment vertical="center"/>
    </xf>
    <xf numFmtId="0" fontId="51"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5" xfId="0" applyFont="1" applyFill="1" applyBorder="1" applyAlignment="1" applyProtection="1">
      <alignment vertical="center"/>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1" fillId="0" borderId="5" xfId="0" applyFont="1" applyFill="1" applyBorder="1" applyProtection="1">
      <alignment vertical="center"/>
    </xf>
    <xf numFmtId="0" fontId="25" fillId="0" borderId="13"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3" fillId="0" borderId="5" xfId="0" applyFont="1" applyFill="1" applyBorder="1" applyProtection="1">
      <alignment vertical="center"/>
    </xf>
    <xf numFmtId="0" fontId="63" fillId="0" borderId="0" xfId="0" applyFont="1" applyFill="1" applyProtection="1">
      <alignment vertical="center"/>
    </xf>
    <xf numFmtId="0" fontId="63" fillId="0" borderId="0" xfId="0" applyFont="1" applyFill="1" applyBorder="1" applyProtection="1">
      <alignment vertical="center"/>
    </xf>
    <xf numFmtId="0" fontId="63" fillId="0" borderId="0" xfId="0" applyFont="1" applyFill="1" applyBorder="1" applyAlignment="1" applyProtection="1">
      <alignment vertical="center"/>
    </xf>
    <xf numFmtId="0" fontId="61" fillId="0" borderId="0" xfId="0" applyFont="1" applyFill="1" applyBorder="1" applyAlignment="1" applyProtection="1">
      <alignment vertical="center"/>
    </xf>
    <xf numFmtId="0" fontId="63" fillId="0" borderId="0" xfId="0" applyFont="1" applyFill="1" applyBorder="1" applyAlignment="1" applyProtection="1">
      <alignment horizontal="center" vertical="center"/>
      <protection hidden="1"/>
    </xf>
    <xf numFmtId="0" fontId="65" fillId="36" borderId="0" xfId="0" applyFont="1" applyFill="1" applyBorder="1" applyProtection="1">
      <alignment vertical="center"/>
    </xf>
    <xf numFmtId="0" fontId="65" fillId="0" borderId="0" xfId="0" applyFont="1" applyFill="1" applyBorder="1">
      <alignment vertical="center"/>
    </xf>
    <xf numFmtId="0" fontId="10" fillId="36" borderId="52" xfId="0" applyFont="1" applyFill="1" applyBorder="1" applyProtection="1">
      <alignment vertical="center"/>
      <protection locked="0"/>
    </xf>
    <xf numFmtId="0" fontId="65" fillId="36" borderId="0" xfId="0" applyFont="1" applyFill="1" applyBorder="1" applyAlignment="1" applyProtection="1">
      <alignment horizontal="right" vertical="center"/>
    </xf>
    <xf numFmtId="182" fontId="65" fillId="36" borderId="51" xfId="0" applyNumberFormat="1" applyFont="1" applyFill="1" applyBorder="1" applyAlignment="1" applyProtection="1">
      <alignment horizontal="left" vertical="center" shrinkToFit="1"/>
      <protection hidden="1"/>
    </xf>
    <xf numFmtId="0" fontId="65"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6" xfId="0" applyFont="1" applyFill="1" applyBorder="1" applyProtection="1">
      <alignment vertical="center"/>
    </xf>
    <xf numFmtId="0" fontId="10" fillId="37" borderId="75" xfId="0" applyFont="1" applyFill="1" applyBorder="1" applyAlignment="1" applyProtection="1">
      <alignment horizontal="center" vertical="center" wrapText="1"/>
    </xf>
    <xf numFmtId="0" fontId="11" fillId="38" borderId="75" xfId="0" applyFont="1" applyFill="1" applyBorder="1" applyAlignment="1" applyProtection="1">
      <alignment horizontal="center" vertical="center" wrapText="1"/>
    </xf>
    <xf numFmtId="0" fontId="10" fillId="36" borderId="51" xfId="0" applyFont="1" applyFill="1" applyBorder="1" applyAlignment="1" applyProtection="1">
      <alignment horizontal="center" vertical="center"/>
    </xf>
    <xf numFmtId="0" fontId="10" fillId="36" borderId="51" xfId="0" applyFont="1" applyFill="1" applyBorder="1" applyAlignment="1" applyProtection="1">
      <alignment vertical="center" wrapText="1"/>
    </xf>
    <xf numFmtId="181" fontId="65" fillId="36" borderId="0" xfId="0" applyNumberFormat="1" applyFont="1" applyFill="1" applyBorder="1" applyProtection="1">
      <alignment vertical="center"/>
      <protection hidden="1"/>
    </xf>
    <xf numFmtId="0" fontId="65" fillId="36" borderId="0" xfId="0" applyFont="1" applyFill="1" applyBorder="1" applyAlignment="1" applyProtection="1">
      <alignment horizontal="center" vertical="center"/>
    </xf>
    <xf numFmtId="0" fontId="65" fillId="0" borderId="0" xfId="0" applyFont="1" applyFill="1" applyBorder="1" applyAlignment="1">
      <alignment horizontal="center" vertical="center"/>
    </xf>
    <xf numFmtId="0" fontId="66" fillId="30" borderId="0" xfId="0" applyFont="1" applyFill="1" applyBorder="1" applyAlignment="1" applyProtection="1">
      <alignment vertical="center" wrapText="1"/>
    </xf>
    <xf numFmtId="0" fontId="66" fillId="30" borderId="0" xfId="0" applyFont="1" applyFill="1" applyBorder="1" applyAlignment="1" applyProtection="1">
      <alignment horizontal="center" vertical="center" wrapText="1"/>
    </xf>
    <xf numFmtId="0" fontId="10" fillId="43" borderId="51" xfId="0" applyFont="1" applyFill="1" applyBorder="1" applyAlignment="1" applyProtection="1">
      <alignment horizontal="center" vertical="center"/>
    </xf>
    <xf numFmtId="0" fontId="10" fillId="37" borderId="51" xfId="0" applyFont="1" applyFill="1" applyBorder="1" applyAlignment="1" applyProtection="1">
      <alignment vertical="center" wrapText="1"/>
    </xf>
    <xf numFmtId="0" fontId="10" fillId="37" borderId="51" xfId="0" applyFont="1" applyFill="1" applyBorder="1" applyAlignment="1" applyProtection="1">
      <alignment horizontal="center" vertical="center"/>
    </xf>
    <xf numFmtId="0" fontId="63" fillId="0" borderId="10" xfId="0" applyFont="1" applyFill="1" applyBorder="1" applyProtection="1">
      <alignment vertical="center"/>
    </xf>
    <xf numFmtId="0" fontId="10" fillId="2" borderId="51" xfId="0" applyFont="1" applyFill="1" applyBorder="1" applyAlignment="1" applyProtection="1">
      <alignment horizontal="center" vertical="center"/>
    </xf>
    <xf numFmtId="0" fontId="10" fillId="18" borderId="49" xfId="0" applyFont="1" applyFill="1" applyBorder="1" applyAlignment="1" applyProtection="1">
      <alignment horizontal="left" vertical="center"/>
    </xf>
    <xf numFmtId="0" fontId="10" fillId="19" borderId="0" xfId="0" applyFont="1" applyFill="1" applyAlignment="1" applyProtection="1">
      <alignment horizontal="left" vertical="center" wrapText="1"/>
    </xf>
    <xf numFmtId="0" fontId="10" fillId="18" borderId="54"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0" fillId="0" borderId="0" xfId="0" applyFont="1" applyFill="1" applyAlignment="1" applyProtection="1">
      <alignment horizontal="left" vertical="center"/>
    </xf>
    <xf numFmtId="0" fontId="10" fillId="2" borderId="34"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2"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29" xfId="0" applyFont="1" applyFill="1" applyBorder="1" applyAlignment="1" applyProtection="1">
      <alignment horizontal="center"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30" xfId="0" applyFont="1" applyFill="1" applyBorder="1" applyAlignment="1" applyProtection="1">
      <alignment horizontal="center" vertical="center"/>
    </xf>
    <xf numFmtId="0" fontId="18" fillId="28" borderId="93" xfId="0" applyFont="1" applyFill="1" applyBorder="1" applyAlignment="1" applyProtection="1">
      <alignment horizontal="center" vertical="center"/>
    </xf>
    <xf numFmtId="0" fontId="18" fillId="0" borderId="131" xfId="0" applyFont="1" applyFill="1" applyBorder="1" applyAlignment="1" applyProtection="1">
      <alignment vertical="center"/>
    </xf>
    <xf numFmtId="176" fontId="18" fillId="18" borderId="51" xfId="0" applyNumberFormat="1" applyFont="1" applyFill="1" applyBorder="1" applyAlignment="1" applyProtection="1">
      <alignment horizontal="center" vertical="center" shrinkToFit="1"/>
      <protection hidden="1"/>
    </xf>
    <xf numFmtId="176" fontId="18" fillId="18" borderId="116" xfId="0" applyNumberFormat="1" applyFont="1" applyFill="1" applyBorder="1" applyAlignment="1" applyProtection="1">
      <alignment horizontal="center" vertical="center" shrinkToFit="1"/>
      <protection hidden="1"/>
    </xf>
    <xf numFmtId="176" fontId="18" fillId="18" borderId="132" xfId="0" applyNumberFormat="1" applyFont="1" applyFill="1" applyBorder="1" applyAlignment="1" applyProtection="1">
      <alignment horizontal="center" vertical="center" shrinkToFit="1"/>
      <protection hidden="1"/>
    </xf>
    <xf numFmtId="176" fontId="18" fillId="18" borderId="98" xfId="0" applyNumberFormat="1" applyFont="1" applyFill="1" applyBorder="1" applyAlignment="1" applyProtection="1">
      <alignment horizontal="center" vertical="center" shrinkToFit="1"/>
      <protection hidden="1"/>
    </xf>
    <xf numFmtId="176" fontId="18" fillId="18" borderId="133" xfId="0" applyNumberFormat="1" applyFont="1" applyFill="1" applyBorder="1" applyAlignment="1" applyProtection="1">
      <alignment horizontal="center" vertical="center" shrinkToFit="1"/>
      <protection hidden="1"/>
    </xf>
    <xf numFmtId="0" fontId="18" fillId="2" borderId="51" xfId="0" applyFont="1" applyFill="1" applyBorder="1" applyAlignment="1" applyProtection="1">
      <alignment horizontal="right" vertical="center"/>
    </xf>
    <xf numFmtId="0" fontId="18" fillId="2" borderId="34" xfId="0" applyFont="1" applyFill="1" applyBorder="1" applyAlignment="1" applyProtection="1">
      <alignment horizontal="center" vertical="center"/>
    </xf>
    <xf numFmtId="176" fontId="18" fillId="18" borderId="33"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1" xfId="0" applyNumberFormat="1" applyFont="1" applyFill="1" applyBorder="1" applyAlignment="1" applyProtection="1">
      <alignment horizontal="center" vertical="center" shrinkToFit="1"/>
      <protection locked="0"/>
    </xf>
    <xf numFmtId="0" fontId="18" fillId="2" borderId="34"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xf>
    <xf numFmtId="0" fontId="18" fillId="2" borderId="51" xfId="0" applyFont="1" applyFill="1" applyBorder="1" applyAlignment="1" applyProtection="1">
      <alignment horizontal="center" vertical="center" shrinkToFit="1"/>
    </xf>
    <xf numFmtId="0" fontId="18" fillId="2" borderId="77" xfId="0" applyFont="1" applyFill="1" applyBorder="1" applyAlignment="1" applyProtection="1">
      <alignment horizontal="center" vertical="center" shrinkToFit="1"/>
    </xf>
    <xf numFmtId="0" fontId="18" fillId="2" borderId="78" xfId="0" applyFont="1" applyFill="1" applyBorder="1" applyAlignment="1" applyProtection="1">
      <alignment horizontal="center" vertical="center" shrinkToFit="1"/>
    </xf>
    <xf numFmtId="0" fontId="18" fillId="2" borderId="75" xfId="0" applyFont="1" applyFill="1" applyBorder="1" applyAlignment="1" applyProtection="1">
      <alignment horizontal="center" vertical="center" shrinkToFit="1"/>
    </xf>
    <xf numFmtId="0" fontId="18" fillId="2" borderId="54" xfId="0" applyFont="1" applyFill="1" applyBorder="1" applyAlignment="1" applyProtection="1">
      <alignment horizontal="center" vertical="center" shrinkToFit="1"/>
    </xf>
    <xf numFmtId="0" fontId="18" fillId="2" borderId="51" xfId="0" applyFont="1" applyFill="1" applyBorder="1" applyAlignment="1" applyProtection="1">
      <alignment horizontal="center" vertical="center" wrapText="1"/>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3"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2"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2" fillId="18" borderId="0" xfId="0" applyFont="1" applyFill="1" applyProtection="1">
      <alignment vertical="center"/>
    </xf>
    <xf numFmtId="0" fontId="32" fillId="18" borderId="29" xfId="0" applyFont="1" applyFill="1" applyBorder="1" applyAlignment="1" applyProtection="1">
      <alignment vertical="center"/>
    </xf>
    <xf numFmtId="0" fontId="20" fillId="2" borderId="6" xfId="0" applyFont="1" applyFill="1" applyBorder="1" applyProtection="1">
      <alignment vertical="center"/>
    </xf>
    <xf numFmtId="0" fontId="32" fillId="18" borderId="100" xfId="0" applyFont="1" applyFill="1" applyBorder="1" applyAlignment="1" applyProtection="1">
      <alignment vertical="center"/>
    </xf>
    <xf numFmtId="0" fontId="32" fillId="18" borderId="93" xfId="0" applyFont="1" applyFill="1" applyBorder="1" applyAlignment="1" applyProtection="1">
      <alignment vertical="center"/>
    </xf>
    <xf numFmtId="0" fontId="32" fillId="18" borderId="134" xfId="0" applyFont="1" applyFill="1" applyBorder="1" applyAlignment="1" applyProtection="1">
      <alignment vertical="center"/>
    </xf>
    <xf numFmtId="0" fontId="20" fillId="2" borderId="135"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6" xfId="0" applyFont="1" applyFill="1" applyBorder="1" applyProtection="1">
      <alignmen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07"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0" fillId="18" borderId="75" xfId="0" applyFont="1" applyFill="1" applyBorder="1" applyAlignment="1" applyProtection="1">
      <alignment horizontal="center" vertical="center"/>
    </xf>
    <xf numFmtId="0" fontId="2" fillId="18" borderId="61" xfId="0" applyFont="1" applyFill="1" applyBorder="1" applyAlignment="1" applyProtection="1">
      <alignment horizontal="center" vertical="center"/>
    </xf>
    <xf numFmtId="0" fontId="2" fillId="18" borderId="34" xfId="0" applyFont="1" applyFill="1" applyBorder="1" applyAlignment="1" applyProtection="1">
      <alignment vertical="center" wrapText="1"/>
    </xf>
    <xf numFmtId="0" fontId="2" fillId="18" borderId="137"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62" xfId="0" applyFont="1" applyFill="1" applyBorder="1" applyAlignment="1" applyProtection="1">
      <alignment horizontal="center" vertical="center"/>
    </xf>
    <xf numFmtId="0" fontId="10" fillId="2" borderId="46" xfId="0" applyFont="1" applyFill="1" applyBorder="1" applyAlignment="1" applyProtection="1">
      <alignment horizontal="center" vertical="center"/>
    </xf>
    <xf numFmtId="0" fontId="72" fillId="30" borderId="0" xfId="0" applyFont="1" applyFill="1" applyBorder="1" applyAlignment="1" applyProtection="1">
      <alignment horizontal="center" vertical="center" wrapText="1"/>
    </xf>
    <xf numFmtId="0" fontId="72"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39"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2" xfId="0" applyFont="1" applyFill="1" applyBorder="1" applyAlignment="1" applyProtection="1">
      <alignment horizontal="left" vertical="center"/>
      <protection locked="0"/>
    </xf>
    <xf numFmtId="0" fontId="3" fillId="18" borderId="0" xfId="0" applyFont="1" applyFill="1" applyBorder="1" applyAlignment="1" applyProtection="1">
      <alignment vertical="center"/>
    </xf>
    <xf numFmtId="0" fontId="10" fillId="18" borderId="52"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5"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xf>
    <xf numFmtId="0" fontId="11" fillId="18" borderId="89" xfId="0" applyFont="1" applyFill="1" applyBorder="1" applyAlignment="1" applyProtection="1">
      <alignment horizontal="center" vertical="center" shrinkToFit="1"/>
    </xf>
    <xf numFmtId="0" fontId="11" fillId="18" borderId="75" xfId="0" applyFont="1" applyFill="1" applyBorder="1" applyAlignment="1" applyProtection="1">
      <alignment horizontal="center" vertical="center" shrinkToFit="1"/>
    </xf>
    <xf numFmtId="0" fontId="11" fillId="18" borderId="75" xfId="0" applyFont="1" applyFill="1" applyBorder="1" applyAlignment="1" applyProtection="1">
      <alignment horizontal="center" vertical="center" wrapText="1"/>
    </xf>
    <xf numFmtId="0" fontId="11" fillId="18" borderId="66" xfId="0" applyFont="1" applyFill="1" applyBorder="1" applyAlignment="1" applyProtection="1">
      <alignment horizontal="center" vertical="center" shrinkToFit="1"/>
    </xf>
    <xf numFmtId="0" fontId="11" fillId="18" borderId="34" xfId="0" applyFont="1" applyFill="1" applyBorder="1" applyAlignment="1" applyProtection="1">
      <alignment horizontal="center" vertical="center"/>
    </xf>
    <xf numFmtId="0" fontId="11" fillId="18" borderId="62" xfId="0" applyFont="1" applyFill="1" applyBorder="1" applyAlignment="1" applyProtection="1">
      <alignment horizontal="center" vertical="center" shrinkToFit="1"/>
    </xf>
    <xf numFmtId="0" fontId="11" fillId="18" borderId="61" xfId="0" applyFont="1" applyFill="1" applyBorder="1" applyAlignment="1" applyProtection="1">
      <alignment horizontal="center" vertical="center" shrinkToFit="1"/>
    </xf>
    <xf numFmtId="0" fontId="11" fillId="18" borderId="61" xfId="0" applyFont="1" applyFill="1" applyBorder="1" applyAlignment="1" applyProtection="1">
      <alignment horizontal="center" vertical="center" wrapText="1"/>
    </xf>
    <xf numFmtId="0" fontId="11" fillId="18" borderId="60" xfId="0" applyFont="1" applyFill="1" applyBorder="1" applyAlignment="1" applyProtection="1">
      <alignment horizontal="center" vertical="center" shrinkToFit="1"/>
    </xf>
    <xf numFmtId="0" fontId="11" fillId="2" borderId="7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1" xfId="20" applyNumberFormat="1" applyFont="1" applyFill="1" applyBorder="1" applyAlignment="1" applyProtection="1">
      <alignment horizontal="left" vertical="center" shrinkToFit="1"/>
      <protection hidden="1"/>
    </xf>
    <xf numFmtId="0" fontId="10" fillId="2" borderId="38"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02" xfId="0" applyFont="1" applyFill="1" applyBorder="1" applyAlignment="1" applyProtection="1">
      <alignment horizontal="left" vertical="center"/>
    </xf>
    <xf numFmtId="0" fontId="10" fillId="28" borderId="54" xfId="0" applyFont="1" applyFill="1" applyBorder="1" applyAlignment="1" applyProtection="1">
      <alignment horizontal="left" vertical="center"/>
    </xf>
    <xf numFmtId="0" fontId="10" fillId="28" borderId="36" xfId="0" applyFont="1" applyFill="1" applyBorder="1" applyAlignment="1" applyProtection="1">
      <alignment horizontal="left" vertical="center"/>
    </xf>
    <xf numFmtId="0" fontId="10" fillId="18" borderId="58" xfId="0" applyFont="1" applyFill="1" applyBorder="1" applyAlignment="1" applyProtection="1">
      <alignment horizontal="left" vertical="center"/>
    </xf>
    <xf numFmtId="0" fontId="10" fillId="18" borderId="74" xfId="0" applyFont="1" applyFill="1" applyBorder="1" applyAlignment="1" applyProtection="1">
      <alignment horizontal="left" vertical="center"/>
    </xf>
    <xf numFmtId="0" fontId="10" fillId="18" borderId="34"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2" xfId="0" applyFont="1" applyFill="1" applyBorder="1" applyAlignment="1" applyProtection="1">
      <protection locked="0"/>
    </xf>
    <xf numFmtId="0" fontId="10" fillId="18" borderId="0" xfId="0" applyFont="1" applyFill="1" applyAlignment="1" applyProtection="1"/>
    <xf numFmtId="0" fontId="10" fillId="18" borderId="33"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5"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59"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31" fillId="18" borderId="0" xfId="0" applyFont="1" applyFill="1" applyBorder="1" applyAlignment="1" applyProtection="1">
      <alignment vertical="center"/>
    </xf>
    <xf numFmtId="0" fontId="0" fillId="28" borderId="51" xfId="0" applyFont="1" applyFill="1" applyBorder="1" applyProtection="1">
      <alignment vertical="center"/>
    </xf>
    <xf numFmtId="0" fontId="0" fillId="30" borderId="51" xfId="0" applyFont="1" applyFill="1" applyBorder="1" applyProtection="1">
      <alignment vertical="center"/>
    </xf>
    <xf numFmtId="0" fontId="0" fillId="28" borderId="34" xfId="0" applyFill="1" applyBorder="1" applyAlignment="1" applyProtection="1">
      <alignment horizontal="center" vertical="center"/>
    </xf>
    <xf numFmtId="0" fontId="0" fillId="28" borderId="128" xfId="0"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28" borderId="51"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49"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0" fillId="0" borderId="0" xfId="0" applyFill="1" applyBorder="1" applyProtection="1">
      <alignment vertical="center"/>
    </xf>
    <xf numFmtId="0" fontId="25" fillId="0" borderId="81" xfId="0" applyFont="1" applyBorder="1" applyAlignment="1" applyProtection="1">
      <alignment horizontal="center" vertical="center" shrinkToFit="1"/>
    </xf>
    <xf numFmtId="0" fontId="25" fillId="0" borderId="16" xfId="0" applyFont="1" applyFill="1" applyBorder="1" applyAlignment="1" applyProtection="1">
      <alignment horizontal="center" vertical="center"/>
    </xf>
    <xf numFmtId="0" fontId="25" fillId="0" borderId="45" xfId="0" applyFont="1" applyFill="1" applyBorder="1" applyAlignment="1" applyProtection="1">
      <alignment horizontal="center" vertical="center"/>
    </xf>
    <xf numFmtId="0" fontId="25" fillId="0" borderId="73"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16" xfId="0" applyFont="1" applyFill="1" applyBorder="1" applyAlignment="1" applyProtection="1">
      <alignment horizontal="center" vertical="center"/>
      <protection hidden="1"/>
    </xf>
    <xf numFmtId="0" fontId="25" fillId="0" borderId="88" xfId="0" applyFont="1" applyFill="1" applyBorder="1" applyAlignment="1" applyProtection="1">
      <alignment horizontal="center" vertical="center"/>
    </xf>
    <xf numFmtId="0" fontId="25" fillId="11" borderId="45" xfId="0" applyFont="1" applyFill="1" applyBorder="1" applyAlignment="1" applyProtection="1">
      <alignment vertical="center" wrapText="1"/>
    </xf>
    <xf numFmtId="0" fontId="25" fillId="12" borderId="45" xfId="0" applyFont="1" applyFill="1" applyBorder="1" applyAlignment="1" applyProtection="1">
      <alignmen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4"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2" fillId="0" borderId="0" xfId="9" applyFont="1" applyAlignment="1" applyProtection="1">
      <alignment horizontal="left" vertical="center"/>
    </xf>
    <xf numFmtId="0" fontId="53" fillId="0" borderId="120" xfId="9" applyFont="1" applyBorder="1" applyAlignment="1" applyProtection="1">
      <alignment vertical="center"/>
    </xf>
    <xf numFmtId="0" fontId="42" fillId="0" borderId="122" xfId="9" applyFont="1" applyBorder="1" applyAlignment="1" applyProtection="1">
      <alignment horizontal="left" vertical="center"/>
    </xf>
    <xf numFmtId="0" fontId="45" fillId="34" borderId="123" xfId="9" applyFont="1" applyFill="1" applyBorder="1" applyAlignment="1" applyProtection="1">
      <alignment horizontal="center" vertical="center"/>
    </xf>
    <xf numFmtId="0" fontId="54" fillId="34" borderId="124" xfId="9" applyFont="1" applyFill="1" applyBorder="1" applyAlignment="1" applyProtection="1">
      <alignment horizontal="left" vertical="center"/>
    </xf>
    <xf numFmtId="0" fontId="42" fillId="34" borderId="124" xfId="9" applyFont="1" applyFill="1" applyBorder="1" applyAlignment="1" applyProtection="1">
      <alignment horizontal="left" vertical="center" wrapText="1"/>
    </xf>
    <xf numFmtId="0" fontId="42" fillId="34" borderId="125" xfId="9" applyFont="1" applyFill="1" applyBorder="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0" xfId="9" applyFont="1" applyBorder="1" applyAlignment="1" applyProtection="1">
      <alignment horizontal="left" vertical="center"/>
    </xf>
    <xf numFmtId="0" fontId="42" fillId="0" borderId="0" xfId="9" applyFont="1" applyBorder="1" applyAlignment="1" applyProtection="1">
      <alignment horizontal="left" vertical="center" wrapText="1"/>
    </xf>
    <xf numFmtId="0" fontId="42" fillId="0" borderId="29" xfId="9" applyFont="1" applyBorder="1" applyAlignment="1" applyProtection="1">
      <alignment horizontal="left" vertical="center"/>
    </xf>
    <xf numFmtId="0" fontId="55" fillId="0" borderId="0" xfId="9" applyFont="1" applyFill="1" applyBorder="1" applyAlignment="1" applyProtection="1">
      <alignment horizontal="left" vertical="center"/>
    </xf>
    <xf numFmtId="0" fontId="55" fillId="0" borderId="0" xfId="9" applyFont="1" applyFill="1" applyBorder="1" applyAlignment="1" applyProtection="1">
      <alignment horizontal="left" vertical="center" wrapText="1"/>
    </xf>
    <xf numFmtId="0" fontId="55" fillId="0" borderId="17" xfId="9" applyFont="1" applyFill="1" applyBorder="1" applyAlignment="1" applyProtection="1">
      <alignment horizontal="left" vertical="center"/>
    </xf>
    <xf numFmtId="0" fontId="55" fillId="0" borderId="0" xfId="9" applyFont="1" applyFill="1" applyBorder="1" applyAlignment="1" applyProtection="1">
      <alignment horizontal="center" vertical="center" wrapText="1"/>
    </xf>
    <xf numFmtId="0" fontId="55" fillId="0" borderId="29" xfId="9" applyFont="1" applyFill="1" applyBorder="1" applyAlignment="1" applyProtection="1">
      <alignment horizontal="left" vertical="center"/>
    </xf>
    <xf numFmtId="0" fontId="55" fillId="0" borderId="0" xfId="9" applyFont="1" applyFill="1" applyAlignment="1" applyProtection="1">
      <alignment horizontal="left" vertical="center"/>
    </xf>
    <xf numFmtId="0" fontId="42" fillId="0" borderId="17" xfId="9" applyFont="1" applyFill="1" applyBorder="1" applyAlignment="1" applyProtection="1">
      <alignment horizontal="left" vertical="center"/>
    </xf>
    <xf numFmtId="0" fontId="42" fillId="0" borderId="0" xfId="9" applyFont="1" applyFill="1" applyBorder="1" applyAlignment="1" applyProtection="1">
      <alignment horizontal="center" vertical="center" wrapText="1"/>
    </xf>
    <xf numFmtId="0" fontId="42" fillId="0" borderId="29" xfId="9" applyFont="1" applyFill="1" applyBorder="1" applyAlignment="1" applyProtection="1">
      <alignment horizontal="left" vertical="center"/>
    </xf>
    <xf numFmtId="0" fontId="42" fillId="0" borderId="0" xfId="9" applyFont="1" applyFill="1" applyAlignment="1" applyProtection="1">
      <alignment horizontal="left" vertical="center"/>
    </xf>
    <xf numFmtId="0" fontId="46" fillId="0" borderId="0" xfId="9" applyFont="1" applyFill="1" applyBorder="1" applyAlignment="1" applyProtection="1">
      <alignment horizontal="left" vertical="center" wrapText="1"/>
    </xf>
    <xf numFmtId="0" fontId="42" fillId="0" borderId="0" xfId="9" applyFont="1" applyFill="1" applyBorder="1" applyAlignment="1" applyProtection="1">
      <alignment horizontal="left" vertical="center"/>
    </xf>
    <xf numFmtId="0" fontId="45" fillId="34" borderId="17" xfId="9" applyFont="1" applyFill="1" applyBorder="1" applyAlignment="1" applyProtection="1">
      <alignment horizontal="center" vertical="center"/>
    </xf>
    <xf numFmtId="0" fontId="54" fillId="34" borderId="0" xfId="9" applyFont="1" applyFill="1" applyBorder="1" applyAlignment="1" applyProtection="1">
      <alignment horizontal="left" vertical="center"/>
    </xf>
    <xf numFmtId="0" fontId="42" fillId="34" borderId="0" xfId="9" applyFont="1" applyFill="1" applyBorder="1" applyAlignment="1" applyProtection="1">
      <alignment horizontal="left" vertical="center" wrapText="1"/>
    </xf>
    <xf numFmtId="0" fontId="42" fillId="34" borderId="29" xfId="9" applyFont="1" applyFill="1" applyBorder="1" applyAlignment="1" applyProtection="1">
      <alignment horizontal="left" vertical="center"/>
    </xf>
    <xf numFmtId="0" fontId="45" fillId="0" borderId="17" xfId="9" applyFont="1" applyFill="1" applyBorder="1" applyAlignment="1" applyProtection="1">
      <alignment horizontal="left" vertical="center"/>
    </xf>
    <xf numFmtId="0" fontId="42" fillId="0" borderId="0" xfId="9" applyFont="1" applyFill="1" applyBorder="1" applyAlignment="1" applyProtection="1">
      <alignment vertical="center"/>
    </xf>
    <xf numFmtId="0" fontId="42" fillId="0" borderId="0" xfId="9" applyFont="1" applyFill="1" applyBorder="1" applyAlignment="1" applyProtection="1">
      <alignment horizontal="left" vertical="center" wrapText="1"/>
    </xf>
    <xf numFmtId="0" fontId="42" fillId="35" borderId="17" xfId="9" applyFont="1" applyFill="1" applyBorder="1" applyAlignment="1" applyProtection="1">
      <alignment horizontal="left" vertical="center"/>
    </xf>
    <xf numFmtId="0" fontId="42" fillId="35" borderId="0" xfId="9" applyFont="1" applyFill="1" applyBorder="1" applyAlignment="1" applyProtection="1">
      <alignment horizontal="center" vertical="center"/>
    </xf>
    <xf numFmtId="0" fontId="58" fillId="35" borderId="0" xfId="9" applyFont="1" applyFill="1" applyBorder="1" applyAlignment="1" applyProtection="1">
      <alignment horizontal="left" vertical="center"/>
    </xf>
    <xf numFmtId="0" fontId="42" fillId="35" borderId="0" xfId="9" applyFont="1" applyFill="1" applyBorder="1" applyAlignment="1" applyProtection="1">
      <alignment horizontal="left" vertical="center" wrapText="1"/>
    </xf>
    <xf numFmtId="0" fontId="42" fillId="35" borderId="29" xfId="9" applyFont="1" applyFill="1" applyBorder="1" applyAlignment="1" applyProtection="1">
      <alignment horizontal="left" vertical="center"/>
    </xf>
    <xf numFmtId="0" fontId="42" fillId="35" borderId="0" xfId="9" applyFont="1" applyFill="1" applyBorder="1" applyAlignment="1" applyProtection="1">
      <alignment horizontal="left" vertical="center"/>
    </xf>
    <xf numFmtId="0" fontId="60" fillId="0" borderId="0" xfId="9" applyFont="1" applyBorder="1" applyAlignment="1" applyProtection="1">
      <alignment horizontal="left" vertical="center" wrapText="1"/>
    </xf>
    <xf numFmtId="0" fontId="42" fillId="24" borderId="1" xfId="9" applyFont="1" applyFill="1" applyBorder="1" applyAlignment="1" applyProtection="1">
      <alignment horizontal="center" vertical="center" shrinkToFit="1"/>
    </xf>
    <xf numFmtId="176" fontId="42" fillId="25" borderId="1" xfId="9" applyNumberFormat="1" applyFont="1" applyFill="1" applyBorder="1" applyAlignment="1" applyProtection="1">
      <alignment horizontal="center" vertical="center"/>
    </xf>
    <xf numFmtId="0" fontId="42" fillId="26" borderId="1" xfId="9" applyFont="1" applyFill="1" applyBorder="1" applyAlignment="1" applyProtection="1">
      <alignment horizontal="center" vertical="center"/>
    </xf>
    <xf numFmtId="0" fontId="42" fillId="0" borderId="0" xfId="9" applyFont="1" applyBorder="1" applyAlignment="1" applyProtection="1">
      <alignment horizontal="center" vertical="center" wrapText="1"/>
    </xf>
    <xf numFmtId="0" fontId="42" fillId="35" borderId="0" xfId="9" applyFont="1" applyFill="1" applyBorder="1" applyAlignment="1" applyProtection="1">
      <alignment horizontal="center" vertical="center" wrapText="1"/>
    </xf>
    <xf numFmtId="0" fontId="42" fillId="35" borderId="0" xfId="9" applyFont="1" applyFill="1" applyBorder="1" applyAlignment="1" applyProtection="1">
      <alignment vertical="center"/>
    </xf>
    <xf numFmtId="0" fontId="42" fillId="35" borderId="0" xfId="9" applyFont="1" applyFill="1" applyBorder="1" applyAlignment="1" applyProtection="1">
      <alignment vertical="center" wrapText="1"/>
    </xf>
    <xf numFmtId="0" fontId="42" fillId="0" borderId="0" xfId="9" applyFont="1" applyFill="1" applyBorder="1" applyAlignment="1" applyProtection="1">
      <alignment vertical="center" wrapText="1"/>
    </xf>
    <xf numFmtId="0" fontId="42" fillId="0" borderId="35" xfId="9" applyFont="1" applyFill="1" applyBorder="1" applyAlignment="1" applyProtection="1">
      <alignment horizontal="left" vertical="center"/>
    </xf>
    <xf numFmtId="0" fontId="42" fillId="0" borderId="116" xfId="9" applyFont="1" applyFill="1" applyBorder="1" applyAlignment="1" applyProtection="1">
      <alignment horizontal="center" vertical="center" wrapText="1"/>
    </xf>
    <xf numFmtId="0" fontId="42" fillId="0" borderId="118" xfId="9" applyFont="1" applyFill="1" applyBorder="1" applyAlignment="1" applyProtection="1">
      <alignment horizontal="left" vertical="center"/>
    </xf>
    <xf numFmtId="0" fontId="42" fillId="0" borderId="0" xfId="9" applyFont="1" applyAlignment="1" applyProtection="1">
      <alignment horizontal="left" vertical="center" wrapText="1"/>
    </xf>
    <xf numFmtId="182" fontId="14" fillId="0" borderId="56" xfId="0" applyNumberFormat="1" applyFont="1" applyFill="1" applyBorder="1" applyAlignment="1" applyProtection="1">
      <alignment horizontal="center" vertical="center"/>
    </xf>
    <xf numFmtId="0" fontId="6" fillId="0" borderId="34" xfId="0" applyFont="1" applyBorder="1" applyAlignment="1" applyProtection="1">
      <alignment vertical="center" wrapText="1"/>
    </xf>
    <xf numFmtId="0" fontId="6" fillId="0" borderId="34" xfId="0" applyFont="1" applyBorder="1" applyProtection="1">
      <alignment vertical="center"/>
    </xf>
    <xf numFmtId="0" fontId="35" fillId="0" borderId="0" xfId="0" applyFont="1" applyAlignment="1" applyProtection="1">
      <alignment horizontal="right" vertical="center"/>
    </xf>
    <xf numFmtId="0" fontId="0" fillId="0" borderId="19" xfId="0" applyBorder="1" applyProtection="1">
      <alignment vertical="center"/>
    </xf>
    <xf numFmtId="176" fontId="63" fillId="0" borderId="0" xfId="0" applyNumberFormat="1" applyFont="1" applyFill="1" applyBorder="1" applyAlignment="1" applyProtection="1">
      <alignment horizontal="center" vertical="center"/>
    </xf>
    <xf numFmtId="176" fontId="63" fillId="25" borderId="0" xfId="0" applyNumberFormat="1" applyFont="1" applyFill="1" applyBorder="1" applyAlignment="1" applyProtection="1">
      <alignment horizontal="center" vertical="center"/>
    </xf>
    <xf numFmtId="0" fontId="25" fillId="0" borderId="92" xfId="0" applyFont="1" applyFill="1" applyBorder="1" applyAlignment="1" applyProtection="1">
      <alignment horizontal="left" vertical="center" shrinkToFit="1"/>
    </xf>
    <xf numFmtId="0" fontId="10" fillId="42" borderId="51" xfId="0" applyFont="1" applyFill="1" applyBorder="1" applyAlignment="1" applyProtection="1">
      <alignment horizontal="center" vertical="center"/>
      <protection locked="0"/>
    </xf>
    <xf numFmtId="0" fontId="50"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18" fillId="28" borderId="13" xfId="0" applyFont="1" applyFill="1" applyBorder="1" applyAlignment="1" applyProtection="1">
      <alignment horizontal="left" vertical="center"/>
      <protection locked="0"/>
    </xf>
    <xf numFmtId="0" fontId="18" fillId="28" borderId="41"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54" xfId="0" applyFont="1" applyFill="1" applyBorder="1" applyAlignment="1" applyProtection="1">
      <alignment vertical="center"/>
    </xf>
    <xf numFmtId="0" fontId="6" fillId="0" borderId="154" xfId="0" applyFont="1" applyFill="1" applyBorder="1" applyProtection="1">
      <alignment vertical="center"/>
    </xf>
    <xf numFmtId="0" fontId="5" fillId="0" borderId="154" xfId="0" applyFont="1" applyFill="1" applyBorder="1" applyAlignment="1" applyProtection="1">
      <alignment vertical="center" wrapText="1"/>
    </xf>
    <xf numFmtId="0" fontId="6" fillId="0" borderId="154" xfId="0" applyFont="1" applyFill="1" applyBorder="1" applyAlignment="1" applyProtection="1">
      <alignment vertical="center" wrapText="1"/>
    </xf>
    <xf numFmtId="0" fontId="6" fillId="0" borderId="154" xfId="0" applyFont="1" applyFill="1" applyBorder="1" applyAlignment="1" applyProtection="1">
      <alignment horizontal="center" vertical="center"/>
    </xf>
    <xf numFmtId="0" fontId="10" fillId="0" borderId="154" xfId="0" applyFont="1" applyFill="1" applyBorder="1" applyProtection="1">
      <alignment vertical="center"/>
    </xf>
    <xf numFmtId="49" fontId="62" fillId="12" borderId="5" xfId="0" applyNumberFormat="1" applyFont="1" applyFill="1" applyBorder="1" applyAlignment="1" applyProtection="1">
      <alignment vertical="center"/>
    </xf>
    <xf numFmtId="0" fontId="62" fillId="12" borderId="5" xfId="0" applyFont="1" applyFill="1" applyBorder="1" applyAlignment="1" applyProtection="1">
      <alignment vertical="center" wrapText="1"/>
    </xf>
    <xf numFmtId="177" fontId="62" fillId="16" borderId="1" xfId="0" applyNumberFormat="1" applyFont="1" applyFill="1" applyBorder="1" applyAlignment="1" applyProtection="1">
      <alignment horizontal="center" vertical="center"/>
      <protection locked="0"/>
    </xf>
    <xf numFmtId="0" fontId="77" fillId="0" borderId="0" xfId="0" applyFont="1" applyFill="1" applyBorder="1" applyProtection="1">
      <alignment vertical="center"/>
    </xf>
    <xf numFmtId="181" fontId="78" fillId="0" borderId="0" xfId="0" applyNumberFormat="1" applyFont="1" applyFill="1" applyBorder="1" applyAlignment="1" applyProtection="1">
      <alignment vertical="center"/>
      <protection hidden="1"/>
    </xf>
    <xf numFmtId="0" fontId="78" fillId="0" borderId="0" xfId="0" applyFont="1" applyFill="1" applyBorder="1" applyAlignment="1" applyProtection="1">
      <alignment vertical="center"/>
    </xf>
    <xf numFmtId="181" fontId="79" fillId="0" borderId="0" xfId="0" applyNumberFormat="1" applyFont="1" applyFill="1" applyAlignment="1" applyProtection="1">
      <alignment vertical="center"/>
      <protection hidden="1"/>
    </xf>
    <xf numFmtId="181" fontId="79" fillId="0" borderId="0" xfId="0" applyNumberFormat="1" applyFont="1" applyFill="1" applyBorder="1" applyAlignment="1" applyProtection="1">
      <alignment vertical="center"/>
      <protection hidden="1"/>
    </xf>
    <xf numFmtId="0" fontId="62" fillId="0" borderId="0" xfId="0" applyFont="1" applyFill="1" applyBorder="1" applyAlignment="1" applyProtection="1">
      <alignment vertical="center"/>
    </xf>
    <xf numFmtId="181" fontId="78" fillId="0" borderId="0" xfId="0" applyNumberFormat="1" applyFont="1" applyFill="1" applyBorder="1" applyProtection="1">
      <alignment vertical="center"/>
      <protection hidden="1"/>
    </xf>
    <xf numFmtId="181" fontId="62" fillId="0" borderId="0" xfId="0" applyNumberFormat="1" applyFont="1" applyFill="1" applyBorder="1" applyAlignment="1" applyProtection="1">
      <alignment vertical="center"/>
      <protection hidden="1"/>
    </xf>
    <xf numFmtId="0" fontId="62" fillId="33" borderId="0" xfId="0" applyFont="1" applyFill="1" applyBorder="1" applyAlignment="1" applyProtection="1">
      <alignment vertical="center"/>
    </xf>
    <xf numFmtId="0" fontId="4" fillId="0" borderId="80" xfId="0" applyFont="1" applyFill="1" applyBorder="1" applyAlignment="1" applyProtection="1">
      <alignment horizontal="center" vertical="center"/>
    </xf>
    <xf numFmtId="0" fontId="14" fillId="0" borderId="49" xfId="0" applyFont="1" applyFill="1" applyBorder="1" applyAlignment="1" applyProtection="1">
      <alignment horizontal="center" vertical="center"/>
      <protection hidden="1"/>
    </xf>
    <xf numFmtId="181" fontId="80" fillId="0" borderId="0" xfId="0" applyNumberFormat="1" applyFont="1" applyFill="1" applyAlignment="1" applyProtection="1">
      <alignment horizontal="left" vertical="center"/>
      <protection hidden="1"/>
    </xf>
    <xf numFmtId="181" fontId="80" fillId="0" borderId="0" xfId="0" applyNumberFormat="1" applyFont="1" applyFill="1" applyBorder="1" applyAlignment="1" applyProtection="1">
      <alignment vertical="center"/>
      <protection hidden="1"/>
    </xf>
    <xf numFmtId="181" fontId="80" fillId="0" borderId="0" xfId="0" applyNumberFormat="1" applyFont="1" applyFill="1" applyAlignment="1" applyProtection="1">
      <alignment vertical="center"/>
      <protection hidden="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3" fillId="0" borderId="0" xfId="0" applyFont="1" applyFill="1" applyBorder="1" applyAlignment="1" applyProtection="1">
      <alignment horizontal="center" vertical="center"/>
    </xf>
    <xf numFmtId="0" fontId="63" fillId="0" borderId="0" xfId="0" applyFont="1" applyFill="1" applyBorder="1" applyAlignment="1" applyProtection="1">
      <alignment horizontal="left" vertical="center"/>
    </xf>
    <xf numFmtId="0" fontId="63" fillId="0" borderId="0" xfId="0" applyFont="1" applyFill="1" applyBorder="1" applyAlignment="1" applyProtection="1">
      <alignment vertical="center" wrapText="1"/>
    </xf>
    <xf numFmtId="0" fontId="64" fillId="0" borderId="0" xfId="0" applyFont="1" applyFill="1" applyBorder="1" applyProtection="1">
      <alignment vertical="center"/>
    </xf>
    <xf numFmtId="0" fontId="63" fillId="0" borderId="0" xfId="0" applyFont="1" applyFill="1" applyBorder="1" applyAlignment="1" applyProtection="1">
      <alignment horizontal="center" vertical="center" wrapText="1"/>
    </xf>
    <xf numFmtId="0" fontId="61" fillId="0" borderId="0" xfId="0" applyFont="1" applyFill="1" applyBorder="1" applyAlignment="1" applyProtection="1">
      <alignment vertical="center" wrapText="1"/>
    </xf>
    <xf numFmtId="0" fontId="63" fillId="0" borderId="30"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3" xfId="0" applyFont="1" applyFill="1" applyBorder="1" applyProtection="1">
      <alignment vertical="center"/>
      <protection locked="0"/>
    </xf>
    <xf numFmtId="0" fontId="63" fillId="0" borderId="80" xfId="0" applyFont="1" applyFill="1" applyBorder="1" applyProtection="1">
      <alignment vertical="center"/>
    </xf>
    <xf numFmtId="0" fontId="63"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5" fillId="0" borderId="1" xfId="0" applyNumberFormat="1" applyFont="1" applyFill="1" applyBorder="1" applyAlignment="1" applyProtection="1">
      <alignment horizontal="center" vertical="center"/>
    </xf>
    <xf numFmtId="0" fontId="65" fillId="0" borderId="156" xfId="0" applyFont="1" applyFill="1" applyBorder="1" applyAlignment="1" applyProtection="1">
      <alignment horizontal="center" vertical="center"/>
    </xf>
    <xf numFmtId="0" fontId="10" fillId="0" borderId="157"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5"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5" fillId="13" borderId="14" xfId="0" applyFont="1" applyFill="1" applyBorder="1" applyAlignment="1" applyProtection="1">
      <alignment horizontal="center" vertical="center" wrapText="1"/>
    </xf>
    <xf numFmtId="176" fontId="62" fillId="0" borderId="5" xfId="0" applyNumberFormat="1" applyFont="1" applyFill="1" applyBorder="1" applyAlignment="1" applyProtection="1">
      <alignment horizontal="center" vertical="center"/>
    </xf>
    <xf numFmtId="176" fontId="62" fillId="25" borderId="1" xfId="0" applyNumberFormat="1" applyFont="1" applyFill="1" applyBorder="1" applyAlignment="1" applyProtection="1">
      <alignment horizontal="center" vertical="center"/>
      <protection locked="0"/>
    </xf>
    <xf numFmtId="176" fontId="62" fillId="0" borderId="0" xfId="0" applyNumberFormat="1" applyFont="1" applyFill="1" applyBorder="1" applyAlignment="1" applyProtection="1">
      <alignment horizontal="center"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7"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6" fillId="0" borderId="0" xfId="0" applyFont="1" applyFill="1" applyBorder="1" applyAlignment="1" applyProtection="1">
      <alignment horizontal="left" vertical="center"/>
    </xf>
    <xf numFmtId="181" fontId="49" fillId="0" borderId="0" xfId="0" applyNumberFormat="1" applyFont="1" applyFill="1" applyBorder="1" applyAlignment="1" applyProtection="1">
      <alignment vertical="center" wrapText="1"/>
      <protection hidden="1"/>
    </xf>
    <xf numFmtId="0" fontId="49" fillId="0" borderId="139" xfId="0" applyFont="1" applyFill="1" applyBorder="1" applyAlignment="1" applyProtection="1">
      <alignment horizontal="left" vertical="top" wrapText="1"/>
    </xf>
    <xf numFmtId="0" fontId="65" fillId="36" borderId="139" xfId="0" applyFont="1" applyFill="1" applyBorder="1" applyProtection="1">
      <alignment vertical="center"/>
    </xf>
    <xf numFmtId="0" fontId="65" fillId="30" borderId="0" xfId="0" applyFont="1" applyFill="1" applyBorder="1">
      <alignment vertical="center"/>
    </xf>
    <xf numFmtId="49" fontId="25" fillId="0" borderId="23" xfId="0" applyNumberFormat="1" applyFont="1" applyFill="1" applyBorder="1" applyAlignment="1" applyProtection="1">
      <alignment vertical="center" wrapText="1"/>
    </xf>
    <xf numFmtId="49" fontId="25" fillId="0" borderId="23" xfId="0" applyNumberFormat="1" applyFont="1" applyFill="1" applyBorder="1" applyAlignment="1" applyProtection="1">
      <alignment horizontal="center" vertical="center" wrapText="1"/>
    </xf>
    <xf numFmtId="49" fontId="25" fillId="0" borderId="23" xfId="0" applyNumberFormat="1" applyFont="1" applyFill="1" applyBorder="1" applyAlignment="1" applyProtection="1">
      <alignment horizontal="left" vertical="center" wrapText="1"/>
    </xf>
    <xf numFmtId="49" fontId="25" fillId="0" borderId="44" xfId="0" applyNumberFormat="1" applyFont="1" applyFill="1" applyBorder="1" applyAlignment="1" applyProtection="1">
      <alignment vertical="center"/>
    </xf>
    <xf numFmtId="49" fontId="25" fillId="0" borderId="43" xfId="0" applyNumberFormat="1" applyFont="1" applyFill="1" applyBorder="1" applyAlignment="1" applyProtection="1">
      <alignment vertical="center"/>
    </xf>
    <xf numFmtId="49" fontId="25" fillId="0" borderId="38" xfId="0" applyNumberFormat="1" applyFont="1" applyFill="1" applyBorder="1" applyAlignment="1" applyProtection="1">
      <alignment vertical="center" wrapText="1"/>
    </xf>
    <xf numFmtId="49" fontId="25" fillId="0" borderId="38" xfId="0" applyNumberFormat="1" applyFont="1" applyFill="1" applyBorder="1" applyAlignment="1" applyProtection="1">
      <alignment horizontal="center" vertical="center" wrapText="1"/>
    </xf>
    <xf numFmtId="49" fontId="25" fillId="0" borderId="38" xfId="0" applyNumberFormat="1" applyFont="1" applyFill="1" applyBorder="1" applyAlignment="1" applyProtection="1">
      <alignment vertical="center"/>
    </xf>
    <xf numFmtId="49" fontId="25" fillId="0" borderId="80" xfId="0" applyNumberFormat="1" applyFont="1" applyFill="1" applyBorder="1" applyAlignment="1" applyProtection="1">
      <alignment vertical="center"/>
    </xf>
    <xf numFmtId="49" fontId="25" fillId="0" borderId="37" xfId="0" applyNumberFormat="1" applyFont="1" applyFill="1" applyBorder="1" applyAlignment="1" applyProtection="1">
      <alignment vertical="center"/>
    </xf>
    <xf numFmtId="0" fontId="0" fillId="18" borderId="0" xfId="0" applyFill="1" applyAlignment="1" applyProtection="1">
      <alignment horizontal="left" wrapText="1"/>
    </xf>
    <xf numFmtId="49" fontId="25" fillId="0" borderId="80" xfId="0" applyNumberFormat="1" applyFont="1" applyFill="1" applyBorder="1" applyAlignment="1" applyProtection="1">
      <alignment horizontal="center" vertical="center" wrapText="1"/>
    </xf>
    <xf numFmtId="49" fontId="25"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5" fillId="0" borderId="84" xfId="0" applyNumberFormat="1" applyFont="1" applyFill="1" applyBorder="1" applyAlignment="1" applyProtection="1">
      <alignment vertical="center"/>
    </xf>
    <xf numFmtId="49" fontId="25" fillId="0" borderId="38" xfId="0" applyNumberFormat="1" applyFont="1" applyFill="1" applyBorder="1" applyAlignment="1" applyProtection="1">
      <alignment horizontal="left" vertical="center" wrapText="1"/>
    </xf>
    <xf numFmtId="49" fontId="25" fillId="49" borderId="11" xfId="0" applyNumberFormat="1" applyFont="1" applyFill="1" applyBorder="1" applyAlignment="1" applyProtection="1">
      <alignment vertical="center"/>
    </xf>
    <xf numFmtId="0" fontId="25" fillId="0" borderId="162" xfId="0" applyFont="1" applyFill="1" applyBorder="1" applyAlignment="1" applyProtection="1">
      <alignment horizontal="center" vertical="center"/>
    </xf>
    <xf numFmtId="49" fontId="25" fillId="0" borderId="37" xfId="0" applyNumberFormat="1" applyFont="1" applyFill="1" applyBorder="1" applyAlignment="1" applyProtection="1">
      <alignment horizontal="center" vertical="center" wrapText="1"/>
    </xf>
    <xf numFmtId="0" fontId="25" fillId="0" borderId="163" xfId="0" applyFont="1" applyFill="1" applyBorder="1" applyAlignment="1" applyProtection="1">
      <alignment horizontal="center" vertical="center"/>
    </xf>
    <xf numFmtId="49" fontId="25" fillId="0" borderId="80" xfId="0" applyNumberFormat="1" applyFont="1" applyFill="1" applyBorder="1" applyAlignment="1" applyProtection="1">
      <alignment horizontal="left" vertical="center" wrapText="1"/>
    </xf>
    <xf numFmtId="49" fontId="25" fillId="0" borderId="21" xfId="0" applyNumberFormat="1" applyFont="1" applyFill="1" applyBorder="1" applyAlignment="1" applyProtection="1">
      <alignment vertical="center"/>
    </xf>
    <xf numFmtId="0" fontId="4" fillId="0" borderId="31" xfId="0" applyFont="1" applyFill="1" applyBorder="1" applyAlignment="1" applyProtection="1">
      <alignment horizontal="center" vertical="center"/>
    </xf>
    <xf numFmtId="176" fontId="61" fillId="0" borderId="13" xfId="0" applyNumberFormat="1" applyFont="1" applyFill="1" applyBorder="1" applyAlignment="1" applyProtection="1">
      <alignment horizontal="center" vertical="center"/>
    </xf>
    <xf numFmtId="0" fontId="25" fillId="0" borderId="12" xfId="0" applyFont="1" applyFill="1" applyBorder="1" applyAlignment="1" applyProtection="1">
      <alignment horizontal="center" vertical="center" wrapText="1"/>
    </xf>
    <xf numFmtId="176" fontId="62" fillId="0" borderId="13" xfId="0" applyNumberFormat="1" applyFont="1" applyFill="1" applyBorder="1" applyAlignment="1" applyProtection="1">
      <alignment horizontal="center" vertical="center"/>
    </xf>
    <xf numFmtId="176" fontId="61" fillId="0" borderId="14" xfId="0" applyNumberFormat="1" applyFont="1" applyFill="1" applyBorder="1" applyAlignment="1" applyProtection="1">
      <alignment horizontal="center" vertical="center"/>
    </xf>
    <xf numFmtId="176" fontId="63" fillId="0" borderId="19" xfId="0" applyNumberFormat="1" applyFont="1" applyFill="1" applyBorder="1" applyAlignment="1" applyProtection="1">
      <alignment horizontal="center" vertical="center"/>
    </xf>
    <xf numFmtId="0" fontId="63" fillId="0" borderId="9" xfId="0" applyFont="1" applyFill="1" applyBorder="1" applyProtection="1">
      <alignment vertical="center"/>
    </xf>
    <xf numFmtId="176" fontId="61"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1" fillId="0" borderId="107" xfId="0" applyNumberFormat="1" applyFont="1" applyFill="1" applyBorder="1" applyAlignment="1" applyProtection="1">
      <alignment horizontal="center" vertical="center"/>
    </xf>
    <xf numFmtId="49" fontId="25" fillId="12" borderId="11" xfId="0" applyNumberFormat="1" applyFont="1" applyFill="1" applyBorder="1" applyAlignment="1" applyProtection="1">
      <alignment vertical="center"/>
    </xf>
    <xf numFmtId="49" fontId="25" fillId="0" borderId="23" xfId="0" applyNumberFormat="1" applyFont="1" applyFill="1" applyBorder="1" applyAlignment="1" applyProtection="1">
      <alignment horizontal="left" vertical="center"/>
    </xf>
    <xf numFmtId="49" fontId="62" fillId="12" borderId="11" xfId="0" applyNumberFormat="1" applyFont="1" applyFill="1" applyBorder="1" applyAlignment="1" applyProtection="1">
      <alignment vertical="center"/>
    </xf>
    <xf numFmtId="49" fontId="25"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49"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7" fillId="0" borderId="0" xfId="0" applyFont="1" applyProtection="1">
      <alignment vertical="center"/>
      <protection hidden="1"/>
    </xf>
    <xf numFmtId="0" fontId="81" fillId="18" borderId="0" xfId="2" applyFont="1" applyFill="1" applyAlignment="1" applyProtection="1">
      <alignment vertical="center"/>
    </xf>
    <xf numFmtId="0" fontId="62" fillId="8" borderId="1" xfId="0" applyFont="1" applyFill="1" applyBorder="1" applyAlignment="1" applyProtection="1">
      <alignment horizontal="center" vertical="center" shrinkToFit="1"/>
      <protection locked="0"/>
    </xf>
    <xf numFmtId="0" fontId="61" fillId="0" borderId="24" xfId="0" applyFont="1" applyBorder="1" applyAlignment="1" applyProtection="1">
      <alignment horizontal="left" vertical="center" shrinkToFit="1"/>
    </xf>
    <xf numFmtId="49" fontId="23" fillId="10" borderId="4" xfId="0" applyNumberFormat="1" applyFont="1" applyFill="1" applyBorder="1" applyAlignment="1" applyProtection="1">
      <alignment vertical="center"/>
    </xf>
    <xf numFmtId="49" fontId="25" fillId="11" borderId="0" xfId="0" applyNumberFormat="1" applyFont="1" applyFill="1" applyBorder="1" applyAlignment="1" applyProtection="1">
      <alignment vertical="center"/>
    </xf>
    <xf numFmtId="49" fontId="25" fillId="11" borderId="11" xfId="0" applyNumberFormat="1" applyFont="1" applyFill="1" applyBorder="1" applyAlignment="1" applyProtection="1">
      <alignment vertical="center"/>
    </xf>
    <xf numFmtId="49" fontId="25" fillId="0" borderId="80" xfId="0" applyNumberFormat="1" applyFont="1" applyFill="1" applyBorder="1" applyAlignment="1" applyProtection="1">
      <alignment vertical="center" wrapText="1"/>
    </xf>
    <xf numFmtId="49" fontId="25" fillId="13" borderId="38" xfId="0" applyNumberFormat="1" applyFont="1" applyFill="1" applyBorder="1" applyAlignment="1" applyProtection="1">
      <alignment vertical="center"/>
    </xf>
    <xf numFmtId="49" fontId="25" fillId="49" borderId="5" xfId="0" applyNumberFormat="1" applyFont="1" applyFill="1" applyBorder="1" applyAlignment="1" applyProtection="1">
      <alignment vertical="center" wrapText="1"/>
    </xf>
    <xf numFmtId="0" fontId="25" fillId="49" borderId="5" xfId="0" applyFont="1" applyFill="1" applyBorder="1" applyAlignment="1" applyProtection="1">
      <alignment vertical="center"/>
    </xf>
    <xf numFmtId="0" fontId="25" fillId="49" borderId="5" xfId="0" applyFont="1" applyFill="1" applyBorder="1" applyAlignment="1" applyProtection="1">
      <alignment horizontal="center" vertical="center"/>
    </xf>
    <xf numFmtId="0" fontId="25" fillId="49" borderId="5" xfId="0" applyFont="1" applyFill="1" applyBorder="1" applyAlignment="1" applyProtection="1">
      <alignment horizontal="center" vertical="center" wrapText="1"/>
    </xf>
    <xf numFmtId="0" fontId="25" fillId="49" borderId="9" xfId="0" applyFont="1" applyFill="1" applyBorder="1" applyAlignment="1" applyProtection="1">
      <alignment horizontal="center" vertical="center" wrapText="1"/>
    </xf>
    <xf numFmtId="49" fontId="25" fillId="49" borderId="38" xfId="0" applyNumberFormat="1" applyFont="1" applyFill="1" applyBorder="1" applyAlignment="1" applyProtection="1">
      <alignment vertical="center"/>
    </xf>
    <xf numFmtId="49" fontId="25" fillId="49" borderId="0" xfId="0" applyNumberFormat="1" applyFont="1" applyFill="1" applyBorder="1" applyAlignment="1" applyProtection="1">
      <alignment vertical="center"/>
    </xf>
    <xf numFmtId="49" fontId="62" fillId="0" borderId="38" xfId="0" applyNumberFormat="1" applyFont="1" applyFill="1" applyBorder="1" applyAlignment="1" applyProtection="1">
      <alignment vertical="center" wrapText="1"/>
    </xf>
    <xf numFmtId="49" fontId="25" fillId="0" borderId="80" xfId="0" applyNumberFormat="1" applyFont="1" applyFill="1" applyBorder="1" applyAlignment="1" applyProtection="1">
      <alignment horizontal="right" vertical="center" wrapText="1"/>
    </xf>
    <xf numFmtId="49" fontId="25" fillId="0" borderId="37" xfId="0" applyNumberFormat="1" applyFont="1" applyFill="1" applyBorder="1" applyAlignment="1" applyProtection="1">
      <alignment horizontal="right" vertical="center" wrapText="1"/>
    </xf>
    <xf numFmtId="49" fontId="25" fillId="12" borderId="23" xfId="0" applyNumberFormat="1" applyFont="1" applyFill="1" applyBorder="1" applyAlignment="1" applyProtection="1">
      <alignment vertical="center"/>
    </xf>
    <xf numFmtId="49" fontId="25" fillId="0" borderId="26" xfId="0" applyNumberFormat="1" applyFont="1" applyBorder="1" applyAlignment="1" applyProtection="1">
      <alignment vertical="center"/>
    </xf>
    <xf numFmtId="0" fontId="25" fillId="49" borderId="0" xfId="0" applyFont="1" applyFill="1" applyBorder="1" applyAlignment="1" applyProtection="1">
      <alignment vertical="center"/>
    </xf>
    <xf numFmtId="0" fontId="25" fillId="0" borderId="165" xfId="0" applyFont="1" applyFill="1" applyBorder="1" applyAlignment="1" applyProtection="1">
      <alignment horizontal="center" vertical="center"/>
    </xf>
    <xf numFmtId="0" fontId="25" fillId="49" borderId="11"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49" fontId="25" fillId="11" borderId="23" xfId="0" applyNumberFormat="1" applyFont="1" applyFill="1" applyBorder="1" applyAlignment="1" applyProtection="1">
      <alignment vertical="center"/>
    </xf>
    <xf numFmtId="176" fontId="63" fillId="30" borderId="11" xfId="0" applyNumberFormat="1" applyFont="1" applyFill="1" applyBorder="1" applyAlignment="1" applyProtection="1">
      <alignment horizontal="center" vertical="center"/>
    </xf>
    <xf numFmtId="0" fontId="62" fillId="0" borderId="0" xfId="0" applyFont="1" applyFill="1" applyBorder="1" applyProtection="1">
      <alignment vertical="center"/>
    </xf>
    <xf numFmtId="49" fontId="25" fillId="0" borderId="38" xfId="0" applyNumberFormat="1" applyFont="1" applyFill="1" applyBorder="1" applyAlignment="1" applyProtection="1">
      <alignment vertical="center" shrinkToFit="1"/>
    </xf>
    <xf numFmtId="49" fontId="25" fillId="0" borderId="80" xfId="0" applyNumberFormat="1" applyFont="1" applyFill="1" applyBorder="1" applyAlignment="1" applyProtection="1">
      <alignment vertical="center" shrinkToFit="1"/>
    </xf>
    <xf numFmtId="49" fontId="25" fillId="0" borderId="23" xfId="0" applyNumberFormat="1" applyFont="1" applyFill="1" applyBorder="1" applyAlignment="1" applyProtection="1">
      <alignment vertical="center" shrinkToFit="1"/>
    </xf>
    <xf numFmtId="49" fontId="25" fillId="11" borderId="38" xfId="0" applyNumberFormat="1" applyFont="1" applyFill="1" applyBorder="1" applyAlignment="1" applyProtection="1">
      <alignment vertical="center"/>
    </xf>
    <xf numFmtId="49" fontId="62" fillId="0" borderId="28" xfId="0" applyNumberFormat="1" applyFont="1" applyFill="1" applyBorder="1" applyAlignment="1" applyProtection="1">
      <alignment vertical="center"/>
    </xf>
    <xf numFmtId="0" fontId="25" fillId="11" borderId="11" xfId="0" applyFont="1" applyFill="1" applyBorder="1" applyAlignment="1" applyProtection="1">
      <alignment vertical="center" wrapText="1"/>
    </xf>
    <xf numFmtId="0" fontId="25" fillId="11" borderId="73" xfId="0" applyFont="1" applyFill="1" applyBorder="1" applyAlignment="1" applyProtection="1">
      <alignment vertical="center" wrapText="1"/>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5" fillId="0" borderId="166" xfId="0" applyFont="1" applyFill="1" applyBorder="1" applyAlignment="1" applyProtection="1">
      <alignment horizontal="center" vertical="center"/>
    </xf>
    <xf numFmtId="0" fontId="25" fillId="0" borderId="167" xfId="0" applyFont="1" applyFill="1" applyBorder="1" applyAlignment="1" applyProtection="1">
      <alignment vertical="center"/>
    </xf>
    <xf numFmtId="49" fontId="25" fillId="0" borderId="5" xfId="0" applyNumberFormat="1" applyFont="1" applyFill="1" applyBorder="1" applyAlignment="1" applyProtection="1">
      <alignment vertical="center"/>
    </xf>
    <xf numFmtId="0" fontId="82" fillId="0" borderId="0" xfId="0" applyFont="1" applyFill="1" applyAlignment="1" applyProtection="1">
      <alignment horizontal="left" vertical="center"/>
    </xf>
    <xf numFmtId="49" fontId="25" fillId="0" borderId="0" xfId="0" applyNumberFormat="1" applyFont="1" applyFill="1" applyBorder="1" applyAlignment="1" applyProtection="1">
      <alignment vertical="center" shrinkToFit="1"/>
    </xf>
    <xf numFmtId="0" fontId="83" fillId="0" borderId="0" xfId="0" applyNumberFormat="1" applyFont="1" applyFill="1" applyBorder="1" applyAlignment="1" applyProtection="1">
      <alignment horizontal="center" wrapText="1"/>
      <protection hidden="1"/>
    </xf>
    <xf numFmtId="0" fontId="62" fillId="0" borderId="31"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62" fillId="0" borderId="24" xfId="0" applyFont="1" applyBorder="1" applyAlignment="1" applyProtection="1">
      <alignment horizontal="left" vertical="center" shrinkToFit="1"/>
    </xf>
    <xf numFmtId="49" fontId="25" fillId="12" borderId="80" xfId="0" applyNumberFormat="1" applyFont="1" applyFill="1" applyBorder="1" applyAlignment="1" applyProtection="1">
      <alignment vertical="center"/>
    </xf>
    <xf numFmtId="0" fontId="25" fillId="12" borderId="0" xfId="0" applyFont="1" applyFill="1" applyBorder="1" applyAlignment="1" applyProtection="1">
      <alignment vertical="center" wrapText="1"/>
    </xf>
    <xf numFmtId="0" fontId="25" fillId="12" borderId="44" xfId="0" applyFont="1" applyFill="1" applyBorder="1" applyAlignment="1" applyProtection="1">
      <alignment vertical="center" wrapText="1"/>
    </xf>
    <xf numFmtId="0" fontId="62" fillId="0" borderId="31" xfId="0" applyFont="1" applyFill="1" applyBorder="1" applyAlignment="1" applyProtection="1">
      <alignment horizontal="center" vertical="center"/>
      <protection hidden="1"/>
    </xf>
    <xf numFmtId="0" fontId="25" fillId="0" borderId="31" xfId="0" applyFont="1" applyFill="1" applyBorder="1" applyAlignment="1" applyProtection="1">
      <alignment horizontal="center" vertical="center"/>
      <protection hidden="1"/>
    </xf>
    <xf numFmtId="49" fontId="62" fillId="0" borderId="38" xfId="0" applyNumberFormat="1" applyFont="1" applyFill="1" applyBorder="1" applyAlignment="1" applyProtection="1">
      <alignment horizontal="left" vertical="center"/>
    </xf>
    <xf numFmtId="0" fontId="85" fillId="0" borderId="9" xfId="0" applyFont="1" applyBorder="1" applyAlignment="1" applyProtection="1">
      <alignment horizontal="left" vertical="center" wrapText="1"/>
    </xf>
    <xf numFmtId="49" fontId="62" fillId="0" borderId="11" xfId="0" applyNumberFormat="1" applyFont="1" applyFill="1" applyBorder="1" applyAlignment="1" applyProtection="1">
      <alignment vertical="center"/>
    </xf>
    <xf numFmtId="0" fontId="25" fillId="0" borderId="22" xfId="0" applyFont="1" applyFill="1" applyBorder="1" applyAlignment="1" applyProtection="1">
      <alignment horizontal="center" vertical="center"/>
      <protection hidden="1"/>
    </xf>
    <xf numFmtId="0" fontId="79" fillId="0" borderId="5" xfId="0" applyFont="1" applyFill="1" applyBorder="1" applyAlignment="1" applyProtection="1">
      <alignment horizontal="left" vertical="center"/>
    </xf>
    <xf numFmtId="0" fontId="47" fillId="18" borderId="0" xfId="0" applyFont="1" applyFill="1" applyAlignment="1" applyProtection="1">
      <alignment vertical="center" wrapText="1"/>
      <protection hidden="1"/>
    </xf>
    <xf numFmtId="0" fontId="49" fillId="18" borderId="0" xfId="0" applyFont="1" applyFill="1" applyProtection="1">
      <alignment vertical="center"/>
      <protection hidden="1"/>
    </xf>
    <xf numFmtId="0" fontId="10" fillId="18" borderId="55" xfId="0" applyFont="1" applyFill="1" applyBorder="1" applyProtection="1">
      <alignment vertical="center"/>
      <protection locked="0"/>
    </xf>
    <xf numFmtId="0" fontId="49" fillId="30" borderId="0" xfId="0" applyFont="1" applyFill="1" applyBorder="1" applyProtection="1">
      <alignment vertical="center"/>
      <protection hidden="1"/>
    </xf>
    <xf numFmtId="0" fontId="10" fillId="0" borderId="55" xfId="0" applyFont="1" applyFill="1" applyBorder="1" applyProtection="1">
      <alignment vertical="center"/>
    </xf>
    <xf numFmtId="0" fontId="49" fillId="0" borderId="0" xfId="0" applyFont="1" applyAlignment="1" applyProtection="1">
      <alignment horizontal="left" vertical="top" wrapText="1"/>
      <protection hidden="1"/>
    </xf>
    <xf numFmtId="185" fontId="14" fillId="0" borderId="158" xfId="0" applyNumberFormat="1" applyFont="1" applyFill="1" applyBorder="1" applyAlignment="1" applyProtection="1">
      <alignment vertical="center" shrinkToFit="1"/>
      <protection hidden="1"/>
    </xf>
    <xf numFmtId="0" fontId="14" fillId="0" borderId="127" xfId="0" applyFont="1" applyBorder="1" applyAlignment="1" applyProtection="1">
      <alignment horizontal="center" vertical="center"/>
      <protection hidden="1"/>
    </xf>
    <xf numFmtId="180" fontId="14" fillId="0" borderId="127" xfId="0" applyNumberFormat="1" applyFont="1" applyBorder="1" applyAlignment="1" applyProtection="1">
      <alignment horizontal="left" vertical="center"/>
      <protection hidden="1"/>
    </xf>
    <xf numFmtId="186" fontId="14" fillId="0" borderId="153" xfId="0" applyNumberFormat="1" applyFont="1" applyFill="1" applyBorder="1" applyAlignment="1" applyProtection="1">
      <alignment vertical="center"/>
      <protection hidden="1"/>
    </xf>
    <xf numFmtId="0" fontId="14" fillId="0" borderId="154" xfId="0" applyFont="1" applyBorder="1" applyAlignment="1" applyProtection="1">
      <alignment horizontal="center" vertical="center"/>
      <protection hidden="1"/>
    </xf>
    <xf numFmtId="180" fontId="14" fillId="0" borderId="154" xfId="0" applyNumberFormat="1" applyFont="1" applyBorder="1" applyAlignment="1" applyProtection="1">
      <alignment horizontal="left" vertical="center"/>
      <protection hidden="1"/>
    </xf>
    <xf numFmtId="187" fontId="14" fillId="0" borderId="160" xfId="0" applyNumberFormat="1" applyFont="1" applyFill="1" applyBorder="1" applyAlignment="1" applyProtection="1">
      <alignment vertical="center"/>
      <protection hidden="1"/>
    </xf>
    <xf numFmtId="0" fontId="14" fillId="0" borderId="55" xfId="0" applyFont="1" applyBorder="1" applyAlignment="1" applyProtection="1">
      <alignment horizontal="center" vertical="center"/>
      <protection hidden="1"/>
    </xf>
    <xf numFmtId="180" fontId="14" fillId="0" borderId="55" xfId="0" applyNumberFormat="1" applyFont="1" applyBorder="1" applyAlignment="1" applyProtection="1">
      <alignment horizontal="left" vertical="center"/>
      <protection hidden="1"/>
    </xf>
    <xf numFmtId="183" fontId="11" fillId="0" borderId="159" xfId="0" applyNumberFormat="1" applyFont="1" applyBorder="1" applyAlignment="1" applyProtection="1">
      <alignment horizontal="right" vertical="center"/>
      <protection hidden="1"/>
    </xf>
    <xf numFmtId="183" fontId="11" fillId="0" borderId="170" xfId="0" applyNumberFormat="1" applyFont="1" applyBorder="1" applyAlignment="1" applyProtection="1">
      <alignment horizontal="right" vertical="center"/>
      <protection hidden="1"/>
    </xf>
    <xf numFmtId="183" fontId="11" fillId="0" borderId="161" xfId="0" applyNumberFormat="1" applyFont="1" applyBorder="1" applyAlignment="1" applyProtection="1">
      <alignment horizontal="right" vertical="center"/>
      <protection hidden="1"/>
    </xf>
    <xf numFmtId="0" fontId="0" fillId="28" borderId="174"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157"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6"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175"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88" xfId="0" applyFont="1" applyFill="1" applyBorder="1" applyAlignment="1" applyProtection="1">
      <alignment vertical="center"/>
    </xf>
    <xf numFmtId="0" fontId="0" fillId="28" borderId="94" xfId="0" applyFont="1" applyFill="1" applyBorder="1" applyAlignment="1" applyProtection="1">
      <alignment vertical="center"/>
    </xf>
    <xf numFmtId="0" fontId="0" fillId="28" borderId="136" xfId="0" applyFont="1" applyFill="1" applyBorder="1" applyAlignment="1" applyProtection="1">
      <alignment vertical="center"/>
    </xf>
    <xf numFmtId="0" fontId="10" fillId="0" borderId="79" xfId="0" applyFont="1" applyBorder="1" applyProtection="1">
      <alignment vertical="center"/>
    </xf>
    <xf numFmtId="182" fontId="0" fillId="0" borderId="0" xfId="0" applyNumberFormat="1" applyFont="1" applyBorder="1" applyProtection="1">
      <alignment vertical="center"/>
      <protection hidden="1"/>
    </xf>
    <xf numFmtId="0" fontId="10" fillId="0" borderId="113" xfId="0" applyFont="1" applyBorder="1" applyProtection="1">
      <alignment vertical="center"/>
      <protection locked="0"/>
    </xf>
    <xf numFmtId="0" fontId="10" fillId="18" borderId="176" xfId="0" applyFont="1" applyFill="1" applyBorder="1" applyAlignment="1" applyProtection="1">
      <alignment vertical="center"/>
    </xf>
    <xf numFmtId="0" fontId="10" fillId="0" borderId="91" xfId="0" applyFont="1" applyBorder="1" applyProtection="1">
      <alignment vertical="center"/>
    </xf>
    <xf numFmtId="0" fontId="10" fillId="0" borderId="81" xfId="0" applyFont="1" applyBorder="1" applyProtection="1">
      <alignment vertical="center"/>
    </xf>
    <xf numFmtId="0" fontId="10" fillId="0" borderId="109" xfId="0" applyFont="1" applyBorder="1" applyProtection="1">
      <alignment vertical="center"/>
    </xf>
    <xf numFmtId="0" fontId="78" fillId="0" borderId="110" xfId="0" applyFont="1" applyFill="1" applyBorder="1" applyAlignment="1" applyProtection="1">
      <alignment vertical="center"/>
    </xf>
    <xf numFmtId="0" fontId="0" fillId="0" borderId="33" xfId="0" applyBorder="1" applyProtection="1">
      <alignment vertical="center"/>
    </xf>
    <xf numFmtId="0" fontId="0" fillId="0" borderId="168" xfId="0" applyBorder="1" applyProtection="1">
      <alignment vertical="center"/>
    </xf>
    <xf numFmtId="0" fontId="32" fillId="18" borderId="101" xfId="0" applyFont="1" applyFill="1" applyBorder="1" applyAlignment="1" applyProtection="1">
      <alignment vertical="center"/>
    </xf>
    <xf numFmtId="0" fontId="32" fillId="18" borderId="107" xfId="0" applyFont="1" applyFill="1" applyBorder="1" applyAlignment="1" applyProtection="1">
      <alignment vertical="center"/>
    </xf>
    <xf numFmtId="0" fontId="32" fillId="18" borderId="150" xfId="0" applyFont="1" applyFill="1" applyBorder="1" applyAlignment="1" applyProtection="1">
      <alignment vertical="center"/>
    </xf>
    <xf numFmtId="0" fontId="10" fillId="18" borderId="79" xfId="0" applyFont="1" applyFill="1" applyBorder="1" applyAlignment="1" applyProtection="1">
      <alignment vertical="center"/>
    </xf>
    <xf numFmtId="0" fontId="32" fillId="18" borderId="82" xfId="0" applyFont="1" applyFill="1" applyBorder="1" applyAlignment="1" applyProtection="1">
      <alignment vertical="center"/>
    </xf>
    <xf numFmtId="0" fontId="32" fillId="18" borderId="14" xfId="0" applyFont="1" applyFill="1" applyBorder="1" applyAlignment="1" applyProtection="1">
      <alignment vertical="center"/>
    </xf>
    <xf numFmtId="0" fontId="32" fillId="18" borderId="115"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1"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28" xfId="0" applyFont="1" applyFill="1" applyBorder="1" applyAlignment="1" applyProtection="1">
      <alignment horizontal="right" vertical="top"/>
    </xf>
    <xf numFmtId="0" fontId="10" fillId="2" borderId="179" xfId="0" applyFont="1" applyFill="1" applyBorder="1" applyAlignment="1" applyProtection="1">
      <alignment horizontal="center" vertical="center"/>
    </xf>
    <xf numFmtId="0" fontId="10" fillId="2" borderId="169"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28" xfId="0" applyFont="1" applyFill="1" applyBorder="1" applyAlignment="1" applyProtection="1">
      <alignment horizontal="left" vertical="center" wrapText="1"/>
    </xf>
    <xf numFmtId="0" fontId="2" fillId="18" borderId="183" xfId="0" applyFont="1" applyFill="1" applyBorder="1" applyAlignment="1" applyProtection="1">
      <alignment horizontal="center" vertical="center"/>
    </xf>
    <xf numFmtId="0" fontId="2" fillId="18" borderId="128" xfId="0" applyFont="1" applyFill="1" applyBorder="1" applyAlignment="1" applyProtection="1">
      <alignment vertical="center" wrapText="1"/>
    </xf>
    <xf numFmtId="0" fontId="2" fillId="18" borderId="138" xfId="0" applyFont="1" applyFill="1" applyBorder="1" applyAlignment="1" applyProtection="1">
      <alignment horizontal="center" vertical="center"/>
    </xf>
    <xf numFmtId="0" fontId="18" fillId="2" borderId="169" xfId="0" applyFont="1" applyFill="1" applyBorder="1" applyAlignment="1" applyProtection="1">
      <alignment horizontal="center" vertical="center"/>
    </xf>
    <xf numFmtId="0" fontId="2" fillId="2" borderId="169" xfId="0" applyFont="1" applyFill="1" applyBorder="1" applyAlignment="1" applyProtection="1">
      <alignment horizontal="center" vertical="center"/>
    </xf>
    <xf numFmtId="0" fontId="2" fillId="2" borderId="169" xfId="0" applyFont="1" applyFill="1" applyBorder="1" applyAlignment="1" applyProtection="1">
      <alignment horizontal="center" vertical="center" wrapText="1"/>
    </xf>
    <xf numFmtId="0" fontId="2" fillId="18" borderId="169" xfId="0" applyFont="1" applyFill="1" applyBorder="1" applyAlignment="1" applyProtection="1">
      <alignment horizontal="center" vertical="center" wrapText="1"/>
    </xf>
    <xf numFmtId="0" fontId="0" fillId="18" borderId="177" xfId="0" applyFont="1" applyFill="1" applyBorder="1" applyAlignment="1" applyProtection="1">
      <alignment horizontal="center" vertical="center" wrapText="1"/>
    </xf>
    <xf numFmtId="0" fontId="0" fillId="18" borderId="184" xfId="0" applyFont="1" applyFill="1" applyBorder="1" applyAlignment="1" applyProtection="1">
      <alignment horizontal="center" vertical="center"/>
    </xf>
    <xf numFmtId="0" fontId="0" fillId="18" borderId="156" xfId="0" applyFont="1" applyFill="1" applyBorder="1" applyAlignment="1" applyProtection="1">
      <alignment vertical="center" wrapText="1"/>
    </xf>
    <xf numFmtId="0" fontId="0" fillId="28" borderId="177" xfId="0" applyFont="1" applyFill="1" applyBorder="1" applyAlignment="1" applyProtection="1">
      <alignment horizontal="center" vertical="center" wrapText="1"/>
    </xf>
    <xf numFmtId="0" fontId="11" fillId="28" borderId="181" xfId="0" applyFont="1" applyFill="1" applyBorder="1" applyAlignment="1" applyProtection="1">
      <alignment horizontal="left" vertical="center" wrapText="1"/>
    </xf>
    <xf numFmtId="0" fontId="11" fillId="28" borderId="182" xfId="0" applyFont="1" applyFill="1" applyBorder="1" applyAlignment="1" applyProtection="1">
      <alignment horizontal="left" vertical="center" wrapText="1"/>
    </xf>
    <xf numFmtId="0" fontId="0" fillId="0" borderId="179" xfId="0" applyFont="1" applyFill="1" applyBorder="1" applyAlignment="1" applyProtection="1">
      <alignment horizontal="left" vertical="center" wrapText="1"/>
      <protection locked="0"/>
    </xf>
    <xf numFmtId="0" fontId="0" fillId="0" borderId="186" xfId="0" applyFont="1" applyFill="1" applyBorder="1" applyAlignment="1" applyProtection="1">
      <alignment horizontal="center" vertical="center"/>
      <protection locked="0"/>
    </xf>
    <xf numFmtId="0" fontId="0" fillId="0" borderId="156" xfId="0" applyFont="1" applyFill="1" applyBorder="1" applyAlignment="1" applyProtection="1">
      <alignment horizontal="left" vertical="center" wrapText="1"/>
      <protection locked="0"/>
    </xf>
    <xf numFmtId="0" fontId="0" fillId="0" borderId="185"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169" xfId="0" applyFill="1" applyBorder="1" applyProtection="1">
      <alignment vertical="center"/>
    </xf>
    <xf numFmtId="0" fontId="0" fillId="0" borderId="169" xfId="0" applyFont="1" applyFill="1" applyBorder="1" applyAlignment="1" applyProtection="1">
      <alignment horizontal="center" vertical="center"/>
    </xf>
    <xf numFmtId="0" fontId="0" fillId="28" borderId="179" xfId="0" applyFill="1" applyBorder="1" applyAlignment="1" applyProtection="1">
      <alignment horizontal="center" vertical="center"/>
    </xf>
    <xf numFmtId="0" fontId="46" fillId="0" borderId="0" xfId="0" applyFont="1" applyFill="1" applyBorder="1" applyAlignment="1" applyProtection="1">
      <alignment horizontal="left" vertical="center"/>
      <protection hidden="1"/>
    </xf>
    <xf numFmtId="0" fontId="6" fillId="14" borderId="1" xfId="0" applyFont="1" applyFill="1" applyBorder="1" applyAlignment="1" applyProtection="1">
      <alignment horizontal="left" vertical="center" wrapText="1"/>
      <protection locked="0"/>
    </xf>
    <xf numFmtId="0" fontId="42" fillId="0" borderId="0" xfId="9" applyFont="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29" xfId="9" applyFont="1" applyBorder="1" applyAlignment="1" applyProtection="1">
      <alignment horizontal="left" vertical="center"/>
    </xf>
    <xf numFmtId="0" fontId="5" fillId="50" borderId="1" xfId="0" applyNumberFormat="1" applyFont="1" applyFill="1" applyBorder="1" applyAlignment="1" applyProtection="1">
      <alignment horizontal="center" vertical="center"/>
      <protection locked="0"/>
    </xf>
    <xf numFmtId="0" fontId="5" fillId="0" borderId="194" xfId="0" applyFont="1" applyFill="1" applyBorder="1" applyProtection="1">
      <alignment vertical="center"/>
    </xf>
    <xf numFmtId="0" fontId="6" fillId="0" borderId="154" xfId="0" applyFont="1" applyFill="1" applyBorder="1" applyAlignment="1" applyProtection="1">
      <alignment vertical="center"/>
    </xf>
    <xf numFmtId="0" fontId="0" fillId="18" borderId="0" xfId="0" applyFill="1" applyBorder="1" applyAlignment="1" applyProtection="1">
      <alignment horizontal="right" vertical="center"/>
    </xf>
    <xf numFmtId="0" fontId="0" fillId="0" borderId="157"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5" fillId="50" borderId="1" xfId="0"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10" fillId="0" borderId="90" xfId="0" applyFont="1" applyFill="1" applyBorder="1" applyAlignment="1" applyProtection="1">
      <alignment vertical="center"/>
      <protection locked="0"/>
    </xf>
    <xf numFmtId="0" fontId="6" fillId="0" borderId="90" xfId="0" applyFont="1" applyFill="1" applyBorder="1" applyAlignment="1" applyProtection="1">
      <alignment vertical="center"/>
      <protection locked="0"/>
    </xf>
    <xf numFmtId="0" fontId="6" fillId="0" borderId="52" xfId="0" applyFont="1" applyFill="1" applyBorder="1" applyProtection="1">
      <alignment vertical="center"/>
      <protection locked="0"/>
    </xf>
    <xf numFmtId="0" fontId="6" fillId="0" borderId="52"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0" xfId="0" applyFont="1" applyFill="1" applyBorder="1" applyAlignment="1" applyProtection="1">
      <alignment vertical="center"/>
      <protection locked="0"/>
    </xf>
    <xf numFmtId="0" fontId="14" fillId="0" borderId="52" xfId="0" applyFont="1" applyFill="1" applyBorder="1" applyAlignment="1" applyProtection="1">
      <alignment vertical="center"/>
      <protection locked="0"/>
    </xf>
    <xf numFmtId="0" fontId="50" fillId="0" borderId="52" xfId="0" applyFont="1" applyFill="1" applyBorder="1" applyAlignment="1" applyProtection="1">
      <alignment vertical="center"/>
      <protection locked="0"/>
    </xf>
    <xf numFmtId="0" fontId="10" fillId="0" borderId="90" xfId="0" applyFont="1" applyFill="1" applyBorder="1" applyAlignment="1" applyProtection="1">
      <alignment horizontal="left" vertical="center"/>
      <protection locked="0" hidden="1"/>
    </xf>
    <xf numFmtId="0" fontId="10" fillId="0" borderId="52" xfId="0" applyFont="1" applyBorder="1" applyAlignment="1" applyProtection="1">
      <alignment vertical="center" wrapText="1"/>
      <protection locked="0"/>
    </xf>
    <xf numFmtId="0" fontId="10" fillId="0" borderId="90" xfId="0" applyFont="1" applyFill="1" applyBorder="1" applyAlignment="1" applyProtection="1">
      <alignment vertical="center"/>
      <protection locked="0" hidden="1"/>
    </xf>
    <xf numFmtId="0" fontId="10" fillId="0" borderId="90" xfId="0" applyFont="1" applyFill="1" applyBorder="1" applyAlignment="1" applyProtection="1">
      <alignment horizontal="left" vertical="top"/>
      <protection locked="0" hidden="1"/>
    </xf>
    <xf numFmtId="0" fontId="10" fillId="0" borderId="90" xfId="0" applyFont="1" applyFill="1" applyBorder="1" applyAlignment="1" applyProtection="1">
      <alignment horizontal="left" vertical="top"/>
      <protection locked="0"/>
    </xf>
    <xf numFmtId="0" fontId="10" fillId="0" borderId="90" xfId="0" applyFont="1" applyFill="1" applyBorder="1" applyAlignment="1" applyProtection="1">
      <alignment horizontal="left" vertical="center"/>
      <protection locked="0"/>
    </xf>
    <xf numFmtId="0" fontId="11" fillId="25" borderId="1" xfId="0" applyFont="1" applyFill="1" applyBorder="1" applyAlignment="1" applyProtection="1">
      <alignment vertical="center" wrapText="1"/>
      <protection locked="0"/>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11" fillId="24" borderId="85" xfId="0" applyFont="1" applyFill="1" applyBorder="1" applyAlignment="1" applyProtection="1">
      <alignment vertical="center" wrapText="1"/>
      <protection locked="0"/>
    </xf>
    <xf numFmtId="49" fontId="22" fillId="2" borderId="39" xfId="0" applyNumberFormat="1" applyFont="1" applyFill="1" applyBorder="1" applyAlignment="1" applyProtection="1">
      <alignment horizontal="center" vertical="center" wrapText="1"/>
    </xf>
    <xf numFmtId="49" fontId="22" fillId="2" borderId="195" xfId="0" applyNumberFormat="1" applyFont="1" applyFill="1" applyBorder="1" applyAlignment="1" applyProtection="1">
      <alignment horizontal="center" vertical="center" wrapText="1"/>
    </xf>
    <xf numFmtId="0" fontId="10" fillId="2" borderId="51" xfId="0" applyFont="1" applyFill="1" applyBorder="1" applyAlignment="1" applyProtection="1">
      <alignment horizontal="center" vertical="center"/>
    </xf>
    <xf numFmtId="49" fontId="25" fillId="0" borderId="21" xfId="0" applyNumberFormat="1" applyFont="1" applyFill="1" applyBorder="1" applyAlignment="1" applyProtection="1">
      <alignment vertical="center" shrinkToFit="1"/>
    </xf>
    <xf numFmtId="0" fontId="2" fillId="2" borderId="169" xfId="0" applyFont="1" applyFill="1" applyBorder="1" applyAlignment="1" applyProtection="1">
      <alignment horizontal="center" vertical="center" wrapText="1"/>
    </xf>
    <xf numFmtId="0" fontId="20" fillId="2" borderId="34" xfId="0" applyFont="1" applyFill="1" applyBorder="1" applyAlignment="1" applyProtection="1">
      <alignment horizontal="left" vertical="center"/>
    </xf>
    <xf numFmtId="0" fontId="0" fillId="0" borderId="190" xfId="0" applyFont="1" applyFill="1" applyBorder="1" applyAlignment="1" applyProtection="1">
      <alignment horizontal="center" vertical="center"/>
    </xf>
    <xf numFmtId="0" fontId="0" fillId="24" borderId="190" xfId="0" applyFont="1" applyFill="1" applyBorder="1" applyAlignment="1" applyProtection="1">
      <alignment horizontal="center" vertical="center"/>
      <protection locked="0"/>
    </xf>
    <xf numFmtId="0" fontId="10" fillId="0" borderId="139" xfId="0" applyFont="1" applyFill="1" applyBorder="1" applyProtection="1">
      <alignment vertical="center"/>
      <protection locked="0"/>
    </xf>
    <xf numFmtId="0" fontId="10" fillId="0" borderId="161"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0" borderId="41" xfId="2" applyFill="1" applyBorder="1" applyAlignment="1" applyProtection="1">
      <alignment horizontal="center" vertical="center"/>
    </xf>
    <xf numFmtId="0" fontId="41" fillId="0" borderId="1" xfId="2" applyFill="1" applyBorder="1" applyAlignment="1" applyProtection="1">
      <alignment horizontal="center" vertical="center"/>
    </xf>
    <xf numFmtId="0" fontId="25"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6" xfId="0" applyNumberFormat="1" applyFont="1" applyFill="1" applyBorder="1" applyAlignment="1" applyProtection="1">
      <alignment horizontal="center" vertical="center"/>
      <protection hidden="1"/>
    </xf>
    <xf numFmtId="181" fontId="23" fillId="0" borderId="0" xfId="0" applyNumberFormat="1" applyFont="1" applyFill="1" applyBorder="1" applyAlignment="1" applyProtection="1">
      <alignment horizontal="center" vertical="center"/>
      <protection hidden="1"/>
    </xf>
    <xf numFmtId="181" fontId="25" fillId="0" borderId="202" xfId="0" applyNumberFormat="1" applyFont="1" applyFill="1" applyBorder="1" applyAlignment="1" applyProtection="1">
      <alignment horizontal="center" vertical="center" textRotation="255"/>
      <protection hidden="1"/>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49" fontId="25" fillId="0" borderId="202" xfId="0" applyNumberFormat="1" applyFont="1" applyFill="1" applyBorder="1" applyAlignment="1" applyProtection="1">
      <alignment vertical="center"/>
    </xf>
    <xf numFmtId="49" fontId="25" fillId="49" borderId="11" xfId="0" applyNumberFormat="1" applyFont="1" applyFill="1" applyBorder="1" applyAlignment="1" applyProtection="1">
      <alignment vertical="center" wrapText="1"/>
    </xf>
    <xf numFmtId="0" fontId="25" fillId="49" borderId="11" xfId="0" applyFont="1" applyFill="1" applyBorder="1" applyAlignment="1" applyProtection="1">
      <alignment vertical="center"/>
    </xf>
    <xf numFmtId="49" fontId="2" fillId="0" borderId="0" xfId="0" applyNumberFormat="1" applyFont="1" applyFill="1" applyBorder="1" applyAlignment="1" applyProtection="1">
      <alignment vertical="center"/>
    </xf>
    <xf numFmtId="49" fontId="0" fillId="0" borderId="0" xfId="0" applyNumberFormat="1" applyFont="1" applyFill="1" applyBorder="1" applyAlignment="1" applyProtection="1">
      <alignment vertical="center"/>
    </xf>
    <xf numFmtId="49" fontId="4" fillId="0" borderId="84" xfId="0" applyNumberFormat="1" applyFont="1" applyFill="1" applyBorder="1" applyAlignment="1" applyProtection="1">
      <alignment vertical="center" wrapText="1"/>
    </xf>
    <xf numFmtId="49" fontId="4" fillId="0" borderId="28" xfId="0" applyNumberFormat="1" applyFont="1" applyFill="1" applyBorder="1" applyAlignment="1" applyProtection="1">
      <alignment vertical="center" wrapText="1"/>
    </xf>
    <xf numFmtId="0" fontId="14" fillId="0" borderId="204" xfId="0" applyFont="1" applyFill="1" applyBorder="1" applyAlignment="1" applyProtection="1">
      <alignment horizontal="center" vertical="center"/>
      <protection hidden="1"/>
    </xf>
    <xf numFmtId="181" fontId="25" fillId="0" borderId="0" xfId="0" applyNumberFormat="1" applyFont="1" applyFill="1" applyBorder="1" applyAlignment="1" applyProtection="1">
      <alignment horizontal="center" vertical="center" textRotation="255"/>
      <protection hidden="1"/>
    </xf>
    <xf numFmtId="182" fontId="14" fillId="0" borderId="56" xfId="0" applyNumberFormat="1" applyFont="1" applyFill="1" applyBorder="1" applyAlignment="1" applyProtection="1">
      <alignment horizontal="center" vertical="center"/>
      <protection hidden="1"/>
    </xf>
    <xf numFmtId="0" fontId="5" fillId="0" borderId="5"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5"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10" fillId="18" borderId="188" xfId="0" applyFont="1" applyFill="1" applyBorder="1" applyAlignment="1" applyProtection="1">
      <alignment horizontal="center" vertical="center" wrapText="1"/>
    </xf>
    <xf numFmtId="0" fontId="10" fillId="18" borderId="17"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0" fillId="0" borderId="203" xfId="0" applyFont="1" applyFill="1" applyBorder="1" applyAlignment="1" applyProtection="1">
      <alignment vertical="center"/>
    </xf>
    <xf numFmtId="0" fontId="10" fillId="19" borderId="0" xfId="0" applyFont="1" applyFill="1" applyAlignment="1" applyProtection="1">
      <alignment vertical="center"/>
    </xf>
    <xf numFmtId="0" fontId="10" fillId="19" borderId="0" xfId="0" applyFont="1" applyFill="1" applyAlignment="1" applyProtection="1">
      <alignment vertical="center" wrapText="1"/>
    </xf>
    <xf numFmtId="0" fontId="10" fillId="0" borderId="0" xfId="0" applyFont="1" applyBorder="1" applyProtection="1">
      <alignment vertical="center"/>
      <protection locked="0"/>
    </xf>
    <xf numFmtId="0" fontId="10" fillId="0" borderId="0" xfId="0" applyFont="1" applyProtection="1">
      <alignment vertical="center"/>
      <protection locked="0"/>
    </xf>
    <xf numFmtId="0" fontId="10" fillId="18" borderId="204" xfId="0" applyFont="1" applyFill="1" applyBorder="1" applyAlignment="1" applyProtection="1">
      <alignment horizontal="center" vertical="center" wrapText="1"/>
    </xf>
    <xf numFmtId="0" fontId="47" fillId="0" borderId="0" xfId="0" applyFont="1" applyProtection="1">
      <alignment vertical="center"/>
      <protection locked="0"/>
    </xf>
    <xf numFmtId="0" fontId="6" fillId="0" borderId="204" xfId="0" applyFont="1" applyFill="1" applyBorder="1" applyAlignment="1" applyProtection="1">
      <alignment horizontal="center" vertical="center"/>
      <protection hidden="1"/>
    </xf>
    <xf numFmtId="0" fontId="5" fillId="0" borderId="188" xfId="0" applyFont="1" applyFill="1" applyBorder="1" applyProtection="1">
      <alignment vertical="center"/>
    </xf>
    <xf numFmtId="0" fontId="5" fillId="0" borderId="203" xfId="0" applyFont="1" applyFill="1" applyBorder="1" applyProtection="1">
      <alignment vertical="center"/>
    </xf>
    <xf numFmtId="0" fontId="6" fillId="0" borderId="203" xfId="0" applyFont="1" applyFill="1" applyBorder="1" applyProtection="1">
      <alignment vertical="center"/>
    </xf>
    <xf numFmtId="0" fontId="5" fillId="0" borderId="203" xfId="0" applyFont="1" applyFill="1" applyBorder="1" applyAlignment="1" applyProtection="1">
      <alignment vertical="center" wrapText="1"/>
    </xf>
    <xf numFmtId="0" fontId="0" fillId="0" borderId="178" xfId="0" applyFont="1" applyFill="1" applyBorder="1" applyAlignment="1" applyProtection="1">
      <alignment vertical="center" wrapText="1"/>
    </xf>
    <xf numFmtId="0" fontId="6" fillId="25" borderId="52" xfId="0" applyFont="1" applyFill="1" applyBorder="1" applyAlignment="1" applyProtection="1">
      <alignment vertical="center" wrapText="1"/>
      <protection locked="0"/>
    </xf>
    <xf numFmtId="0" fontId="5" fillId="0" borderId="208" xfId="0" applyFont="1" applyBorder="1" applyProtection="1">
      <alignment vertical="center"/>
    </xf>
    <xf numFmtId="0" fontId="5" fillId="0" borderId="155" xfId="0" applyFont="1" applyBorder="1" applyProtection="1">
      <alignment vertical="center"/>
    </xf>
    <xf numFmtId="0" fontId="6" fillId="0" borderId="155" xfId="0" applyFont="1" applyBorder="1" applyProtection="1">
      <alignment vertical="center"/>
    </xf>
    <xf numFmtId="0" fontId="5" fillId="0" borderId="155" xfId="0" applyFont="1" applyBorder="1" applyAlignment="1" applyProtection="1">
      <alignment vertical="center" wrapText="1"/>
    </xf>
    <xf numFmtId="0" fontId="6" fillId="0" borderId="155" xfId="0" applyFont="1" applyBorder="1" applyAlignment="1" applyProtection="1">
      <alignment vertical="center" wrapText="1"/>
    </xf>
    <xf numFmtId="0" fontId="6" fillId="0" borderId="155" xfId="0" applyFont="1" applyBorder="1" applyAlignment="1" applyProtection="1">
      <alignment horizontal="center" vertical="center"/>
    </xf>
    <xf numFmtId="0" fontId="10" fillId="0" borderId="155" xfId="0" applyFont="1" applyBorder="1" applyProtection="1">
      <alignment vertical="center"/>
    </xf>
    <xf numFmtId="0" fontId="10" fillId="0" borderId="209" xfId="0" applyFont="1" applyBorder="1" applyProtection="1">
      <alignment vertical="center"/>
    </xf>
    <xf numFmtId="0" fontId="5" fillId="0" borderId="17" xfId="0" applyFont="1" applyBorder="1" applyProtection="1">
      <alignment vertical="center"/>
    </xf>
    <xf numFmtId="0" fontId="5" fillId="30" borderId="10" xfId="0" applyFont="1" applyFill="1" applyBorder="1" applyAlignment="1" applyProtection="1">
      <alignment vertical="center" wrapText="1"/>
    </xf>
    <xf numFmtId="0" fontId="5" fillId="30" borderId="11" xfId="0" applyFont="1" applyFill="1" applyBorder="1" applyAlignment="1" applyProtection="1">
      <alignment horizontal="left" vertical="center"/>
    </xf>
    <xf numFmtId="0" fontId="10" fillId="28" borderId="200" xfId="0" applyFont="1" applyFill="1" applyBorder="1" applyAlignment="1" applyProtection="1">
      <alignment horizontal="center" vertical="center"/>
    </xf>
    <xf numFmtId="0" fontId="10" fillId="50" borderId="1" xfId="0" applyFont="1" applyFill="1" applyBorder="1" applyAlignment="1" applyProtection="1">
      <alignment horizontal="center" vertical="center" wrapText="1"/>
      <protection locked="0"/>
    </xf>
    <xf numFmtId="0" fontId="10" fillId="0" borderId="204" xfId="0" applyFont="1" applyFill="1" applyBorder="1" applyAlignment="1" applyProtection="1">
      <alignment horizontal="center" vertical="center" wrapText="1"/>
    </xf>
    <xf numFmtId="0" fontId="10" fillId="18" borderId="211" xfId="0" applyFont="1" applyFill="1" applyBorder="1" applyAlignment="1" applyProtection="1">
      <alignment horizontal="center" vertical="center" wrapText="1"/>
    </xf>
    <xf numFmtId="0" fontId="0" fillId="18" borderId="178" xfId="0" applyFill="1" applyBorder="1">
      <alignment vertical="center"/>
    </xf>
    <xf numFmtId="0" fontId="10" fillId="18" borderId="204" xfId="0" applyFont="1" applyFill="1" applyBorder="1" applyAlignment="1" applyProtection="1">
      <alignment horizontal="center" vertical="center"/>
    </xf>
    <xf numFmtId="0" fontId="10" fillId="18" borderId="191" xfId="0" applyFont="1" applyFill="1" applyBorder="1" applyProtection="1">
      <alignment vertical="center"/>
    </xf>
    <xf numFmtId="0" fontId="10" fillId="18" borderId="188" xfId="0" applyFont="1" applyFill="1" applyBorder="1" applyProtection="1">
      <alignment vertical="center"/>
    </xf>
    <xf numFmtId="0" fontId="10" fillId="18" borderId="211" xfId="0" applyFont="1" applyFill="1" applyBorder="1" applyAlignment="1" applyProtection="1">
      <alignment horizontal="center" vertical="center"/>
    </xf>
    <xf numFmtId="0" fontId="10" fillId="18" borderId="200" xfId="0" applyFont="1" applyFill="1" applyBorder="1" applyAlignment="1" applyProtection="1">
      <alignment horizontal="center" vertical="center"/>
    </xf>
    <xf numFmtId="0" fontId="0" fillId="2" borderId="196" xfId="0" applyFont="1" applyFill="1" applyBorder="1" applyAlignment="1" applyProtection="1">
      <alignment horizontal="center" vertical="center"/>
    </xf>
    <xf numFmtId="0" fontId="0" fillId="18" borderId="213" xfId="0" applyFont="1" applyFill="1" applyBorder="1" applyAlignment="1" applyProtection="1">
      <alignment vertical="center" wrapText="1"/>
    </xf>
    <xf numFmtId="0" fontId="0" fillId="18" borderId="196" xfId="0" applyFont="1" applyFill="1" applyBorder="1" applyAlignment="1" applyProtection="1">
      <alignment vertical="center" wrapText="1"/>
    </xf>
    <xf numFmtId="0" fontId="0" fillId="2" borderId="196" xfId="0" applyFont="1" applyFill="1" applyBorder="1" applyAlignment="1" applyProtection="1">
      <alignment horizontal="center" vertical="center" wrapText="1"/>
    </xf>
    <xf numFmtId="0" fontId="3" fillId="2" borderId="204" xfId="0" applyFont="1" applyFill="1" applyBorder="1" applyAlignment="1" applyProtection="1">
      <alignment horizontal="center" vertical="center"/>
    </xf>
    <xf numFmtId="0" fontId="3" fillId="2" borderId="192" xfId="0" applyFont="1" applyFill="1" applyBorder="1" applyAlignment="1" applyProtection="1">
      <alignment horizontal="left" vertical="center"/>
    </xf>
    <xf numFmtId="0" fontId="3" fillId="2" borderId="189" xfId="0" applyFont="1" applyFill="1" applyBorder="1" applyAlignment="1" applyProtection="1">
      <alignment horizontal="left" vertical="center"/>
    </xf>
    <xf numFmtId="0" fontId="11" fillId="2" borderId="215" xfId="0" applyFont="1" applyFill="1" applyBorder="1" applyAlignment="1" applyProtection="1">
      <alignment horizontal="center" vertical="center" shrinkToFit="1"/>
    </xf>
    <xf numFmtId="0" fontId="0" fillId="18" borderId="189" xfId="0" applyFont="1" applyFill="1" applyBorder="1" applyAlignment="1" applyProtection="1">
      <alignment horizontal="left" vertical="center"/>
    </xf>
    <xf numFmtId="0" fontId="14" fillId="18" borderId="189" xfId="0" applyFont="1" applyFill="1" applyBorder="1" applyAlignment="1" applyProtection="1">
      <alignment vertical="center"/>
    </xf>
    <xf numFmtId="0" fontId="62" fillId="0" borderId="22" xfId="0" applyFont="1" applyFill="1" applyBorder="1" applyAlignment="1" applyProtection="1">
      <alignment horizontal="center" vertical="center"/>
      <protection hidden="1"/>
    </xf>
    <xf numFmtId="49" fontId="25" fillId="0" borderId="11" xfId="0" applyNumberFormat="1" applyFont="1" applyFill="1" applyBorder="1" applyAlignment="1" applyProtection="1">
      <alignment vertical="center" shrinkToFit="1"/>
    </xf>
    <xf numFmtId="0" fontId="41" fillId="0" borderId="1" xfId="2" applyBorder="1" applyAlignment="1" applyProtection="1">
      <alignment horizontal="center" vertical="center"/>
    </xf>
    <xf numFmtId="0" fontId="13" fillId="19" borderId="0" xfId="0" applyFont="1" applyFill="1" applyAlignment="1" applyProtection="1">
      <alignment horizontal="center" vertical="center"/>
    </xf>
    <xf numFmtId="0" fontId="10" fillId="2" borderId="200" xfId="0" applyFont="1" applyFill="1" applyBorder="1" applyAlignment="1" applyProtection="1">
      <alignment horizontal="center" vertical="center"/>
    </xf>
    <xf numFmtId="0" fontId="17" fillId="0" borderId="0" xfId="0" applyFont="1" applyAlignment="1" applyProtection="1">
      <alignment horizontal="center" vertical="center"/>
    </xf>
    <xf numFmtId="0" fontId="10" fillId="2" borderId="191" xfId="0" applyFont="1" applyFill="1" applyBorder="1" applyAlignment="1" applyProtection="1">
      <alignment horizontal="center" vertical="center"/>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10" fillId="18" borderId="0" xfId="0" applyFont="1" applyFill="1" applyBorder="1" applyAlignment="1" applyProtection="1">
      <alignment horizontal="left" vertical="center"/>
    </xf>
    <xf numFmtId="0" fontId="10" fillId="2" borderId="204" xfId="0" applyFont="1" applyFill="1" applyBorder="1" applyAlignment="1" applyProtection="1">
      <alignment horizontal="center" vertical="center"/>
    </xf>
    <xf numFmtId="0" fontId="0" fillId="2" borderId="213" xfId="0" applyFont="1" applyFill="1" applyBorder="1" applyAlignment="1" applyProtection="1">
      <alignment horizontal="center" vertical="center"/>
    </xf>
    <xf numFmtId="0" fontId="11" fillId="18" borderId="0" xfId="0" applyFont="1" applyFill="1" applyProtection="1">
      <alignment vertical="center"/>
    </xf>
    <xf numFmtId="180" fontId="10" fillId="25" borderId="1" xfId="0" applyNumberFormat="1" applyFont="1" applyFill="1" applyBorder="1" applyAlignment="1" applyProtection="1">
      <alignment horizontal="center" vertical="center"/>
      <protection locked="0"/>
    </xf>
    <xf numFmtId="0" fontId="20" fillId="2" borderId="191"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189" xfId="0" applyFill="1" applyBorder="1">
      <alignment vertical="center"/>
    </xf>
    <xf numFmtId="0" fontId="10" fillId="0" borderId="202" xfId="0" applyFont="1" applyBorder="1" applyProtection="1">
      <alignment vertical="center"/>
    </xf>
    <xf numFmtId="0" fontId="10" fillId="0" borderId="52" xfId="0" applyFont="1" applyFill="1" applyBorder="1" applyAlignment="1" applyProtection="1">
      <alignment horizontal="left" vertical="top"/>
      <protection locked="0" hidden="1"/>
    </xf>
    <xf numFmtId="0" fontId="10" fillId="18" borderId="219" xfId="0" applyFont="1" applyFill="1" applyBorder="1" applyProtection="1">
      <alignment vertical="center"/>
    </xf>
    <xf numFmtId="0" fontId="10" fillId="25" borderId="52" xfId="0" applyFont="1" applyFill="1" applyBorder="1" applyProtection="1">
      <alignment vertical="center"/>
      <protection locked="0"/>
    </xf>
    <xf numFmtId="0" fontId="10" fillId="18" borderId="0" xfId="0" applyFont="1" applyFill="1" applyProtection="1">
      <alignment vertical="center"/>
      <protection locked="0"/>
    </xf>
    <xf numFmtId="0" fontId="2" fillId="30" borderId="0" xfId="0" applyFont="1" applyFill="1" applyBorder="1" applyAlignment="1" applyProtection="1">
      <alignment vertical="center"/>
    </xf>
    <xf numFmtId="0" fontId="10" fillId="30" borderId="0" xfId="0" applyFont="1" applyFill="1" applyProtection="1">
      <alignment vertical="center"/>
    </xf>
    <xf numFmtId="0" fontId="10" fillId="28" borderId="188" xfId="0" applyFont="1" applyFill="1" applyBorder="1" applyAlignment="1" applyProtection="1">
      <alignment vertical="center"/>
    </xf>
    <xf numFmtId="0" fontId="10" fillId="28" borderId="203" xfId="0" applyFont="1" applyFill="1" applyBorder="1" applyAlignment="1" applyProtection="1">
      <alignment vertical="center"/>
    </xf>
    <xf numFmtId="0" fontId="0" fillId="28" borderId="203" xfId="0" applyFill="1" applyBorder="1">
      <alignment vertical="center"/>
    </xf>
    <xf numFmtId="0" fontId="0" fillId="28" borderId="220" xfId="0" applyFill="1" applyBorder="1">
      <alignment vertical="center"/>
    </xf>
    <xf numFmtId="0" fontId="10" fillId="30" borderId="203" xfId="0" applyFont="1" applyFill="1" applyBorder="1" applyProtection="1">
      <alignment vertical="center"/>
    </xf>
    <xf numFmtId="0" fontId="0" fillId="30" borderId="203" xfId="0" applyFill="1" applyBorder="1">
      <alignment vertical="center"/>
    </xf>
    <xf numFmtId="0" fontId="0" fillId="30" borderId="178" xfId="0" applyFill="1" applyBorder="1">
      <alignment vertical="center"/>
    </xf>
    <xf numFmtId="0" fontId="49" fillId="30" borderId="202" xfId="0" applyFont="1" applyFill="1" applyBorder="1" applyAlignment="1" applyProtection="1">
      <alignment vertical="top" wrapText="1"/>
      <protection hidden="1"/>
    </xf>
    <xf numFmtId="0" fontId="10" fillId="28" borderId="46" xfId="0" applyFont="1" applyFill="1" applyBorder="1" applyAlignment="1" applyProtection="1">
      <alignment vertical="center"/>
    </xf>
    <xf numFmtId="0" fontId="10" fillId="28" borderId="47" xfId="0" applyFont="1" applyFill="1" applyBorder="1" applyAlignment="1" applyProtection="1">
      <alignment vertical="center"/>
    </xf>
    <xf numFmtId="0" fontId="0" fillId="28" borderId="47" xfId="0" applyFill="1" applyBorder="1">
      <alignment vertical="center"/>
    </xf>
    <xf numFmtId="0" fontId="0" fillId="28" borderId="175" xfId="0" applyFill="1" applyBorder="1">
      <alignment vertical="center"/>
    </xf>
    <xf numFmtId="0" fontId="0" fillId="30" borderId="0" xfId="0" applyFill="1" applyBorder="1">
      <alignment vertical="center"/>
    </xf>
    <xf numFmtId="0" fontId="0" fillId="30" borderId="29" xfId="0" applyFill="1" applyBorder="1">
      <alignment vertical="center"/>
    </xf>
    <xf numFmtId="0" fontId="0" fillId="30" borderId="0" xfId="0" applyFill="1">
      <alignment vertical="center"/>
    </xf>
    <xf numFmtId="0" fontId="10" fillId="28" borderId="191" xfId="0" applyFont="1" applyFill="1" applyBorder="1" applyAlignment="1" applyProtection="1">
      <alignment vertical="center"/>
    </xf>
    <xf numFmtId="0" fontId="10" fillId="28" borderId="192" xfId="0" applyFont="1" applyFill="1" applyBorder="1" applyAlignment="1" applyProtection="1">
      <alignment vertical="center"/>
    </xf>
    <xf numFmtId="0" fontId="0" fillId="28" borderId="192" xfId="0" applyFill="1" applyBorder="1">
      <alignment vertical="center"/>
    </xf>
    <xf numFmtId="0" fontId="0" fillId="28" borderId="187" xfId="0" applyFill="1" applyBorder="1">
      <alignment vertical="center"/>
    </xf>
    <xf numFmtId="181" fontId="10" fillId="30" borderId="0" xfId="0" applyNumberFormat="1" applyFont="1" applyFill="1" applyProtection="1">
      <alignment vertical="center"/>
      <protection hidden="1"/>
    </xf>
    <xf numFmtId="0" fontId="0" fillId="28" borderId="191" xfId="0" applyFill="1" applyBorder="1">
      <alignment vertical="center"/>
    </xf>
    <xf numFmtId="0" fontId="0" fillId="28" borderId="216" xfId="0" applyFill="1" applyBorder="1">
      <alignment vertical="center"/>
    </xf>
    <xf numFmtId="0" fontId="0" fillId="28" borderId="180" xfId="0" applyFill="1" applyBorder="1">
      <alignment vertical="center"/>
    </xf>
    <xf numFmtId="0" fontId="10" fillId="30" borderId="218" xfId="0" applyFont="1" applyFill="1" applyBorder="1" applyProtection="1">
      <alignment vertical="center"/>
    </xf>
    <xf numFmtId="0" fontId="10" fillId="30" borderId="65" xfId="0" applyFont="1" applyFill="1" applyBorder="1" applyProtection="1">
      <alignment vertical="center"/>
    </xf>
    <xf numFmtId="0" fontId="4" fillId="0" borderId="0" xfId="0" applyFont="1" applyFill="1" applyBorder="1" applyAlignment="1" applyProtection="1">
      <alignment horizontal="left" vertical="center" wrapText="1"/>
    </xf>
    <xf numFmtId="49" fontId="25" fillId="0" borderId="28" xfId="0" applyNumberFormat="1" applyFont="1" applyFill="1" applyBorder="1" applyAlignment="1" applyProtection="1">
      <alignment vertical="center"/>
    </xf>
    <xf numFmtId="49" fontId="25" fillId="0" borderId="38" xfId="0" applyNumberFormat="1" applyFont="1" applyFill="1" applyBorder="1" applyAlignment="1" applyProtection="1">
      <alignment horizontal="left" vertical="center"/>
    </xf>
    <xf numFmtId="49" fontId="24" fillId="0" borderId="0" xfId="0" applyNumberFormat="1" applyFont="1" applyFill="1" applyBorder="1" applyAlignment="1" applyProtection="1">
      <alignment horizontal="left" vertical="center"/>
    </xf>
    <xf numFmtId="0" fontId="0" fillId="0" borderId="0" xfId="0" applyFont="1" applyFill="1" applyBorder="1" applyAlignment="1" applyProtection="1">
      <alignment horizontal="right" vertical="center" wrapText="1"/>
    </xf>
    <xf numFmtId="0" fontId="10" fillId="5" borderId="41" xfId="0" applyFont="1" applyFill="1" applyBorder="1" applyAlignment="1" applyProtection="1">
      <alignment horizontal="left" vertical="center" wrapText="1"/>
      <protection locked="0"/>
    </xf>
    <xf numFmtId="0" fontId="10" fillId="2" borderId="191" xfId="0" applyFont="1" applyFill="1" applyBorder="1" applyAlignment="1" applyProtection="1">
      <alignment horizontal="center" vertical="center"/>
    </xf>
    <xf numFmtId="0" fontId="10" fillId="2" borderId="200" xfId="0" applyFont="1" applyFill="1" applyBorder="1" applyAlignment="1" applyProtection="1">
      <alignment horizontal="center" vertical="center" wrapText="1"/>
    </xf>
    <xf numFmtId="49" fontId="25" fillId="0" borderId="191" xfId="0" applyNumberFormat="1" applyFont="1" applyFill="1" applyBorder="1" applyAlignment="1" applyProtection="1">
      <alignment vertical="center"/>
    </xf>
    <xf numFmtId="49" fontId="25" fillId="0" borderId="189" xfId="0" applyNumberFormat="1" applyFont="1" applyFill="1" applyBorder="1" applyAlignment="1" applyProtection="1">
      <alignment vertical="center"/>
    </xf>
    <xf numFmtId="0" fontId="4" fillId="0" borderId="189" xfId="0" applyFont="1" applyFill="1" applyBorder="1" applyAlignment="1" applyProtection="1">
      <alignment horizontal="left" vertical="center" wrapText="1"/>
    </xf>
    <xf numFmtId="49" fontId="25" fillId="0" borderId="202" xfId="0" applyNumberFormat="1" applyFont="1" applyBorder="1" applyAlignment="1" applyProtection="1">
      <alignment vertical="center"/>
    </xf>
    <xf numFmtId="49" fontId="25" fillId="51" borderId="10" xfId="0" applyNumberFormat="1" applyFont="1" applyFill="1" applyBorder="1" applyAlignment="1" applyProtection="1">
      <alignment vertical="center"/>
    </xf>
    <xf numFmtId="49" fontId="25" fillId="51" borderId="23" xfId="0" applyNumberFormat="1" applyFont="1" applyFill="1" applyBorder="1" applyAlignment="1" applyProtection="1">
      <alignment horizontal="center" vertical="center" wrapText="1"/>
    </xf>
    <xf numFmtId="49" fontId="25" fillId="51" borderId="37" xfId="0" applyNumberFormat="1" applyFont="1" applyFill="1" applyBorder="1" applyAlignment="1" applyProtection="1">
      <alignment horizontal="center" vertical="center" wrapText="1"/>
    </xf>
    <xf numFmtId="49" fontId="25" fillId="51" borderId="44" xfId="0" applyNumberFormat="1" applyFont="1" applyFill="1" applyBorder="1" applyAlignment="1" applyProtection="1">
      <alignment vertical="center"/>
    </xf>
    <xf numFmtId="49" fontId="25" fillId="51" borderId="0" xfId="0" applyNumberFormat="1" applyFont="1" applyFill="1" applyBorder="1" applyAlignment="1" applyProtection="1">
      <alignment vertical="center"/>
    </xf>
    <xf numFmtId="49" fontId="25" fillId="51" borderId="43" xfId="0" applyNumberFormat="1" applyFont="1" applyFill="1" applyBorder="1" applyAlignment="1" applyProtection="1">
      <alignment vertical="center"/>
    </xf>
    <xf numFmtId="0" fontId="25" fillId="51" borderId="0" xfId="0" applyFont="1" applyFill="1" applyBorder="1" applyAlignment="1" applyProtection="1">
      <alignment horizontal="left" vertical="center" wrapText="1"/>
    </xf>
    <xf numFmtId="49" fontId="25" fillId="51" borderId="38" xfId="0" applyNumberFormat="1" applyFont="1" applyFill="1" applyBorder="1" applyAlignment="1" applyProtection="1">
      <alignment horizontal="center" vertical="center" wrapText="1"/>
    </xf>
    <xf numFmtId="49" fontId="25" fillId="51" borderId="80" xfId="0" applyNumberFormat="1" applyFont="1" applyFill="1" applyBorder="1" applyAlignment="1" applyProtection="1">
      <alignment vertical="center"/>
    </xf>
    <xf numFmtId="49" fontId="25" fillId="51" borderId="43" xfId="0" applyNumberFormat="1" applyFont="1" applyFill="1" applyBorder="1" applyAlignment="1" applyProtection="1">
      <alignment horizontal="center" vertical="center" wrapText="1"/>
    </xf>
    <xf numFmtId="0" fontId="62" fillId="51" borderId="0" xfId="0" applyFont="1" applyFill="1" applyBorder="1" applyAlignment="1" applyProtection="1">
      <alignment horizontal="left" vertical="center" wrapText="1"/>
    </xf>
    <xf numFmtId="49" fontId="25" fillId="51" borderId="5" xfId="0" applyNumberFormat="1" applyFont="1" applyFill="1" applyBorder="1" applyAlignment="1" applyProtection="1">
      <alignment horizontal="center" vertical="center" wrapText="1"/>
    </xf>
    <xf numFmtId="49" fontId="25" fillId="51" borderId="11" xfId="0" applyNumberFormat="1" applyFont="1" applyFill="1" applyBorder="1" applyAlignment="1" applyProtection="1">
      <alignment horizontal="center" vertical="center" wrapText="1"/>
    </xf>
    <xf numFmtId="0" fontId="25" fillId="0" borderId="202" xfId="0" applyFont="1" applyFill="1" applyBorder="1" applyAlignment="1" applyProtection="1">
      <alignment vertical="center"/>
    </xf>
    <xf numFmtId="0" fontId="25" fillId="12" borderId="11" xfId="0" applyFont="1" applyFill="1" applyBorder="1" applyAlignment="1" applyProtection="1">
      <alignment vertical="center" wrapText="1"/>
    </xf>
    <xf numFmtId="0" fontId="63" fillId="0" borderId="202" xfId="0" applyFont="1" applyFill="1" applyBorder="1" applyProtection="1">
      <alignment vertical="center"/>
    </xf>
    <xf numFmtId="0" fontId="25" fillId="11" borderId="216" xfId="0" applyFont="1" applyFill="1" applyBorder="1" applyAlignment="1" applyProtection="1">
      <alignment horizontal="center" vertical="center"/>
    </xf>
    <xf numFmtId="49" fontId="25" fillId="0" borderId="84" xfId="0" applyNumberFormat="1" applyFont="1" applyFill="1" applyBorder="1" applyAlignment="1" applyProtection="1">
      <alignment vertical="center" wrapText="1"/>
    </xf>
    <xf numFmtId="0" fontId="25" fillId="51" borderId="5" xfId="0" applyFont="1" applyFill="1" applyBorder="1" applyAlignment="1" applyProtection="1">
      <alignment horizontal="left" vertical="center" wrapText="1"/>
    </xf>
    <xf numFmtId="0" fontId="25" fillId="51" borderId="11" xfId="0" applyFont="1" applyFill="1" applyBorder="1" applyAlignment="1" applyProtection="1">
      <alignment horizontal="left" vertical="center" wrapText="1"/>
    </xf>
    <xf numFmtId="0" fontId="25" fillId="51" borderId="38" xfId="0" applyFont="1" applyFill="1" applyBorder="1" applyAlignment="1" applyProtection="1">
      <alignment horizontal="left" vertical="center"/>
    </xf>
    <xf numFmtId="49" fontId="62" fillId="0" borderId="37" xfId="0" applyNumberFormat="1" applyFont="1" applyFill="1" applyBorder="1" applyAlignment="1" applyProtection="1">
      <alignment vertical="center"/>
    </xf>
    <xf numFmtId="49" fontId="62" fillId="0" borderId="80" xfId="0" applyNumberFormat="1" applyFont="1" applyFill="1" applyBorder="1" applyAlignment="1" applyProtection="1">
      <alignment vertical="center" wrapText="1"/>
    </xf>
    <xf numFmtId="49" fontId="62" fillId="0" borderId="80" xfId="0" applyNumberFormat="1" applyFont="1" applyFill="1" applyBorder="1" applyAlignment="1" applyProtection="1">
      <alignment vertical="center"/>
    </xf>
    <xf numFmtId="49" fontId="25" fillId="51" borderId="38" xfId="0" applyNumberFormat="1" applyFont="1" applyFill="1" applyBorder="1" applyAlignment="1" applyProtection="1">
      <alignment vertical="center"/>
    </xf>
    <xf numFmtId="0" fontId="62" fillId="51" borderId="38" xfId="0" applyFont="1" applyFill="1" applyBorder="1" applyAlignment="1" applyProtection="1">
      <alignment horizontal="right" vertical="center"/>
    </xf>
    <xf numFmtId="0" fontId="62" fillId="51" borderId="11" xfId="0" applyFont="1" applyFill="1" applyBorder="1" applyAlignment="1" applyProtection="1">
      <alignment horizontal="right" vertical="center"/>
    </xf>
    <xf numFmtId="0" fontId="62" fillId="51" borderId="73" xfId="0" applyFont="1" applyFill="1" applyBorder="1" applyAlignment="1" applyProtection="1">
      <alignment horizontal="right" vertical="center"/>
    </xf>
    <xf numFmtId="0" fontId="62" fillId="51" borderId="44" xfId="0" applyFont="1" applyFill="1" applyBorder="1" applyAlignment="1" applyProtection="1">
      <alignment horizontal="left" vertical="center" wrapText="1"/>
    </xf>
    <xf numFmtId="0" fontId="62" fillId="51" borderId="23" xfId="0" applyFont="1" applyFill="1" applyBorder="1" applyAlignment="1" applyProtection="1">
      <alignment vertical="center"/>
    </xf>
    <xf numFmtId="0" fontId="62" fillId="51" borderId="5" xfId="0" applyFont="1" applyFill="1" applyBorder="1" applyAlignment="1" applyProtection="1">
      <alignment vertical="center"/>
    </xf>
    <xf numFmtId="0" fontId="62" fillId="51" borderId="45" xfId="0" applyFont="1" applyFill="1" applyBorder="1" applyAlignment="1" applyProtection="1">
      <alignment horizontal="right" vertical="center"/>
    </xf>
    <xf numFmtId="0" fontId="62" fillId="51" borderId="5" xfId="0" applyFont="1" applyFill="1" applyBorder="1" applyAlignment="1" applyProtection="1">
      <alignment horizontal="right" vertical="center"/>
    </xf>
    <xf numFmtId="0" fontId="62" fillId="51" borderId="43" xfId="0" applyFont="1" applyFill="1" applyBorder="1" applyAlignment="1" applyProtection="1">
      <alignment horizontal="left" vertical="center" wrapText="1"/>
    </xf>
    <xf numFmtId="49" fontId="25" fillId="51" borderId="44" xfId="0" applyNumberFormat="1" applyFont="1" applyFill="1" applyBorder="1" applyAlignment="1" applyProtection="1">
      <alignment horizontal="center" vertical="center" wrapText="1"/>
    </xf>
    <xf numFmtId="49" fontId="25" fillId="51" borderId="0" xfId="0" applyNumberFormat="1" applyFont="1" applyFill="1" applyBorder="1" applyAlignment="1" applyProtection="1">
      <alignment horizontal="center" vertical="center" wrapText="1"/>
    </xf>
    <xf numFmtId="0" fontId="62" fillId="51" borderId="23" xfId="0" applyFont="1" applyFill="1" applyBorder="1" applyAlignment="1" applyProtection="1">
      <alignment horizontal="right" vertical="center"/>
    </xf>
    <xf numFmtId="0" fontId="62" fillId="51" borderId="80" xfId="0" applyFont="1" applyFill="1" applyBorder="1" applyAlignment="1" applyProtection="1">
      <alignment horizontal="left" vertical="center" wrapText="1"/>
    </xf>
    <xf numFmtId="49" fontId="25" fillId="51" borderId="28" xfId="0" applyNumberFormat="1" applyFont="1" applyFill="1" applyBorder="1" applyAlignment="1" applyProtection="1">
      <alignment vertical="center"/>
    </xf>
    <xf numFmtId="0" fontId="25" fillId="51" borderId="80" xfId="0" applyFont="1" applyFill="1" applyBorder="1" applyAlignment="1" applyProtection="1">
      <alignment vertical="center"/>
    </xf>
    <xf numFmtId="49" fontId="25" fillId="51" borderId="23" xfId="0" applyNumberFormat="1" applyFont="1" applyFill="1" applyBorder="1" applyAlignment="1" applyProtection="1">
      <alignment vertical="center"/>
    </xf>
    <xf numFmtId="49" fontId="25" fillId="51" borderId="5" xfId="0" applyNumberFormat="1" applyFont="1" applyFill="1" applyBorder="1" applyAlignment="1" applyProtection="1">
      <alignment vertical="center"/>
    </xf>
    <xf numFmtId="49" fontId="25" fillId="51" borderId="45" xfId="0" applyNumberFormat="1" applyFont="1" applyFill="1" applyBorder="1" applyAlignment="1" applyProtection="1">
      <alignment horizontal="right" vertical="center"/>
    </xf>
    <xf numFmtId="49" fontId="25" fillId="51" borderId="11" xfId="0" applyNumberFormat="1" applyFont="1" applyFill="1" applyBorder="1" applyAlignment="1" applyProtection="1">
      <alignment vertical="center"/>
    </xf>
    <xf numFmtId="0" fontId="25" fillId="51" borderId="164" xfId="0" applyFont="1" applyFill="1" applyBorder="1" applyAlignment="1" applyProtection="1">
      <alignment vertical="center"/>
    </xf>
    <xf numFmtId="0" fontId="25" fillId="51" borderId="172" xfId="0" applyFont="1" applyFill="1" applyBorder="1" applyAlignment="1" applyProtection="1">
      <alignment vertical="center"/>
    </xf>
    <xf numFmtId="0" fontId="25" fillId="51" borderId="173" xfId="0" applyFont="1" applyFill="1" applyBorder="1" applyAlignment="1" applyProtection="1">
      <alignment vertical="center"/>
    </xf>
    <xf numFmtId="0" fontId="25" fillId="51" borderId="171" xfId="0" applyFont="1" applyFill="1" applyBorder="1" applyAlignment="1" applyProtection="1">
      <alignment horizontal="right" vertical="center"/>
    </xf>
    <xf numFmtId="49" fontId="25" fillId="51" borderId="37" xfId="0" applyNumberFormat="1" applyFont="1" applyFill="1" applyBorder="1" applyAlignment="1" applyProtection="1">
      <alignment vertical="center"/>
    </xf>
    <xf numFmtId="49" fontId="25" fillId="51" borderId="21" xfId="0" applyNumberFormat="1" applyFont="1" applyFill="1" applyBorder="1" applyAlignment="1" applyProtection="1">
      <alignment vertical="center"/>
    </xf>
    <xf numFmtId="0" fontId="25" fillId="51" borderId="80" xfId="0" applyFont="1" applyFill="1" applyBorder="1" applyAlignment="1" applyProtection="1">
      <alignment horizontal="left" vertical="center" wrapText="1"/>
    </xf>
    <xf numFmtId="49" fontId="25" fillId="51" borderId="80" xfId="0" applyNumberFormat="1" applyFont="1" applyFill="1" applyBorder="1" applyAlignment="1" applyProtection="1">
      <alignment horizontal="center" vertical="center" wrapText="1"/>
    </xf>
    <xf numFmtId="0" fontId="25" fillId="51" borderId="38" xfId="0" applyFont="1" applyFill="1" applyBorder="1" applyAlignment="1" applyProtection="1">
      <alignment vertical="center"/>
    </xf>
    <xf numFmtId="0" fontId="25" fillId="51" borderId="5" xfId="0" applyFont="1" applyFill="1" applyBorder="1" applyAlignment="1" applyProtection="1">
      <alignment vertical="center" wrapText="1"/>
    </xf>
    <xf numFmtId="0" fontId="25" fillId="51" borderId="5" xfId="0" applyFont="1" applyFill="1" applyBorder="1" applyAlignment="1" applyProtection="1">
      <alignment horizontal="center" vertical="center"/>
    </xf>
    <xf numFmtId="0" fontId="25" fillId="51" borderId="0" xfId="0" applyFont="1" applyFill="1" applyBorder="1" applyAlignment="1" applyProtection="1">
      <alignment horizontal="center" vertical="center"/>
    </xf>
    <xf numFmtId="49" fontId="25" fillId="52" borderId="23" xfId="0" applyNumberFormat="1" applyFont="1" applyFill="1" applyBorder="1" applyAlignment="1" applyProtection="1">
      <alignment vertical="center"/>
    </xf>
    <xf numFmtId="49" fontId="25" fillId="52" borderId="28" xfId="0" applyNumberFormat="1" applyFont="1" applyFill="1" applyBorder="1" applyAlignment="1" applyProtection="1">
      <alignment vertical="center"/>
    </xf>
    <xf numFmtId="49" fontId="25" fillId="52" borderId="10" xfId="0" applyNumberFormat="1" applyFont="1" applyFill="1" applyBorder="1" applyAlignment="1" applyProtection="1">
      <alignment vertical="center"/>
    </xf>
    <xf numFmtId="0" fontId="25" fillId="52" borderId="5" xfId="0" applyFont="1" applyFill="1" applyBorder="1" applyAlignment="1" applyProtection="1">
      <alignment vertical="center" wrapText="1"/>
    </xf>
    <xf numFmtId="0" fontId="25" fillId="52" borderId="5" xfId="0" applyFont="1" applyFill="1" applyBorder="1" applyAlignment="1" applyProtection="1">
      <alignment horizontal="center" vertical="center"/>
    </xf>
    <xf numFmtId="0" fontId="25" fillId="52" borderId="0" xfId="0" applyFont="1" applyFill="1" applyBorder="1" applyAlignment="1" applyProtection="1">
      <alignment horizontal="center" vertical="center"/>
    </xf>
    <xf numFmtId="0" fontId="25" fillId="52" borderId="29" xfId="0" applyFont="1" applyFill="1" applyBorder="1" applyAlignment="1" applyProtection="1">
      <alignment horizontal="center" vertical="center"/>
    </xf>
    <xf numFmtId="0" fontId="25" fillId="51" borderId="11" xfId="0" applyFont="1" applyFill="1" applyBorder="1" applyAlignment="1" applyProtection="1">
      <alignment vertical="center" wrapText="1"/>
    </xf>
    <xf numFmtId="0" fontId="25" fillId="51" borderId="5" xfId="0" applyFont="1" applyFill="1" applyBorder="1" applyAlignment="1" applyProtection="1">
      <alignment vertical="center"/>
    </xf>
    <xf numFmtId="49" fontId="25" fillId="51" borderId="5" xfId="0" applyNumberFormat="1" applyFont="1" applyFill="1" applyBorder="1" applyAlignment="1" applyProtection="1">
      <alignment vertical="center" wrapText="1"/>
    </xf>
    <xf numFmtId="0" fontId="25" fillId="51" borderId="0" xfId="0" applyFont="1" applyFill="1" applyBorder="1" applyAlignment="1" applyProtection="1">
      <alignment vertical="center"/>
    </xf>
    <xf numFmtId="49" fontId="25" fillId="51" borderId="11" xfId="0" applyNumberFormat="1" applyFont="1" applyFill="1" applyBorder="1" applyAlignment="1" applyProtection="1">
      <alignment horizontal="right" vertical="center" wrapText="1"/>
    </xf>
    <xf numFmtId="0" fontId="63" fillId="51" borderId="80" xfId="0" applyFont="1" applyFill="1" applyBorder="1" applyProtection="1">
      <alignment vertical="center"/>
    </xf>
    <xf numFmtId="0" fontId="25" fillId="51" borderId="73" xfId="0" applyFont="1" applyFill="1" applyBorder="1" applyAlignment="1" applyProtection="1">
      <alignment vertical="center"/>
    </xf>
    <xf numFmtId="0" fontId="25" fillId="51" borderId="11" xfId="0" applyFont="1" applyFill="1" applyBorder="1" applyAlignment="1" applyProtection="1">
      <alignment vertical="center"/>
    </xf>
    <xf numFmtId="0" fontId="25" fillId="51" borderId="11" xfId="0" applyFont="1" applyFill="1" applyBorder="1" applyProtection="1">
      <alignment vertical="center"/>
    </xf>
    <xf numFmtId="0" fontId="25" fillId="51" borderId="11" xfId="0" applyFont="1" applyFill="1" applyBorder="1" applyAlignment="1" applyProtection="1">
      <alignment horizontal="center" vertical="center"/>
    </xf>
    <xf numFmtId="0" fontId="25" fillId="51" borderId="28" xfId="0" applyFont="1" applyFill="1" applyBorder="1" applyAlignment="1" applyProtection="1">
      <alignment vertical="center"/>
    </xf>
    <xf numFmtId="0" fontId="25" fillId="51" borderId="5" xfId="0" applyFont="1" applyFill="1" applyBorder="1" applyProtection="1">
      <alignment vertical="center"/>
    </xf>
    <xf numFmtId="0" fontId="25" fillId="51" borderId="28" xfId="0" applyFont="1" applyFill="1" applyBorder="1" applyAlignment="1" applyProtection="1">
      <alignment horizontal="left" vertical="center"/>
    </xf>
    <xf numFmtId="0" fontId="25" fillId="51" borderId="23" xfId="0" applyFont="1" applyFill="1" applyBorder="1" applyAlignment="1" applyProtection="1">
      <alignment vertical="center"/>
    </xf>
    <xf numFmtId="0" fontId="25" fillId="51" borderId="45" xfId="0" applyFont="1" applyFill="1" applyBorder="1" applyAlignment="1" applyProtection="1">
      <alignment horizontal="center" vertical="center"/>
    </xf>
    <xf numFmtId="0" fontId="25" fillId="51" borderId="37" xfId="0" applyFont="1" applyFill="1" applyBorder="1" applyAlignment="1" applyProtection="1">
      <alignment horizontal="left" vertical="center"/>
    </xf>
    <xf numFmtId="0" fontId="25" fillId="51" borderId="45" xfId="0" applyFont="1" applyFill="1" applyBorder="1" applyAlignment="1" applyProtection="1">
      <alignment horizontal="center" vertical="center" wrapText="1"/>
    </xf>
    <xf numFmtId="0" fontId="25" fillId="51" borderId="0" xfId="0" applyFont="1" applyFill="1" applyBorder="1" applyAlignment="1" applyProtection="1">
      <alignment horizontal="left" vertical="center"/>
    </xf>
    <xf numFmtId="0" fontId="63" fillId="51" borderId="5" xfId="0" applyFont="1" applyFill="1" applyBorder="1" applyProtection="1">
      <alignment vertical="center"/>
    </xf>
    <xf numFmtId="0" fontId="63" fillId="51" borderId="0" xfId="0" applyFont="1" applyFill="1" applyBorder="1" applyProtection="1">
      <alignment vertical="center"/>
    </xf>
    <xf numFmtId="0" fontId="25" fillId="51" borderId="0" xfId="0" applyFont="1" applyFill="1" applyBorder="1" applyProtection="1">
      <alignment vertical="center"/>
    </xf>
    <xf numFmtId="0" fontId="25" fillId="51" borderId="0" xfId="0" applyFont="1" applyFill="1" applyBorder="1" applyAlignment="1" applyProtection="1">
      <alignment vertical="center" wrapText="1"/>
    </xf>
    <xf numFmtId="0" fontId="63" fillId="51" borderId="11" xfId="0" applyFont="1" applyFill="1" applyBorder="1" applyProtection="1">
      <alignment vertical="center"/>
    </xf>
    <xf numFmtId="0" fontId="25" fillId="51" borderId="73" xfId="0" applyFont="1" applyFill="1" applyBorder="1" applyAlignment="1" applyProtection="1">
      <alignment horizontal="center" vertical="center"/>
    </xf>
    <xf numFmtId="0" fontId="25" fillId="51" borderId="80" xfId="0" applyFont="1" applyFill="1" applyBorder="1" applyAlignment="1" applyProtection="1">
      <alignment horizontal="left" vertical="center"/>
    </xf>
    <xf numFmtId="0" fontId="25" fillId="51" borderId="23" xfId="0" applyFont="1" applyFill="1" applyBorder="1" applyProtection="1">
      <alignment vertical="center"/>
    </xf>
    <xf numFmtId="0" fontId="25" fillId="51" borderId="38" xfId="0" applyFont="1" applyFill="1" applyBorder="1" applyProtection="1">
      <alignment vertical="center"/>
    </xf>
    <xf numFmtId="0" fontId="25" fillId="51" borderId="37" xfId="0" applyFont="1" applyFill="1" applyBorder="1" applyAlignment="1" applyProtection="1">
      <alignment vertical="center"/>
    </xf>
    <xf numFmtId="0" fontId="25" fillId="51" borderId="45" xfId="0" applyFont="1" applyFill="1" applyBorder="1" applyAlignment="1" applyProtection="1">
      <alignment horizontal="right" vertical="center" wrapText="1"/>
    </xf>
    <xf numFmtId="0" fontId="25" fillId="51" borderId="5" xfId="0" applyFont="1" applyFill="1" applyBorder="1" applyAlignment="1" applyProtection="1">
      <alignment horizontal="right" vertical="center" wrapText="1"/>
    </xf>
    <xf numFmtId="49" fontId="25" fillId="51" borderId="38" xfId="0" applyNumberFormat="1" applyFont="1" applyFill="1" applyBorder="1" applyAlignment="1" applyProtection="1">
      <alignment horizontal="left" vertical="center"/>
    </xf>
    <xf numFmtId="49" fontId="25" fillId="51" borderId="5" xfId="0" applyNumberFormat="1" applyFont="1" applyFill="1" applyBorder="1" applyAlignment="1" applyProtection="1">
      <alignment horizontal="left" vertical="center"/>
    </xf>
    <xf numFmtId="49" fontId="25" fillId="0" borderId="80" xfId="0" applyNumberFormat="1" applyFont="1" applyFill="1" applyBorder="1" applyAlignment="1" applyProtection="1">
      <alignment vertical="top"/>
    </xf>
    <xf numFmtId="49" fontId="25" fillId="0" borderId="37" xfId="0" applyNumberFormat="1" applyFont="1" applyFill="1" applyBorder="1" applyAlignment="1" applyProtection="1">
      <alignment vertical="top"/>
    </xf>
    <xf numFmtId="49" fontId="25" fillId="0" borderId="38" xfId="0" applyNumberFormat="1" applyFont="1" applyFill="1" applyBorder="1" applyAlignment="1" applyProtection="1">
      <alignment horizontal="center" vertical="center"/>
    </xf>
    <xf numFmtId="0" fontId="62" fillId="0" borderId="38" xfId="0" applyFont="1" applyFill="1" applyBorder="1" applyAlignment="1" applyProtection="1">
      <alignment horizontal="center" vertical="center" wrapText="1"/>
    </xf>
    <xf numFmtId="0" fontId="62" fillId="0" borderId="80" xfId="0" applyFont="1" applyFill="1" applyBorder="1" applyAlignment="1" applyProtection="1">
      <alignment vertical="top" wrapText="1"/>
    </xf>
    <xf numFmtId="0" fontId="62" fillId="0" borderId="37" xfId="0" applyFont="1" applyFill="1" applyBorder="1" applyAlignment="1" applyProtection="1">
      <alignment vertical="top" wrapText="1"/>
    </xf>
    <xf numFmtId="0" fontId="62" fillId="51" borderId="0" xfId="0" applyFont="1" applyFill="1" applyBorder="1" applyAlignment="1" applyProtection="1">
      <alignment vertical="center" wrapText="1"/>
    </xf>
    <xf numFmtId="0" fontId="62" fillId="51" borderId="10" xfId="0" applyFont="1" applyFill="1" applyBorder="1" applyAlignment="1" applyProtection="1">
      <alignment vertical="center"/>
    </xf>
    <xf numFmtId="49" fontId="62" fillId="51" borderId="43" xfId="0" applyNumberFormat="1" applyFont="1" applyFill="1" applyBorder="1" applyAlignment="1" applyProtection="1">
      <alignment vertical="center"/>
    </xf>
    <xf numFmtId="0" fontId="25" fillId="51" borderId="44" xfId="0" applyFont="1" applyFill="1" applyBorder="1" applyAlignment="1" applyProtection="1">
      <alignment vertical="center"/>
    </xf>
    <xf numFmtId="0" fontId="25" fillId="51" borderId="43" xfId="0" applyFont="1" applyFill="1" applyBorder="1" applyAlignment="1" applyProtection="1">
      <alignment vertical="center"/>
    </xf>
    <xf numFmtId="49" fontId="62" fillId="0" borderId="38" xfId="0" applyNumberFormat="1" applyFont="1" applyFill="1" applyBorder="1" applyAlignment="1" applyProtection="1">
      <alignment vertical="center"/>
    </xf>
    <xf numFmtId="49" fontId="62" fillId="0" borderId="37" xfId="0" applyNumberFormat="1" applyFont="1" applyFill="1" applyBorder="1" applyAlignment="1" applyProtection="1">
      <alignment vertical="center" wrapText="1"/>
    </xf>
    <xf numFmtId="49" fontId="62" fillId="0" borderId="38" xfId="0" applyNumberFormat="1" applyFont="1" applyFill="1" applyBorder="1" applyAlignment="1" applyProtection="1">
      <alignment horizontal="left" vertical="center" wrapText="1"/>
    </xf>
    <xf numFmtId="49" fontId="62" fillId="0" borderId="80" xfId="0" applyNumberFormat="1" applyFont="1" applyFill="1" applyBorder="1" applyAlignment="1" applyProtection="1">
      <alignment horizontal="left" vertical="center" wrapText="1"/>
    </xf>
    <xf numFmtId="49" fontId="62" fillId="0" borderId="37" xfId="0" applyNumberFormat="1" applyFont="1" applyFill="1" applyBorder="1" applyAlignment="1" applyProtection="1">
      <alignment horizontal="left" vertical="center" wrapText="1"/>
    </xf>
    <xf numFmtId="49" fontId="62" fillId="0" borderId="21" xfId="0" applyNumberFormat="1" applyFont="1" applyFill="1" applyBorder="1" applyAlignment="1" applyProtection="1">
      <alignment horizontal="left" vertical="center" wrapText="1"/>
    </xf>
    <xf numFmtId="0" fontId="62" fillId="0" borderId="20" xfId="0" applyFont="1" applyFill="1" applyBorder="1" applyAlignment="1" applyProtection="1">
      <alignment horizontal="center" vertical="center" wrapText="1"/>
    </xf>
    <xf numFmtId="0" fontId="42" fillId="0" borderId="0" xfId="9" applyFont="1" applyFill="1" applyBorder="1" applyAlignment="1" applyProtection="1">
      <alignment horizontal="left" vertical="center" wrapText="1" indent="1"/>
    </xf>
    <xf numFmtId="0" fontId="42" fillId="0" borderId="116" xfId="9" applyFont="1" applyFill="1" applyBorder="1" applyAlignment="1" applyProtection="1">
      <alignment vertical="center" wrapText="1"/>
    </xf>
    <xf numFmtId="0" fontId="42" fillId="0" borderId="0" xfId="9" applyFont="1" applyBorder="1" applyAlignment="1" applyProtection="1">
      <alignment horizontal="left" vertical="center" wrapText="1"/>
    </xf>
    <xf numFmtId="0" fontId="42" fillId="0" borderId="0" xfId="9" applyFont="1" applyBorder="1" applyAlignment="1" applyProtection="1">
      <alignment vertical="center" wrapText="1"/>
    </xf>
    <xf numFmtId="0" fontId="60" fillId="0" borderId="111" xfId="9" applyFont="1" applyBorder="1" applyAlignment="1" applyProtection="1">
      <alignment horizontal="left" vertical="center" wrapText="1" indent="1"/>
    </xf>
    <xf numFmtId="0" fontId="60" fillId="0" borderId="126" xfId="9" applyFont="1" applyBorder="1" applyAlignment="1" applyProtection="1">
      <alignment horizontal="left" vertical="center" wrapText="1" indent="1"/>
    </xf>
    <xf numFmtId="0" fontId="60" fillId="0" borderId="112" xfId="9" applyFont="1" applyBorder="1" applyAlignment="1" applyProtection="1">
      <alignment horizontal="left" vertical="center" wrapText="1" indent="1"/>
    </xf>
    <xf numFmtId="0" fontId="86" fillId="0" borderId="0" xfId="9" applyFont="1" applyBorder="1" applyAlignment="1" applyProtection="1">
      <alignment horizontal="left" vertical="center" wrapText="1"/>
    </xf>
    <xf numFmtId="0" fontId="52" fillId="29" borderId="36" xfId="9" applyFont="1" applyFill="1" applyBorder="1" applyAlignment="1" applyProtection="1">
      <alignment horizontal="center" vertical="center" wrapText="1"/>
    </xf>
    <xf numFmtId="0" fontId="52" fillId="29" borderId="54" xfId="9" applyFont="1" applyFill="1" applyBorder="1" applyAlignment="1" applyProtection="1">
      <alignment horizontal="center" vertical="center"/>
    </xf>
    <xf numFmtId="0" fontId="52" fillId="29" borderId="64" xfId="9" applyFont="1" applyFill="1" applyBorder="1" applyAlignment="1" applyProtection="1">
      <alignment horizontal="center" vertical="center"/>
    </xf>
    <xf numFmtId="0" fontId="53" fillId="0" borderId="121" xfId="9" applyFont="1" applyBorder="1" applyAlignment="1" applyProtection="1">
      <alignment horizontal="left" vertical="center" wrapText="1"/>
    </xf>
    <xf numFmtId="0" fontId="55"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11" xfId="9" applyFont="1" applyFill="1" applyBorder="1" applyAlignment="1" applyProtection="1">
      <alignment horizontal="left" vertical="center" wrapText="1" indent="1"/>
    </xf>
    <xf numFmtId="0" fontId="3" fillId="0" borderId="126" xfId="9" applyFont="1" applyFill="1" applyBorder="1" applyAlignment="1" applyProtection="1">
      <alignment horizontal="left" vertical="center" wrapText="1" indent="1"/>
    </xf>
    <xf numFmtId="0" fontId="3" fillId="0" borderId="112" xfId="9" applyFont="1" applyFill="1" applyBorder="1" applyAlignment="1" applyProtection="1">
      <alignment horizontal="left" vertical="center" wrapText="1" indent="1"/>
    </xf>
    <xf numFmtId="0" fontId="6" fillId="14" borderId="111" xfId="0" applyFont="1" applyFill="1" applyBorder="1" applyAlignment="1" applyProtection="1">
      <alignment horizontal="left" vertical="center"/>
      <protection locked="0"/>
    </xf>
    <xf numFmtId="0" fontId="6" fillId="14" borderId="112" xfId="0" applyFont="1" applyFill="1" applyBorder="1" applyAlignment="1" applyProtection="1">
      <alignment horizontal="left" vertical="center"/>
      <protection locked="0"/>
    </xf>
    <xf numFmtId="0" fontId="28" fillId="0" borderId="5" xfId="0" applyFont="1" applyFill="1" applyBorder="1" applyAlignment="1" applyProtection="1">
      <alignment horizontal="left" vertical="center" wrapText="1"/>
    </xf>
    <xf numFmtId="182" fontId="6" fillId="0" borderId="34" xfId="0" applyNumberFormat="1" applyFont="1" applyFill="1" applyBorder="1" applyAlignment="1" applyProtection="1">
      <alignment horizontal="left" vertical="center" shrinkToFit="1"/>
      <protection hidden="1"/>
    </xf>
    <xf numFmtId="182" fontId="6" fillId="0" borderId="33" xfId="0" applyNumberFormat="1" applyFont="1" applyFill="1" applyBorder="1" applyAlignment="1" applyProtection="1">
      <alignment horizontal="left" vertical="center" shrinkToFit="1"/>
      <protection hidden="1"/>
    </xf>
    <xf numFmtId="0" fontId="14" fillId="32" borderId="73" xfId="0" applyFont="1" applyFill="1" applyBorder="1" applyAlignment="1" applyProtection="1">
      <alignment horizontal="center" vertical="center" textRotation="255" wrapText="1"/>
    </xf>
    <xf numFmtId="0" fontId="14" fillId="32" borderId="44" xfId="0" applyFont="1" applyFill="1" applyBorder="1" applyAlignment="1" applyProtection="1">
      <alignment horizontal="center" vertical="center" textRotation="255" wrapText="1"/>
    </xf>
    <xf numFmtId="0" fontId="17" fillId="0" borderId="0" xfId="0" applyFont="1" applyAlignment="1" applyProtection="1">
      <alignment horizontal="center" vertical="center"/>
    </xf>
    <xf numFmtId="182" fontId="57" fillId="0" borderId="0" xfId="0" applyNumberFormat="1" applyFont="1" applyFill="1" applyAlignment="1" applyProtection="1">
      <alignment horizontal="left" wrapText="1"/>
      <protection hidden="1"/>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182" fontId="6" fillId="0" borderId="188" xfId="0" applyNumberFormat="1" applyFont="1" applyFill="1" applyBorder="1" applyAlignment="1" applyProtection="1">
      <alignment horizontal="left" vertical="center"/>
      <protection hidden="1"/>
    </xf>
    <xf numFmtId="182" fontId="0" fillId="0" borderId="203" xfId="0" applyNumberFormat="1" applyFont="1" applyFill="1" applyBorder="1" applyAlignment="1" applyProtection="1">
      <alignment horizontal="left" vertical="center"/>
      <protection hidden="1"/>
    </xf>
    <xf numFmtId="182" fontId="0" fillId="0" borderId="178" xfId="0" applyNumberFormat="1" applyFont="1" applyFill="1" applyBorder="1" applyAlignment="1" applyProtection="1">
      <alignment horizontal="left" vertical="center"/>
      <protection hidden="1"/>
    </xf>
    <xf numFmtId="0" fontId="6" fillId="14" borderId="41" xfId="0" applyFont="1" applyFill="1" applyBorder="1" applyAlignment="1" applyProtection="1">
      <alignment horizontal="left" vertical="center"/>
      <protection locked="0"/>
    </xf>
    <xf numFmtId="0" fontId="6" fillId="14" borderId="13" xfId="0" applyFont="1" applyFill="1" applyBorder="1" applyAlignment="1" applyProtection="1">
      <alignment horizontal="left" vertical="center"/>
      <protection locked="0"/>
    </xf>
    <xf numFmtId="0" fontId="6" fillId="14" borderId="85" xfId="0" applyFont="1" applyFill="1" applyBorder="1" applyAlignment="1" applyProtection="1">
      <alignment horizontal="left" vertical="center"/>
      <protection locked="0"/>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8" fillId="0" borderId="113" xfId="0" applyFont="1" applyFill="1" applyBorder="1" applyAlignment="1" applyProtection="1">
      <alignment horizontal="center" vertical="center" wrapText="1"/>
    </xf>
    <xf numFmtId="178" fontId="6" fillId="21" borderId="41" xfId="0" applyNumberFormat="1" applyFont="1" applyFill="1" applyBorder="1" applyAlignment="1" applyProtection="1">
      <alignment vertical="center"/>
      <protection locked="0"/>
    </xf>
    <xf numFmtId="178" fontId="6" fillId="21" borderId="13" xfId="0" applyNumberFormat="1" applyFont="1" applyFill="1" applyBorder="1" applyAlignment="1" applyProtection="1">
      <alignment vertical="center"/>
      <protection locked="0"/>
    </xf>
    <xf numFmtId="178" fontId="6" fillId="21" borderId="85" xfId="0" applyNumberFormat="1" applyFont="1" applyFill="1" applyBorder="1" applyAlignment="1" applyProtection="1">
      <alignment vertical="center"/>
      <protection locked="0"/>
    </xf>
    <xf numFmtId="0" fontId="6" fillId="21" borderId="41" xfId="0" applyNumberFormat="1" applyFon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85" xfId="0" applyNumberFormat="1" applyFont="1" applyFill="1" applyBorder="1" applyAlignment="1" applyProtection="1">
      <alignment horizontal="left" vertical="center"/>
      <protection locked="0"/>
    </xf>
    <xf numFmtId="0" fontId="6" fillId="21" borderId="41"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85"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6" fillId="0" borderId="50"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62" fillId="51" borderId="23" xfId="0" applyFont="1" applyFill="1" applyBorder="1" applyAlignment="1" applyProtection="1">
      <alignment horizontal="left" vertical="center" wrapText="1"/>
    </xf>
    <xf numFmtId="0" fontId="62" fillId="51" borderId="5" xfId="0" applyFont="1" applyFill="1" applyBorder="1" applyAlignment="1" applyProtection="1">
      <alignment horizontal="left" vertical="center" wrapText="1"/>
    </xf>
    <xf numFmtId="0" fontId="62" fillId="51" borderId="45" xfId="0" applyFont="1" applyFill="1" applyBorder="1" applyAlignment="1" applyProtection="1">
      <alignment horizontal="left" vertical="center" wrapText="1"/>
    </xf>
    <xf numFmtId="49" fontId="62" fillId="51" borderId="23" xfId="0" applyNumberFormat="1" applyFont="1" applyFill="1" applyBorder="1" applyAlignment="1" applyProtection="1">
      <alignment horizontal="left" vertical="center"/>
    </xf>
    <xf numFmtId="49" fontId="62" fillId="51" borderId="5" xfId="0" applyNumberFormat="1" applyFont="1" applyFill="1" applyBorder="1" applyAlignment="1" applyProtection="1">
      <alignment horizontal="left" vertical="center"/>
    </xf>
    <xf numFmtId="49" fontId="62" fillId="51" borderId="45" xfId="0" applyNumberFormat="1" applyFont="1" applyFill="1" applyBorder="1" applyAlignment="1" applyProtection="1">
      <alignment horizontal="left" vertical="center"/>
    </xf>
    <xf numFmtId="0" fontId="25" fillId="51" borderId="11" xfId="0" applyFont="1" applyFill="1" applyBorder="1" applyAlignment="1" applyProtection="1">
      <alignment horizontal="left" vertical="center" wrapText="1"/>
    </xf>
    <xf numFmtId="0" fontId="25" fillId="51" borderId="73" xfId="0" applyFont="1" applyFill="1" applyBorder="1" applyAlignment="1" applyProtection="1">
      <alignment horizontal="left" vertical="center" wrapText="1"/>
    </xf>
    <xf numFmtId="0" fontId="25" fillId="51" borderId="23" xfId="0" applyFont="1" applyFill="1" applyBorder="1" applyAlignment="1" applyProtection="1">
      <alignment horizontal="left" vertical="center" wrapText="1"/>
    </xf>
    <xf numFmtId="0" fontId="25" fillId="51" borderId="5" xfId="0" applyFont="1" applyFill="1" applyBorder="1" applyAlignment="1" applyProtection="1">
      <alignment horizontal="left" vertical="center" wrapText="1"/>
    </xf>
    <xf numFmtId="0" fontId="25" fillId="51" borderId="45" xfId="0" applyFont="1" applyFill="1" applyBorder="1" applyAlignment="1" applyProtection="1">
      <alignment horizontal="left" vertical="center" wrapText="1"/>
    </xf>
    <xf numFmtId="0" fontId="25" fillId="51" borderId="38" xfId="0" applyFont="1" applyFill="1" applyBorder="1" applyAlignment="1" applyProtection="1">
      <alignment horizontal="left" vertical="center" wrapText="1"/>
    </xf>
    <xf numFmtId="0" fontId="62" fillId="51" borderId="11" xfId="0" applyFont="1" applyFill="1" applyBorder="1" applyAlignment="1" applyProtection="1">
      <alignment horizontal="left" vertical="center" wrapText="1"/>
    </xf>
    <xf numFmtId="0" fontId="62" fillId="51" borderId="73" xfId="0" applyFont="1" applyFill="1" applyBorder="1" applyAlignment="1" applyProtection="1">
      <alignment horizontal="left" vertical="center" wrapText="1"/>
    </xf>
    <xf numFmtId="0" fontId="25" fillId="14" borderId="41" xfId="0" applyFont="1" applyFill="1" applyBorder="1" applyAlignment="1" applyProtection="1">
      <alignment horizontal="left" vertical="center" wrapText="1"/>
      <protection locked="0"/>
    </xf>
    <xf numFmtId="0" fontId="25" fillId="14" borderId="85" xfId="0" applyFont="1" applyFill="1" applyBorder="1" applyAlignment="1" applyProtection="1">
      <alignment horizontal="left" vertical="center" wrapText="1"/>
      <protection locked="0"/>
    </xf>
    <xf numFmtId="0" fontId="62" fillId="51" borderId="38" xfId="0" applyFont="1" applyFill="1" applyBorder="1" applyAlignment="1" applyProtection="1">
      <alignment horizontal="left" vertical="center" wrapText="1"/>
    </xf>
    <xf numFmtId="0" fontId="25" fillId="51" borderId="5" xfId="0" applyFont="1" applyFill="1" applyBorder="1" applyAlignment="1" applyProtection="1">
      <alignment horizontal="right" vertical="center" wrapText="1"/>
    </xf>
    <xf numFmtId="0" fontId="25" fillId="51" borderId="45" xfId="0" applyFont="1" applyFill="1" applyBorder="1" applyAlignment="1" applyProtection="1">
      <alignment horizontal="right" vertical="center" wrapText="1"/>
    </xf>
    <xf numFmtId="0" fontId="25" fillId="51" borderId="23" xfId="0" applyFont="1" applyFill="1" applyBorder="1" applyAlignment="1" applyProtection="1">
      <alignment horizontal="left" vertical="top" wrapText="1"/>
    </xf>
    <xf numFmtId="0" fontId="25" fillId="51" borderId="5" xfId="0" applyFont="1" applyFill="1" applyBorder="1" applyAlignment="1" applyProtection="1">
      <alignment horizontal="left" vertical="top" wrapText="1"/>
    </xf>
    <xf numFmtId="0" fontId="25" fillId="51" borderId="45" xfId="0" applyFont="1" applyFill="1" applyBorder="1" applyAlignment="1" applyProtection="1">
      <alignment horizontal="left" vertical="top" wrapText="1"/>
    </xf>
    <xf numFmtId="49" fontId="25" fillId="51" borderId="38" xfId="0" applyNumberFormat="1" applyFont="1" applyFill="1" applyBorder="1" applyAlignment="1" applyProtection="1">
      <alignment horizontal="left" vertical="center" wrapText="1"/>
    </xf>
    <xf numFmtId="49" fontId="25" fillId="51" borderId="11" xfId="0" applyNumberFormat="1" applyFont="1" applyFill="1" applyBorder="1" applyAlignment="1" applyProtection="1">
      <alignment horizontal="left" vertical="center" wrapText="1"/>
    </xf>
    <xf numFmtId="49" fontId="25" fillId="51" borderId="73" xfId="0" applyNumberFormat="1" applyFont="1" applyFill="1" applyBorder="1" applyAlignment="1" applyProtection="1">
      <alignment horizontal="left" vertical="center" wrapText="1"/>
    </xf>
    <xf numFmtId="49" fontId="25" fillId="51" borderId="5" xfId="0" applyNumberFormat="1" applyFont="1" applyFill="1" applyBorder="1" applyAlignment="1" applyProtection="1">
      <alignment horizontal="left" vertical="center" wrapText="1"/>
    </xf>
    <xf numFmtId="49" fontId="25" fillId="51" borderId="45" xfId="0" applyNumberFormat="1" applyFont="1" applyFill="1" applyBorder="1" applyAlignment="1" applyProtection="1">
      <alignment horizontal="left" vertical="center" wrapText="1"/>
    </xf>
    <xf numFmtId="49" fontId="25" fillId="51" borderId="44" xfId="0" applyNumberFormat="1" applyFont="1" applyFill="1" applyBorder="1" applyAlignment="1" applyProtection="1">
      <alignment vertical="center"/>
    </xf>
    <xf numFmtId="49" fontId="25" fillId="51" borderId="43" xfId="0" applyNumberFormat="1" applyFont="1" applyFill="1" applyBorder="1" applyAlignment="1" applyProtection="1">
      <alignment vertical="center"/>
    </xf>
    <xf numFmtId="0" fontId="25" fillId="51" borderId="23" xfId="0" applyFont="1" applyFill="1" applyBorder="1" applyAlignment="1" applyProtection="1">
      <alignment horizontal="right" vertical="center" wrapText="1"/>
    </xf>
    <xf numFmtId="0" fontId="62" fillId="51" borderId="38" xfId="0" applyFont="1" applyFill="1" applyBorder="1" applyAlignment="1" applyProtection="1">
      <alignment horizontal="right" vertical="center"/>
    </xf>
    <xf numFmtId="0" fontId="62" fillId="51" borderId="11" xfId="0" applyFont="1" applyFill="1" applyBorder="1" applyAlignment="1" applyProtection="1">
      <alignment horizontal="right" vertical="center"/>
    </xf>
    <xf numFmtId="0" fontId="62" fillId="51" borderId="73" xfId="0" applyFont="1" applyFill="1" applyBorder="1" applyAlignment="1" applyProtection="1">
      <alignment horizontal="right" vertical="center"/>
    </xf>
    <xf numFmtId="0" fontId="25" fillId="51" borderId="222" xfId="0" applyFont="1" applyFill="1" applyBorder="1" applyAlignment="1" applyProtection="1">
      <alignment horizontal="left" vertical="center" wrapText="1"/>
    </xf>
    <xf numFmtId="0" fontId="25" fillId="51" borderId="223" xfId="0" applyFont="1" applyFill="1" applyBorder="1" applyAlignment="1" applyProtection="1">
      <alignment horizontal="left" vertical="center" wrapText="1"/>
    </xf>
    <xf numFmtId="0" fontId="25" fillId="51" borderId="224" xfId="0" applyFont="1" applyFill="1" applyBorder="1" applyAlignment="1" applyProtection="1">
      <alignment horizontal="left" vertical="center" wrapText="1"/>
    </xf>
    <xf numFmtId="0" fontId="62" fillId="51" borderId="23" xfId="0" applyFont="1" applyFill="1" applyBorder="1" applyAlignment="1" applyProtection="1">
      <alignment horizontal="right" vertical="center"/>
    </xf>
    <xf numFmtId="0" fontId="62" fillId="51" borderId="5" xfId="0" applyFont="1" applyFill="1" applyBorder="1" applyAlignment="1" applyProtection="1">
      <alignment horizontal="right" vertical="center"/>
    </xf>
    <xf numFmtId="0" fontId="62" fillId="51" borderId="45" xfId="0" applyFont="1" applyFill="1" applyBorder="1" applyAlignment="1" applyProtection="1">
      <alignment horizontal="right" vertical="center"/>
    </xf>
    <xf numFmtId="0" fontId="90" fillId="0" borderId="0" xfId="0" applyFont="1" applyFill="1" applyAlignment="1" applyProtection="1">
      <alignment horizontal="left" wrapText="1"/>
      <protection hidden="1"/>
    </xf>
    <xf numFmtId="0" fontId="90" fillId="0" borderId="116" xfId="0" applyFont="1" applyFill="1" applyBorder="1" applyAlignment="1" applyProtection="1">
      <alignment horizontal="left" wrapText="1"/>
      <protection hidden="1"/>
    </xf>
    <xf numFmtId="0" fontId="4" fillId="0" borderId="0" xfId="0" applyFont="1" applyFill="1" applyBorder="1" applyAlignment="1" applyProtection="1">
      <alignment horizontal="left" vertical="center" wrapText="1"/>
    </xf>
    <xf numFmtId="0" fontId="25" fillId="51" borderId="23" xfId="0" applyFont="1" applyFill="1" applyBorder="1" applyAlignment="1" applyProtection="1">
      <alignment vertical="center" wrapText="1"/>
    </xf>
    <xf numFmtId="0" fontId="25" fillId="51" borderId="5" xfId="0" applyFont="1" applyFill="1" applyBorder="1" applyAlignment="1" applyProtection="1">
      <alignment vertical="center" wrapText="1"/>
    </xf>
    <xf numFmtId="0" fontId="25" fillId="51" borderId="45" xfId="0" applyFont="1" applyFill="1" applyBorder="1" applyAlignment="1" applyProtection="1">
      <alignment vertical="center" wrapText="1"/>
    </xf>
    <xf numFmtId="0" fontId="62" fillId="51" borderId="23" xfId="0" applyFont="1" applyFill="1" applyBorder="1" applyAlignment="1" applyProtection="1">
      <alignment horizontal="right" vertical="center" wrapText="1"/>
    </xf>
    <xf numFmtId="0" fontId="62" fillId="51" borderId="5" xfId="0" applyFont="1" applyFill="1" applyBorder="1" applyAlignment="1" applyProtection="1">
      <alignment horizontal="right" vertical="center" wrapText="1"/>
    </xf>
    <xf numFmtId="0" fontId="62" fillId="51" borderId="45" xfId="0" applyFont="1" applyFill="1" applyBorder="1" applyAlignment="1" applyProtection="1">
      <alignment horizontal="right" vertical="center" wrapText="1"/>
    </xf>
    <xf numFmtId="0" fontId="62" fillId="51" borderId="11" xfId="0" applyFont="1" applyFill="1" applyBorder="1" applyAlignment="1" applyProtection="1">
      <alignment horizontal="center" vertical="center" wrapText="1"/>
    </xf>
    <xf numFmtId="0" fontId="62" fillId="51" borderId="5" xfId="0" applyFont="1" applyFill="1" applyBorder="1" applyAlignment="1" applyProtection="1">
      <alignment horizontal="center" vertical="center" wrapText="1"/>
    </xf>
    <xf numFmtId="0" fontId="62" fillId="51" borderId="45" xfId="0" applyFont="1" applyFill="1" applyBorder="1" applyAlignment="1" applyProtection="1">
      <alignment horizontal="center" vertical="center" wrapText="1"/>
    </xf>
    <xf numFmtId="0" fontId="84" fillId="0" borderId="0" xfId="0" applyNumberFormat="1" applyFont="1" applyFill="1" applyBorder="1" applyAlignment="1" applyProtection="1">
      <alignment horizontal="center" wrapText="1"/>
      <protection hidden="1"/>
    </xf>
    <xf numFmtId="182" fontId="14" fillId="0" borderId="191" xfId="0" applyNumberFormat="1" applyFont="1" applyBorder="1" applyAlignment="1" applyProtection="1">
      <alignment horizontal="center" vertical="center" wrapText="1"/>
      <protection hidden="1"/>
    </xf>
    <xf numFmtId="182" fontId="14" fillId="0" borderId="192" xfId="0" applyNumberFormat="1" applyFont="1" applyBorder="1" applyAlignment="1" applyProtection="1">
      <alignment horizontal="center" vertical="center" wrapText="1"/>
      <protection hidden="1"/>
    </xf>
    <xf numFmtId="182" fontId="14" fillId="0" borderId="180" xfId="0" applyNumberFormat="1" applyFont="1" applyBorder="1" applyAlignment="1" applyProtection="1">
      <alignment horizontal="center" vertical="center" wrapText="1"/>
      <protection hidden="1"/>
    </xf>
    <xf numFmtId="0" fontId="14" fillId="0" borderId="191" xfId="0" applyFont="1" applyBorder="1" applyAlignment="1" applyProtection="1">
      <alignment horizontal="center" vertical="center" shrinkToFit="1"/>
      <protection hidden="1"/>
    </xf>
    <xf numFmtId="0" fontId="14" fillId="0" borderId="192" xfId="0" applyFont="1" applyBorder="1" applyAlignment="1" applyProtection="1">
      <alignment horizontal="center" vertical="center" shrinkToFit="1"/>
      <protection hidden="1"/>
    </xf>
    <xf numFmtId="0" fontId="14" fillId="0" borderId="180" xfId="0" applyFont="1" applyBorder="1" applyAlignment="1" applyProtection="1">
      <alignment horizontal="center" vertical="center" shrinkToFit="1"/>
      <protection hidden="1"/>
    </xf>
    <xf numFmtId="0" fontId="11" fillId="33" borderId="192" xfId="0" applyFont="1" applyFill="1" applyBorder="1" applyAlignment="1" applyProtection="1">
      <alignment horizontal="left" vertical="center" wrapText="1"/>
    </xf>
    <xf numFmtId="0" fontId="11" fillId="33" borderId="210" xfId="0" applyFont="1" applyFill="1" applyBorder="1" applyAlignment="1" applyProtection="1">
      <alignment horizontal="left" vertical="center" wrapText="1"/>
    </xf>
    <xf numFmtId="49" fontId="24" fillId="0" borderId="0" xfId="0" applyNumberFormat="1" applyFont="1" applyFill="1" applyBorder="1" applyAlignment="1" applyProtection="1">
      <alignment horizontal="left" vertical="center"/>
    </xf>
    <xf numFmtId="0" fontId="25" fillId="51" borderId="23" xfId="0" applyFont="1" applyFill="1" applyBorder="1" applyAlignment="1" applyProtection="1">
      <alignment horizontal="left" vertical="center"/>
    </xf>
    <xf numFmtId="0" fontId="25" fillId="51" borderId="5" xfId="0" applyFont="1" applyFill="1" applyBorder="1" applyAlignment="1" applyProtection="1">
      <alignment horizontal="left" vertical="center"/>
    </xf>
    <xf numFmtId="0" fontId="25" fillId="51" borderId="45" xfId="0" applyFont="1" applyFill="1" applyBorder="1" applyAlignment="1" applyProtection="1">
      <alignment horizontal="left" vertical="center"/>
    </xf>
    <xf numFmtId="49" fontId="2" fillId="0" borderId="0" xfId="0" applyNumberFormat="1" applyFont="1" applyBorder="1" applyAlignment="1" applyProtection="1">
      <alignment horizontal="center" vertical="center"/>
    </xf>
    <xf numFmtId="0" fontId="25" fillId="51" borderId="80" xfId="0" applyFont="1" applyFill="1" applyBorder="1" applyAlignment="1" applyProtection="1">
      <alignment horizontal="left" vertical="center" wrapText="1"/>
    </xf>
    <xf numFmtId="0" fontId="25" fillId="51" borderId="0" xfId="0" applyFont="1" applyFill="1" applyBorder="1" applyAlignment="1" applyProtection="1">
      <alignment horizontal="left" vertical="center" wrapText="1"/>
    </xf>
    <xf numFmtId="0" fontId="25" fillId="51" borderId="44" xfId="0" applyFont="1" applyFill="1" applyBorder="1" applyAlignment="1" applyProtection="1">
      <alignment horizontal="left" vertical="center" wrapText="1"/>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4" xfId="0" applyNumberFormat="1" applyFont="1" applyFill="1" applyBorder="1" applyAlignment="1" applyProtection="1">
      <alignment horizontal="left" vertical="center" shrinkToFit="1"/>
      <protection hidden="1"/>
    </xf>
    <xf numFmtId="182" fontId="3" fillId="18" borderId="33" xfId="0" applyNumberFormat="1" applyFont="1" applyFill="1" applyBorder="1" applyAlignment="1" applyProtection="1">
      <alignment horizontal="left" vertical="center" shrinkToFit="1"/>
      <protection hidden="1"/>
    </xf>
    <xf numFmtId="0" fontId="10" fillId="2" borderId="99" xfId="0" applyFont="1" applyFill="1" applyBorder="1" applyAlignment="1" applyProtection="1">
      <alignment horizontal="center" vertical="center"/>
    </xf>
    <xf numFmtId="0" fontId="10" fillId="2" borderId="100" xfId="0" applyFont="1" applyFill="1" applyBorder="1" applyAlignment="1" applyProtection="1">
      <alignment horizontal="center" vertical="center"/>
    </xf>
    <xf numFmtId="0" fontId="49" fillId="0" borderId="139" xfId="0" applyFont="1" applyFill="1" applyBorder="1" applyAlignment="1" applyProtection="1">
      <alignment horizontal="left" vertical="top" wrapText="1"/>
      <protection hidden="1"/>
    </xf>
    <xf numFmtId="0" fontId="49" fillId="0" borderId="79" xfId="0" applyFont="1" applyFill="1" applyBorder="1" applyAlignment="1" applyProtection="1">
      <alignment horizontal="left" vertical="top" wrapText="1"/>
      <protection hidden="1"/>
    </xf>
    <xf numFmtId="0" fontId="10" fillId="5" borderId="41" xfId="0" applyFont="1" applyFill="1" applyBorder="1" applyAlignment="1" applyProtection="1">
      <alignment horizontal="left" vertical="center" wrapText="1"/>
      <protection locked="0"/>
    </xf>
    <xf numFmtId="0" fontId="10" fillId="5" borderId="85" xfId="0" applyFont="1" applyFill="1" applyBorder="1" applyAlignment="1" applyProtection="1">
      <alignment horizontal="left" vertical="center" wrapText="1"/>
      <protection locked="0"/>
    </xf>
    <xf numFmtId="0" fontId="10" fillId="2" borderId="188" xfId="0" applyFont="1" applyFill="1" applyBorder="1" applyAlignment="1" applyProtection="1">
      <alignment horizontal="center" vertical="center"/>
    </xf>
    <xf numFmtId="0" fontId="10" fillId="2" borderId="128" xfId="0" applyFont="1" applyFill="1" applyBorder="1" applyAlignment="1" applyProtection="1">
      <alignment horizontal="center" vertical="center"/>
    </xf>
    <xf numFmtId="0" fontId="10" fillId="2" borderId="205" xfId="0" applyFont="1" applyFill="1" applyBorder="1" applyAlignment="1" applyProtection="1">
      <alignment horizontal="center" vertical="center"/>
    </xf>
    <xf numFmtId="0" fontId="10" fillId="2" borderId="206" xfId="0" applyFont="1" applyFill="1" applyBorder="1" applyAlignment="1" applyProtection="1">
      <alignment horizontal="center" vertical="center"/>
    </xf>
    <xf numFmtId="0" fontId="10" fillId="2" borderId="207"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0" fillId="0" borderId="96" xfId="0" applyFont="1" applyFill="1" applyBorder="1" applyAlignment="1" applyProtection="1">
      <alignment horizontal="right" vertical="center" wrapText="1"/>
    </xf>
    <xf numFmtId="182" fontId="49" fillId="0" borderId="0" xfId="0" applyNumberFormat="1" applyFont="1" applyAlignment="1" applyProtection="1">
      <alignment horizontal="left" vertical="top" wrapText="1"/>
      <protection hidden="1"/>
    </xf>
    <xf numFmtId="182" fontId="0" fillId="19" borderId="191" xfId="0" applyNumberFormat="1" applyFont="1" applyFill="1" applyBorder="1" applyAlignment="1" applyProtection="1">
      <alignment horizontal="center" vertical="center" shrinkToFit="1"/>
      <protection hidden="1"/>
    </xf>
    <xf numFmtId="182" fontId="0" fillId="19" borderId="192" xfId="0" applyNumberFormat="1" applyFont="1" applyFill="1" applyBorder="1" applyAlignment="1" applyProtection="1">
      <alignment horizontal="center" vertical="center" shrinkToFit="1"/>
      <protection hidden="1"/>
    </xf>
    <xf numFmtId="182" fontId="0" fillId="19" borderId="180" xfId="0" applyNumberFormat="1" applyFont="1" applyFill="1" applyBorder="1" applyAlignment="1" applyProtection="1">
      <alignment horizontal="center" vertical="center" shrinkToFit="1"/>
      <protection hidden="1"/>
    </xf>
    <xf numFmtId="0" fontId="10" fillId="2" borderId="191" xfId="0" applyFont="1" applyFill="1" applyBorder="1" applyAlignment="1" applyProtection="1">
      <alignment horizontal="center" vertical="center"/>
    </xf>
    <xf numFmtId="0" fontId="10" fillId="2" borderId="192" xfId="0" applyFont="1" applyFill="1" applyBorder="1" applyAlignment="1" applyProtection="1">
      <alignment horizontal="center" vertical="center"/>
    </xf>
    <xf numFmtId="0" fontId="10" fillId="2" borderId="180" xfId="0" applyFont="1" applyFill="1" applyBorder="1" applyAlignment="1" applyProtection="1">
      <alignment horizontal="center" vertical="center"/>
    </xf>
    <xf numFmtId="0" fontId="0" fillId="2" borderId="191" xfId="0" applyFont="1" applyFill="1" applyBorder="1" applyAlignment="1" applyProtection="1">
      <alignment horizontal="left" vertical="center" wrapText="1"/>
    </xf>
    <xf numFmtId="0" fontId="0" fillId="2" borderId="192" xfId="0" applyFont="1" applyFill="1" applyBorder="1" applyAlignment="1" applyProtection="1">
      <alignment horizontal="left" vertical="center" wrapText="1"/>
    </xf>
    <xf numFmtId="0" fontId="10" fillId="5" borderId="13"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center"/>
    </xf>
    <xf numFmtId="0" fontId="3" fillId="2" borderId="74" xfId="0" applyFont="1" applyFill="1" applyBorder="1" applyAlignment="1" applyProtection="1">
      <alignment horizontal="left" vertical="center"/>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4" xfId="0" applyFont="1" applyFill="1" applyBorder="1" applyAlignment="1" applyProtection="1">
      <alignment horizontal="left" vertical="center" wrapText="1"/>
    </xf>
    <xf numFmtId="0" fontId="49" fillId="0" borderId="0" xfId="0" applyFont="1" applyAlignment="1" applyProtection="1">
      <alignment horizontal="left" vertical="top" wrapText="1"/>
      <protection hidden="1"/>
    </xf>
    <xf numFmtId="182" fontId="0" fillId="18" borderId="51" xfId="0" applyNumberFormat="1" applyFont="1" applyFill="1" applyBorder="1" applyAlignment="1" applyProtection="1">
      <alignment horizontal="left" vertical="center" shrinkToFit="1"/>
      <protection hidden="1"/>
    </xf>
    <xf numFmtId="182" fontId="0" fillId="18" borderId="51" xfId="0" applyNumberFormat="1" applyFont="1" applyFill="1" applyBorder="1" applyAlignment="1" applyProtection="1">
      <alignment vertical="center" shrinkToFit="1"/>
      <protection hidden="1"/>
    </xf>
    <xf numFmtId="0" fontId="3" fillId="2" borderId="34" xfId="0" applyFont="1" applyFill="1" applyBorder="1" applyAlignment="1" applyProtection="1">
      <alignment horizontal="left" vertical="center" wrapText="1"/>
    </xf>
    <xf numFmtId="0" fontId="3" fillId="2" borderId="74"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96" xfId="0" applyFont="1" applyFill="1" applyBorder="1" applyAlignment="1" applyProtection="1">
      <alignment horizontal="right" vertical="center" wrapText="1"/>
    </xf>
    <xf numFmtId="0" fontId="10" fillId="28" borderId="63" xfId="0" applyFont="1" applyFill="1" applyBorder="1" applyAlignment="1" applyProtection="1">
      <alignment horizontal="center" vertical="center"/>
    </xf>
    <xf numFmtId="0" fontId="10" fillId="28" borderId="68" xfId="0" applyFont="1" applyFill="1" applyBorder="1" applyAlignment="1" applyProtection="1">
      <alignment horizontal="center" vertical="center"/>
    </xf>
    <xf numFmtId="0" fontId="10" fillId="28" borderId="65" xfId="0" applyFont="1" applyFill="1" applyBorder="1" applyAlignment="1" applyProtection="1">
      <alignment horizontal="center" vertical="center"/>
    </xf>
    <xf numFmtId="0" fontId="10" fillId="25" borderId="41"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85" xfId="0" applyFont="1" applyFill="1" applyBorder="1" applyAlignment="1" applyProtection="1">
      <alignment horizontal="center" vertical="center"/>
      <protection locked="0"/>
    </xf>
    <xf numFmtId="0" fontId="10" fillId="5" borderId="79"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88" xfId="0"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28" borderId="63" xfId="0" applyFont="1" applyFill="1" applyBorder="1" applyAlignment="1" applyProtection="1">
      <alignment horizontal="left" vertical="center"/>
    </xf>
    <xf numFmtId="0" fontId="0" fillId="28" borderId="68" xfId="0" applyFont="1" applyFill="1" applyBorder="1" applyAlignment="1" applyProtection="1">
      <alignment horizontal="left" vertical="center"/>
    </xf>
    <xf numFmtId="0" fontId="0" fillId="28" borderId="65"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86" xfId="0" applyFont="1" applyFill="1" applyBorder="1" applyAlignment="1" applyProtection="1">
      <alignment horizontal="center" vertical="center"/>
      <protection locked="0"/>
    </xf>
    <xf numFmtId="0" fontId="11" fillId="2" borderId="46"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0" fontId="11" fillId="2" borderId="175" xfId="0" applyFont="1" applyFill="1" applyBorder="1" applyAlignment="1" applyProtection="1">
      <alignment horizontal="center" vertical="center" wrapText="1"/>
    </xf>
    <xf numFmtId="0" fontId="3" fillId="2" borderId="200"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65" xfId="0" applyBorder="1" applyAlignment="1">
      <alignment horizontal="center" vertical="center" wrapText="1"/>
    </xf>
    <xf numFmtId="0" fontId="0" fillId="2" borderId="46" xfId="0" applyFont="1" applyFill="1" applyBorder="1" applyAlignment="1" applyProtection="1">
      <alignment horizontal="center" vertical="center" wrapText="1"/>
    </xf>
    <xf numFmtId="0" fontId="0" fillId="0" borderId="47" xfId="0" applyBorder="1" applyAlignment="1">
      <alignment horizontal="center" vertical="center" wrapText="1"/>
    </xf>
    <xf numFmtId="0" fontId="0" fillId="0" borderId="175" xfId="0" applyBorder="1" applyAlignment="1">
      <alignment horizontal="center" vertical="center" wrapText="1"/>
    </xf>
    <xf numFmtId="0" fontId="3" fillId="2" borderId="16" xfId="0" applyFont="1" applyFill="1" applyBorder="1" applyAlignment="1" applyProtection="1">
      <alignment horizontal="center" vertical="center" wrapText="1"/>
    </xf>
    <xf numFmtId="0" fontId="3" fillId="2" borderId="63" xfId="0" applyFont="1" applyFill="1" applyBorder="1" applyAlignment="1" applyProtection="1">
      <alignment horizontal="center" vertical="center"/>
    </xf>
    <xf numFmtId="0" fontId="3" fillId="2" borderId="65" xfId="0" applyFont="1" applyFill="1" applyBorder="1" applyAlignment="1" applyProtection="1">
      <alignment horizontal="center" vertical="center"/>
    </xf>
    <xf numFmtId="0" fontId="0" fillId="2" borderId="36" xfId="0" applyFill="1" applyBorder="1" applyAlignment="1" applyProtection="1">
      <alignment horizontal="left" vertical="center" wrapText="1"/>
    </xf>
    <xf numFmtId="0" fontId="3" fillId="2" borderId="54"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wrapText="1"/>
    </xf>
    <xf numFmtId="0" fontId="3" fillId="2" borderId="49" xfId="0" applyFont="1" applyFill="1" applyBorder="1" applyAlignment="1" applyProtection="1">
      <alignment horizontal="left" vertical="center" wrapText="1"/>
    </xf>
    <xf numFmtId="0" fontId="10" fillId="5" borderId="103" xfId="0" applyFont="1" applyFill="1" applyBorder="1" applyAlignment="1" applyProtection="1">
      <alignment horizontal="left" vertical="center" wrapText="1"/>
      <protection locked="0"/>
    </xf>
    <xf numFmtId="0" fontId="10" fillId="5" borderId="104" xfId="0" applyFont="1" applyFill="1" applyBorder="1" applyAlignment="1" applyProtection="1">
      <alignment horizontal="left" vertical="center" wrapText="1"/>
      <protection locked="0"/>
    </xf>
    <xf numFmtId="0" fontId="10" fillId="5" borderId="105" xfId="0" applyFont="1" applyFill="1" applyBorder="1" applyAlignment="1" applyProtection="1">
      <alignment horizontal="left" vertical="center" wrapText="1"/>
      <protection locked="0"/>
    </xf>
    <xf numFmtId="180" fontId="10" fillId="25" borderId="41"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85" xfId="0" applyNumberFormat="1"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85" xfId="0" applyFont="1" applyFill="1" applyBorder="1" applyAlignment="1" applyProtection="1">
      <alignment horizontal="center" vertical="center" wrapText="1"/>
    </xf>
    <xf numFmtId="182" fontId="0" fillId="18" borderId="191" xfId="0" applyNumberFormat="1" applyFont="1" applyFill="1" applyBorder="1" applyAlignment="1" applyProtection="1">
      <alignment horizontal="left" vertical="center" shrinkToFit="1"/>
      <protection hidden="1"/>
    </xf>
    <xf numFmtId="182" fontId="0" fillId="18" borderId="192" xfId="0" applyNumberFormat="1" applyFont="1" applyFill="1" applyBorder="1" applyAlignment="1" applyProtection="1">
      <alignment horizontal="left" vertical="center" shrinkToFit="1"/>
      <protection hidden="1"/>
    </xf>
    <xf numFmtId="182" fontId="0" fillId="18" borderId="180" xfId="0" applyNumberFormat="1" applyFont="1" applyFill="1" applyBorder="1" applyAlignment="1" applyProtection="1">
      <alignment horizontal="left" vertical="center" shrinkToFit="1"/>
      <protection hidden="1"/>
    </xf>
    <xf numFmtId="0" fontId="10" fillId="2" borderId="191" xfId="0" applyFont="1" applyFill="1" applyBorder="1" applyAlignment="1" applyProtection="1">
      <alignment horizontal="left" vertical="center"/>
    </xf>
    <xf numFmtId="0" fontId="10" fillId="2" borderId="192" xfId="0" applyFont="1" applyFill="1" applyBorder="1" applyAlignment="1" applyProtection="1">
      <alignment horizontal="left" vertical="center"/>
    </xf>
    <xf numFmtId="0" fontId="10" fillId="4" borderId="41"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85" xfId="0" applyFont="1" applyFill="1" applyBorder="1" applyAlignment="1" applyProtection="1">
      <alignment horizontal="center" vertical="center"/>
      <protection locked="0"/>
    </xf>
    <xf numFmtId="0" fontId="49" fillId="0" borderId="202" xfId="0" applyFont="1" applyBorder="1" applyAlignment="1" applyProtection="1">
      <alignment horizontal="left" vertical="top" wrapText="1"/>
      <protection hidden="1"/>
    </xf>
    <xf numFmtId="0" fontId="27" fillId="2" borderId="191" xfId="0" applyFont="1" applyFill="1" applyBorder="1" applyAlignment="1" applyProtection="1">
      <alignment horizontal="left" vertical="center"/>
    </xf>
    <xf numFmtId="0" fontId="27" fillId="2" borderId="192" xfId="0" applyFont="1" applyFill="1" applyBorder="1" applyAlignment="1" applyProtection="1">
      <alignment horizontal="left" vertical="center"/>
    </xf>
    <xf numFmtId="0" fontId="10" fillId="4" borderId="41"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85" xfId="0" applyFont="1" applyFill="1" applyBorder="1" applyAlignment="1" applyProtection="1">
      <alignment horizontal="center" vertical="center" shrinkToFit="1"/>
      <protection locked="0"/>
    </xf>
    <xf numFmtId="0" fontId="10" fillId="25" borderId="143" xfId="0" applyFont="1" applyFill="1" applyBorder="1" applyAlignment="1" applyProtection="1">
      <alignment horizontal="center" vertical="center"/>
      <protection locked="0"/>
    </xf>
    <xf numFmtId="0" fontId="10" fillId="25" borderId="142" xfId="0" applyFont="1" applyFill="1" applyBorder="1" applyAlignment="1" applyProtection="1">
      <alignment horizontal="center" vertical="center"/>
      <protection locked="0"/>
    </xf>
    <xf numFmtId="0" fontId="10" fillId="28" borderId="204" xfId="0" applyFont="1" applyFill="1" applyBorder="1" applyAlignment="1" applyProtection="1">
      <alignment horizontal="left" vertical="center"/>
    </xf>
    <xf numFmtId="0" fontId="10" fillId="28" borderId="191" xfId="0" applyFont="1" applyFill="1" applyBorder="1" applyAlignment="1" applyProtection="1">
      <alignment horizontal="left" vertical="center"/>
    </xf>
    <xf numFmtId="0" fontId="10" fillId="28" borderId="204" xfId="0" applyFont="1" applyFill="1" applyBorder="1" applyAlignment="1" applyProtection="1">
      <alignment horizontal="center" vertical="center"/>
    </xf>
    <xf numFmtId="0" fontId="10" fillId="28" borderId="65" xfId="0" applyFont="1" applyFill="1" applyBorder="1" applyAlignment="1" applyProtection="1">
      <alignment horizontal="left" vertical="center"/>
    </xf>
    <xf numFmtId="0" fontId="10" fillId="28" borderId="200" xfId="0" applyFont="1" applyFill="1" applyBorder="1" applyAlignment="1" applyProtection="1">
      <alignment horizontal="left" vertical="center"/>
    </xf>
    <xf numFmtId="0" fontId="10" fillId="28" borderId="188" xfId="0" applyFont="1" applyFill="1" applyBorder="1" applyAlignment="1" applyProtection="1">
      <alignment horizontal="left" vertical="center"/>
    </xf>
    <xf numFmtId="0" fontId="10" fillId="25" borderId="79" xfId="0" applyFont="1" applyFill="1" applyBorder="1" applyAlignment="1" applyProtection="1">
      <alignment horizontal="center" vertical="center"/>
      <protection locked="0"/>
    </xf>
    <xf numFmtId="0" fontId="10" fillId="25" borderId="88" xfId="0" applyFont="1" applyFill="1" applyBorder="1" applyAlignment="1" applyProtection="1">
      <alignment horizontal="center" vertical="center"/>
      <protection locked="0"/>
    </xf>
    <xf numFmtId="0" fontId="10" fillId="2" borderId="200"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2" borderId="188" xfId="0" applyFont="1" applyFill="1" applyBorder="1" applyAlignment="1" applyProtection="1">
      <alignment horizontal="left" vertical="center" wrapText="1"/>
    </xf>
    <xf numFmtId="0" fontId="10" fillId="2" borderId="189" xfId="0" applyFont="1" applyFill="1" applyBorder="1" applyAlignment="1" applyProtection="1">
      <alignment horizontal="left" vertical="center" wrapText="1"/>
    </xf>
    <xf numFmtId="0" fontId="10" fillId="2" borderId="212" xfId="0" applyFont="1" applyFill="1" applyBorder="1" applyAlignment="1" applyProtection="1">
      <alignment horizontal="left" vertical="center" wrapText="1"/>
    </xf>
    <xf numFmtId="0" fontId="10" fillId="2" borderId="128" xfId="0" applyFont="1" applyFill="1" applyBorder="1" applyAlignment="1" applyProtection="1">
      <alignment horizontal="left" vertical="center" wrapText="1"/>
    </xf>
    <xf numFmtId="0" fontId="10" fillId="2" borderId="216" xfId="0" applyFont="1" applyFill="1" applyBorder="1" applyAlignment="1" applyProtection="1">
      <alignment horizontal="left" vertical="center" wrapText="1"/>
    </xf>
    <xf numFmtId="0" fontId="10" fillId="2" borderId="97" xfId="0" applyFont="1" applyFill="1" applyBorder="1" applyAlignment="1" applyProtection="1">
      <alignment horizontal="left" vertical="center" wrapText="1"/>
    </xf>
    <xf numFmtId="0" fontId="10" fillId="5" borderId="41"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85" xfId="0" applyFont="1" applyFill="1" applyBorder="1" applyAlignment="1" applyProtection="1">
      <alignment horizontal="left" vertical="center" wrapText="1" shrinkToFit="1"/>
      <protection locked="0"/>
    </xf>
    <xf numFmtId="0" fontId="10" fillId="5" borderId="41" xfId="2" applyFont="1" applyFill="1" applyBorder="1" applyAlignment="1" applyProtection="1">
      <alignment horizontal="left" vertical="center" wrapText="1"/>
      <protection locked="0"/>
    </xf>
    <xf numFmtId="0" fontId="10" fillId="5" borderId="13" xfId="2" applyFont="1" applyFill="1" applyBorder="1" applyAlignment="1" applyProtection="1">
      <alignment horizontal="left" vertical="center" wrapText="1"/>
      <protection locked="0"/>
    </xf>
    <xf numFmtId="0" fontId="10" fillId="5" borderId="85" xfId="2" applyFont="1" applyFill="1" applyBorder="1" applyAlignment="1" applyProtection="1">
      <alignment horizontal="left" vertical="center" wrapText="1"/>
      <protection locked="0"/>
    </xf>
    <xf numFmtId="0" fontId="10" fillId="23" borderId="41"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85" xfId="0" applyNumberFormat="1" applyFont="1" applyFill="1" applyBorder="1" applyAlignment="1" applyProtection="1">
      <alignment horizontal="left" vertical="center" wrapText="1" shrinkToFit="1"/>
      <protection locked="0"/>
    </xf>
    <xf numFmtId="0" fontId="10" fillId="23" borderId="41"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85" xfId="0" applyNumberFormat="1" applyFont="1" applyFill="1" applyBorder="1" applyAlignment="1" applyProtection="1">
      <alignment horizontal="left" vertical="center" wrapText="1"/>
      <protection locked="0"/>
    </xf>
    <xf numFmtId="0" fontId="11" fillId="2" borderId="191" xfId="0" applyFont="1" applyFill="1" applyBorder="1" applyAlignment="1" applyProtection="1">
      <alignment horizontal="left" vertical="center" wrapText="1"/>
    </xf>
    <xf numFmtId="0" fontId="11" fillId="2" borderId="192" xfId="0" applyFont="1" applyFill="1" applyBorder="1" applyAlignment="1" applyProtection="1">
      <alignment horizontal="left" vertical="center" wrapText="1"/>
    </xf>
    <xf numFmtId="0" fontId="11" fillId="2" borderId="216" xfId="0" applyFont="1" applyFill="1" applyBorder="1" applyAlignment="1" applyProtection="1">
      <alignment horizontal="left" vertical="center" wrapText="1"/>
    </xf>
    <xf numFmtId="0" fontId="10" fillId="2" borderId="68" xfId="0" applyFont="1" applyFill="1" applyBorder="1" applyAlignment="1" applyProtection="1">
      <alignment horizontal="center" vertical="center"/>
    </xf>
    <xf numFmtId="0" fontId="10" fillId="2" borderId="178" xfId="0" applyFont="1" applyFill="1" applyBorder="1" applyAlignment="1" applyProtection="1">
      <alignment horizontal="left" vertical="center" wrapText="1"/>
    </xf>
    <xf numFmtId="0" fontId="10" fillId="2" borderId="20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18" borderId="188" xfId="0" applyFont="1" applyFill="1" applyBorder="1" applyAlignment="1" applyProtection="1">
      <alignment horizontal="left" vertical="center"/>
    </xf>
    <xf numFmtId="0" fontId="10" fillId="18" borderId="189" xfId="0" applyFont="1" applyFill="1" applyBorder="1" applyAlignment="1" applyProtection="1">
      <alignment horizontal="left" vertical="center"/>
    </xf>
    <xf numFmtId="0" fontId="10" fillId="18" borderId="212" xfId="0" applyFont="1" applyFill="1" applyBorder="1" applyAlignment="1" applyProtection="1">
      <alignment horizontal="left" vertical="center"/>
    </xf>
    <xf numFmtId="0" fontId="10" fillId="18" borderId="99" xfId="0" applyFont="1" applyFill="1" applyBorder="1" applyAlignment="1" applyProtection="1">
      <alignment vertical="center"/>
    </xf>
    <xf numFmtId="0" fontId="10" fillId="18" borderId="93" xfId="0" applyFont="1" applyFill="1" applyBorder="1" applyAlignment="1" applyProtection="1">
      <alignment vertical="center"/>
    </xf>
    <xf numFmtId="0" fontId="10" fillId="18" borderId="102" xfId="0" applyFont="1" applyFill="1" applyBorder="1" applyAlignment="1" applyProtection="1">
      <alignment vertical="center"/>
    </xf>
    <xf numFmtId="0" fontId="10" fillId="2" borderId="200" xfId="0" applyFont="1" applyFill="1" applyBorder="1" applyAlignment="1" applyProtection="1">
      <alignment horizontal="center" vertical="center" wrapText="1"/>
    </xf>
    <xf numFmtId="0" fontId="27" fillId="2" borderId="6"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1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wrapText="1"/>
    </xf>
    <xf numFmtId="0" fontId="10" fillId="2" borderId="8"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5" borderId="41"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85" xfId="0" applyFont="1" applyFill="1" applyBorder="1" applyAlignment="1" applyProtection="1">
      <alignment horizontal="left" vertical="center"/>
      <protection locked="0"/>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0" fillId="2" borderId="0" xfId="0" applyFont="1" applyFill="1" applyBorder="1" applyAlignment="1" applyProtection="1">
      <alignment horizontal="center" vertical="center" wrapText="1"/>
      <protection locked="0"/>
    </xf>
    <xf numFmtId="0" fontId="11" fillId="2" borderId="46" xfId="0" applyFont="1" applyFill="1" applyBorder="1" applyAlignment="1" applyProtection="1">
      <alignment horizontal="left" vertical="center" wrapText="1"/>
    </xf>
    <xf numFmtId="0" fontId="11" fillId="2" borderId="47" xfId="0" applyFont="1" applyFill="1" applyBorder="1" applyAlignment="1" applyProtection="1">
      <alignment horizontal="left" vertical="center" wrapText="1"/>
    </xf>
    <xf numFmtId="0" fontId="11" fillId="2" borderId="95" xfId="0" applyFont="1" applyFill="1" applyBorder="1" applyAlignment="1" applyProtection="1">
      <alignment horizontal="left" vertical="center" wrapText="1"/>
    </xf>
    <xf numFmtId="0" fontId="11" fillId="2" borderId="210" xfId="0" applyFont="1" applyFill="1" applyBorder="1" applyAlignment="1" applyProtection="1">
      <alignment horizontal="left" vertical="center" wrapText="1"/>
    </xf>
    <xf numFmtId="0" fontId="10" fillId="5" borderId="101" xfId="0" applyFont="1" applyFill="1" applyBorder="1" applyAlignment="1" applyProtection="1">
      <alignment horizontal="left" vertical="center" wrapText="1" shrinkToFit="1"/>
      <protection locked="0"/>
    </xf>
    <xf numFmtId="0" fontId="10" fillId="5" borderId="107" xfId="0" applyFont="1" applyFill="1" applyBorder="1" applyAlignment="1" applyProtection="1">
      <alignment horizontal="left" vertical="center" wrapText="1" shrinkToFit="1"/>
      <protection locked="0"/>
    </xf>
    <xf numFmtId="0" fontId="10" fillId="5" borderId="87" xfId="0" applyFont="1" applyFill="1" applyBorder="1" applyAlignment="1" applyProtection="1">
      <alignment horizontal="left" vertical="center" wrapText="1" shrinkToFit="1"/>
      <protection locked="0"/>
    </xf>
    <xf numFmtId="0" fontId="10" fillId="23" borderId="41"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85" xfId="0" applyNumberFormat="1" applyFont="1" applyFill="1" applyBorder="1" applyAlignment="1" applyProtection="1">
      <alignment vertical="center" wrapText="1"/>
      <protection locked="0"/>
    </xf>
    <xf numFmtId="0" fontId="10" fillId="2" borderId="188" xfId="0" applyFont="1" applyFill="1" applyBorder="1" applyAlignment="1" applyProtection="1">
      <alignment horizontal="center" vertical="center" wrapText="1"/>
    </xf>
    <xf numFmtId="0" fontId="10" fillId="2" borderId="128" xfId="0" applyFont="1" applyFill="1" applyBorder="1" applyAlignment="1" applyProtection="1">
      <alignment horizontal="center" vertical="center" wrapText="1"/>
    </xf>
    <xf numFmtId="0" fontId="18" fillId="18" borderId="202"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1" fillId="2" borderId="202"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4" xfId="0" applyFont="1" applyFill="1" applyBorder="1" applyAlignment="1" applyProtection="1">
      <alignment horizontal="left" vertical="center" wrapText="1"/>
    </xf>
    <xf numFmtId="0" fontId="11" fillId="2" borderId="128" xfId="0" applyFont="1" applyFill="1" applyBorder="1" applyAlignment="1" applyProtection="1">
      <alignment horizontal="left" vertical="center" wrapText="1"/>
    </xf>
    <xf numFmtId="0" fontId="11" fillId="2" borderId="97" xfId="0" applyFont="1" applyFill="1" applyBorder="1" applyAlignment="1" applyProtection="1">
      <alignment horizontal="left" vertical="center" wrapText="1"/>
    </xf>
    <xf numFmtId="0" fontId="10" fillId="23" borderId="1" xfId="0" applyFont="1" applyFill="1" applyBorder="1" applyAlignment="1" applyProtection="1">
      <alignment horizontal="left" vertical="center" wrapText="1" shrinkToFit="1"/>
      <protection locked="0"/>
    </xf>
    <xf numFmtId="0" fontId="10" fillId="5" borderId="1" xfId="2" applyFont="1" applyFill="1" applyBorder="1" applyAlignment="1" applyProtection="1">
      <alignment horizontal="left" vertical="center" wrapText="1"/>
      <protection locked="0"/>
    </xf>
    <xf numFmtId="0" fontId="10" fillId="2" borderId="202" xfId="0" applyFont="1" applyFill="1" applyBorder="1" applyAlignment="1" applyProtection="1">
      <alignment horizontal="center" vertical="center"/>
    </xf>
    <xf numFmtId="0" fontId="22" fillId="18" borderId="188" xfId="0" applyFont="1" applyFill="1" applyBorder="1" applyAlignment="1" applyProtection="1">
      <alignment horizontal="left" vertical="center" wrapText="1"/>
    </xf>
    <xf numFmtId="0" fontId="22" fillId="18" borderId="189" xfId="0" applyFont="1" applyFill="1" applyBorder="1" applyAlignment="1" applyProtection="1">
      <alignment horizontal="left" vertical="center" wrapText="1"/>
    </xf>
    <xf numFmtId="0" fontId="22" fillId="18" borderId="0" xfId="0" applyFont="1" applyFill="1" applyBorder="1" applyAlignment="1" applyProtection="1">
      <alignment horizontal="left" vertical="center" wrapText="1"/>
    </xf>
    <xf numFmtId="0" fontId="22"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5" borderId="86" xfId="0" applyFont="1" applyFill="1" applyBorder="1" applyAlignment="1" applyProtection="1">
      <alignment horizontal="left" vertical="center"/>
      <protection locked="0"/>
    </xf>
    <xf numFmtId="0" fontId="49" fillId="0" borderId="0" xfId="0" applyFont="1" applyFill="1" applyAlignment="1" applyProtection="1">
      <alignment horizontal="left" vertical="top" wrapText="1"/>
      <protection hidden="1"/>
    </xf>
    <xf numFmtId="0" fontId="10" fillId="24" borderId="158" xfId="0" applyFont="1" applyFill="1" applyBorder="1" applyAlignment="1" applyProtection="1">
      <alignment vertical="top" wrapText="1"/>
      <protection locked="0"/>
    </xf>
    <xf numFmtId="0" fontId="10" fillId="24" borderId="127" xfId="0" applyFont="1" applyFill="1" applyBorder="1" applyAlignment="1" applyProtection="1">
      <alignment vertical="top"/>
      <protection locked="0"/>
    </xf>
    <xf numFmtId="0" fontId="10" fillId="24" borderId="159" xfId="0" applyFont="1" applyFill="1" applyBorder="1" applyAlignment="1" applyProtection="1">
      <alignment vertical="top"/>
      <protection locked="0"/>
    </xf>
    <xf numFmtId="0" fontId="10" fillId="24" borderId="113"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39" xfId="0" applyFont="1" applyFill="1" applyBorder="1" applyAlignment="1" applyProtection="1">
      <alignment vertical="top"/>
      <protection locked="0"/>
    </xf>
    <xf numFmtId="0" fontId="10" fillId="24" borderId="160" xfId="0" applyFont="1" applyFill="1" applyBorder="1" applyAlignment="1" applyProtection="1">
      <alignment vertical="top"/>
      <protection locked="0"/>
    </xf>
    <xf numFmtId="0" fontId="10" fillId="24" borderId="55" xfId="0" applyFont="1" applyFill="1" applyBorder="1" applyAlignment="1" applyProtection="1">
      <alignment vertical="top"/>
      <protection locked="0"/>
    </xf>
    <xf numFmtId="0" fontId="10" fillId="24" borderId="161" xfId="0" applyFont="1" applyFill="1" applyBorder="1" applyAlignment="1" applyProtection="1">
      <alignment vertical="top"/>
      <protection locked="0"/>
    </xf>
    <xf numFmtId="0" fontId="10" fillId="24" borderId="41"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85"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4" xfId="0" applyNumberFormat="1" applyFont="1" applyFill="1" applyBorder="1" applyAlignment="1" applyProtection="1">
      <alignment horizontal="left" vertical="center" shrinkToFit="1"/>
      <protection hidden="1"/>
    </xf>
    <xf numFmtId="182" fontId="0" fillId="0" borderId="74" xfId="0" applyNumberFormat="1" applyFont="1" applyFill="1" applyBorder="1" applyAlignment="1" applyProtection="1">
      <alignment horizontal="left" vertical="center" shrinkToFit="1"/>
      <protection hidden="1"/>
    </xf>
    <xf numFmtId="182" fontId="0" fillId="0" borderId="33"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7" fillId="0" borderId="156" xfId="0" applyFont="1" applyFill="1" applyBorder="1" applyAlignment="1" applyProtection="1">
      <alignment horizontal="left" vertical="center" wrapText="1"/>
    </xf>
    <xf numFmtId="0" fontId="27" fillId="0" borderId="157" xfId="0" applyFont="1" applyFill="1" applyBorder="1" applyAlignment="1" applyProtection="1">
      <alignment horizontal="left" vertical="center" wrapText="1"/>
    </xf>
    <xf numFmtId="0" fontId="27" fillId="0" borderId="64"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49" xfId="0" applyFill="1" applyBorder="1" applyAlignment="1" applyProtection="1">
      <alignment horizontal="left" vertical="top" wrapText="1"/>
    </xf>
    <xf numFmtId="0" fontId="0" fillId="0" borderId="58" xfId="0" applyFill="1" applyBorder="1" applyAlignment="1" applyProtection="1">
      <alignment horizontal="left" vertical="top" wrapText="1"/>
    </xf>
    <xf numFmtId="0" fontId="49" fillId="36" borderId="0" xfId="0" applyFont="1" applyFill="1" applyBorder="1" applyAlignment="1" applyProtection="1">
      <alignment horizontal="left" vertical="top" wrapText="1"/>
      <protection hidden="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0" fillId="36" borderId="116" xfId="0" applyFont="1" applyFill="1" applyBorder="1" applyAlignment="1" applyProtection="1">
      <alignment horizontal="left" vertical="center" wrapText="1"/>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3" fillId="36" borderId="0" xfId="0" applyFont="1" applyFill="1" applyBorder="1" applyAlignment="1" applyProtection="1">
      <alignment horizontal="center" vertical="center" wrapText="1"/>
    </xf>
    <xf numFmtId="0" fontId="50" fillId="36" borderId="0" xfId="0" applyFont="1" applyFill="1" applyBorder="1" applyAlignment="1" applyProtection="1">
      <alignment horizontal="right" vertical="center" shrinkToFit="1"/>
    </xf>
    <xf numFmtId="0" fontId="11" fillId="38" borderId="40" xfId="0" applyFont="1" applyFill="1" applyBorder="1" applyAlignment="1" applyProtection="1">
      <alignment horizontal="center" vertical="center" wrapText="1"/>
    </xf>
    <xf numFmtId="0" fontId="11" fillId="38" borderId="74" xfId="0" applyFont="1" applyFill="1" applyBorder="1" applyAlignment="1" applyProtection="1">
      <alignment horizontal="center" vertical="center" wrapText="1"/>
    </xf>
    <xf numFmtId="0" fontId="11" fillId="38" borderId="33" xfId="0" applyFont="1" applyFill="1" applyBorder="1" applyAlignment="1" applyProtection="1">
      <alignment horizontal="center" vertical="center" wrapText="1"/>
    </xf>
    <xf numFmtId="0" fontId="10" fillId="43" borderId="34" xfId="0" applyFont="1" applyFill="1" applyBorder="1" applyAlignment="1" applyProtection="1">
      <alignment horizontal="left" vertical="center" wrapText="1"/>
    </xf>
    <xf numFmtId="0" fontId="10" fillId="43" borderId="74" xfId="0" applyFont="1" applyFill="1" applyBorder="1" applyAlignment="1" applyProtection="1">
      <alignment horizontal="left" vertical="center" wrapText="1"/>
    </xf>
    <xf numFmtId="0" fontId="10" fillId="43" borderId="33" xfId="0" applyFont="1" applyFill="1" applyBorder="1" applyAlignment="1" applyProtection="1">
      <alignment horizontal="left" vertical="center" wrapText="1"/>
    </xf>
    <xf numFmtId="0" fontId="10" fillId="41" borderId="34" xfId="0" applyFont="1" applyFill="1" applyBorder="1" applyAlignment="1" applyProtection="1">
      <alignment horizontal="left" vertical="center" wrapText="1"/>
      <protection locked="0"/>
    </xf>
    <xf numFmtId="0" fontId="10" fillId="41" borderId="74" xfId="0" applyFont="1" applyFill="1" applyBorder="1" applyAlignment="1" applyProtection="1">
      <alignment horizontal="left" vertical="center" wrapText="1"/>
      <protection locked="0"/>
    </xf>
    <xf numFmtId="0" fontId="10" fillId="41" borderId="33" xfId="0" applyFont="1" applyFill="1" applyBorder="1" applyAlignment="1" applyProtection="1">
      <alignment horizontal="left" vertical="center" wrapText="1"/>
      <protection locked="0"/>
    </xf>
    <xf numFmtId="0" fontId="10" fillId="0" borderId="157" xfId="0" applyFont="1" applyFill="1" applyBorder="1" applyAlignment="1" applyProtection="1">
      <alignment horizontal="left" vertical="center" wrapText="1"/>
      <protection locked="0"/>
    </xf>
    <xf numFmtId="0" fontId="47" fillId="18" borderId="0" xfId="0" applyFont="1" applyFill="1" applyAlignment="1" applyProtection="1">
      <alignment horizontal="left" vertical="top" wrapText="1"/>
      <protection hidden="1"/>
    </xf>
    <xf numFmtId="0" fontId="70"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4" xfId="0" applyNumberFormat="1" applyFont="1" applyFill="1" applyBorder="1" applyAlignment="1" applyProtection="1">
      <alignment horizontal="center" vertical="center" shrinkToFit="1"/>
      <protection hidden="1"/>
    </xf>
    <xf numFmtId="182" fontId="2" fillId="19" borderId="74" xfId="0" applyNumberFormat="1" applyFont="1" applyFill="1" applyBorder="1" applyAlignment="1" applyProtection="1">
      <alignment horizontal="center" vertical="center" shrinkToFit="1"/>
      <protection hidden="1"/>
    </xf>
    <xf numFmtId="182" fontId="2" fillId="19" borderId="33" xfId="0" applyNumberFormat="1" applyFont="1" applyFill="1" applyBorder="1" applyAlignment="1" applyProtection="1">
      <alignment horizontal="center" vertical="center" shrinkToFit="1"/>
      <protection hidden="1"/>
    </xf>
    <xf numFmtId="0" fontId="18" fillId="24" borderId="41"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1"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18" fillId="28" borderId="99" xfId="0" applyFont="1" applyFill="1" applyBorder="1" applyAlignment="1" applyProtection="1">
      <alignment horizontal="center" vertical="center"/>
    </xf>
    <xf numFmtId="0" fontId="18" fillId="28" borderId="93" xfId="0" applyFont="1" applyFill="1" applyBorder="1" applyAlignment="1" applyProtection="1">
      <alignment horizontal="center" vertical="center"/>
    </xf>
    <xf numFmtId="0" fontId="10" fillId="18" borderId="0" xfId="0" applyFont="1" applyFill="1" applyBorder="1" applyAlignment="1" applyProtection="1">
      <alignment horizontal="left" vertical="center"/>
    </xf>
    <xf numFmtId="182" fontId="3" fillId="18" borderId="74"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88" xfId="0" applyBorder="1" applyAlignment="1">
      <alignment horizontal="left" vertical="center" wrapText="1"/>
    </xf>
    <xf numFmtId="0" fontId="10" fillId="18" borderId="0" xfId="0" applyFont="1" applyFill="1" applyBorder="1" applyAlignment="1" applyProtection="1">
      <alignment horizontal="left" vertical="center" wrapText="1"/>
    </xf>
    <xf numFmtId="0" fontId="10" fillId="2" borderId="193" xfId="0" applyFont="1" applyFill="1" applyBorder="1" applyAlignment="1" applyProtection="1">
      <alignment horizontal="center" vertical="center"/>
    </xf>
    <xf numFmtId="0" fontId="0" fillId="0" borderId="68" xfId="0" applyBorder="1" applyAlignment="1">
      <alignment horizontal="center" vertical="center"/>
    </xf>
    <xf numFmtId="0" fontId="0" fillId="0" borderId="65" xfId="0" applyBorder="1" applyAlignment="1">
      <alignment horizontal="center" vertical="center"/>
    </xf>
    <xf numFmtId="0" fontId="13" fillId="18" borderId="0" xfId="3" applyFont="1" applyFill="1" applyAlignment="1" applyProtection="1">
      <alignment horizontal="center" vertical="center" wrapText="1"/>
    </xf>
    <xf numFmtId="49" fontId="10" fillId="5" borderId="41"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85" xfId="0" applyNumberFormat="1" applyFont="1" applyFill="1" applyBorder="1" applyAlignment="1" applyProtection="1">
      <alignment horizontal="left" vertical="center"/>
      <protection locked="0"/>
    </xf>
    <xf numFmtId="0" fontId="10" fillId="5" borderId="41"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85"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88" xfId="0" applyBorder="1" applyAlignment="1">
      <alignment horizontal="center" vertical="center" wrapText="1"/>
    </xf>
    <xf numFmtId="0" fontId="0" fillId="2" borderId="128" xfId="0" applyFont="1" applyFill="1" applyBorder="1" applyAlignment="1" applyProtection="1">
      <alignment horizontal="center" vertical="center" wrapText="1"/>
    </xf>
    <xf numFmtId="0" fontId="0" fillId="0" borderId="146" xfId="0" applyBorder="1" applyAlignment="1">
      <alignment horizontal="center" vertical="center" wrapText="1"/>
    </xf>
    <xf numFmtId="0" fontId="0" fillId="0" borderId="180" xfId="0" applyFont="1" applyFill="1" applyBorder="1" applyAlignment="1" applyProtection="1">
      <alignment horizontal="center" vertical="center" shrinkToFit="1"/>
      <protection locked="0"/>
    </xf>
    <xf numFmtId="0" fontId="0" fillId="0" borderId="169" xfId="0" applyFont="1" applyFill="1" applyBorder="1" applyAlignment="1" applyProtection="1">
      <alignment horizontal="center" vertical="center" shrinkToFit="1"/>
      <protection locked="0"/>
    </xf>
    <xf numFmtId="0" fontId="0" fillId="0" borderId="179" xfId="0" applyFont="1" applyFill="1" applyBorder="1" applyAlignment="1" applyProtection="1">
      <alignment horizontal="center" vertical="center" shrinkToFit="1"/>
      <protection locked="0"/>
    </xf>
    <xf numFmtId="0" fontId="0" fillId="30" borderId="177" xfId="0" applyFill="1" applyBorder="1" applyAlignment="1" applyProtection="1">
      <alignment horizontal="left" vertical="center"/>
    </xf>
    <xf numFmtId="0" fontId="0" fillId="0" borderId="178" xfId="0" applyFont="1" applyFill="1" applyBorder="1" applyAlignment="1" applyProtection="1">
      <alignment horizontal="center" vertical="center" shrinkToFit="1"/>
      <protection locked="0"/>
    </xf>
    <xf numFmtId="0" fontId="0" fillId="0" borderId="177" xfId="0" applyFont="1" applyFill="1" applyBorder="1" applyAlignment="1" applyProtection="1">
      <alignment horizontal="center" vertical="center" shrinkToFit="1"/>
      <protection locked="0"/>
    </xf>
    <xf numFmtId="0" fontId="0" fillId="0" borderId="156"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0" fontId="0" fillId="4" borderId="41" xfId="0" applyFont="1" applyFill="1" applyBorder="1" applyAlignment="1" applyProtection="1">
      <alignment horizontal="center" vertical="center" shrinkToFit="1"/>
      <protection locked="0"/>
    </xf>
    <xf numFmtId="0" fontId="0" fillId="28" borderId="169" xfId="0" applyFill="1" applyBorder="1" applyAlignment="1" applyProtection="1">
      <alignment horizontal="center" vertical="center"/>
    </xf>
    <xf numFmtId="0" fontId="49" fillId="0" borderId="0" xfId="0" applyFont="1" applyFill="1" applyBorder="1" applyAlignment="1" applyProtection="1">
      <alignment horizontal="left" vertical="top" wrapText="1"/>
      <protection hidden="1"/>
    </xf>
    <xf numFmtId="182" fontId="3" fillId="18" borderId="34" xfId="0" applyNumberFormat="1" applyFont="1" applyFill="1" applyBorder="1" applyAlignment="1" applyProtection="1">
      <alignment horizontal="left" vertical="center" wrapText="1"/>
      <protection hidden="1"/>
    </xf>
    <xf numFmtId="182" fontId="3" fillId="18" borderId="74" xfId="0" applyNumberFormat="1" applyFont="1" applyFill="1" applyBorder="1" applyAlignment="1" applyProtection="1">
      <alignment horizontal="left" vertical="center" wrapText="1"/>
      <protection hidden="1"/>
    </xf>
    <xf numFmtId="182" fontId="3" fillId="18" borderId="33" xfId="0" applyNumberFormat="1" applyFont="1" applyFill="1" applyBorder="1" applyAlignment="1" applyProtection="1">
      <alignment horizontal="left" vertical="center" wrapText="1"/>
      <protection hidden="1"/>
    </xf>
    <xf numFmtId="0" fontId="2" fillId="18" borderId="71" xfId="0" applyFont="1" applyFill="1" applyBorder="1" applyAlignment="1" applyProtection="1">
      <alignment horizontal="center" vertical="center" wrapText="1"/>
    </xf>
    <xf numFmtId="0" fontId="2" fillId="18" borderId="116" xfId="0" applyFont="1" applyFill="1" applyBorder="1" applyAlignment="1" applyProtection="1">
      <alignment horizontal="center" vertical="center" wrapText="1"/>
    </xf>
    <xf numFmtId="0" fontId="2" fillId="18" borderId="40" xfId="0" applyFont="1" applyFill="1" applyBorder="1" applyAlignment="1" applyProtection="1">
      <alignment horizontal="center" vertical="center" wrapText="1"/>
    </xf>
    <xf numFmtId="0" fontId="2" fillId="18" borderId="74" xfId="0" applyFont="1" applyFill="1" applyBorder="1" applyAlignment="1" applyProtection="1">
      <alignment horizontal="center" vertical="center" wrapText="1"/>
    </xf>
    <xf numFmtId="0" fontId="2" fillId="18" borderId="168" xfId="0" applyFont="1" applyFill="1" applyBorder="1" applyAlignment="1" applyProtection="1">
      <alignment horizontal="center" vertical="center" wrapText="1"/>
    </xf>
    <xf numFmtId="0" fontId="0" fillId="18" borderId="80"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6" fillId="0"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85" xfId="0" applyFill="1" applyBorder="1" applyAlignment="1" applyProtection="1">
      <alignment horizontal="left" vertical="center"/>
      <protection locked="0"/>
    </xf>
    <xf numFmtId="0" fontId="0" fillId="0" borderId="169" xfId="0" applyFont="1" applyFill="1" applyBorder="1" applyAlignment="1" applyProtection="1">
      <alignment horizontal="left" vertical="center"/>
    </xf>
    <xf numFmtId="0" fontId="6" fillId="18" borderId="0" xfId="0" applyFont="1" applyFill="1" applyAlignment="1" applyProtection="1">
      <alignment horizontal="left" wrapText="1"/>
    </xf>
    <xf numFmtId="0" fontId="11" fillId="0" borderId="0" xfId="0" applyFont="1" applyFill="1" applyAlignment="1" applyProtection="1">
      <alignment horizontal="left" vertical="center" wrapText="1"/>
    </xf>
    <xf numFmtId="0" fontId="2" fillId="2" borderId="169" xfId="0" applyFont="1" applyFill="1" applyBorder="1" applyAlignment="1" applyProtection="1">
      <alignment horizontal="center" vertical="center" wrapText="1"/>
    </xf>
    <xf numFmtId="0" fontId="11" fillId="28" borderId="153" xfId="0" applyFont="1" applyFill="1" applyBorder="1" applyAlignment="1" applyProtection="1">
      <alignment horizontal="left" vertical="center" wrapText="1"/>
    </xf>
    <xf numFmtId="0" fontId="11" fillId="28" borderId="154" xfId="0" applyFont="1" applyFill="1" applyBorder="1" applyAlignment="1" applyProtection="1">
      <alignment horizontal="left" vertical="center" wrapText="1"/>
    </xf>
    <xf numFmtId="0" fontId="11" fillId="28" borderId="179" xfId="0" applyFont="1" applyFill="1" applyBorder="1" applyAlignment="1" applyProtection="1">
      <alignment horizontal="left" vertical="center" wrapText="1"/>
    </xf>
    <xf numFmtId="0" fontId="11" fillId="28" borderId="168" xfId="0" applyFont="1" applyFill="1" applyBorder="1" applyAlignment="1" applyProtection="1">
      <alignment horizontal="left" vertical="center" wrapText="1"/>
    </xf>
    <xf numFmtId="0" fontId="0" fillId="28" borderId="179" xfId="0" applyFont="1" applyFill="1" applyBorder="1" applyAlignment="1" applyProtection="1">
      <alignment horizontal="center" vertical="center" wrapText="1"/>
    </xf>
    <xf numFmtId="0" fontId="0" fillId="28" borderId="168" xfId="0" applyFont="1" applyFill="1" applyBorder="1" applyAlignment="1" applyProtection="1">
      <alignment horizontal="center" vertical="center" wrapText="1"/>
    </xf>
    <xf numFmtId="0" fontId="0" fillId="28" borderId="180" xfId="0" applyFont="1" applyFill="1" applyBorder="1" applyAlignment="1" applyProtection="1">
      <alignment horizontal="center" vertical="center" wrapText="1"/>
    </xf>
    <xf numFmtId="0" fontId="11" fillId="28" borderId="156" xfId="0" applyFont="1" applyFill="1" applyBorder="1" applyAlignment="1" applyProtection="1">
      <alignment horizontal="left" vertical="center" wrapText="1"/>
    </xf>
    <xf numFmtId="0" fontId="11" fillId="28" borderId="157" xfId="0" applyFont="1" applyFill="1" applyBorder="1" applyAlignment="1" applyProtection="1">
      <alignment horizontal="left" vertical="center" wrapText="1"/>
    </xf>
    <xf numFmtId="0" fontId="6" fillId="0" borderId="116" xfId="0" applyFont="1" applyFill="1" applyBorder="1" applyAlignment="1" applyProtection="1">
      <alignment wrapText="1"/>
    </xf>
    <xf numFmtId="182" fontId="3" fillId="18" borderId="191" xfId="0" applyNumberFormat="1" applyFont="1" applyFill="1" applyBorder="1" applyAlignment="1" applyProtection="1">
      <alignment horizontal="left" vertical="center" wrapText="1"/>
      <protection hidden="1"/>
    </xf>
    <xf numFmtId="182" fontId="3" fillId="18" borderId="192" xfId="0" applyNumberFormat="1" applyFont="1" applyFill="1" applyBorder="1" applyAlignment="1" applyProtection="1">
      <alignment horizontal="left" vertical="center" wrapText="1"/>
      <protection hidden="1"/>
    </xf>
    <xf numFmtId="182" fontId="3" fillId="18" borderId="180" xfId="0" applyNumberFormat="1" applyFont="1" applyFill="1" applyBorder="1" applyAlignment="1" applyProtection="1">
      <alignment horizontal="left" vertical="center" wrapText="1"/>
      <protection hidden="1"/>
    </xf>
    <xf numFmtId="0" fontId="10" fillId="18" borderId="88" xfId="0" applyFont="1" applyFill="1" applyBorder="1" applyAlignment="1" applyProtection="1">
      <alignment horizontal="left" vertical="center"/>
    </xf>
    <xf numFmtId="0" fontId="1" fillId="50" borderId="41" xfId="19" applyFont="1" applyFill="1" applyBorder="1" applyAlignment="1" applyProtection="1">
      <alignment horizontal="center" vertical="center" wrapText="1"/>
      <protection locked="0"/>
    </xf>
    <xf numFmtId="0" fontId="42" fillId="50" borderId="85" xfId="19" applyFont="1" applyFill="1" applyBorder="1" applyAlignment="1" applyProtection="1">
      <alignment horizontal="center" vertical="center" wrapText="1"/>
      <protection locked="0"/>
    </xf>
    <xf numFmtId="0" fontId="72" fillId="50" borderId="41" xfId="0" applyFont="1" applyFill="1" applyBorder="1" applyAlignment="1" applyProtection="1">
      <alignment horizontal="center" vertical="center" wrapText="1"/>
      <protection locked="0"/>
    </xf>
    <xf numFmtId="0" fontId="72" fillId="50" borderId="85" xfId="0" applyFont="1" applyFill="1" applyBorder="1" applyAlignment="1" applyProtection="1">
      <alignment horizontal="center" vertical="center" wrapText="1"/>
      <protection locked="0"/>
    </xf>
    <xf numFmtId="0" fontId="72" fillId="24" borderId="41" xfId="0" applyFont="1" applyFill="1" applyBorder="1" applyAlignment="1" applyProtection="1">
      <alignment horizontal="center" vertical="center" wrapText="1"/>
      <protection locked="0"/>
    </xf>
    <xf numFmtId="0" fontId="72" fillId="24" borderId="85" xfId="0" applyFont="1" applyFill="1" applyBorder="1" applyAlignment="1" applyProtection="1">
      <alignment horizontal="center" vertical="center" wrapText="1"/>
      <protection locked="0"/>
    </xf>
    <xf numFmtId="0" fontId="10" fillId="2" borderId="204" xfId="0" applyFont="1" applyFill="1" applyBorder="1" applyAlignment="1" applyProtection="1">
      <alignment horizontal="center" vertical="center"/>
    </xf>
    <xf numFmtId="0" fontId="10" fillId="2" borderId="189" xfId="0" applyFont="1" applyFill="1" applyBorder="1" applyAlignment="1" applyProtection="1">
      <alignment horizontal="center" vertical="center"/>
    </xf>
    <xf numFmtId="0" fontId="10" fillId="2" borderId="178" xfId="0" applyFont="1" applyFill="1" applyBorder="1" applyAlignment="1" applyProtection="1">
      <alignment horizontal="center" vertical="center"/>
    </xf>
    <xf numFmtId="0" fontId="10" fillId="2" borderId="216" xfId="0" applyFont="1" applyFill="1" applyBorder="1" applyAlignment="1" applyProtection="1">
      <alignment horizontal="center" vertical="center"/>
    </xf>
    <xf numFmtId="0" fontId="10" fillId="2" borderId="217" xfId="0" applyFont="1" applyFill="1" applyBorder="1" applyAlignment="1" applyProtection="1">
      <alignment horizontal="center" vertical="center"/>
    </xf>
    <xf numFmtId="0" fontId="10" fillId="2" borderId="204" xfId="0" applyFont="1" applyFill="1" applyBorder="1" applyAlignment="1" applyProtection="1">
      <alignment horizontal="center" vertical="center" shrinkToFit="1"/>
    </xf>
    <xf numFmtId="0" fontId="10" fillId="18" borderId="191" xfId="0" applyFont="1" applyFill="1" applyBorder="1" applyAlignment="1" applyProtection="1">
      <alignment horizontal="left" vertical="center" wrapText="1"/>
    </xf>
    <xf numFmtId="0" fontId="10" fillId="18" borderId="192" xfId="0" applyFont="1" applyFill="1" applyBorder="1" applyAlignment="1" applyProtection="1">
      <alignment horizontal="left" vertical="center" wrapText="1"/>
    </xf>
    <xf numFmtId="0" fontId="10" fillId="18" borderId="180" xfId="0" applyFont="1" applyFill="1" applyBorder="1" applyAlignment="1" applyProtection="1">
      <alignment horizontal="left" vertical="center" wrapText="1"/>
    </xf>
    <xf numFmtId="0" fontId="27" fillId="18" borderId="0" xfId="0" applyFont="1" applyFill="1" applyBorder="1" applyAlignment="1" applyProtection="1">
      <alignment horizontal="left" vertical="center" wrapText="1"/>
    </xf>
    <xf numFmtId="0" fontId="10" fillId="18" borderId="216" xfId="0" applyFont="1" applyFill="1" applyBorder="1" applyAlignment="1" applyProtection="1">
      <alignment horizontal="left" vertical="center" wrapText="1"/>
    </xf>
    <xf numFmtId="0" fontId="10" fillId="18" borderId="99" xfId="0" applyFont="1" applyFill="1" applyBorder="1" applyAlignment="1" applyProtection="1">
      <alignment horizontal="left" vertical="center" wrapText="1"/>
    </xf>
    <xf numFmtId="0" fontId="10" fillId="18" borderId="93" xfId="0" applyFont="1" applyFill="1" applyBorder="1" applyAlignment="1" applyProtection="1">
      <alignment horizontal="left" vertical="center" wrapText="1"/>
    </xf>
    <xf numFmtId="0" fontId="10" fillId="18" borderId="100" xfId="0" applyFont="1" applyFill="1" applyBorder="1" applyAlignment="1" applyProtection="1">
      <alignment horizontal="left" vertical="center" wrapText="1"/>
    </xf>
    <xf numFmtId="0" fontId="72" fillId="25" borderId="41" xfId="0" applyFont="1" applyFill="1" applyBorder="1" applyAlignment="1" applyProtection="1">
      <alignment horizontal="center" vertical="center" wrapText="1"/>
      <protection locked="0"/>
    </xf>
    <xf numFmtId="0" fontId="72" fillId="25" borderId="85" xfId="0" applyFont="1" applyFill="1" applyBorder="1" applyAlignment="1" applyProtection="1">
      <alignment horizontal="center" vertical="center" wrapText="1"/>
      <protection locked="0"/>
    </xf>
    <xf numFmtId="0" fontId="10" fillId="8" borderId="41" xfId="0" applyFont="1" applyFill="1" applyBorder="1" applyAlignment="1" applyProtection="1">
      <alignment horizontal="center" vertical="center"/>
      <protection locked="0"/>
    </xf>
    <xf numFmtId="0" fontId="10" fillId="8" borderId="13" xfId="0" applyFont="1" applyFill="1" applyBorder="1" applyAlignment="1" applyProtection="1">
      <alignment horizontal="center" vertical="center"/>
      <protection locked="0"/>
    </xf>
    <xf numFmtId="0" fontId="10" fillId="8" borderId="85" xfId="0" applyFont="1" applyFill="1" applyBorder="1" applyAlignment="1" applyProtection="1">
      <alignment horizontal="center" vertical="center"/>
      <protection locked="0"/>
    </xf>
    <xf numFmtId="0" fontId="10" fillId="30" borderId="221" xfId="0" applyFont="1" applyFill="1" applyBorder="1" applyAlignment="1" applyProtection="1">
      <alignment horizontal="center" vertical="center" shrinkToFit="1"/>
    </xf>
    <xf numFmtId="0" fontId="10" fillId="30" borderId="203" xfId="0" applyFont="1" applyFill="1" applyBorder="1" applyAlignment="1" applyProtection="1">
      <alignment horizontal="center" vertical="center" shrinkToFit="1"/>
    </xf>
    <xf numFmtId="0" fontId="10" fillId="30" borderId="79" xfId="0" applyFont="1" applyFill="1" applyBorder="1" applyAlignment="1" applyProtection="1">
      <alignment horizontal="center" vertical="center" shrinkToFit="1"/>
    </xf>
    <xf numFmtId="0" fontId="10" fillId="30" borderId="0" xfId="0" applyFont="1" applyFill="1" applyBorder="1" applyAlignment="1" applyProtection="1">
      <alignment horizontal="center" vertical="center" shrinkToFit="1"/>
    </xf>
    <xf numFmtId="0" fontId="10" fillId="28" borderId="200" xfId="0" applyFont="1" applyFill="1" applyBorder="1" applyAlignment="1" applyProtection="1">
      <alignment horizontal="center" vertical="center"/>
    </xf>
    <xf numFmtId="0" fontId="10" fillId="28" borderId="218" xfId="0" applyFont="1" applyFill="1" applyBorder="1" applyAlignment="1" applyProtection="1">
      <alignment horizontal="center" vertical="center"/>
    </xf>
    <xf numFmtId="0" fontId="10" fillId="28" borderId="188" xfId="0" applyFont="1" applyFill="1" applyBorder="1" applyAlignment="1" applyProtection="1">
      <alignment horizontal="left" vertical="center" wrapText="1"/>
    </xf>
    <xf numFmtId="0" fontId="10" fillId="28" borderId="203" xfId="0" applyFont="1" applyFill="1" applyBorder="1" applyAlignment="1" applyProtection="1">
      <alignment horizontal="left" vertical="center" wrapText="1"/>
    </xf>
    <xf numFmtId="0" fontId="10" fillId="28" borderId="220" xfId="0" applyFont="1" applyFill="1" applyBorder="1" applyAlignment="1" applyProtection="1">
      <alignment horizontal="left" vertical="center" wrapText="1"/>
    </xf>
    <xf numFmtId="0" fontId="10" fillId="24" borderId="188" xfId="0" applyFont="1" applyFill="1" applyBorder="1" applyAlignment="1" applyProtection="1">
      <alignment horizontal="left" vertical="top"/>
      <protection locked="0"/>
    </xf>
    <xf numFmtId="0" fontId="10" fillId="24" borderId="203" xfId="0" applyFont="1" applyFill="1" applyBorder="1" applyAlignment="1" applyProtection="1">
      <alignment horizontal="left" vertical="top"/>
      <protection locked="0"/>
    </xf>
    <xf numFmtId="0" fontId="10" fillId="24" borderId="178" xfId="0" applyFont="1" applyFill="1" applyBorder="1" applyAlignment="1" applyProtection="1">
      <alignment horizontal="left" vertical="top"/>
      <protection locked="0"/>
    </xf>
    <xf numFmtId="0" fontId="10" fillId="24" borderId="202" xfId="0" applyFont="1" applyFill="1" applyBorder="1" applyAlignment="1" applyProtection="1">
      <alignment horizontal="left" vertical="top"/>
      <protection locked="0"/>
    </xf>
    <xf numFmtId="0" fontId="10" fillId="24" borderId="0" xfId="0" applyFont="1" applyFill="1" applyBorder="1" applyAlignment="1" applyProtection="1">
      <alignment horizontal="left" vertical="top"/>
      <protection locked="0"/>
    </xf>
    <xf numFmtId="0" fontId="10" fillId="24" borderId="29" xfId="0" applyFont="1" applyFill="1" applyBorder="1" applyAlignment="1" applyProtection="1">
      <alignment horizontal="left" vertical="top"/>
      <protection locked="0"/>
    </xf>
    <xf numFmtId="0" fontId="10" fillId="24" borderId="128" xfId="0" applyFont="1" applyFill="1" applyBorder="1" applyAlignment="1" applyProtection="1">
      <alignment horizontal="left" vertical="top"/>
      <protection locked="0"/>
    </xf>
    <xf numFmtId="0" fontId="10" fillId="24" borderId="216" xfId="0" applyFont="1" applyFill="1" applyBorder="1" applyAlignment="1" applyProtection="1">
      <alignment horizontal="left" vertical="top"/>
      <protection locked="0"/>
    </xf>
    <xf numFmtId="0" fontId="10" fillId="24" borderId="217" xfId="0" applyFont="1" applyFill="1" applyBorder="1" applyAlignment="1" applyProtection="1">
      <alignment horizontal="left" vertical="top"/>
      <protection locked="0"/>
    </xf>
    <xf numFmtId="0" fontId="10" fillId="2" borderId="218" xfId="0" applyFont="1" applyFill="1" applyBorder="1" applyAlignment="1" applyProtection="1">
      <alignment horizontal="center" vertical="center"/>
    </xf>
    <xf numFmtId="0" fontId="0" fillId="0" borderId="218" xfId="0" applyBorder="1" applyAlignment="1">
      <alignment horizontal="center" vertical="center" wrapText="1"/>
    </xf>
    <xf numFmtId="0" fontId="20" fillId="2" borderId="0" xfId="0" applyFont="1" applyFill="1" applyBorder="1" applyAlignment="1" applyProtection="1">
      <alignment horizontal="left" vertical="center" wrapText="1"/>
    </xf>
    <xf numFmtId="0" fontId="3" fillId="2" borderId="175" xfId="0" applyFont="1" applyFill="1" applyBorder="1" applyAlignment="1" applyProtection="1">
      <alignment horizontal="center" vertical="center" wrapText="1"/>
    </xf>
    <xf numFmtId="0" fontId="20" fillId="2" borderId="189" xfId="0" applyFont="1" applyFill="1" applyBorder="1" applyAlignment="1" applyProtection="1">
      <alignment horizontal="left" vertical="center" wrapText="1"/>
    </xf>
    <xf numFmtId="0" fontId="20" fillId="2" borderId="191" xfId="0" applyFont="1" applyFill="1" applyBorder="1" applyAlignment="1" applyProtection="1">
      <alignment horizontal="left" vertical="center" wrapText="1"/>
    </xf>
    <xf numFmtId="0" fontId="20" fillId="2" borderId="192" xfId="0" applyFont="1" applyFill="1" applyBorder="1" applyAlignment="1" applyProtection="1">
      <alignment horizontal="left" vertical="center" wrapText="1"/>
    </xf>
    <xf numFmtId="0" fontId="3" fillId="2" borderId="191" xfId="0" applyFont="1" applyFill="1" applyBorder="1" applyAlignment="1" applyProtection="1">
      <alignment horizontal="left" vertical="center" wrapText="1"/>
    </xf>
    <xf numFmtId="0" fontId="3" fillId="2" borderId="192" xfId="0" applyFont="1" applyFill="1" applyBorder="1" applyAlignment="1" applyProtection="1">
      <alignment horizontal="left" vertical="center" wrapText="1"/>
    </xf>
    <xf numFmtId="0" fontId="3" fillId="2" borderId="200" xfId="0" applyFont="1" applyFill="1" applyBorder="1" applyAlignment="1" applyProtection="1">
      <alignment horizontal="center" vertical="center"/>
    </xf>
    <xf numFmtId="0" fontId="0" fillId="2" borderId="214" xfId="0" applyFill="1" applyBorder="1" applyAlignment="1" applyProtection="1">
      <alignment horizontal="left" vertical="center" wrapText="1"/>
    </xf>
    <xf numFmtId="0" fontId="0" fillId="2" borderId="70" xfId="0" applyFill="1" applyBorder="1" applyAlignment="1" applyProtection="1">
      <alignment horizontal="left" vertical="center" wrapText="1"/>
    </xf>
    <xf numFmtId="0" fontId="3" fillId="2" borderId="216" xfId="0" applyFont="1" applyFill="1" applyBorder="1" applyAlignment="1" applyProtection="1">
      <alignment horizontal="left" vertical="center" wrapText="1"/>
    </xf>
    <xf numFmtId="0" fontId="20" fillId="2" borderId="191" xfId="0" applyFont="1" applyFill="1" applyBorder="1" applyAlignment="1" applyProtection="1">
      <alignment horizontal="left" vertical="center"/>
    </xf>
    <xf numFmtId="0" fontId="20" fillId="2" borderId="192" xfId="0" applyFont="1" applyFill="1" applyBorder="1" applyAlignment="1" applyProtection="1">
      <alignment horizontal="left" vertical="center"/>
    </xf>
    <xf numFmtId="0" fontId="20" fillId="2" borderId="189" xfId="0" applyFont="1" applyFill="1" applyBorder="1" applyAlignment="1" applyProtection="1">
      <alignment horizontal="left" vertical="center"/>
    </xf>
    <xf numFmtId="0" fontId="0" fillId="2" borderId="214" xfId="0" applyFont="1" applyFill="1" applyBorder="1" applyAlignment="1" applyProtection="1">
      <alignment horizontal="left" vertical="center" wrapText="1"/>
    </xf>
    <xf numFmtId="0" fontId="0" fillId="2" borderId="70" xfId="0" applyFont="1" applyFill="1" applyBorder="1" applyAlignment="1" applyProtection="1">
      <alignment horizontal="left" vertical="center" wrapText="1"/>
    </xf>
    <xf numFmtId="0" fontId="0" fillId="2" borderId="175" xfId="0" applyFont="1" applyFill="1" applyBorder="1" applyAlignment="1" applyProtection="1">
      <alignment horizontal="center" vertical="center" wrapText="1"/>
    </xf>
    <xf numFmtId="0" fontId="0" fillId="2" borderId="128" xfId="0" applyFont="1" applyFill="1" applyBorder="1" applyAlignment="1" applyProtection="1">
      <alignment horizontal="left" vertical="center" wrapText="1"/>
    </xf>
    <xf numFmtId="0" fontId="0" fillId="2" borderId="216" xfId="0" applyFont="1" applyFill="1" applyBorder="1" applyAlignment="1" applyProtection="1">
      <alignment horizontal="left" vertical="center" wrapText="1"/>
    </xf>
    <xf numFmtId="0" fontId="20" fillId="18" borderId="192" xfId="0" applyFont="1" applyFill="1" applyBorder="1" applyAlignment="1" applyProtection="1">
      <alignment horizontal="left" vertical="center" wrapText="1"/>
    </xf>
    <xf numFmtId="0" fontId="14" fillId="18" borderId="189" xfId="0" applyFont="1" applyFill="1" applyBorder="1" applyAlignment="1" applyProtection="1">
      <alignment horizontal="left" vertical="center" wrapText="1"/>
    </xf>
    <xf numFmtId="0" fontId="14" fillId="18" borderId="178"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15" xfId="0" applyFont="1" applyFill="1" applyBorder="1" applyAlignment="1" applyProtection="1">
      <alignment horizontal="left" vertical="center" wrapText="1"/>
    </xf>
    <xf numFmtId="0" fontId="0" fillId="2" borderId="191" xfId="0" applyFill="1" applyBorder="1" applyAlignment="1" applyProtection="1">
      <alignment horizontal="left" vertical="center" wrapText="1"/>
    </xf>
    <xf numFmtId="0" fontId="0" fillId="18" borderId="192" xfId="0" applyFill="1" applyBorder="1" applyAlignment="1" applyProtection="1">
      <alignment horizontal="left" vertical="center" wrapText="1"/>
    </xf>
    <xf numFmtId="0" fontId="13" fillId="0" borderId="0" xfId="0" applyFont="1" applyFill="1" applyAlignment="1" applyProtection="1">
      <alignment horizontal="center" vertical="center"/>
    </xf>
    <xf numFmtId="182" fontId="3" fillId="19" borderId="191" xfId="0" applyNumberFormat="1" applyFont="1" applyFill="1" applyBorder="1" applyAlignment="1" applyProtection="1">
      <alignment horizontal="left" vertical="center" shrinkToFit="1"/>
      <protection hidden="1"/>
    </xf>
    <xf numFmtId="182" fontId="3" fillId="19" borderId="192" xfId="0" applyNumberFormat="1" applyFont="1" applyFill="1" applyBorder="1" applyAlignment="1" applyProtection="1">
      <alignment horizontal="left" vertical="center" shrinkToFit="1"/>
      <protection hidden="1"/>
    </xf>
    <xf numFmtId="182" fontId="3" fillId="19" borderId="180" xfId="0" applyNumberFormat="1" applyFont="1" applyFill="1" applyBorder="1" applyAlignment="1" applyProtection="1">
      <alignment horizontal="left" vertical="center" shrinkToFit="1"/>
      <protection hidden="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2" borderId="213" xfId="0" applyFont="1" applyFill="1" applyBorder="1" applyAlignment="1" applyProtection="1">
      <alignment horizontal="center" vertical="center"/>
    </xf>
    <xf numFmtId="0" fontId="6" fillId="19" borderId="0" xfId="0" applyFont="1" applyFill="1" applyBorder="1" applyAlignment="1" applyProtection="1">
      <alignment horizontal="left" vertical="center"/>
    </xf>
    <xf numFmtId="0" fontId="0" fillId="18" borderId="196" xfId="0" applyFont="1" applyFill="1" applyBorder="1" applyAlignment="1" applyProtection="1">
      <alignment horizontal="left" vertical="center" wrapText="1"/>
    </xf>
    <xf numFmtId="0" fontId="0" fillId="18" borderId="197" xfId="0" applyFont="1" applyFill="1" applyBorder="1" applyAlignment="1" applyProtection="1">
      <alignment horizontal="left" vertical="center" wrapText="1"/>
    </xf>
    <xf numFmtId="0" fontId="0" fillId="18" borderId="198" xfId="0" applyFont="1" applyFill="1" applyBorder="1" applyAlignment="1" applyProtection="1">
      <alignment horizontal="left" vertical="center" wrapText="1"/>
    </xf>
    <xf numFmtId="0" fontId="0" fillId="18" borderId="213" xfId="0" applyFont="1" applyFill="1" applyBorder="1" applyAlignment="1" applyProtection="1">
      <alignment horizontal="left" vertical="center" wrapText="1"/>
    </xf>
    <xf numFmtId="0" fontId="0" fillId="18" borderId="199" xfId="0" applyFont="1" applyFill="1" applyBorder="1" applyAlignment="1" applyProtection="1">
      <alignment horizontal="left" vertical="center" wrapText="1"/>
    </xf>
    <xf numFmtId="0" fontId="0" fillId="18" borderId="141" xfId="0" applyFont="1" applyFill="1" applyBorder="1" applyAlignment="1" applyProtection="1">
      <alignment horizontal="left" vertical="center" wrapText="1"/>
    </xf>
    <xf numFmtId="0" fontId="0" fillId="18" borderId="140" xfId="0" applyFont="1" applyFill="1" applyBorder="1" applyAlignment="1" applyProtection="1">
      <alignment horizontal="left" vertical="center" wrapText="1"/>
    </xf>
    <xf numFmtId="0" fontId="0" fillId="18" borderId="213" xfId="0" applyFont="1" applyFill="1" applyBorder="1" applyAlignment="1" applyProtection="1">
      <alignment horizontal="left" vertical="center"/>
    </xf>
    <xf numFmtId="0" fontId="3" fillId="2" borderId="191" xfId="0" applyFont="1" applyFill="1" applyBorder="1" applyAlignment="1" applyProtection="1">
      <alignment horizontal="left" vertical="center"/>
    </xf>
    <xf numFmtId="0" fontId="0" fillId="18" borderId="192" xfId="0" applyFill="1" applyBorder="1" applyAlignment="1" applyProtection="1">
      <alignment horizontal="left" vertical="center"/>
    </xf>
    <xf numFmtId="0" fontId="0" fillId="18" borderId="0" xfId="0" applyFill="1" applyBorder="1" applyAlignment="1" applyProtection="1">
      <alignment horizontal="left" vertical="center"/>
    </xf>
    <xf numFmtId="0" fontId="0" fillId="18" borderId="13" xfId="0" applyFill="1" applyBorder="1" applyAlignment="1" applyProtection="1">
      <alignment horizontal="center" vertical="center"/>
      <protection locked="0"/>
    </xf>
    <xf numFmtId="0" fontId="0" fillId="18" borderId="85" xfId="0" applyFill="1" applyBorder="1" applyAlignment="1" applyProtection="1">
      <alignment horizontal="center" vertical="center"/>
      <protection locked="0"/>
    </xf>
    <xf numFmtId="0" fontId="49" fillId="18" borderId="0" xfId="0" applyFont="1" applyFill="1" applyAlignment="1" applyProtection="1">
      <alignment horizontal="left" vertical="top" wrapText="1"/>
      <protection hidden="1"/>
    </xf>
    <xf numFmtId="0" fontId="11" fillId="2" borderId="61" xfId="0" applyFont="1" applyFill="1" applyBorder="1" applyAlignment="1" applyProtection="1">
      <alignment horizontal="center" vertical="center" wrapText="1"/>
    </xf>
    <xf numFmtId="0" fontId="30" fillId="18" borderId="0" xfId="0" applyFont="1" applyFill="1" applyAlignment="1" applyProtection="1">
      <alignment vertical="center"/>
    </xf>
    <xf numFmtId="0" fontId="11" fillId="2" borderId="34" xfId="0" applyFont="1" applyFill="1" applyBorder="1" applyAlignment="1" applyProtection="1">
      <alignment horizontal="center" vertical="center"/>
    </xf>
    <xf numFmtId="0" fontId="11" fillId="2" borderId="60" xfId="0" applyFont="1" applyFill="1" applyBorder="1" applyAlignment="1" applyProtection="1">
      <alignment horizontal="center" vertical="center" wrapText="1"/>
    </xf>
    <xf numFmtId="0" fontId="14" fillId="2" borderId="61" xfId="0" applyFont="1" applyFill="1" applyBorder="1" applyAlignment="1" applyProtection="1">
      <alignment horizontal="center" vertical="center" wrapText="1"/>
    </xf>
    <xf numFmtId="0" fontId="11" fillId="18" borderId="0" xfId="0" applyFont="1" applyFill="1" applyProtection="1">
      <alignment vertical="center"/>
    </xf>
    <xf numFmtId="0" fontId="73" fillId="19" borderId="0" xfId="0" applyFont="1" applyFill="1" applyBorder="1" applyAlignment="1" applyProtection="1">
      <alignment horizontal="left" vertical="center" wrapText="1"/>
    </xf>
    <xf numFmtId="0" fontId="0" fillId="0" borderId="68" xfId="0" applyBorder="1" applyAlignment="1">
      <alignment vertical="center"/>
    </xf>
    <xf numFmtId="0" fontId="0" fillId="0" borderId="65" xfId="0" applyBorder="1" applyAlignment="1">
      <alignment vertical="center"/>
    </xf>
    <xf numFmtId="0" fontId="10" fillId="2" borderId="46" xfId="0" applyFont="1" applyFill="1" applyBorder="1" applyAlignment="1" applyProtection="1">
      <alignment horizontal="center" vertical="center" wrapText="1"/>
    </xf>
    <xf numFmtId="0" fontId="10" fillId="2" borderId="175" xfId="0" applyFont="1" applyFill="1" applyBorder="1" applyAlignment="1" applyProtection="1">
      <alignment horizontal="center" vertical="center" wrapText="1"/>
    </xf>
    <xf numFmtId="0" fontId="11" fillId="2" borderId="69" xfId="0" applyFont="1" applyFill="1" applyBorder="1" applyAlignment="1" applyProtection="1">
      <alignment horizontal="left" vertical="center" wrapText="1"/>
    </xf>
    <xf numFmtId="0" fontId="11" fillId="2" borderId="106" xfId="0" applyFont="1" applyFill="1" applyBorder="1" applyAlignment="1" applyProtection="1">
      <alignment horizontal="left" vertical="center" wrapText="1"/>
    </xf>
    <xf numFmtId="0" fontId="10" fillId="19" borderId="0" xfId="0" applyFont="1" applyFill="1" applyBorder="1" applyAlignment="1" applyProtection="1">
      <alignment horizontal="left" vertical="center"/>
    </xf>
    <xf numFmtId="182" fontId="10" fillId="19" borderId="34" xfId="0" applyNumberFormat="1" applyFont="1" applyFill="1" applyBorder="1" applyAlignment="1" applyProtection="1">
      <alignment horizontal="left" vertical="center" shrinkToFit="1"/>
      <protection hidden="1"/>
    </xf>
    <xf numFmtId="182" fontId="10" fillId="19" borderId="74" xfId="0" applyNumberFormat="1" applyFont="1" applyFill="1" applyBorder="1" applyAlignment="1" applyProtection="1">
      <alignment horizontal="left" vertical="center" shrinkToFit="1"/>
      <protection hidden="1"/>
    </xf>
    <xf numFmtId="182" fontId="10" fillId="19" borderId="33" xfId="0" applyNumberFormat="1" applyFont="1" applyFill="1" applyBorder="1" applyAlignment="1" applyProtection="1">
      <alignment horizontal="left" vertical="center" shrinkToFit="1"/>
      <protection hidden="1"/>
    </xf>
    <xf numFmtId="0" fontId="10" fillId="18" borderId="13" xfId="0" applyFont="1" applyFill="1" applyBorder="1" applyAlignment="1" applyProtection="1">
      <alignment horizontal="center" vertical="center" shrinkToFit="1"/>
      <protection locked="0"/>
    </xf>
    <xf numFmtId="0" fontId="10" fillId="18" borderId="85" xfId="0" applyFont="1" applyFill="1" applyBorder="1" applyAlignment="1" applyProtection="1">
      <alignment horizontal="center" vertical="center" shrinkToFit="1"/>
      <protection locked="0"/>
    </xf>
    <xf numFmtId="0" fontId="10" fillId="2" borderId="34" xfId="0" applyFont="1" applyFill="1" applyBorder="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147" xfId="0" applyFont="1" applyFill="1" applyBorder="1" applyAlignment="1" applyProtection="1">
      <alignment horizontal="left" vertical="center" shrinkToFit="1"/>
    </xf>
    <xf numFmtId="0" fontId="10" fillId="28" borderId="145" xfId="0" applyFont="1" applyFill="1" applyBorder="1" applyAlignment="1" applyProtection="1">
      <alignment horizontal="center" vertical="center"/>
    </xf>
    <xf numFmtId="0" fontId="10" fillId="28" borderId="144" xfId="0" applyFont="1" applyFill="1" applyBorder="1" applyAlignment="1" applyProtection="1">
      <alignment horizontal="center" vertical="center"/>
    </xf>
    <xf numFmtId="0" fontId="10" fillId="26" borderId="143" xfId="0" applyFont="1" applyFill="1" applyBorder="1" applyAlignment="1" applyProtection="1">
      <alignment horizontal="center" vertical="center"/>
      <protection locked="0"/>
    </xf>
    <xf numFmtId="0" fontId="10" fillId="26" borderId="142" xfId="0" applyFont="1" applyFill="1" applyBorder="1" applyAlignment="1" applyProtection="1">
      <alignment horizontal="center" vertical="center"/>
      <protection locked="0"/>
    </xf>
    <xf numFmtId="0" fontId="10" fillId="28" borderId="100" xfId="0" applyFont="1" applyFill="1" applyBorder="1" applyAlignment="1" applyProtection="1">
      <alignment horizontal="center" vertical="center"/>
    </xf>
    <xf numFmtId="0" fontId="10" fillId="28" borderId="99" xfId="0" applyFont="1" applyFill="1" applyBorder="1" applyAlignment="1" applyProtection="1">
      <alignment horizontal="center" vertical="center"/>
    </xf>
    <xf numFmtId="0" fontId="10" fillId="28" borderId="130" xfId="0" applyFont="1" applyFill="1" applyBorder="1" applyAlignment="1" applyProtection="1">
      <alignment horizontal="center" vertical="center"/>
    </xf>
    <xf numFmtId="0" fontId="10" fillId="2" borderId="128" xfId="0" applyFont="1" applyFill="1" applyBorder="1" applyAlignment="1" applyProtection="1">
      <alignment horizontal="left" vertical="center"/>
    </xf>
    <xf numFmtId="0" fontId="10" fillId="2" borderId="49" xfId="0" applyFont="1" applyFill="1" applyBorder="1" applyAlignment="1" applyProtection="1">
      <alignment horizontal="left" vertical="center"/>
    </xf>
    <xf numFmtId="0" fontId="10" fillId="2" borderId="58" xfId="0" applyFont="1" applyFill="1" applyBorder="1" applyAlignment="1" applyProtection="1">
      <alignment horizontal="left" vertical="center"/>
    </xf>
    <xf numFmtId="0" fontId="10" fillId="2" borderId="13" xfId="0" applyFont="1" applyFill="1" applyBorder="1" applyAlignment="1" applyProtection="1">
      <alignment horizontal="center" vertical="center"/>
    </xf>
    <xf numFmtId="0" fontId="10" fillId="2" borderId="146" xfId="0" applyFont="1" applyFill="1" applyBorder="1" applyAlignment="1" applyProtection="1">
      <alignment horizontal="left" vertical="center"/>
    </xf>
    <xf numFmtId="0" fontId="10" fillId="2" borderId="34" xfId="0" applyFont="1" applyFill="1" applyBorder="1" applyAlignment="1" applyProtection="1">
      <alignment horizontal="left" vertical="center"/>
    </xf>
    <xf numFmtId="0" fontId="10" fillId="2" borderId="74" xfId="0" applyFont="1" applyFill="1" applyBorder="1" applyAlignment="1" applyProtection="1">
      <alignment horizontal="left" vertical="center"/>
    </xf>
    <xf numFmtId="0" fontId="10" fillId="2" borderId="147" xfId="0" applyFont="1" applyFill="1" applyBorder="1" applyAlignment="1" applyProtection="1">
      <alignment horizontal="left" vertical="center"/>
    </xf>
    <xf numFmtId="0" fontId="10" fillId="4" borderId="128" xfId="0" applyFont="1" applyFill="1" applyBorder="1" applyAlignment="1" applyProtection="1">
      <alignment horizontal="center" vertical="center" shrinkToFit="1"/>
      <protection locked="0"/>
    </xf>
    <xf numFmtId="0" fontId="10" fillId="18" borderId="49" xfId="0" applyFont="1" applyFill="1" applyBorder="1" applyAlignment="1" applyProtection="1">
      <alignment horizontal="center" vertical="center" shrinkToFit="1"/>
      <protection locked="0"/>
    </xf>
    <xf numFmtId="0" fontId="10" fillId="18" borderId="58" xfId="0" applyFont="1" applyFill="1" applyBorder="1" applyAlignment="1" applyProtection="1">
      <alignment horizontal="center" vertical="center" shrinkToFit="1"/>
      <protection locked="0"/>
    </xf>
    <xf numFmtId="0" fontId="0" fillId="28" borderId="204" xfId="0" applyFill="1" applyBorder="1" applyAlignment="1" applyProtection="1">
      <alignment horizontal="center" vertical="center" wrapText="1"/>
    </xf>
    <xf numFmtId="0" fontId="0" fillId="28" borderId="200" xfId="0" applyFill="1" applyBorder="1" applyAlignment="1" applyProtection="1">
      <alignment horizontal="center" vertical="center" wrapText="1"/>
    </xf>
    <xf numFmtId="182" fontId="3" fillId="18" borderId="191" xfId="0" applyNumberFormat="1" applyFont="1" applyFill="1" applyBorder="1" applyAlignment="1" applyProtection="1">
      <alignment horizontal="left" vertical="center" shrinkToFit="1"/>
      <protection hidden="1"/>
    </xf>
    <xf numFmtId="182" fontId="3" fillId="18" borderId="192" xfId="0" applyNumberFormat="1" applyFont="1" applyFill="1" applyBorder="1" applyAlignment="1" applyProtection="1">
      <alignment horizontal="left" vertical="center" shrinkToFit="1"/>
      <protection hidden="1"/>
    </xf>
    <xf numFmtId="182" fontId="3" fillId="18" borderId="180" xfId="0" applyNumberFormat="1" applyFont="1" applyFill="1" applyBorder="1" applyAlignment="1" applyProtection="1">
      <alignment horizontal="left" vertical="center" shrinkToFit="1"/>
      <protection hidden="1"/>
    </xf>
    <xf numFmtId="0" fontId="0" fillId="18" borderId="0" xfId="0" applyFill="1" applyBorder="1" applyAlignment="1" applyProtection="1">
      <alignment horizontal="left" vertical="center" wrapText="1"/>
    </xf>
    <xf numFmtId="0" fontId="10" fillId="5" borderId="1" xfId="0" applyFont="1" applyFill="1" applyBorder="1" applyAlignment="1" applyProtection="1">
      <alignment horizontal="center" vertical="center"/>
      <protection locked="0"/>
    </xf>
    <xf numFmtId="0" fontId="10" fillId="24" borderId="127" xfId="0" applyFont="1" applyFill="1" applyBorder="1" applyAlignment="1" applyProtection="1">
      <alignment vertical="top" wrapText="1"/>
      <protection locked="0"/>
    </xf>
    <xf numFmtId="0" fontId="10" fillId="24" borderId="159" xfId="0" applyFont="1" applyFill="1" applyBorder="1" applyAlignment="1" applyProtection="1">
      <alignment vertical="top" wrapText="1"/>
      <protection locked="0"/>
    </xf>
    <xf numFmtId="0" fontId="10" fillId="24" borderId="113"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39" xfId="0" applyFont="1" applyFill="1" applyBorder="1" applyAlignment="1" applyProtection="1">
      <alignment vertical="top" wrapText="1"/>
      <protection locked="0"/>
    </xf>
    <xf numFmtId="0" fontId="10" fillId="24" borderId="160" xfId="0" applyFont="1" applyFill="1" applyBorder="1" applyAlignment="1" applyProtection="1">
      <alignment vertical="top" wrapText="1"/>
      <protection locked="0"/>
    </xf>
    <xf numFmtId="0" fontId="10" fillId="24" borderId="55" xfId="0" applyFont="1" applyFill="1" applyBorder="1" applyAlignment="1" applyProtection="1">
      <alignment vertical="top" wrapText="1"/>
      <protection locked="0"/>
    </xf>
    <xf numFmtId="0" fontId="10" fillId="24" borderId="161" xfId="0" applyFont="1" applyFill="1" applyBorder="1" applyAlignment="1" applyProtection="1">
      <alignment vertical="top" wrapText="1"/>
      <protection locked="0"/>
    </xf>
    <xf numFmtId="0" fontId="0" fillId="18" borderId="0" xfId="0" applyFont="1" applyFill="1" applyAlignment="1" applyProtection="1">
      <alignment horizontal="left" wrapText="1"/>
    </xf>
    <xf numFmtId="0" fontId="10" fillId="0" borderId="191" xfId="0" applyFont="1" applyFill="1" applyBorder="1" applyAlignment="1" applyProtection="1">
      <alignment horizontal="left" vertical="center"/>
    </xf>
    <xf numFmtId="0" fontId="10" fillId="0" borderId="192" xfId="0" applyFont="1" applyFill="1" applyBorder="1" applyAlignment="1" applyProtection="1">
      <alignment horizontal="left" vertical="center"/>
    </xf>
    <xf numFmtId="0" fontId="10" fillId="0" borderId="187" xfId="0" applyFont="1" applyFill="1" applyBorder="1" applyAlignment="1" applyProtection="1">
      <alignment horizontal="left" vertical="center"/>
    </xf>
    <xf numFmtId="0" fontId="10" fillId="50" borderId="41" xfId="0" applyFont="1" applyFill="1" applyBorder="1" applyAlignment="1" applyProtection="1">
      <alignment horizontal="center" vertical="center" shrinkToFit="1"/>
      <protection locked="0"/>
    </xf>
    <xf numFmtId="0" fontId="10" fillId="50" borderId="85" xfId="0" applyFont="1" applyFill="1" applyBorder="1" applyAlignment="1" applyProtection="1">
      <alignment horizontal="center" vertical="center" shrinkToFit="1"/>
      <protection locked="0"/>
    </xf>
    <xf numFmtId="0" fontId="0" fillId="24" borderId="51" xfId="0" applyFont="1" applyFill="1" applyBorder="1" applyAlignment="1" applyProtection="1">
      <alignment horizontal="center" vertical="center"/>
      <protection locked="0"/>
    </xf>
    <xf numFmtId="0" fontId="0" fillId="30" borderId="0" xfId="0" applyFont="1" applyFill="1" applyBorder="1" applyAlignment="1" applyProtection="1">
      <alignment vertical="center" wrapText="1"/>
    </xf>
    <xf numFmtId="0" fontId="0" fillId="0" borderId="0" xfId="0" applyAlignment="1">
      <alignment vertical="center"/>
    </xf>
    <xf numFmtId="0" fontId="0" fillId="0" borderId="51" xfId="0" applyFont="1" applyFill="1" applyBorder="1" applyAlignment="1" applyProtection="1">
      <alignment horizontal="center" vertical="center" wrapText="1"/>
    </xf>
    <xf numFmtId="0" fontId="0" fillId="0" borderId="51" xfId="0" applyFont="1" applyFill="1" applyBorder="1" applyAlignment="1" applyProtection="1">
      <alignment horizontal="center" vertical="center"/>
    </xf>
    <xf numFmtId="0" fontId="0" fillId="28" borderId="200" xfId="0" applyFont="1" applyFill="1" applyBorder="1" applyAlignment="1" applyProtection="1">
      <alignment horizontal="center" vertical="center" wrapText="1"/>
    </xf>
    <xf numFmtId="0" fontId="0" fillId="0" borderId="34" xfId="0" applyFont="1" applyFill="1" applyBorder="1" applyAlignment="1" applyProtection="1">
      <alignment horizontal="center" vertical="center" wrapText="1"/>
    </xf>
    <xf numFmtId="0" fontId="0" fillId="0" borderId="74"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11" fillId="24" borderId="41" xfId="0" applyFont="1" applyFill="1" applyBorder="1" applyAlignment="1" applyProtection="1">
      <alignment horizontal="center" vertical="center" wrapText="1"/>
      <protection locked="0"/>
    </xf>
    <xf numFmtId="0" fontId="11" fillId="24" borderId="85" xfId="0" applyFont="1" applyFill="1" applyBorder="1" applyAlignment="1" applyProtection="1">
      <alignment horizontal="center" vertical="center" wrapText="1"/>
      <protection locked="0"/>
    </xf>
    <xf numFmtId="0" fontId="0" fillId="28" borderId="51" xfId="0" applyFont="1" applyFill="1" applyBorder="1" applyAlignment="1" applyProtection="1">
      <alignment horizontal="center" vertical="center"/>
    </xf>
    <xf numFmtId="0" fontId="49" fillId="30" borderId="0" xfId="0" applyFont="1" applyFill="1" applyBorder="1" applyAlignment="1" applyProtection="1">
      <alignment horizontal="left" vertical="top" wrapText="1"/>
      <protection hidden="1"/>
    </xf>
    <xf numFmtId="0" fontId="18" fillId="2" borderId="36" xfId="0" applyFont="1" applyFill="1" applyBorder="1" applyAlignment="1" applyProtection="1">
      <alignment horizontal="center" vertical="center"/>
    </xf>
    <xf numFmtId="0" fontId="18" fillId="2" borderId="64"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6" xfId="0" applyFill="1" applyBorder="1" applyAlignment="1" applyProtection="1">
      <alignment horizontal="center" vertical="center"/>
    </xf>
    <xf numFmtId="0" fontId="0" fillId="28" borderId="75" xfId="0" applyFill="1" applyBorder="1" applyAlignment="1" applyProtection="1">
      <alignment horizontal="center" vertical="center"/>
    </xf>
    <xf numFmtId="0" fontId="0" fillId="30" borderId="1" xfId="0" applyFill="1" applyBorder="1" applyAlignment="1" applyProtection="1">
      <alignment horizontal="left" vertical="center"/>
    </xf>
    <xf numFmtId="0" fontId="10" fillId="0" borderId="151" xfId="0" applyFont="1" applyFill="1" applyBorder="1" applyAlignment="1" applyProtection="1">
      <alignment horizontal="center" vertical="center"/>
    </xf>
    <xf numFmtId="0" fontId="10" fillId="0" borderId="152" xfId="0" applyFont="1" applyFill="1" applyBorder="1" applyAlignment="1" applyProtection="1">
      <alignment horizontal="center" vertical="center"/>
    </xf>
    <xf numFmtId="0" fontId="10" fillId="0" borderId="201" xfId="0" applyFont="1" applyFill="1" applyBorder="1" applyAlignment="1" applyProtection="1">
      <alignment horizontal="center" vertical="center"/>
    </xf>
    <xf numFmtId="0" fontId="10" fillId="46" borderId="0" xfId="0" applyFont="1" applyFill="1" applyBorder="1" applyAlignment="1" applyProtection="1">
      <alignment vertical="center" wrapText="1"/>
    </xf>
    <xf numFmtId="49" fontId="22" fillId="2" borderId="148" xfId="0" applyNumberFormat="1" applyFont="1" applyFill="1" applyBorder="1" applyAlignment="1" applyProtection="1">
      <alignment horizontal="center" vertical="center" wrapText="1"/>
    </xf>
    <xf numFmtId="49" fontId="22" fillId="2" borderId="117"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4" xfId="0" applyNumberFormat="1" applyFont="1" applyFill="1" applyBorder="1" applyAlignment="1" applyProtection="1">
      <alignment horizontal="left" vertical="center" shrinkToFit="1"/>
      <protection hidden="1"/>
    </xf>
    <xf numFmtId="182" fontId="3" fillId="48" borderId="74" xfId="0" applyNumberFormat="1" applyFont="1" applyFill="1" applyBorder="1" applyAlignment="1" applyProtection="1">
      <alignment horizontal="left" vertical="center" shrinkToFit="1"/>
      <protection hidden="1"/>
    </xf>
    <xf numFmtId="182" fontId="3" fillId="48" borderId="33"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22" fillId="2" borderId="66" xfId="0" applyFont="1" applyFill="1" applyBorder="1" applyAlignment="1" applyProtection="1">
      <alignment horizontal="center" vertical="center"/>
    </xf>
    <xf numFmtId="0" fontId="22" fillId="2" borderId="70" xfId="0" applyFont="1" applyFill="1" applyBorder="1" applyAlignment="1" applyProtection="1">
      <alignment horizontal="center" vertical="center"/>
    </xf>
    <xf numFmtId="0" fontId="75" fillId="2" borderId="75" xfId="0" applyFont="1" applyFill="1" applyBorder="1" applyAlignment="1" applyProtection="1">
      <alignment horizontal="center" vertical="center" wrapText="1"/>
    </xf>
    <xf numFmtId="0" fontId="75" fillId="2" borderId="138" xfId="0" applyFont="1" applyFill="1" applyBorder="1" applyAlignment="1" applyProtection="1">
      <alignment horizontal="center" vertical="center" wrapText="1"/>
    </xf>
    <xf numFmtId="0" fontId="22" fillId="2" borderId="75" xfId="0" applyFont="1" applyFill="1" applyBorder="1" applyAlignment="1" applyProtection="1">
      <alignment horizontal="center" vertical="center" wrapText="1"/>
    </xf>
    <xf numFmtId="0" fontId="22" fillId="2" borderId="138" xfId="0" applyFont="1" applyFill="1" applyBorder="1" applyAlignment="1" applyProtection="1">
      <alignment horizontal="center" vertical="center" wrapText="1"/>
    </xf>
    <xf numFmtId="0" fontId="22" fillId="2" borderId="108"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10" fillId="0" borderId="116" xfId="0" applyFont="1" applyFill="1" applyBorder="1" applyAlignment="1" applyProtection="1">
      <alignment horizontal="left" vertical="center" wrapText="1"/>
    </xf>
    <xf numFmtId="0" fontId="10" fillId="2" borderId="204" xfId="0" applyFont="1" applyFill="1" applyBorder="1" applyAlignment="1" applyProtection="1">
      <alignment vertical="center"/>
    </xf>
    <xf numFmtId="0" fontId="11" fillId="2" borderId="211" xfId="0" applyFont="1" applyFill="1" applyBorder="1" applyAlignment="1" applyProtection="1">
      <alignment horizontal="center" vertical="center" wrapText="1"/>
    </xf>
    <xf numFmtId="0" fontId="11" fillId="2" borderId="203" xfId="0" applyFont="1" applyFill="1" applyBorder="1" applyAlignment="1" applyProtection="1">
      <alignment horizontal="center" vertical="center" wrapText="1"/>
    </xf>
    <xf numFmtId="0" fontId="10" fillId="30"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center" vertical="center" wrapText="1"/>
      <protection locked="0"/>
    </xf>
    <xf numFmtId="0" fontId="49" fillId="0" borderId="79" xfId="0" applyFont="1" applyFill="1" applyBorder="1" applyAlignment="1" applyProtection="1">
      <alignment vertical="top" wrapText="1"/>
      <protection hidden="1"/>
    </xf>
  </cellXfs>
  <cellStyles count="21">
    <cellStyle name="60% - アクセント 6" xfId="19" builtinId="52"/>
    <cellStyle name="どちらでもない" xfId="1" builtinId="28"/>
    <cellStyle name="ハイパーリンク" xfId="2" builtinId="8" customBuiltin="1"/>
    <cellStyle name="悪い 2" xfId="20"/>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s>
  <dxfs count="35">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strike val="0"/>
        <u/>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strike val="0"/>
        <color rgb="FFFF0000"/>
      </font>
    </dxf>
  </dxfs>
  <tableStyles count="0" defaultTableStyle="TableStyleMedium9" defaultPivotStyle="PivotStyleLight16"/>
  <colors>
    <mruColors>
      <color rgb="FFCCFFCC"/>
      <color rgb="FFF7D5F6"/>
      <color rgb="FFF5D7F2"/>
      <color rgb="FFFFCCFF"/>
      <color rgb="FFCC0000"/>
      <color rgb="FFCC99FF"/>
      <color rgb="FF99CCFF"/>
      <color rgb="FFCCFFFF"/>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R4/01_&#12364;&#12435;&#12539;&#32925;&#28814;&#23550;&#31574;&#12464;&#12523;&#12540;&#12503;/01_&#12364;&#12435;&#23550;&#31574;/82_&#31070;&#22856;&#24029;&#30476;&#12364;&#12435;&#35386;&#30274;&#36899;&#25658;&#25351;&#23450;&#30149;&#38498;/01_&#25351;&#23450;&#35201;&#20214;&#12398;&#35211;&#30452;&#12375;/01_&#25312;&#28857;&#25351;&#23450;&#35201;&#20214;/&#27096;&#24335;&#65297;~&#65301;/&#27096;&#24335;&#65297;~&#65301;/&#12304;&#27096;&#24335;&#65299;&#12539;&#65300;&#12305;&#20196;&#21644;&#65300;&#24180;&#24230;_&#12364;&#12435;&#35386;&#30274;&#36899;&#25658;&#25312;&#28857;&#30149;&#38498;&#31561;&#12288;&#29694;&#27841;&#22577;&#21578;&#26360;&#65288;&#26032;&#35215;&#25351;&#23450;&#25512;&#34214;&#26360;&#12539;&#25351;&#23450;&#26356;&#26032;&#25512;&#34214;&#26360;&#12539;&#25351;&#23450;&#39006;&#22411;&#22793;&#26356;&#25512;&#34214;&#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局使用"/>
      <sheetName val="入力時の注意事項"/>
      <sheetName val="表紙"/>
      <sheetName val="様式3（連絡先）"/>
      <sheetName val="様式4（全般事項）"/>
      <sheetName val="様式４(機能別)"/>
      <sheetName val="別紙1未充足要件"/>
      <sheetName val="別紙2専門とするがんの診療状況"/>
      <sheetName val="別紙3自施設で対応しないもの"/>
      <sheetName val="別紙4カンファレンス"/>
      <sheetName val="別紙5緩和外来"/>
      <sheetName val="別紙6緩和病棟"/>
      <sheetName val="別紙7地域緩和ケア連携体制"/>
      <sheetName val="別紙8緩和メンバー"/>
      <sheetName val="別紙9インターネット環境"/>
      <sheetName val="別紙10患者の特性に応じた支援"/>
      <sheetName val="別紙11相談内容"/>
      <sheetName val="別紙12相談支援センター窓口等"/>
      <sheetName val="別紙13相談支援センター体制"/>
      <sheetName val="別紙14連携協力体制"/>
      <sheetName val="別紙15専門外来"/>
      <sheetName val="別紙16院内がん登録"/>
      <sheetName val="別紙17臨床試験・治験"/>
      <sheetName val="別紙18研究窓口"/>
      <sheetName val="別紙19医療の質の改善"/>
      <sheetName val="別紙20医療安全・第三者評価"/>
      <sheetName val="別紙21PCCメンバー"/>
      <sheetName val="別紙22集学的治療提供体制"/>
      <sheetName val="別紙23連携診療体制"/>
      <sheetName val="別紙24特定領域人材交流"/>
      <sheetName val="別紙25グループ指定の状況"/>
      <sheetName val="別紙26グループ間の人材交流計画"/>
      <sheetName val="別紙27グループ指定の状況"/>
      <sheetName val="別紙28都道府県協議会"/>
    </sheetNames>
    <sheetDataSet>
      <sheetData sheetId="0">
        <row r="3">
          <cell r="B3" t="str">
            <v>令和４年９月１日時点</v>
          </cell>
        </row>
      </sheetData>
      <sheetData sheetId="1" refreshError="1"/>
      <sheetData sheetId="2" refreshError="1"/>
      <sheetData sheetId="3" refreshError="1"/>
      <sheetData sheetId="4" refreshError="1"/>
      <sheetData sheetId="5">
        <row r="1">
          <cell r="A1">
            <v>1</v>
          </cell>
        </row>
        <row r="2">
          <cell r="A2">
            <v>2</v>
          </cell>
          <cell r="B2" t="str">
            <v>医療機関名</v>
          </cell>
          <cell r="H2" t="str">
            <v>未入力</v>
          </cell>
          <cell r="K2" t="str">
            <v>未入力の必須要件があります。</v>
          </cell>
        </row>
        <row r="3">
          <cell r="A3">
            <v>3</v>
          </cell>
          <cell r="B3" t="str">
            <v>推薦類型</v>
          </cell>
          <cell r="H3" t="str">
            <v>未入力</v>
          </cell>
          <cell r="K3" t="str">
            <v/>
          </cell>
        </row>
        <row r="4">
          <cell r="A4">
            <v>4</v>
          </cell>
          <cell r="B4" t="str">
            <v>令和４年９月時点指定類型</v>
          </cell>
          <cell r="H4" t="str">
            <v>未入力</v>
          </cell>
        </row>
        <row r="5">
          <cell r="A5">
            <v>5</v>
          </cell>
        </row>
        <row r="6">
          <cell r="A6">
            <v>6</v>
          </cell>
        </row>
        <row r="7">
          <cell r="A7">
            <v>7</v>
          </cell>
        </row>
        <row r="8">
          <cell r="A8">
            <v>8</v>
          </cell>
        </row>
        <row r="9">
          <cell r="A9">
            <v>9</v>
          </cell>
        </row>
        <row r="10">
          <cell r="A10">
            <v>10</v>
          </cell>
        </row>
        <row r="11">
          <cell r="A11">
            <v>11</v>
          </cell>
          <cell r="B11" t="str">
            <v>指針の箇所</v>
          </cell>
          <cell r="H11" t="str">
            <v>要件</v>
          </cell>
          <cell r="I11" t="str">
            <v>要件区分</v>
          </cell>
          <cell r="J11" t="str">
            <v>令和４年９月１日時点の状況</v>
          </cell>
          <cell r="K11" t="str">
            <v>備考欄</v>
          </cell>
        </row>
        <row r="12">
          <cell r="A12">
            <v>12</v>
          </cell>
          <cell r="B12" t="str">
            <v>Ⅱ　</v>
          </cell>
          <cell r="C12" t="str">
            <v>地域がん診療連携拠点病院の指定要件について</v>
          </cell>
        </row>
        <row r="13">
          <cell r="A13">
            <v>13</v>
          </cell>
          <cell r="C13" t="str">
            <v>１　</v>
          </cell>
          <cell r="D13" t="str">
            <v>都道府県協議会における役割</v>
          </cell>
        </row>
        <row r="14">
          <cell r="A14">
            <v>14</v>
          </cell>
          <cell r="H14" t="str">
            <v>各都道府県の他の拠点病院等と協働して都道府県協議会を設置し、その運営に主体的に参画している。</v>
          </cell>
          <cell r="I14" t="str">
            <v>A</v>
          </cell>
        </row>
        <row r="15">
          <cell r="A15">
            <v>15</v>
          </cell>
          <cell r="H15" t="str">
            <v>その際、各がん医療圏におけるがん医療の質を向上させるため、当該がん医療圏を代表して都道府県協議会の運営にあたるとともに、都道府県協議会の方針に沿って各がん医療圏におけるがん医療が適切に提供されるよう努めている。</v>
          </cell>
          <cell r="I15" t="str">
            <v>A</v>
          </cell>
        </row>
        <row r="16">
          <cell r="A16">
            <v>16</v>
          </cell>
          <cell r="C16" t="str">
            <v>２</v>
          </cell>
          <cell r="D16" t="str">
            <v>診療体制</v>
          </cell>
        </row>
        <row r="17">
          <cell r="A17">
            <v>17</v>
          </cell>
          <cell r="D17" t="str">
            <v>（１）</v>
          </cell>
          <cell r="E17" t="str">
            <v>診療機能</v>
          </cell>
        </row>
        <row r="18">
          <cell r="A18">
            <v>18</v>
          </cell>
          <cell r="E18" t="str">
            <v>①</v>
          </cell>
          <cell r="F18" t="str">
            <v>集学的治療等の提供体制及び標準的治療等の提供</v>
          </cell>
        </row>
        <row r="19">
          <cell r="A19">
            <v>19</v>
          </cell>
          <cell r="F19" t="str">
            <v>ア</v>
          </cell>
          <cell r="H19" t="str">
            <v>我が国に多いがん（大腸がん、肺がん、胃がん、乳がん、前立腺がん及び肝・胆・膵のがんをいう。以下同じ。）を中心にその他各医療機関が専門とするがんについて、手術、放射線治療及び薬物療法を効果的に組み合わせた集学的治療、リハビリテーション及び緩和ケア（以下「集学的治療等」という。）を提供する体制を有するとともに、各学会の診療ガイドラインに準ずる標準的治療（以下「標準的治療」という。）等がん患者の状態に応じた適切な治療を提供している。</v>
          </cell>
          <cell r="I19" t="str">
            <v>A</v>
          </cell>
          <cell r="K19" t="str">
            <v>別紙２に詳細を記載してください。</v>
          </cell>
        </row>
        <row r="20">
          <cell r="A20">
            <v>20</v>
          </cell>
          <cell r="H20" t="str">
            <v>我が国に多いがんの中でも症例の集約化により治療成績の向上が期待されるもの等、当該施設において集学的治療等を提供しない場合には、適切な医療に確実につなげることができる体制を構築している。</v>
          </cell>
          <cell r="I20" t="str">
            <v>A</v>
          </cell>
          <cell r="K20" t="str">
            <v>別紙３に詳細を記載してください。</v>
          </cell>
        </row>
        <row r="21">
          <cell r="A21">
            <v>21</v>
          </cell>
          <cell r="F21" t="str">
            <v>イ</v>
          </cell>
          <cell r="H21" t="str">
            <v>医師からの診断結果や病状の説明時及び治療方針の決定時等には、以下の体制を整備している。</v>
          </cell>
          <cell r="I21" t="str">
            <v>A</v>
          </cell>
        </row>
        <row r="22">
          <cell r="A22">
            <v>22</v>
          </cell>
          <cell r="G22" t="str">
            <v>ⅰ</v>
          </cell>
          <cell r="H22" t="str">
            <v>患者とその家族の希望を踏まえ、看護師や公認心理師等が同席している。</v>
          </cell>
          <cell r="I22" t="str">
            <v>A</v>
          </cell>
        </row>
        <row r="23">
          <cell r="A23">
            <v>23</v>
          </cell>
          <cell r="G23" t="str">
            <v>ⅱ</v>
          </cell>
          <cell r="H23" t="str">
            <v>治療プロセス全体に関して、患者とともに考えながら方針を決定している。</v>
          </cell>
          <cell r="I23" t="str">
            <v>A</v>
          </cell>
        </row>
        <row r="24">
          <cell r="A24">
            <v>24</v>
          </cell>
          <cell r="G24" t="str">
            <v>ⅲ</v>
          </cell>
          <cell r="H24" t="str">
            <v>標準治療として複数の診療科が関与する選択肢がある場合に、その知見のある診療科の受診ができる体制を確保している。</v>
          </cell>
          <cell r="I24" t="str">
            <v>A</v>
          </cell>
        </row>
        <row r="25">
          <cell r="A25">
            <v>25</v>
          </cell>
          <cell r="F25" t="str">
            <v>ウ</v>
          </cell>
          <cell r="H25" t="str">
            <v>がん患者の病態に応じたより適切ながん医療を提供できるよう、以下のカンファレンスをそれぞれ必要に応じて定期的に開催している。</v>
          </cell>
          <cell r="I25" t="str">
            <v>A</v>
          </cell>
        </row>
        <row r="26">
          <cell r="A26">
            <v>26</v>
          </cell>
          <cell r="G26" t="str">
            <v>ⅰ</v>
          </cell>
          <cell r="H26" t="str">
            <v>個別もしくは少数の診療科の医師を主体とした日常的なカンファレンス</v>
          </cell>
          <cell r="I26" t="str">
            <v>A</v>
          </cell>
          <cell r="K26" t="str">
            <v>各診療科で日常的に開催している場合は”はい”を選択してください。</v>
          </cell>
        </row>
        <row r="27">
          <cell r="A27">
            <v>27</v>
          </cell>
          <cell r="G27" t="str">
            <v>ⅱ</v>
          </cell>
          <cell r="H27" t="str">
            <v>個別もしくは少数の診療科の医師に加え、看護師、薬剤師、必要に応じて公認心理師や緩和ケアチームを代表する者等を加えた、症例への対応方針を検討するカンファレンス</v>
          </cell>
          <cell r="I27" t="str">
            <v>A</v>
          </cell>
          <cell r="K27" t="str">
            <v>各診療科で日常的に開催している場合は”はい”を選択してください。</v>
          </cell>
        </row>
        <row r="28">
          <cell r="A28">
            <v>28</v>
          </cell>
          <cell r="G28" t="str">
            <v>ⅲ</v>
          </cell>
          <cell r="H28" t="str">
            <v>手術、放射線診断、放射線治療、薬物療法、病理診断及び緩和ケア等に携わる専門的な知識及び技能を有する医師とその他の専門を異にする医師等による、骨転移・原発不明がん・希少がんなどに関して臓器横断的にがん患者の診断及び治療方針等を意見交換・共有・検討・確認等するためのカンファレンス</v>
          </cell>
          <cell r="I28" t="str">
            <v>A</v>
          </cell>
          <cell r="K28" t="str">
            <v>・一ヶ月当たりの開催回数を記載してください。（●回/月）
・別紙４に詳細を記載してください。</v>
          </cell>
        </row>
        <row r="29">
          <cell r="A29">
            <v>29</v>
          </cell>
          <cell r="G29" t="str">
            <v>ⅳ</v>
          </cell>
          <cell r="H29" t="str">
            <v>臨床倫理的、社会的な問題を解決するための、具体的な事例に則した、患者支援の充実や多職種間の連携強化を目的とした院内全体の多職種によるカンファレンス</v>
          </cell>
          <cell r="I29" t="str">
            <v>A</v>
          </cell>
          <cell r="K29" t="str">
            <v>・一ヶ月当たりの開催回数を記載してください。（●回/月）
・別紙４に詳細を記載してください。</v>
          </cell>
        </row>
        <row r="30">
          <cell r="A30">
            <v>30</v>
          </cell>
          <cell r="H30" t="str">
            <v>ⅳのカンファレンスを月１回以上開催している。</v>
          </cell>
          <cell r="I30" t="str">
            <v>A</v>
          </cell>
        </row>
        <row r="31">
          <cell r="A31">
            <v>31</v>
          </cell>
          <cell r="H31" t="str">
            <v>検討した内容について、診療録に記録の上、関係者間で共有している。</v>
          </cell>
          <cell r="I31" t="str">
            <v>A</v>
          </cell>
        </row>
        <row r="32">
          <cell r="A32">
            <v>32</v>
          </cell>
          <cell r="F32" t="str">
            <v>エ</v>
          </cell>
          <cell r="H32" t="str">
            <v>院内の緩和ケアチーム、口腔ケアチーム、栄養サポートチーム、感染防止対策チーム等の専門チームへ、医師だけではなく、看護師や薬剤師等他の診療従事者からも介入依頼ができる体制を整備している。</v>
          </cell>
          <cell r="I32" t="str">
            <v>A</v>
          </cell>
        </row>
        <row r="33">
          <cell r="A33">
            <v>33</v>
          </cell>
          <cell r="F33" t="str">
            <v>オ</v>
          </cell>
          <cell r="H33" t="str">
            <v>保険適用外の免疫療法等について、治験、先進医療、臨床研究法（平成29年法律第16号）で定める特定臨床研究または再生医療等の安全性の確保等に関する法律（平成25年法律第85号）に基づき提供される再生医療等の枠組み以外の形では、実施・推奨していない。</v>
          </cell>
          <cell r="I33" t="str">
            <v>A</v>
          </cell>
        </row>
        <row r="34">
          <cell r="A34">
            <v>34</v>
          </cell>
          <cell r="H34" t="str">
            <v>保険適用外の免疫療法等について、提供または推奨している場合は、上記のどの枠組みに該当するか明記すること。</v>
          </cell>
          <cell r="I34" t="str">
            <v>-</v>
          </cell>
        </row>
        <row r="35">
          <cell r="A35">
            <v>35</v>
          </cell>
          <cell r="E35" t="str">
            <v>②</v>
          </cell>
          <cell r="F35" t="str">
            <v>手術療法、放射線療法、薬物療法の提供体制の特記事項</v>
          </cell>
        </row>
        <row r="36">
          <cell r="A36">
            <v>36</v>
          </cell>
          <cell r="F36" t="str">
            <v>ア</v>
          </cell>
          <cell r="H36" t="str">
            <v>術中迅速病理診断が可能な体制を確保している。（なお、当該体制は遠隔病理診断でも可とする。）</v>
          </cell>
          <cell r="I36" t="str">
            <v>A</v>
          </cell>
        </row>
        <row r="37">
          <cell r="A37">
            <v>37</v>
          </cell>
          <cell r="H37" t="str">
            <v>術中迅速病理診断を遠隔病理診断で対応依頼することがある。</v>
          </cell>
          <cell r="I37" t="str">
            <v>-</v>
          </cell>
        </row>
        <row r="38">
          <cell r="A38">
            <v>38</v>
          </cell>
          <cell r="F38" t="str">
            <v>イ</v>
          </cell>
          <cell r="H38" t="str">
            <v>術後管理体制の一環として、手術部位感染に関するサーベイランスを実施している。</v>
          </cell>
          <cell r="I38" t="str">
            <v>A</v>
          </cell>
        </row>
        <row r="39">
          <cell r="A39">
            <v>39</v>
          </cell>
          <cell r="H39" t="str">
            <v>厚生労働省院内感染対策サーベイランス事業（ＪＡＮＩＳ）へ登録している。</v>
          </cell>
          <cell r="I39" t="str">
            <v>C</v>
          </cell>
        </row>
        <row r="40">
          <cell r="A40">
            <v>40</v>
          </cell>
          <cell r="F40" t="str">
            <v>ウ</v>
          </cell>
          <cell r="H40" t="str">
            <v>強度変調放射線治療を提供している。</v>
          </cell>
          <cell r="I40" t="str">
            <v>C</v>
          </cell>
        </row>
        <row r="41">
          <cell r="A41">
            <v>41</v>
          </cell>
          <cell r="H41" t="str">
            <v>外来での核医学治療（RI内用療法）を提供している。</v>
          </cell>
          <cell r="I41" t="str">
            <v>C</v>
          </cell>
        </row>
        <row r="42">
          <cell r="A42">
            <v>42</v>
          </cell>
          <cell r="F42" t="str">
            <v>エ</v>
          </cell>
          <cell r="H42" t="str">
            <v>密封小線源治療について、地域の医療機関と連携し、役割分担している。</v>
          </cell>
          <cell r="I42" t="str">
            <v>A</v>
          </cell>
        </row>
        <row r="43">
          <cell r="A43">
            <v>43</v>
          </cell>
          <cell r="H43" t="str">
            <v>自施設で密封小線源治療に必要な放射線治療病室を整備している。</v>
          </cell>
          <cell r="I43" t="str">
            <v>-</v>
          </cell>
        </row>
        <row r="44">
          <cell r="A44">
            <v>44</v>
          </cell>
          <cell r="F44" t="str">
            <v>オ</v>
          </cell>
          <cell r="H44" t="str">
            <v>専用治療病室を要する核医学治療（RI内用療法）や粒子線治療等の高度な放射線治療について、患者に情報提供を行うとともに、必要に応じて適切な医療機関へ紹介する体制を整備している。</v>
          </cell>
          <cell r="I44" t="str">
            <v>A</v>
          </cell>
        </row>
        <row r="45">
          <cell r="A45">
            <v>45</v>
          </cell>
          <cell r="H45" t="str">
            <v>RI内用療法に必要な放射線治療病室を整備している。</v>
          </cell>
          <cell r="I45" t="str">
            <v>-</v>
          </cell>
        </row>
        <row r="46">
          <cell r="A46">
            <v>46</v>
          </cell>
          <cell r="H46" t="str">
            <v>粒子線治療に必要な放射線治療設備を整備している。</v>
          </cell>
          <cell r="I46" t="str">
            <v>-</v>
          </cell>
        </row>
        <row r="47">
          <cell r="A47">
            <v>47</v>
          </cell>
          <cell r="F47" t="str">
            <v>カ</v>
          </cell>
          <cell r="H47" t="str">
            <v>関連する学会のガイドライン等も参考に、第三者機関による出力線量測定を行い、放射線治療の品質管理を行っている。</v>
          </cell>
          <cell r="I47" t="str">
            <v>A</v>
          </cell>
        </row>
        <row r="48">
          <cell r="A48">
            <v>48</v>
          </cell>
          <cell r="H48" t="str">
            <v>●リニアックについて</v>
          </cell>
          <cell r="I48" t="str">
            <v>-</v>
          </cell>
        </row>
        <row r="49">
          <cell r="A49">
            <v>49</v>
          </cell>
          <cell r="H49" t="str">
            <v>直近で実施した第三者機関による出力線量測定の時期を明記すること。（YYYY/MM）</v>
          </cell>
          <cell r="I49" t="str">
            <v>-</v>
          </cell>
        </row>
        <row r="50">
          <cell r="A50">
            <v>50</v>
          </cell>
          <cell r="H50" t="str">
            <v>測定機関名を記入すること。</v>
          </cell>
          <cell r="I50" t="str">
            <v>-</v>
          </cell>
        </row>
        <row r="51">
          <cell r="A51">
            <v>51</v>
          </cell>
          <cell r="H51" t="str">
            <v>基準線量の±５％の水準以内である。</v>
          </cell>
          <cell r="I51" t="str">
            <v>-</v>
          </cell>
        </row>
        <row r="52">
          <cell r="A52">
            <v>52</v>
          </cell>
          <cell r="H52" t="str">
            <v>●強度変調放射線治療について（※自施設で実施している場合のみ）</v>
          </cell>
          <cell r="I52" t="str">
            <v>-</v>
          </cell>
        </row>
        <row r="53">
          <cell r="A53">
            <v>53</v>
          </cell>
          <cell r="H53" t="str">
            <v>直近で実施した第三者機関による出力線量測定の時期を明記すること。（YYYY/MM）</v>
          </cell>
          <cell r="I53" t="str">
            <v>-</v>
          </cell>
        </row>
        <row r="54">
          <cell r="A54">
            <v>54</v>
          </cell>
          <cell r="H54" t="str">
            <v>測定機関名を記入すること。</v>
          </cell>
          <cell r="I54" t="str">
            <v>-</v>
          </cell>
        </row>
        <row r="55">
          <cell r="A55">
            <v>55</v>
          </cell>
          <cell r="H55" t="str">
            <v>基準線量の±５％の水準以内である。</v>
          </cell>
          <cell r="I55" t="str">
            <v>-</v>
          </cell>
        </row>
        <row r="56">
          <cell r="A56">
            <v>56</v>
          </cell>
          <cell r="F56" t="str">
            <v>キ</v>
          </cell>
          <cell r="H56" t="str">
            <v>画像下治療（ＩＶＲ）を提供している。</v>
          </cell>
          <cell r="I56" t="str">
            <v>C</v>
          </cell>
        </row>
        <row r="57">
          <cell r="A57">
            <v>57</v>
          </cell>
          <cell r="F57" t="str">
            <v>ク</v>
          </cell>
          <cell r="H57" t="str">
            <v>免疫関連有害事象を含む有害事象に対して、他診療科や他病院と連携する等して対応している。</v>
          </cell>
          <cell r="I57" t="str">
            <v>A</v>
          </cell>
        </row>
        <row r="58">
          <cell r="A58">
            <v>58</v>
          </cell>
          <cell r="F58" t="str">
            <v>ケ</v>
          </cell>
          <cell r="H58" t="str">
            <v>薬物療法のレジメンを審査し、組織的に管理する委員会を設置している。</v>
          </cell>
          <cell r="I58" t="str">
            <v>A</v>
          </cell>
        </row>
        <row r="59">
          <cell r="A59">
            <v>59</v>
          </cell>
          <cell r="E59" t="str">
            <v>③</v>
          </cell>
          <cell r="F59" t="str">
            <v>緩和ケアの提供体制</v>
          </cell>
        </row>
        <row r="60">
          <cell r="A60">
            <v>60</v>
          </cell>
          <cell r="F60" t="str">
            <v>ア</v>
          </cell>
          <cell r="H60" t="str">
            <v>がん診療に携わる全ての診療従事者により、全てのがん患者に対し入院、外来を問わず日常診療の定期的な確認項目に組み込むなど頻回に苦痛の把握に努め、必要な緩和ケアの提供を行っている。</v>
          </cell>
          <cell r="I60" t="str">
            <v>A</v>
          </cell>
        </row>
        <row r="61">
          <cell r="A61">
            <v>61</v>
          </cell>
          <cell r="F61" t="str">
            <v>イ</v>
          </cell>
          <cell r="H61" t="str">
            <v>がん患者の身体的苦痛や精神心理的苦痛、社会的な問題等の把握及びそれらに対する適切な対応を、
診断時から一貫して経時的に行っている。</v>
          </cell>
          <cell r="I61" t="str">
            <v>A</v>
          </cell>
        </row>
        <row r="62">
          <cell r="A62">
            <v>62</v>
          </cell>
          <cell r="H62" t="str">
            <v>診断や治療方針の変更時には、ライフステージ、就学・就労、経済状況、家族との関係性等、がん患者とその家族にとって重要な問題について、患者の希望を踏まえて配慮や支援ができるよう努めている。</v>
          </cell>
          <cell r="I62" t="str">
            <v>A</v>
          </cell>
        </row>
        <row r="63">
          <cell r="A63">
            <v>63</v>
          </cell>
          <cell r="F63" t="str">
            <v>ウ</v>
          </cell>
          <cell r="H63" t="str">
            <v>ア、イを実施するため、がん診療に携わる全ての診療従事者の対応能力を向上させることが必要であり、これを支援するために組織上明確に位置付けられた緩和ケアチームにより、以下を提供するよう体制を整備している。</v>
          </cell>
          <cell r="I63" t="str">
            <v>A</v>
          </cell>
          <cell r="K63" t="str">
            <v>別紙８に詳細を記載してください。</v>
          </cell>
        </row>
        <row r="64">
          <cell r="A64">
            <v>64</v>
          </cell>
          <cell r="G64" t="str">
            <v>ⅰ</v>
          </cell>
          <cell r="H64" t="str">
            <v>定期的に病棟ラウンド及びカンファレンスを行い、依頼を受けていないがん患者も含めて苦痛の把握に努めるとともに、適切な症状緩和について協議し、必要に応じて主体的に助言や指導等を行っている。</v>
          </cell>
          <cell r="I64" t="str">
            <v>A</v>
          </cell>
        </row>
        <row r="65">
          <cell r="A65">
            <v>65</v>
          </cell>
          <cell r="G65" t="str">
            <v>ⅱ</v>
          </cell>
          <cell r="H65" t="str">
            <v>（２）の②のウに規定する看護師は、苦痛の把握の支援や専門的緩和ケアの提供に関する調整等、外来・病棟の看護業務を支援・強化する役割を担っている。</v>
          </cell>
          <cell r="I65" t="str">
            <v>A</v>
          </cell>
          <cell r="K65" t="str">
            <v>緩和ケア病棟を有している場合には、別紙６に詳細を記載してください。</v>
          </cell>
        </row>
        <row r="66">
          <cell r="A66">
            <v>66</v>
          </cell>
          <cell r="H66" t="str">
            <v>主治医及び看護師、公認心理師等と協働し、適切な支援を実施している。</v>
          </cell>
          <cell r="I66" t="str">
            <v>A</v>
          </cell>
        </row>
        <row r="67">
          <cell r="A67">
            <v>67</v>
          </cell>
          <cell r="F67" t="str">
            <v>エ</v>
          </cell>
          <cell r="H67" t="str">
            <v>患者が必要な緩和ケアを受けられるよう、緩和ケア外来の設置など外来において専門的な緩和ケアを提供できる体制を整備している。</v>
          </cell>
          <cell r="I67" t="str">
            <v>A</v>
          </cell>
          <cell r="K67" t="str">
            <v>別紙５に詳細を記載してください。</v>
          </cell>
        </row>
        <row r="68">
          <cell r="A68">
            <v>68</v>
          </cell>
          <cell r="H68" t="str">
            <v>自施設のがん患者に限らず、他施設でがん診療を受けている、または受けていた患者についても受入れを行っている。</v>
          </cell>
          <cell r="I68" t="str">
            <v>A</v>
          </cell>
        </row>
        <row r="69">
          <cell r="A69">
            <v>69</v>
          </cell>
          <cell r="H69" t="str">
            <v>緩和ケア外来等への患者紹介について、地域の医療機関に対して広報等を行っている。</v>
          </cell>
          <cell r="I69" t="str">
            <v>A</v>
          </cell>
        </row>
        <row r="70">
          <cell r="A70">
            <v>70</v>
          </cell>
          <cell r="F70" t="str">
            <v>オ</v>
          </cell>
          <cell r="H70" t="str">
            <v>医療用麻薬等の鎮痛薬の初回使用時や用量の増減時には、医師からの説明とともに薬剤師や看護師等により、外来・病棟を問わず医療用麻薬等を自己管理できるよう指導している。</v>
          </cell>
          <cell r="I70" t="str">
            <v>A</v>
          </cell>
        </row>
        <row r="71">
          <cell r="A71">
            <v>71</v>
          </cell>
          <cell r="H71" t="str">
            <v>その際には、自記式の服薬記録を整備活用している。</v>
          </cell>
          <cell r="I71" t="str">
            <v>A</v>
          </cell>
        </row>
        <row r="72">
          <cell r="A72">
            <v>72</v>
          </cell>
          <cell r="F72" t="str">
            <v>カ</v>
          </cell>
          <cell r="H72" t="str">
            <v>院内の診療従事者と緩和ケアチームとの連携を以下により確保している。</v>
          </cell>
          <cell r="I72" t="str">
            <v>A</v>
          </cell>
        </row>
        <row r="73">
          <cell r="A73">
            <v>73</v>
          </cell>
          <cell r="G73" t="str">
            <v>ⅰ</v>
          </cell>
          <cell r="H73" t="str">
            <v>緩和ケアチームへがん患者の診療を依頼する手順等、評価された苦痛に対する対応を明確化し、院内の全ての診療従事者に周知するとともに、患者とその家族に緩和ケアに関する診療方針を提示している。</v>
          </cell>
          <cell r="I73" t="str">
            <v>A</v>
          </cell>
        </row>
        <row r="74">
          <cell r="A74">
            <v>74</v>
          </cell>
          <cell r="G74" t="str">
            <v>ⅱ</v>
          </cell>
          <cell r="H74" t="str">
            <v>緩和ケアの提供体制について緩和ケアチームへ情報を集約するために、がん治療を行う病棟や外来部門に、緩和ケアチームと各部署をつなぐ役割を担うリンクナースなどを配置している。</v>
          </cell>
          <cell r="I74" t="str">
            <v>C</v>
          </cell>
          <cell r="K74" t="str">
            <v>リンクナース：医療施設において、各種専門チームや委員会と病棟看護師等をつなぐ役割を持つ看護師をいう。</v>
          </cell>
        </row>
        <row r="75">
          <cell r="A75">
            <v>75</v>
          </cell>
          <cell r="F75" t="str">
            <v>キ</v>
          </cell>
          <cell r="H75" t="str">
            <v>患者や家族に対し、必要に応じて、アドバンス・ケア・プランニングを含めた意思決定支援を提供できる体制を整備している。</v>
          </cell>
          <cell r="I75" t="str">
            <v>A</v>
          </cell>
          <cell r="K75" t="str">
            <v>アドバンス・ケア・プランニング：人生の最終段階の医療・ケアについて、本人が家族等や医療・ケアチームと事前に繰り返し話し合うプロセスのこと。</v>
          </cell>
        </row>
        <row r="76">
          <cell r="A76">
            <v>76</v>
          </cell>
          <cell r="F76" t="str">
            <v>ク</v>
          </cell>
          <cell r="H76" t="str">
            <v>アからキにより、緩和ケアの提供がなされる旨を、院内の見やすい場所での掲示や入院時の資料配布、ホームページ上の公開等により、がん患者及び家族に対しわかりやすく情報提供を行っている。</v>
          </cell>
          <cell r="I76" t="str">
            <v>A</v>
          </cell>
        </row>
        <row r="77">
          <cell r="A77">
            <v>77</v>
          </cell>
          <cell r="F77" t="str">
            <v>ケ</v>
          </cell>
          <cell r="H77" t="str">
            <v>かかりつけ医等の協力・連携を得て、主治医及び看護師が緩和ケアチームと共に、退院後の居宅における緩和ケアに関する療養上必要な説明及び指導を行っている。</v>
          </cell>
          <cell r="I77" t="str">
            <v>A</v>
          </cell>
        </row>
        <row r="78">
          <cell r="A78">
            <v>78</v>
          </cell>
          <cell r="F78" t="str">
            <v>コ</v>
          </cell>
          <cell r="H78" t="str">
            <v>疼痛緩和のための専門的な治療の提供体制等について、以下の通り確保している。</v>
          </cell>
          <cell r="I78" t="str">
            <v>A</v>
          </cell>
          <cell r="K78" t="str">
            <v>別紙７に詳細を記載してください。</v>
          </cell>
        </row>
        <row r="79">
          <cell r="A79">
            <v>79</v>
          </cell>
          <cell r="G79" t="str">
            <v>ⅰ</v>
          </cell>
          <cell r="H79" t="str">
            <v>難治性疼痛に対する神経ブロック等について、自施設における麻酔科医等との連携等の対応方針を定めている。</v>
          </cell>
          <cell r="I79" t="str">
            <v>A</v>
          </cell>
        </row>
        <row r="80">
          <cell r="A80">
            <v>80</v>
          </cell>
          <cell r="H80" t="str">
            <v>自施設で実施が困難なために、外部の医療機関と連携して実施する場合には、その詳細な連携体制を確認している。</v>
          </cell>
          <cell r="I80" t="str">
            <v>A</v>
          </cell>
          <cell r="K80" t="str">
            <v>81行目・82行目のいずれかが”はい”の場合のみ、”はい”を選択してください。</v>
          </cell>
        </row>
        <row r="81">
          <cell r="A81">
            <v>81</v>
          </cell>
          <cell r="H81" t="str">
            <v>自施設で実施が可能である。</v>
          </cell>
          <cell r="I81" t="str">
            <v>-</v>
          </cell>
        </row>
        <row r="82">
          <cell r="A82">
            <v>82</v>
          </cell>
          <cell r="H82" t="str">
            <v>連携する外部の医療機関に患者を紹介して実施している。</v>
          </cell>
          <cell r="I82" t="str">
            <v>-</v>
          </cell>
        </row>
        <row r="83">
          <cell r="A83">
            <v>83</v>
          </cell>
          <cell r="H83" t="str">
            <v>ホームページ等で、神経ブロック等の自施設における実施状況や連携医療機関名等、その実施体制について分かりやすく公表している。</v>
          </cell>
          <cell r="I83" t="str">
            <v>A</v>
          </cell>
        </row>
        <row r="84">
          <cell r="A84">
            <v>84</v>
          </cell>
          <cell r="G84" t="str">
            <v>ⅱ</v>
          </cell>
          <cell r="H84" t="str">
            <v>緩和的放射線治療を患者に提供できる体制を整備している。</v>
          </cell>
          <cell r="I84" t="str">
            <v>A</v>
          </cell>
        </row>
        <row r="85">
          <cell r="A85">
            <v>85</v>
          </cell>
          <cell r="H85" t="str">
            <v>自施設の診療従事者に対し、緩和的放射線治療の院内での連携体制について周知していることに加え、連携する医療機関に対し、患者の受入れ等について周知している。</v>
          </cell>
          <cell r="I85" t="str">
            <v>A</v>
          </cell>
        </row>
        <row r="86">
          <cell r="A86">
            <v>86</v>
          </cell>
          <cell r="H86" t="str">
            <v>ホームページ等で、自施設におけるこれらの実施体制等について分かりやすく公表している。</v>
          </cell>
          <cell r="I86" t="str">
            <v>A</v>
          </cell>
        </row>
        <row r="87">
          <cell r="A87">
            <v>87</v>
          </cell>
          <cell r="F87" t="str">
            <v>サ</v>
          </cell>
          <cell r="H87" t="str">
            <v>全てのがん患者に対して苦痛の把握と適切な対応がなされるよう緩和ケアに係る診療や相談支援、患者からのＰＲＯ（患者報告アウトカム）、医療用麻薬の処方量など、院内の緩和ケアに係る情報を把握し、検討・改善する場を設置している。</v>
          </cell>
          <cell r="I87" t="str">
            <v>A</v>
          </cell>
          <cell r="K87" t="str">
            <v>PRO：自覚症状やＱＯＬに関する対応の評価のために行う患者の主観的な報告をまとめた評価のこと。</v>
          </cell>
        </row>
        <row r="88">
          <cell r="A88">
            <v>88</v>
          </cell>
          <cell r="H88" t="str">
            <v>それを踏まえて自施設において組織的な改善策を講じる等、緩和ケアの提供体制の改善に努めている。</v>
          </cell>
          <cell r="I88" t="str">
            <v>A</v>
          </cell>
        </row>
        <row r="89">
          <cell r="A89">
            <v>89</v>
          </cell>
          <cell r="E89" t="str">
            <v>④</v>
          </cell>
          <cell r="F89" t="str">
            <v>地域連携の推進体制</v>
          </cell>
        </row>
        <row r="90">
          <cell r="A90">
            <v>90</v>
          </cell>
          <cell r="F90" t="str">
            <v>ア</v>
          </cell>
          <cell r="H90" t="str">
            <v>がん患者の紹介、逆紹介に積極的に取り組むとともに、以下の体制を整備している。</v>
          </cell>
          <cell r="I90" t="str">
            <v>A</v>
          </cell>
        </row>
        <row r="91">
          <cell r="A91">
            <v>91</v>
          </cell>
          <cell r="G91" t="str">
            <v>ⅰ</v>
          </cell>
          <cell r="H91" t="str">
            <v>緩和ケアの提供に関して、当該がん医療圏内の緩和ケア病棟や在宅緩和ケアが提供できる診療所等のマップやリストを作成する等、患者やその家族に対し常に地域の緩和ケア提供体制について情報提供できる体制を整備している。</v>
          </cell>
          <cell r="I91" t="str">
            <v>A</v>
          </cell>
          <cell r="K91" t="str">
            <v>別紙７に詳細を記載してください。</v>
          </cell>
        </row>
        <row r="92">
          <cell r="A92">
            <v>92</v>
          </cell>
          <cell r="G92" t="str">
            <v>ⅱ</v>
          </cell>
          <cell r="H92" t="str">
            <v>希少がんに関して、専門家による適切な集学的治療が提供されるよう、他の拠点病院等及び地域の医療機関との連携及び情報提供ができる体制を整備している。</v>
          </cell>
          <cell r="I92" t="str">
            <v>A</v>
          </cell>
        </row>
        <row r="93">
          <cell r="A93">
            <v>93</v>
          </cell>
          <cell r="G93" t="str">
            <v>ⅲ</v>
          </cell>
          <cell r="H93" t="str">
            <v>高齢のがん患者や障害を持つがん患者について、患者や家族の意思決定支援の体制を整え、地域の医療機関との連携等を図り総合的に支援している。</v>
          </cell>
          <cell r="I93" t="str">
            <v>A</v>
          </cell>
        </row>
        <row r="94">
          <cell r="A94">
            <v>94</v>
          </cell>
          <cell r="G94" t="str">
            <v>ⅳ</v>
          </cell>
          <cell r="H94" t="str">
            <v>介護施設に入居する高齢者ががんと診断された場合に、介護施設等と治療・緩和ケア・看取り等において連携する体制を整備している。</v>
          </cell>
          <cell r="I94" t="str">
            <v>A</v>
          </cell>
        </row>
        <row r="95">
          <cell r="A95">
            <v>95</v>
          </cell>
          <cell r="F95" t="str">
            <v>イ</v>
          </cell>
          <cell r="H95" t="str">
            <v>地域の医療機関の医師と診断及び治療に関する相互的な連携協力体制・教育体制を整備している。</v>
          </cell>
          <cell r="I95" t="str">
            <v>A</v>
          </cell>
        </row>
        <row r="96">
          <cell r="A96">
            <v>96</v>
          </cell>
          <cell r="F96" t="str">
            <v>ウ</v>
          </cell>
          <cell r="H96" t="str">
            <v>当該がん医療圏内のがん診療に関する情報を集約し、当該がん医療圏内の医療機関やがん患者等に対し、情報提供を行っている。</v>
          </cell>
          <cell r="I96" t="str">
            <v>A</v>
          </cell>
        </row>
        <row r="97">
          <cell r="A97">
            <v>97</v>
          </cell>
          <cell r="F97" t="str">
            <v>エ</v>
          </cell>
          <cell r="H97" t="str">
            <v>がん患者に対して、周術期の口腔健康管理や、治療中の副作用・合併症対策、口腔リハビリテーションなど、必要に応じて院内又は地域の歯科医師と連携して対応している。</v>
          </cell>
          <cell r="I97" t="str">
            <v>A</v>
          </cell>
        </row>
        <row r="98">
          <cell r="A98">
            <v>98</v>
          </cell>
          <cell r="F98" t="str">
            <v>オ</v>
          </cell>
          <cell r="H98" t="str">
            <v>地域連携時には、がん疼痛等の症状が十分に緩和された状態での退院に努め、退院後も在宅診療の主治医等の相談に対応するなど、院内での緩和ケアに関する治療が在宅診療でも継続して実施できる体制を整備している。</v>
          </cell>
          <cell r="I98" t="str">
            <v>A</v>
          </cell>
        </row>
        <row r="99">
          <cell r="A99">
            <v>99</v>
          </cell>
          <cell r="F99" t="str">
            <v>カ</v>
          </cell>
          <cell r="H99" t="str">
            <v>退院支援に当たっては、主治医、緩和ケアチーム等の連携により療養場所等に関する意思決定支援を行うとともに、必要に応じて地域の在宅診療に携わる医師や訪問看護師等と退院前カンファレンスを実施している。</v>
          </cell>
          <cell r="I99" t="str">
            <v>A</v>
          </cell>
        </row>
        <row r="100">
          <cell r="A100">
            <v>100</v>
          </cell>
          <cell r="F100" t="str">
            <v>キ</v>
          </cell>
          <cell r="H100" t="str">
            <v>当該がん医療圏において、地域の医療機関や在宅療養支援診療所等の医療・介護従事者とがんに関する医療提供体制や社会的支援、緩和ケアについて情報を共有し、役割分担や支援等について検討する場を年１回以上設けている。</v>
          </cell>
          <cell r="I100" t="str">
            <v>A</v>
          </cell>
        </row>
        <row r="101">
          <cell r="A101">
            <v>101</v>
          </cell>
          <cell r="H101" t="str">
            <v>緩和ケアチームが地域の医療機関や在宅療養支援診療所等から定期的に連絡・相談を受ける体制を確保し、
必要に応じて助言等を行っている。</v>
          </cell>
          <cell r="I101" t="str">
            <v>A</v>
          </cell>
        </row>
        <row r="102">
          <cell r="A102">
            <v>102</v>
          </cell>
          <cell r="F102" t="str">
            <v>ク</v>
          </cell>
          <cell r="H102" t="str">
            <v>都道府県や地域の患者会等と連携を図り、患者会等の求めに応じてピア・サポートの質の向上に対する支援等に取り組んでいる。</v>
          </cell>
          <cell r="I102" t="str">
            <v>A</v>
          </cell>
          <cell r="K102" t="str">
            <v>ピア・サポート：患者・経験者やその家族がピア（仲間）として体験を共有し、共に考えることで、患者や家族等を支援すること。</v>
          </cell>
        </row>
        <row r="103">
          <cell r="A103">
            <v>103</v>
          </cell>
          <cell r="E103" t="str">
            <v>⑤</v>
          </cell>
          <cell r="F103" t="str">
            <v xml:space="preserve">セカンドオピニオンに関する体制 </v>
          </cell>
        </row>
        <row r="104">
          <cell r="A104">
            <v>104</v>
          </cell>
          <cell r="F104" t="str">
            <v>ア</v>
          </cell>
          <cell r="H104" t="str">
            <v>医師からの診断結果や病状の説明時及び治療方針の決定時等において、すべてのがん患者とその家族に対して、他施設でセカンドオピニオンを受けられることについて説明している。</v>
          </cell>
          <cell r="I104" t="str">
            <v>A</v>
          </cell>
        </row>
        <row r="105">
          <cell r="A105">
            <v>105</v>
          </cell>
          <cell r="H105" t="str">
            <v>説明の際、心理的な障壁を取り除くことができるよう留意している。</v>
          </cell>
          <cell r="I105" t="str">
            <v>A</v>
          </cell>
        </row>
        <row r="106">
          <cell r="A106">
            <v>106</v>
          </cell>
          <cell r="H106" t="str">
            <v>がん患者に対するB-010 診療情報提供書（II）の算定件数　（期間：令和３年１月１日～12月31日）</v>
          </cell>
          <cell r="I106" t="str">
            <v>-</v>
          </cell>
        </row>
        <row r="107">
          <cell r="A107">
            <v>107</v>
          </cell>
          <cell r="F107" t="str">
            <v>イ　</v>
          </cell>
          <cell r="H107" t="str">
            <v>当該施設で対応可能ながんについて、手術療法、放射線療法、薬物療法又は緩和ケアに携わる専門的な知識及び技能を有する医師によりセカンドオピニオンを提示する体制を整備し、患者にわかりやすく公表している。</v>
          </cell>
          <cell r="I107" t="str">
            <v>A</v>
          </cell>
        </row>
        <row r="108">
          <cell r="A108">
            <v>108</v>
          </cell>
          <cell r="F108" t="str">
            <v>ウ　</v>
          </cell>
          <cell r="H108" t="str">
            <v>セカンドオピニオンを提示する場合は、必要に応じてオンラインでの相談を受け付けることができる体制を確保している。</v>
          </cell>
          <cell r="I108" t="str">
            <v>C</v>
          </cell>
        </row>
        <row r="109">
          <cell r="A109">
            <v>109</v>
          </cell>
          <cell r="E109" t="str">
            <v>⑥</v>
          </cell>
          <cell r="F109" t="str">
            <v>それぞれの特性に応じた診療等の提供体制</v>
          </cell>
        </row>
        <row r="110">
          <cell r="A110">
            <v>110</v>
          </cell>
          <cell r="F110" t="str">
            <v>ア</v>
          </cell>
          <cell r="H110" t="str">
            <v>希少がん・難治がんの患者の診断・治療に関しては、積極的に都道府県協議会における役割分担の整理を活用し、対応可能な施設への紹介やコンサルテーションで対応している。</v>
          </cell>
          <cell r="I110" t="str">
            <v>A</v>
          </cell>
        </row>
        <row r="111">
          <cell r="A111">
            <v>111</v>
          </cell>
          <cell r="F111" t="str">
            <v>イ</v>
          </cell>
          <cell r="H111" t="str">
            <v>小児がん患者で長期フォローアップ中の患者については、小児がん拠点病院や連携する医療機関と情報を共有する体制を整備している。</v>
          </cell>
          <cell r="I111" t="str">
            <v>A</v>
          </cell>
        </row>
        <row r="112">
          <cell r="A112">
            <v>112</v>
          </cell>
          <cell r="F112" t="str">
            <v>ウ</v>
          </cell>
          <cell r="H112" t="str">
            <v>各地域のがん・生殖医療ネットワークに加入し、｢小児・ＡＹＡ世代のがん患者等の妊孕性温存療法研究促進事業」へ参画するとともに、対象となりうる患者や家族には必ず治療開始前に情報提供している。</v>
          </cell>
          <cell r="I112" t="str">
            <v>A</v>
          </cell>
        </row>
        <row r="113">
          <cell r="A113">
            <v>113</v>
          </cell>
          <cell r="H113" t="str">
            <v>患者の希望を確認するとともに、がん治療を行う診療科が中心となって、院内または地域の生殖医療に関する診療科とともに、妊孕性温存療法及びがん治療後の生殖補助医療に関する情報提供及び意思決定支援を行う体制を整備している。</v>
          </cell>
          <cell r="I113" t="str">
            <v>A</v>
          </cell>
        </row>
        <row r="114">
          <cell r="A114">
            <v>114</v>
          </cell>
          <cell r="H114" t="str">
            <v>自施設において、がん・生殖医療に関する意思決定支援を行うことができる診療従事者の配置・育成に努めている。</v>
          </cell>
          <cell r="I114" t="str">
            <v>A</v>
          </cell>
          <cell r="K114" t="str">
            <v>別紙10に詳細を記載してください。</v>
          </cell>
        </row>
        <row r="115">
          <cell r="A115">
            <v>115</v>
          </cell>
          <cell r="F115" t="str">
            <v>エ</v>
          </cell>
          <cell r="H115" t="str">
            <v>就学、就労、妊孕性の温存、アピアランスケア等に関する状況や本人の希望についても確認し、自施設もしくは連携施設のがん相談支援センターで対応できる体制を整備している。</v>
          </cell>
          <cell r="I115" t="str">
            <v>A</v>
          </cell>
          <cell r="K115" t="str">
            <v>妊孕性：子どもをつくるために必要な能力のこと。精子や卵子だけではなく、性機能や生殖器、内分泌機能も重要な要素である。
アピアランスケア：医学的・整容的・心理社会的支援を用いて、外見の変化を補完し、外見の変化に起因するがん患者の苦痛を軽減するケアのこと。</v>
          </cell>
        </row>
        <row r="116">
          <cell r="A116">
            <v>116</v>
          </cell>
          <cell r="H116" t="str">
            <v>それらの相談に応じる多職種からなるＡＹＡ世代支援チームを設置している。</v>
          </cell>
          <cell r="I116" t="str">
            <v>C</v>
          </cell>
          <cell r="K116" t="str">
            <v>別紙10に詳細を記載してください。</v>
          </cell>
        </row>
        <row r="117">
          <cell r="A117">
            <v>117</v>
          </cell>
          <cell r="H117" t="str">
            <v>一般社団法人AYAがんの医療と支援のあり方研究会の開催する「AYA世代がんサポート研修会」を受けた院内の診療従事者の人数</v>
          </cell>
          <cell r="I117" t="str">
            <v>-</v>
          </cell>
        </row>
        <row r="118">
          <cell r="A118">
            <v>118</v>
          </cell>
          <cell r="F118" t="str">
            <v>オ</v>
          </cell>
          <cell r="H118" t="str">
            <v>高齢者のがんに関して、併存症の治療との両立が図れるよう、関係する診療科と連携する体制を確保している。</v>
          </cell>
          <cell r="I118" t="str">
            <v>A</v>
          </cell>
        </row>
        <row r="119">
          <cell r="A119">
            <v>119</v>
          </cell>
          <cell r="H119" t="str">
            <v>意思決定能力を含む機能評価を行い、各種ガイドラインに沿って、個別の状況を踏まえた対応をしている。</v>
          </cell>
          <cell r="I119" t="str">
            <v>A</v>
          </cell>
        </row>
        <row r="120">
          <cell r="A120">
            <v>120</v>
          </cell>
          <cell r="H120" t="str">
            <v>高齢のがん患者に関して、必要に応じて高齢者総合機能評価を行っている。</v>
          </cell>
          <cell r="I120" t="str">
            <v>-</v>
          </cell>
          <cell r="K120" t="str">
            <v>別紙10に詳細を記載してください。</v>
          </cell>
        </row>
        <row r="121">
          <cell r="A121">
            <v>121</v>
          </cell>
          <cell r="F121" t="str">
            <v>カ</v>
          </cell>
          <cell r="H121" t="str">
            <v>医療機関としてのＢＣＰを策定している。</v>
          </cell>
          <cell r="I121" t="str">
            <v>B</v>
          </cell>
        </row>
        <row r="122">
          <cell r="A122">
            <v>122</v>
          </cell>
          <cell r="D122" t="str">
            <v>（２）</v>
          </cell>
          <cell r="E122" t="str">
            <v>診療従事者</v>
          </cell>
        </row>
        <row r="123">
          <cell r="A123">
            <v>123</v>
          </cell>
          <cell r="E123" t="str">
            <v>①</v>
          </cell>
          <cell r="F123" t="str">
            <v>専門的な知識及び技能を有する医師の配置</v>
          </cell>
        </row>
        <row r="124">
          <cell r="A124">
            <v>124</v>
          </cell>
          <cell r="F124" t="str">
            <v>ア</v>
          </cell>
          <cell r="H124" t="str">
            <v>当該施設で対応可能ながんについて専門的な知識及び技能を有する手術療法に携わる常勤の医師の人数</v>
          </cell>
          <cell r="I124" t="str">
            <v>A</v>
          </cell>
          <cell r="K124" t="str">
            <v>常勤：原則として病院で定めた勤務時間の全てを勤務する者をいう。病院で定めた医師の１週間の勤務時間が、32時間未満の場合は、32時間以上勤務している者を常勤とし、その他は非常勤とする。
※一人以上の配置が必要です。</v>
          </cell>
        </row>
        <row r="125">
          <cell r="A125">
            <v>125</v>
          </cell>
          <cell r="F125" t="str">
            <v>イ</v>
          </cell>
          <cell r="H125" t="str">
            <v>専任の放射線診断に携わる専門的な知識及び技能を有する常勤の医師の人数</v>
          </cell>
          <cell r="I125" t="str">
            <v>A</v>
          </cell>
          <cell r="K125" t="str">
            <v>専任：専任とは当該診療の実施を専ら担当していることをいう。この場合において、「専ら担当している」とは、その他診療を兼任していても差し支えないものとする。ただし、その就業時間の少なくとも５割以上、当該診療に従事している必要があるものとする。
※一人以上の配置が必要です。</v>
          </cell>
        </row>
        <row r="126">
          <cell r="A126">
            <v>126</v>
          </cell>
          <cell r="F126" t="str">
            <v>ウ</v>
          </cell>
          <cell r="H126" t="str">
            <v>専従の放射線治療に携わる専門的な知識及び技能を有する常勤の医師の人数</v>
          </cell>
          <cell r="I126" t="str">
            <v>A</v>
          </cell>
          <cell r="K126" t="str">
            <v>専従：専従とは当該診療の実施日において、当該診療に専ら従事していることをいう。この場合において、「専ら従事している」とは、その就業時間の少なくとも８割以上、当該診療に従事していることをいう。
※一人以上の配置が必要です。</v>
          </cell>
        </row>
        <row r="127">
          <cell r="A127">
            <v>127</v>
          </cell>
          <cell r="F127" t="str">
            <v>エ</v>
          </cell>
          <cell r="H127" t="str">
            <v>専従の薬物療法に携わる専門的な知識及び技能を有する常勤の医師の人数</v>
          </cell>
          <cell r="I127" t="str">
            <v>A</v>
          </cell>
          <cell r="K127" t="str">
            <v>※一人以上の配置が必要です。</v>
          </cell>
        </row>
        <row r="128">
          <cell r="A128">
            <v>128</v>
          </cell>
          <cell r="F128" t="str">
            <v>オ</v>
          </cell>
          <cell r="H128" t="str">
            <v>緩和ケアチームに配置されている、専任の身体症状の緩和に携わる専門的な知識及び技能を有する常勤の医師の人数</v>
          </cell>
          <cell r="I128" t="str">
            <v>A</v>
          </cell>
          <cell r="K128" t="str">
            <v>※一人以上の配置が必要です。</v>
          </cell>
        </row>
        <row r="129">
          <cell r="A129">
            <v>129</v>
          </cell>
          <cell r="H129" t="str">
            <v>緩和ケアチームに配置されている、専従の身体症状の緩和に携わる専門的な知識及び技能を有する常勤の医師の人数</v>
          </cell>
          <cell r="I129" t="str">
            <v>C</v>
          </cell>
        </row>
        <row r="130">
          <cell r="A130">
            <v>130</v>
          </cell>
          <cell r="H130" t="str">
            <v>緩和ケアチームに配置されている、専任の身体症状の緩和に携わる専門的な知識及び技能を有する常勤の医師のうち、
緩和ケアに関する専門資格を有する者の人数　</v>
          </cell>
          <cell r="I130" t="str">
            <v>C</v>
          </cell>
        </row>
        <row r="131">
          <cell r="A131">
            <v>131</v>
          </cell>
          <cell r="H131" t="str">
            <v>緩和ケアチームに配置されている、精神症状の緩和に携わる専門的な知識及び技能を有する常勤の医師の人数</v>
          </cell>
          <cell r="I131" t="str">
            <v>A</v>
          </cell>
          <cell r="K131" t="str">
            <v>※一人以上の配置が必要です。</v>
          </cell>
        </row>
        <row r="132">
          <cell r="A132">
            <v>132</v>
          </cell>
          <cell r="H132" t="str">
            <v>緩和ケアチームに配置されている、専任の精神症状の緩和に携わる専門的な知識及び技能を有する常勤の医師の人数</v>
          </cell>
          <cell r="I132" t="str">
            <v>C</v>
          </cell>
        </row>
        <row r="133">
          <cell r="A133">
            <v>133</v>
          </cell>
          <cell r="F133" t="str">
            <v>カ</v>
          </cell>
          <cell r="H133" t="str">
            <v>専従の病理診断に携わる専門的な知識及び技能を有する常勤の医師の人数</v>
          </cell>
          <cell r="I133" t="str">
            <v>A</v>
          </cell>
          <cell r="K133" t="str">
            <v>※一人以上の配置が必要です。</v>
          </cell>
        </row>
        <row r="134">
          <cell r="A134">
            <v>134</v>
          </cell>
          <cell r="F134" t="str">
            <v>キ</v>
          </cell>
          <cell r="H134" t="str">
            <v>リハビリテーションに携わる専門的な知識および技能を有する医師の人数</v>
          </cell>
          <cell r="I134" t="str">
            <v>C</v>
          </cell>
        </row>
        <row r="135">
          <cell r="A135">
            <v>135</v>
          </cell>
          <cell r="E135" t="str">
            <v>②</v>
          </cell>
          <cell r="F135" t="str">
            <v>専門的な知識及び技能を有する医師以外の診療従事者の配置</v>
          </cell>
        </row>
        <row r="136">
          <cell r="A136">
            <v>136</v>
          </cell>
          <cell r="F136" t="str">
            <v>ア</v>
          </cell>
          <cell r="H136" t="str">
            <v>放射線治療に携わる専門的な知識及び技能を有する常勤の診療放射線技師の人数</v>
          </cell>
          <cell r="I136" t="str">
            <v>B</v>
          </cell>
          <cell r="K136" t="str">
            <v>※２人以上の配置が望ましい（＊）。</v>
          </cell>
        </row>
        <row r="137">
          <cell r="A137">
            <v>137</v>
          </cell>
          <cell r="H137" t="str">
            <v>上記の診療放射線技師のうち、放射線治療に関する専門資格を有する者の人数</v>
          </cell>
          <cell r="I137" t="str">
            <v>C</v>
          </cell>
        </row>
        <row r="138">
          <cell r="A138">
            <v>138</v>
          </cell>
          <cell r="H138" t="str">
            <v>専従の放射線治療における機器の精度管理、照射計画の検証、照射計画補助作業等に携わる専門的な知識及び技能を有する常勤の技術者等の人数</v>
          </cell>
          <cell r="I138" t="str">
            <v>A</v>
          </cell>
          <cell r="K138" t="str">
            <v>※一人以上の配置が必要です。</v>
          </cell>
        </row>
        <row r="139">
          <cell r="A139">
            <v>139</v>
          </cell>
          <cell r="H139" t="str">
            <v>上記の技術者のうち、医学物理学に関する専門資格を有する者の人数</v>
          </cell>
          <cell r="I139" t="str">
            <v>C</v>
          </cell>
        </row>
        <row r="140">
          <cell r="A140">
            <v>140</v>
          </cell>
          <cell r="H140" t="str">
            <v>放射線治療部門に配置されている、専従の放射線治療に携わる専門的な知識及び技能を有する常勤の看護師の人数</v>
          </cell>
          <cell r="I140" t="str">
            <v>A</v>
          </cell>
          <cell r="K140" t="str">
            <v>※一人以上の配置が必要です。</v>
          </cell>
        </row>
        <row r="141">
          <cell r="A141">
            <v>141</v>
          </cell>
          <cell r="H141" t="str">
            <v>上記の看護師のうち、放射線治療に関する専門資格を有する者の人数</v>
          </cell>
          <cell r="I141" t="str">
            <v>C</v>
          </cell>
        </row>
        <row r="142">
          <cell r="A142">
            <v>142</v>
          </cell>
          <cell r="F142" t="str">
            <v>イ</v>
          </cell>
          <cell r="H142" t="str">
            <v>専任の薬物療法に携わる専門的な知識及び技能を有する常勤の薬剤師の人数</v>
          </cell>
          <cell r="I142" t="str">
            <v>A</v>
          </cell>
          <cell r="K142" t="str">
            <v>※一人以上の配置が必要です。</v>
          </cell>
        </row>
        <row r="143">
          <cell r="A143">
            <v>143</v>
          </cell>
          <cell r="H143" t="str">
            <v>上記の薬剤師のうち、がん薬物療法に関する専門資格を有する者の人数</v>
          </cell>
          <cell r="I143" t="str">
            <v>C</v>
          </cell>
        </row>
        <row r="144">
          <cell r="A144">
            <v>144</v>
          </cell>
          <cell r="H144" t="str">
            <v>外来化学療法室に配置されている、専従の薬物療法に携わる専門的な知識及び技能を有する常勤の看護師の人数</v>
          </cell>
          <cell r="I144" t="str">
            <v>A</v>
          </cell>
          <cell r="K144" t="str">
            <v>※一人以上の配置が必要です。</v>
          </cell>
        </row>
        <row r="145">
          <cell r="A145">
            <v>145</v>
          </cell>
          <cell r="H145" t="str">
            <v>上記の看護師のうち、がん看護又はがん薬物療法に関する専門資格を有する者の人数</v>
          </cell>
          <cell r="I145" t="str">
            <v>C</v>
          </cell>
        </row>
        <row r="146">
          <cell r="A146">
            <v>146</v>
          </cell>
          <cell r="F146" t="str">
            <v>ウ</v>
          </cell>
          <cell r="H146" t="str">
            <v>緩和ケアチームに配置されている、専従の緩和ケアに携わる専門的な知識及び技能を有する常勤の看護師の人数</v>
          </cell>
          <cell r="I146" t="str">
            <v>A</v>
          </cell>
          <cell r="K146" t="str">
            <v>※一人以上の配置が必要です。</v>
          </cell>
        </row>
        <row r="147">
          <cell r="A147">
            <v>147</v>
          </cell>
          <cell r="H147" t="str">
            <v>上記の看護師のうち、がん看護又は緩和ケアに関する専門資格を有する者の人数</v>
          </cell>
          <cell r="I147" t="str">
            <v>A</v>
          </cell>
          <cell r="K147" t="str">
            <v>※一人以上の配置が必要です。</v>
          </cell>
        </row>
        <row r="148">
          <cell r="A148">
            <v>148</v>
          </cell>
          <cell r="F148" t="str">
            <v>エ</v>
          </cell>
          <cell r="H148" t="str">
            <v>緩和ケアチームに配置されている、緩和ケアに携わる専門的な知識及び技能を有する薬剤師の人数　　（他部署との兼任を可とする。）</v>
          </cell>
          <cell r="I148" t="str">
            <v>A</v>
          </cell>
          <cell r="K148" t="str">
            <v>※一人以上の配置が必要です。</v>
          </cell>
        </row>
        <row r="149">
          <cell r="A149">
            <v>149</v>
          </cell>
          <cell r="H149" t="str">
            <v>上記の薬剤師のうち、緩和薬物療法に関する専門資格を有する者の人数</v>
          </cell>
          <cell r="I149" t="str">
            <v>C</v>
          </cell>
        </row>
        <row r="150">
          <cell r="A150">
            <v>150</v>
          </cell>
          <cell r="H150" t="str">
            <v>緩和ケアチームに配置されている、相談支援に携わる専門的な知識及び技能を有する者の人数　　（他部署との兼任を可とする。）</v>
          </cell>
          <cell r="I150" t="str">
            <v>A</v>
          </cell>
          <cell r="K150" t="str">
            <v>※一人以上の配置が必要です。</v>
          </cell>
        </row>
        <row r="151">
          <cell r="A151">
            <v>151</v>
          </cell>
          <cell r="H151" t="str">
            <v>上記エの相談支援に携わる者のうち、社会福祉士である者の人数</v>
          </cell>
          <cell r="I151" t="str">
            <v>C</v>
          </cell>
        </row>
        <row r="152">
          <cell r="A152">
            <v>152</v>
          </cell>
          <cell r="H152" t="str">
            <v>上記エの相談支援に携わる者のうち、精神保健福祉士である者の人数</v>
          </cell>
          <cell r="I152" t="str">
            <v>C</v>
          </cell>
        </row>
        <row r="153">
          <cell r="A153">
            <v>153</v>
          </cell>
          <cell r="F153" t="str">
            <v>オ</v>
          </cell>
          <cell r="H153" t="str">
            <v>緩和ケアチームに協力する、公認心理師等の医療心理に携わる専門的な知識及び技能を有する者の人数</v>
          </cell>
          <cell r="I153" t="str">
            <v>B</v>
          </cell>
        </row>
        <row r="154">
          <cell r="A154">
            <v>154</v>
          </cell>
          <cell r="H154" t="str">
            <v>オの医療心理に携わる者のうち、公認心理師である者の人数</v>
          </cell>
          <cell r="I154" t="str">
            <v>-</v>
          </cell>
        </row>
        <row r="155">
          <cell r="A155">
            <v>155</v>
          </cell>
          <cell r="F155" t="str">
            <v>カ</v>
          </cell>
          <cell r="H155" t="str">
            <v>専任の細胞診断に係る業務に携わる専門的な知識及び技能を有する者の人数</v>
          </cell>
          <cell r="I155" t="str">
            <v>A</v>
          </cell>
          <cell r="K155" t="str">
            <v>※一人以上の配置が必要です。</v>
          </cell>
        </row>
        <row r="156">
          <cell r="A156">
            <v>156</v>
          </cell>
          <cell r="H156" t="str">
            <v>上記の診療従事者のうち、細胞診断に関する専門資格を有する者の人数</v>
          </cell>
          <cell r="I156" t="str">
            <v>C</v>
          </cell>
        </row>
        <row r="157">
          <cell r="A157">
            <v>157</v>
          </cell>
          <cell r="F157" t="str">
            <v>キ</v>
          </cell>
          <cell r="H157" t="str">
            <v>がんのリハビリテーションに係る業務に携わる専門的な知識および技能を有する理学療法士、作業療法士、言語聴覚士等の人数</v>
          </cell>
          <cell r="I157" t="str">
            <v>C</v>
          </cell>
        </row>
        <row r="158">
          <cell r="A158">
            <v>158</v>
          </cell>
          <cell r="H158" t="str">
            <v>がんのリハビリテーションに係る業務に携わる専門的な知識および技能を有する理学療法士の人数</v>
          </cell>
          <cell r="I158" t="str">
            <v>C</v>
          </cell>
        </row>
        <row r="159">
          <cell r="A159">
            <v>159</v>
          </cell>
          <cell r="H159" t="str">
            <v>がんのリハビリテーションに係る業務に携わる専門的な知識および技能を有する作業療法士の人数</v>
          </cell>
          <cell r="I159" t="str">
            <v>C</v>
          </cell>
        </row>
        <row r="160">
          <cell r="A160">
            <v>160</v>
          </cell>
          <cell r="H160" t="str">
            <v>がんのリハビリテーションに係る業務に携わる専門的な知識および技能を有する言語聴覚士の人数</v>
          </cell>
          <cell r="I160" t="str">
            <v>C</v>
          </cell>
        </row>
        <row r="161">
          <cell r="A161">
            <v>161</v>
          </cell>
          <cell r="D161" t="str">
            <v>（３）</v>
          </cell>
          <cell r="E161" t="str">
            <v>その他の環境整備等</v>
          </cell>
        </row>
        <row r="162">
          <cell r="A162">
            <v>162</v>
          </cell>
          <cell r="E162" t="str">
            <v>①</v>
          </cell>
          <cell r="H162" t="str">
            <v>患者とその家族が利用可能なインターネット環境を整備している。</v>
          </cell>
          <cell r="I162" t="str">
            <v>C</v>
          </cell>
          <cell r="K162" t="str">
            <v>別紙９に詳細を記載してください。</v>
          </cell>
        </row>
        <row r="163">
          <cell r="A163">
            <v>163</v>
          </cell>
          <cell r="E163" t="str">
            <v>②</v>
          </cell>
          <cell r="H163" t="str">
            <v>集学的治療等の内容や治療前後の生活における注意点等に関して、冊子や視聴覚教材等を用いてがん患者及びその家族が自主的に確認できる環境を整備している。</v>
          </cell>
          <cell r="I163" t="str">
            <v>A</v>
          </cell>
        </row>
        <row r="164">
          <cell r="A164">
            <v>164</v>
          </cell>
          <cell r="H164" t="str">
            <v>その冊子や視聴覚教材等はオンラインでも確認できる。</v>
          </cell>
          <cell r="I164" t="str">
            <v>C</v>
          </cell>
        </row>
        <row r="165">
          <cell r="A165">
            <v>165</v>
          </cell>
          <cell r="E165" t="str">
            <v>③</v>
          </cell>
          <cell r="H165" t="str">
            <v>がん治療に伴う外見の変化について、がん患者及びその家族に対する説明やアピアランスケアに関する情報提供・相談に応じられる体制を整備している。</v>
          </cell>
          <cell r="I165" t="str">
            <v>A</v>
          </cell>
        </row>
        <row r="166">
          <cell r="A166">
            <v>166</v>
          </cell>
          <cell r="E166" t="str">
            <v>④</v>
          </cell>
          <cell r="H166" t="str">
            <v>がん患者の自殺リスクに対し、院内で共通したフローを使用し、対応方法や関係機関との連携について明確にしている。</v>
          </cell>
          <cell r="I166" t="str">
            <v>A</v>
          </cell>
          <cell r="K166" t="str">
            <v>別紙14に詳細を記載してください。</v>
          </cell>
        </row>
        <row r="167">
          <cell r="A167">
            <v>167</v>
          </cell>
          <cell r="H167" t="str">
            <v>対応方法や関係機関との連携について、関係職種に情報共有を行う体制を構築している。</v>
          </cell>
          <cell r="I167" t="str">
            <v>A</v>
          </cell>
        </row>
        <row r="168">
          <cell r="A168">
            <v>168</v>
          </cell>
          <cell r="H168" t="str">
            <v>自施設に精神科、心療内科等がある。</v>
          </cell>
          <cell r="I168" t="str">
            <v>-</v>
          </cell>
        </row>
        <row r="169">
          <cell r="A169">
            <v>169</v>
          </cell>
          <cell r="H169" t="str">
            <v>自施設でがん患者の自殺リスクに対応できる。</v>
          </cell>
          <cell r="I169" t="str">
            <v>-</v>
          </cell>
        </row>
        <row r="170">
          <cell r="A170">
            <v>170</v>
          </cell>
          <cell r="H170" t="str">
            <v>自施設に精神科、心療内科等がない場合は、地域の医療機関と連携体制を確保している。</v>
          </cell>
          <cell r="I170" t="str">
            <v>A</v>
          </cell>
          <cell r="K170" t="str">
            <v>・自施設に精神科はあるが、自施設単体で対応できない場合も回答してください。
・168・169がともに「はい」の場合には、未入力チェックのため、「はい」を選択してください。</v>
          </cell>
        </row>
        <row r="171">
          <cell r="A171">
            <v>171</v>
          </cell>
          <cell r="C171" t="str">
            <v>３</v>
          </cell>
          <cell r="D171" t="str">
            <v>診療実績</v>
          </cell>
        </row>
        <row r="172">
          <cell r="A172">
            <v>172</v>
          </cell>
          <cell r="D172" t="str">
            <v>（１）</v>
          </cell>
        </row>
        <row r="173">
          <cell r="A173">
            <v>173</v>
          </cell>
          <cell r="H173" t="str">
            <v>①または②を概ね満たしている。</v>
          </cell>
          <cell r="I173" t="str">
            <v>A</v>
          </cell>
          <cell r="K173" t="str">
            <v>①のア～オもしくは②が基準を満たしている場合に、”はい”を記入ください。</v>
          </cell>
        </row>
        <row r="174">
          <cell r="A174">
            <v>174</v>
          </cell>
          <cell r="H174" t="str">
            <v>①の項目を全て満たしている。</v>
          </cell>
          <cell r="I174" t="str">
            <v>A</v>
          </cell>
          <cell r="K174" t="str">
            <v>※同一がん医療圏に複数の地域拠点病院を指定する場合は必須</v>
          </cell>
        </row>
        <row r="175">
          <cell r="A175">
            <v>175</v>
          </cell>
          <cell r="H175" t="str">
            <v>同一のがん医療圏内にすでに指定されているがん診療連携拠点病院が存在している。</v>
          </cell>
          <cell r="I175" t="str">
            <v>-</v>
          </cell>
        </row>
        <row r="176">
          <cell r="A176">
            <v>176</v>
          </cell>
          <cell r="E176" t="str">
            <v>①</v>
          </cell>
          <cell r="H176" t="str">
            <v>以下の項目をそれぞれ満たしている。（期間：令和３年１月１日～12月31日）</v>
          </cell>
          <cell r="I176" t="str">
            <v>A</v>
          </cell>
        </row>
        <row r="177">
          <cell r="A177">
            <v>177</v>
          </cell>
          <cell r="F177" t="str">
            <v>ア</v>
          </cell>
          <cell r="H177" t="str">
            <v>院内がん登録数
（基準：年間500件以上）</v>
          </cell>
          <cell r="I177" t="str">
            <v>A</v>
          </cell>
          <cell r="K177" t="str">
            <v>計上方法：入院、外来は問わない自施設初回治療分。症例区分20および30の数をいう。</v>
          </cell>
        </row>
        <row r="178">
          <cell r="A178">
            <v>178</v>
          </cell>
          <cell r="F178" t="str">
            <v>イ</v>
          </cell>
          <cell r="H178" t="str">
            <v>悪性腫瘍の手術件数
（基準：年間400件以上）</v>
          </cell>
          <cell r="I178" t="str">
            <v>A</v>
          </cell>
          <cell r="K178" t="str">
            <v>計上方法：医科診療報酬点数表第２章第 10 部に掲げる悪性腫瘍手術をいう。（病理診断により悪性腫瘍であることが確認された場合に限る。）なお、内視鏡的切除も含む。</v>
          </cell>
        </row>
        <row r="179">
          <cell r="A179">
            <v>179</v>
          </cell>
          <cell r="F179" t="str">
            <v>ウ</v>
          </cell>
          <cell r="H179" t="str">
            <v>がんに係る薬物療法のべ患者数
（基準：年間1,000人以上）</v>
          </cell>
          <cell r="I179" t="str">
            <v>A</v>
          </cell>
          <cell r="K179" t="str">
            <v>計上方法：経口または静注による全身投与を対象とする。ただし内分泌療法単独の場合は含めない。なお、患者数については1レジメンあたりを1人として計上する。</v>
          </cell>
        </row>
        <row r="180">
          <cell r="A180">
            <v>180</v>
          </cell>
          <cell r="F180" t="str">
            <v>エ</v>
          </cell>
          <cell r="H180" t="str">
            <v>放射線治療のべ患者数
（基準：年間200人以上）</v>
          </cell>
          <cell r="I180" t="str">
            <v>A</v>
          </cell>
          <cell r="K180" t="str">
            <v>計上方法：医科診療報酬点数表第2章第12部の放射線治療に含まれるものとする。ただし、血液照射は除く。なお、患者数については複数部位照射する場合でも、一連の治療計画であれば1人として計上する。</v>
          </cell>
        </row>
        <row r="181">
          <cell r="A181">
            <v>181</v>
          </cell>
          <cell r="F181" t="str">
            <v>オ</v>
          </cell>
          <cell r="H181" t="str">
            <v>緩和ケアチームの新規介入患者数　　
（基準：年間50人以上）</v>
          </cell>
          <cell r="I181" t="str">
            <v>A</v>
          </cell>
          <cell r="K181" t="str">
            <v>計上方法：患者数については同一入院期間内であれば複数回介入しても1人として計上する。</v>
          </cell>
        </row>
        <row r="182">
          <cell r="A182">
            <v>182</v>
          </cell>
          <cell r="E182" t="str">
            <v>②</v>
          </cell>
          <cell r="H182" t="str">
            <v>当該がん医療圏に居住するがん患者のうち、２割程度について診療実績がある。</v>
          </cell>
          <cell r="I182" t="str">
            <v>A</v>
          </cell>
          <cell r="K182" t="str">
            <v>算出方法については、Q&amp;Aを参照すること。</v>
          </cell>
        </row>
        <row r="183">
          <cell r="A183">
            <v>183</v>
          </cell>
          <cell r="H183" t="str">
            <v>当該がん医療圏に居住するがん患者の診療実績の割合（％）</v>
          </cell>
          <cell r="I183" t="str">
            <v>A</v>
          </cell>
        </row>
        <row r="184">
          <cell r="A184">
            <v>184</v>
          </cell>
          <cell r="C184" t="str">
            <v>４</v>
          </cell>
          <cell r="D184" t="str">
            <v>人材育成等</v>
          </cell>
        </row>
        <row r="185">
          <cell r="A185">
            <v>185</v>
          </cell>
          <cell r="D185" t="str">
            <v>（１）</v>
          </cell>
          <cell r="H185" t="str">
            <v>自施設において、２に掲げる診療体制その他要件に関連する取組のために必要な人材の確保や育成に積極的に取り組んでいる。</v>
          </cell>
          <cell r="I185" t="str">
            <v>A</v>
          </cell>
        </row>
        <row r="186">
          <cell r="A186">
            <v>186</v>
          </cell>
          <cell r="H186" t="str">
            <v>特に、診療の質を高めるために必要な、各種学会が認定する資格等の取得についても積極的に支援している。</v>
          </cell>
          <cell r="I186" t="str">
            <v>A</v>
          </cell>
        </row>
        <row r="187">
          <cell r="A187">
            <v>187</v>
          </cell>
          <cell r="H187" t="str">
            <v>広告可能な資格を有する者のがん診療への配置状況について積極的に公表している。</v>
          </cell>
          <cell r="I187" t="str">
            <v>A</v>
          </cell>
        </row>
        <row r="188">
          <cell r="A188">
            <v>188</v>
          </cell>
          <cell r="D188" t="str">
            <v>（２）</v>
          </cell>
          <cell r="H188" t="str">
            <v>病院長は、自施設においてがん医療に携わる専門的な知識及び技能を有する医師等の専門性及び活動実績等を定期的に評価し、当該医師等がその専門性を十分に発揮できる体制を整備している。</v>
          </cell>
          <cell r="I188" t="str">
            <v>A</v>
          </cell>
        </row>
        <row r="189">
          <cell r="A189">
            <v>189</v>
          </cell>
          <cell r="D189" t="str">
            <v>（３）</v>
          </cell>
          <cell r="H189" t="str">
            <v>「がん等の診療に携わる医師等に対する緩和ケア研修会の開催指針」（平成29年12月１日付け健発1201第２号厚生労働省健康局長通知の別添）に準拠し、当該がん医療圏においてがん診療に携わる医師を対象とした緩和ケアに関する研修を、都道府県と協議の上、開催している。</v>
          </cell>
          <cell r="I189" t="str">
            <v>A</v>
          </cell>
        </row>
        <row r="190">
          <cell r="A190">
            <v>190</v>
          </cell>
          <cell r="H190" t="str">
            <v>自施設の長、および自施設に所属する臨床研修医及び１年以上自施設に所属するがん診療に携わる医師・歯科医師が当該研修を修了する体制を整備している。</v>
          </cell>
          <cell r="I190" t="str">
            <v>A</v>
          </cell>
        </row>
        <row r="191">
          <cell r="A191">
            <v>191</v>
          </cell>
          <cell r="H191" t="str">
            <v>受講率を現況報告において以下の通り報告する。</v>
          </cell>
          <cell r="I191" t="str">
            <v>A</v>
          </cell>
        </row>
        <row r="192">
          <cell r="A192">
            <v>192</v>
          </cell>
          <cell r="H192" t="str">
            <v>自施設に所属する臨床研修医の人数</v>
          </cell>
          <cell r="I192" t="str">
            <v>-</v>
          </cell>
        </row>
        <row r="193">
          <cell r="A193">
            <v>193</v>
          </cell>
          <cell r="H193" t="str">
            <v>うち当該研修会修了者数</v>
          </cell>
          <cell r="I193" t="str">
            <v>-</v>
          </cell>
        </row>
        <row r="194">
          <cell r="A194">
            <v>194</v>
          </cell>
          <cell r="H194" t="str">
            <v>受講率（％）</v>
          </cell>
          <cell r="I194" t="str">
            <v>-</v>
          </cell>
          <cell r="J194" t="str">
            <v/>
          </cell>
        </row>
        <row r="195">
          <cell r="A195">
            <v>195</v>
          </cell>
          <cell r="H195" t="str">
            <v>１年以上自施設に所属するがん診療に携わる医師・歯科医師の人数（臨床研修医を除く）</v>
          </cell>
          <cell r="I195" t="str">
            <v>-</v>
          </cell>
        </row>
        <row r="196">
          <cell r="A196">
            <v>196</v>
          </cell>
          <cell r="H196" t="str">
            <v>うち当該研修会修了者数</v>
          </cell>
          <cell r="I196" t="str">
            <v>-</v>
          </cell>
        </row>
        <row r="197">
          <cell r="A197">
            <v>197</v>
          </cell>
          <cell r="H197" t="str">
            <v>受講率（％）</v>
          </cell>
          <cell r="I197" t="str">
            <v>-</v>
          </cell>
          <cell r="J197" t="str">
            <v/>
          </cell>
        </row>
        <row r="198">
          <cell r="A198">
            <v>198</v>
          </cell>
          <cell r="H198" t="str">
            <v>医師・歯科医師と協働し、緩和ケアに従事するその他の診療従事者についても受講を促している。</v>
          </cell>
          <cell r="I198" t="str">
            <v>A</v>
          </cell>
        </row>
        <row r="199">
          <cell r="A199">
            <v>199</v>
          </cell>
          <cell r="H199" t="str">
            <v>研修修了者について、患者とその家族に対してわかりやすく情報提供している。</v>
          </cell>
          <cell r="I199" t="str">
            <v>A</v>
          </cell>
        </row>
        <row r="200">
          <cell r="A200">
            <v>200</v>
          </cell>
          <cell r="D200" t="str">
            <v>（４）</v>
          </cell>
          <cell r="H200" t="str">
            <v>連携する地域の医療施設におけるがん診療に携わる医師に対して、緩和ケアに関する研修の受講勧奨を行っている。</v>
          </cell>
          <cell r="I200" t="str">
            <v>A</v>
          </cell>
        </row>
        <row r="201">
          <cell r="A201">
            <v>201</v>
          </cell>
          <cell r="D201" t="str">
            <v>（５）</v>
          </cell>
          <cell r="H201" t="str">
            <v>（３）のほか、当該がん医療圏において顔の見える関係性を構築し、がん医療の質の向上につながるよう、地域の診療従事者を対象とした研修やカンファレンスを定期的に開催している。</v>
          </cell>
          <cell r="I201" t="str">
            <v>A</v>
          </cell>
        </row>
        <row r="202">
          <cell r="A202">
            <v>202</v>
          </cell>
          <cell r="D202" t="str">
            <v>（６）</v>
          </cell>
          <cell r="H202" t="str">
            <v>自施設の診療従事者等に、がん対策の目的や意義、がん患者やその家族が利用できる制度や関係機関との連携体制、自施設で提供している診療・患者支援の体制について学ぶ機会を年１回以上確保している。</v>
          </cell>
          <cell r="I202" t="str">
            <v>A</v>
          </cell>
        </row>
        <row r="203">
          <cell r="A203">
            <v>203</v>
          </cell>
          <cell r="H203" t="str">
            <v>自施設のがん診療に携わる全ての診療従事者が受講している。</v>
          </cell>
          <cell r="I203" t="str">
            <v>C</v>
          </cell>
        </row>
        <row r="204">
          <cell r="A204">
            <v>204</v>
          </cell>
          <cell r="H204" t="str">
            <v>令和３年１月１日～12月31日の開催回数</v>
          </cell>
          <cell r="I204" t="str">
            <v>-</v>
          </cell>
        </row>
        <row r="205">
          <cell r="A205">
            <v>205</v>
          </cell>
          <cell r="H205" t="str">
            <v>令和３年１月１日～12月31日の期間に実施した研修のうち、代表的な内容を一つ記載してください。</v>
          </cell>
          <cell r="I205" t="str">
            <v>-</v>
          </cell>
        </row>
        <row r="206">
          <cell r="A206">
            <v>206</v>
          </cell>
          <cell r="D206" t="str">
            <v>（７）</v>
          </cell>
          <cell r="H206" t="str">
            <v>院内の看護師を対象として、がん看護に関する総合的な研修を定期的に実施している。</v>
          </cell>
          <cell r="I206" t="str">
            <v>A</v>
          </cell>
        </row>
        <row r="207">
          <cell r="A207">
            <v>207</v>
          </cell>
          <cell r="H207" t="str">
            <v>令和３年１月１日～12月31日の開催回数</v>
          </cell>
          <cell r="I207" t="str">
            <v>-</v>
          </cell>
        </row>
        <row r="208">
          <cell r="A208">
            <v>208</v>
          </cell>
          <cell r="H208" t="str">
            <v>令和３年１月１日～12月31日の期間に実施した研修のうち、代表的な内容を一つ記載してください。</v>
          </cell>
          <cell r="I208" t="str">
            <v>-</v>
          </cell>
        </row>
        <row r="209">
          <cell r="A209">
            <v>209</v>
          </cell>
          <cell r="H209" t="str">
            <v>他の診療従事者についても、各々の専門に応じた研修を定期的に実施するまたは、他の施設等で実施されている研修に参加させている。</v>
          </cell>
          <cell r="I209" t="str">
            <v>A</v>
          </cell>
        </row>
        <row r="210">
          <cell r="A210">
            <v>210</v>
          </cell>
          <cell r="D210" t="str">
            <v>（８）</v>
          </cell>
          <cell r="H210" t="str">
            <v>医科歯科連携による口腔健康管理を推進するために、歯科医師等を対象とするがん患者の口腔健康管理等の研修の実施に協力している。</v>
          </cell>
          <cell r="I210" t="str">
            <v>A</v>
          </cell>
        </row>
        <row r="211">
          <cell r="A211">
            <v>211</v>
          </cell>
          <cell r="C211" t="str">
            <v>５</v>
          </cell>
          <cell r="D211" t="str">
            <v>相談支援及び情報の収集提供</v>
          </cell>
        </row>
        <row r="212">
          <cell r="A212">
            <v>212</v>
          </cell>
          <cell r="D212" t="str">
            <v>（１）</v>
          </cell>
          <cell r="E212" t="str">
            <v>がん相談支援センター</v>
          </cell>
        </row>
        <row r="213">
          <cell r="A213">
            <v>213</v>
          </cell>
          <cell r="H213" t="str">
            <v>相談支援を行う機能を有する部門（がん相談支援センター）を設置し、①から⑧の体制を確保した上で、がん患者や家族等が持つ医療や療養等の課題に関して、病院を挙げて全人的な相談支援を行っている。</v>
          </cell>
          <cell r="I213" t="str">
            <v>A</v>
          </cell>
          <cell r="K213" t="str">
            <v>別紙11に詳細を記載してください。</v>
          </cell>
        </row>
        <row r="214">
          <cell r="A214">
            <v>214</v>
          </cell>
          <cell r="H214" t="str">
            <v>必要に応じてオンラインでの相談を受け付けるなど、情報通信技術等も活用している。</v>
          </cell>
          <cell r="I214" t="str">
            <v>A</v>
          </cell>
        </row>
        <row r="215">
          <cell r="A215">
            <v>215</v>
          </cell>
          <cell r="H215" t="str">
            <v>コミュニケーションに配慮が必要な者や、日本語を母国語としていない者等への配慮を適切に実施できる体制を確保している。</v>
          </cell>
          <cell r="I215" t="str">
            <v>A</v>
          </cell>
        </row>
        <row r="216">
          <cell r="A216">
            <v>216</v>
          </cell>
          <cell r="E216" t="str">
            <v>①</v>
          </cell>
          <cell r="H216" t="str">
            <v>国立がん研究センターによるがん相談支援センター相談員基礎研修（１）～（３）を修了した専従及び専任の相談支援に携わる者をそれぞれ１人ずつ配置している。</v>
          </cell>
          <cell r="I216" t="str">
            <v>A</v>
          </cell>
          <cell r="K216" t="str">
            <v>別紙12に詳細を記載してください。</v>
          </cell>
        </row>
        <row r="217">
          <cell r="A217">
            <v>217</v>
          </cell>
          <cell r="H217" t="str">
            <v>がん相談支援センター相談員基礎研修（１）～（３）を修了した専従の相談支援に携わる者の人数</v>
          </cell>
          <cell r="I217" t="str">
            <v>A</v>
          </cell>
        </row>
        <row r="218">
          <cell r="A218">
            <v>218</v>
          </cell>
          <cell r="H218" t="str">
            <v>がん相談支援センター相談員基礎研修（１）～（３）を修了した専任の相談支援に携わる者の人数</v>
          </cell>
          <cell r="I218" t="str">
            <v>A</v>
          </cell>
          <cell r="K218" t="str">
            <v>上記の専従の者は含めないでください。
（専任であり、かつ専従でない者の人数を記載ください。）</v>
          </cell>
        </row>
        <row r="219">
          <cell r="A219">
            <v>219</v>
          </cell>
          <cell r="H219" t="str">
            <v>当該相談支援に携わる者のうち１名は、社会福祉士である。</v>
          </cell>
          <cell r="I219" t="str">
            <v>C</v>
          </cell>
        </row>
        <row r="220">
          <cell r="A220">
            <v>220</v>
          </cell>
          <cell r="H220" t="str">
            <v>がん相談支援センター相談員基礎研修（１）～（３）を修了した専従もしくは専任の相談支援に携わる者のうち、社会福祉士の人数</v>
          </cell>
          <cell r="I220" t="str">
            <v>C</v>
          </cell>
          <cell r="K220" t="str">
            <v>一人以上配置されていることが望ましい</v>
          </cell>
        </row>
        <row r="221">
          <cell r="A221">
            <v>221</v>
          </cell>
          <cell r="E221" t="str">
            <v>②</v>
          </cell>
          <cell r="H221" t="str">
            <v>相談支援に携わる者は、対応の質の向上のために、がん相談支援センター相談員研修等により定期的な知識の更新に努めている。</v>
          </cell>
          <cell r="I221" t="str">
            <v>A</v>
          </cell>
        </row>
        <row r="222">
          <cell r="A222">
            <v>222</v>
          </cell>
          <cell r="E222" t="str">
            <v>③</v>
          </cell>
          <cell r="H222" t="str">
            <v>院内及び地域の診療従事者の協力を得て、院内外のがん患者及びその家族並びに地域の住民及び医療機関等からの相談等に対応する体制を整備している。</v>
          </cell>
          <cell r="I222" t="str">
            <v>A</v>
          </cell>
          <cell r="K222" t="str">
            <v>別紙12に詳細を記載してください。</v>
          </cell>
        </row>
        <row r="223">
          <cell r="A223">
            <v>223</v>
          </cell>
          <cell r="H223" t="str">
            <v>相談支援に関し十分な経験を有するがん患者団体との連携協力体制の構築に積極的に取り組んでいる。</v>
          </cell>
          <cell r="I223" t="str">
            <v>A</v>
          </cell>
          <cell r="K223" t="str">
            <v>別紙13に詳細を記載してください。</v>
          </cell>
        </row>
        <row r="224">
          <cell r="A224">
            <v>224</v>
          </cell>
          <cell r="E224" t="str">
            <v>④</v>
          </cell>
          <cell r="H224" t="str">
            <v>がん相談支援センターについて周知するため、以下の体制を整備している。</v>
          </cell>
          <cell r="I224" t="str">
            <v>A</v>
          </cell>
        </row>
        <row r="225">
          <cell r="A225">
            <v>225</v>
          </cell>
          <cell r="F225" t="str">
            <v>ア</v>
          </cell>
          <cell r="H225" t="str">
            <v>外来初診時から治療開始までを目処に、がん患者及びその家族が必ず一度はがん相談支援センターを訪問（必ずしも具体的な相談を伴わない、場所等の確認も含む）することができる体制を整備している。</v>
          </cell>
          <cell r="I225" t="str">
            <v>B</v>
          </cell>
          <cell r="K225" t="str">
            <v>別紙13に具体的な取り組みを記載してください。</v>
          </cell>
        </row>
        <row r="226">
          <cell r="A226">
            <v>226</v>
          </cell>
          <cell r="F226" t="str">
            <v>イ</v>
          </cell>
          <cell r="H226" t="str">
            <v>治療に備えた事前の面談や準備のフローに組み込む等、診療の経過の中で患者が必要とするときに確実に利用できるよう
繰り返し案内を行っている。</v>
          </cell>
          <cell r="I226" t="str">
            <v>A</v>
          </cell>
        </row>
        <row r="227">
          <cell r="A227">
            <v>227</v>
          </cell>
          <cell r="F227" t="str">
            <v>ウ</v>
          </cell>
          <cell r="H227" t="str">
            <v>院内の見やすい場所にがん相談支援センターについて分かりやすく掲示している。</v>
          </cell>
          <cell r="I227" t="str">
            <v>A</v>
          </cell>
        </row>
        <row r="228">
          <cell r="A228">
            <v>228</v>
          </cell>
          <cell r="F228" t="str">
            <v>エ</v>
          </cell>
          <cell r="H228" t="str">
            <v>地域の住民や医療・在宅・介護福祉等の関係機関に対し、がん相談支援センターに関する広報を行っている。</v>
          </cell>
          <cell r="I228" t="str">
            <v>A</v>
          </cell>
        </row>
        <row r="229">
          <cell r="A229">
            <v>229</v>
          </cell>
          <cell r="H229" t="str">
            <v>自施設に通院していない者からの相談にも対応している。</v>
          </cell>
          <cell r="I229" t="str">
            <v>A</v>
          </cell>
        </row>
        <row r="230">
          <cell r="A230">
            <v>230</v>
          </cell>
          <cell r="F230" t="str">
            <v>オ</v>
          </cell>
          <cell r="H230" t="str">
            <v>がん相談支援センターを初めて訪れた者の数を把握し、認知度の継続的な改善に努めている。</v>
          </cell>
          <cell r="I230" t="str">
            <v>A</v>
          </cell>
        </row>
        <row r="231">
          <cell r="A231">
            <v>231</v>
          </cell>
          <cell r="H231" t="str">
            <v>令和３年１月１日～12月31日の期間に、がん相談支援センターを初めて利用した者の相談件数</v>
          </cell>
          <cell r="I231" t="str">
            <v>-</v>
          </cell>
          <cell r="K231" t="str">
            <v>※指定された期間以前に、がん相談支援センターを利用したことがある者の件数については、計上しないようご注意ください。</v>
          </cell>
        </row>
        <row r="232">
          <cell r="A232">
            <v>232</v>
          </cell>
          <cell r="H232" t="str">
            <v>うち、がん患者を主体とした相談件数</v>
          </cell>
          <cell r="I232" t="str">
            <v>-</v>
          </cell>
        </row>
        <row r="233">
          <cell r="A233">
            <v>233</v>
          </cell>
          <cell r="H233" t="str">
            <v>うち、がん患者の家族を主体とした相談件数</v>
          </cell>
          <cell r="I233" t="str">
            <v>-</v>
          </cell>
        </row>
        <row r="234">
          <cell r="A234">
            <v>234</v>
          </cell>
          <cell r="H234" t="str">
            <v>うち、その他の者を主体とした相談件数</v>
          </cell>
          <cell r="I234" t="str">
            <v>-</v>
          </cell>
        </row>
        <row r="235">
          <cell r="A235">
            <v>235</v>
          </cell>
          <cell r="E235" t="str">
            <v>⑤</v>
          </cell>
          <cell r="H235" t="str">
            <v>がん相談支援センターの業務内容について、相談者からフィードバックを得る体制を整備している。</v>
          </cell>
          <cell r="I235" t="str">
            <v>A</v>
          </cell>
        </row>
        <row r="236">
          <cell r="A236">
            <v>236</v>
          </cell>
          <cell r="H236" t="str">
            <v>フィードバックの内容を自施設の相談支援の質の向上のために活用するとともに、都道府県協議会で報告し、他施設とも情報共有している。</v>
          </cell>
          <cell r="I236" t="str">
            <v>A</v>
          </cell>
        </row>
        <row r="237">
          <cell r="A237">
            <v>237</v>
          </cell>
          <cell r="E237" t="str">
            <v>⑥</v>
          </cell>
          <cell r="H237" t="str">
            <v>患者からの相談に対し、必要に応じて速やかに院内の診療従事者が対応できるよう、病院長もしくはそれに準じる者が統括するなど、がん相談支援センターと院内の診療従事者が協働する体制を整備している。</v>
          </cell>
          <cell r="I237" t="str">
            <v>A</v>
          </cell>
        </row>
        <row r="238">
          <cell r="A238">
            <v>238</v>
          </cell>
          <cell r="E238" t="str">
            <v>⑦</v>
          </cell>
          <cell r="H238" t="str">
            <v>がん相談支援センターの相談支援に携わる者は、Ⅳの２の（４）に規定する当該都道府県にある都道府県拠点病院が実施する相談支援に携わる者を対象とした研修を受講している。</v>
          </cell>
          <cell r="I238" t="str">
            <v>A</v>
          </cell>
        </row>
        <row r="239">
          <cell r="A239">
            <v>239</v>
          </cell>
          <cell r="E239" t="str">
            <v>⑧</v>
          </cell>
          <cell r="H239" t="str">
            <v>がん患者及びその家族が心の悩みや体験等を語り合うための患者サロン等の場を設けている。</v>
          </cell>
          <cell r="I239" t="str">
            <v>A</v>
          </cell>
        </row>
        <row r="240">
          <cell r="A240">
            <v>240</v>
          </cell>
          <cell r="H240" t="str">
            <v>その際には、一定の研修を受けたピア・サポーターを活用する、もしくは十分な経験を持つ患者団体等と連携して実施するよう努めている。</v>
          </cell>
          <cell r="I240" t="str">
            <v>A</v>
          </cell>
        </row>
        <row r="241">
          <cell r="A241">
            <v>241</v>
          </cell>
          <cell r="H241" t="str">
            <v>オンライン環境でも開催できる。</v>
          </cell>
          <cell r="I241" t="str">
            <v>C</v>
          </cell>
        </row>
        <row r="242">
          <cell r="A242">
            <v>242</v>
          </cell>
          <cell r="D242" t="str">
            <v>（２）</v>
          </cell>
          <cell r="E242" t="str">
            <v>院内がん登録</v>
          </cell>
        </row>
        <row r="243">
          <cell r="A243">
            <v>243</v>
          </cell>
          <cell r="E243" t="str">
            <v>①　</v>
          </cell>
          <cell r="H243" t="str">
            <v>がん登録等の推進に関する法律（平成25年法律第111号）第44条第１項の規定に基づき定められた、院内がん登録の実施に係る指針（平成27年厚生労働省告示第470号）に即して院内がん登録を実施している。</v>
          </cell>
          <cell r="I243" t="str">
            <v>A</v>
          </cell>
        </row>
        <row r="244">
          <cell r="A244">
            <v>244</v>
          </cell>
          <cell r="E244" t="str">
            <v>②　</v>
          </cell>
          <cell r="H244" t="str">
            <v>国立がん研究センターが実施する研修で中級認定者の認定を受けている、専従の院内がん登録の実務を担う者を１人以上配置している。</v>
          </cell>
          <cell r="I244" t="str">
            <v>A</v>
          </cell>
          <cell r="K244" t="str">
            <v>別紙16に詳細を記載してください。</v>
          </cell>
        </row>
        <row r="245">
          <cell r="A245">
            <v>245</v>
          </cell>
          <cell r="H245" t="str">
            <v>中級認定者の認定を受けている、専従の院内がん登録の実務を担う者の人数</v>
          </cell>
          <cell r="I245" t="str">
            <v>A</v>
          </cell>
        </row>
        <row r="246">
          <cell r="A246">
            <v>246</v>
          </cell>
          <cell r="E246" t="str">
            <v>③　</v>
          </cell>
          <cell r="H246" t="str">
            <v>毎年、最新の登録情報や予後を含めた情報を国立がん研究センターに提供している。</v>
          </cell>
          <cell r="I246" t="str">
            <v>A</v>
          </cell>
        </row>
        <row r="247">
          <cell r="A247">
            <v>247</v>
          </cell>
          <cell r="E247" t="str">
            <v>④　</v>
          </cell>
          <cell r="H247" t="str">
            <v>院内がん登録を活用することにより、都道府県の実施するがん対策等に必要な情報を提供している。</v>
          </cell>
          <cell r="I247" t="str">
            <v>A</v>
          </cell>
        </row>
        <row r="248">
          <cell r="A248">
            <v>248</v>
          </cell>
          <cell r="D248" t="str">
            <v>（３）</v>
          </cell>
          <cell r="E248" t="str">
            <v>情報提供・普及啓発</v>
          </cell>
        </row>
        <row r="249">
          <cell r="A249">
            <v>249</v>
          </cell>
          <cell r="E249" t="str">
            <v>①</v>
          </cell>
          <cell r="H249" t="str">
            <v>自施設で対応できるがんについて、提供可能な診療内容を病院ホームページ等でわかりやすく広報している。</v>
          </cell>
          <cell r="I249" t="str">
            <v>A</v>
          </cell>
        </row>
        <row r="250">
          <cell r="A250">
            <v>250</v>
          </cell>
          <cell r="H250" t="str">
            <v>希少がん、小児がん、ＡＹＡ世代のがん患者への治療及び支援（妊孕性温存療法を含む）やがんゲノム医療についても、自施設で提供できる場合や連携して実施する場合はその旨を広報している。</v>
          </cell>
          <cell r="I250" t="str">
            <v>A</v>
          </cell>
        </row>
        <row r="251">
          <cell r="A251">
            <v>251</v>
          </cell>
          <cell r="H251" t="str">
            <v>希少がんへの治療及び支援を自施設もしくは連携する施設への紹介等で提供できる。</v>
          </cell>
          <cell r="I251" t="str">
            <v>-</v>
          </cell>
        </row>
        <row r="252">
          <cell r="A252">
            <v>252</v>
          </cell>
          <cell r="H252" t="str">
            <v>提供できる治療・支援の内容を広報している。</v>
          </cell>
          <cell r="I252" t="str">
            <v>A/-</v>
          </cell>
        </row>
        <row r="253">
          <cell r="A253">
            <v>253</v>
          </cell>
          <cell r="H253" t="str">
            <v>小児がんへの治療及び支援を自施設もしくは連携する施設への紹介等で提供できる。</v>
          </cell>
          <cell r="I253" t="str">
            <v>-</v>
          </cell>
        </row>
        <row r="254">
          <cell r="A254">
            <v>254</v>
          </cell>
          <cell r="H254" t="str">
            <v>提供できる治療・支援の内容を広報している。</v>
          </cell>
          <cell r="I254" t="str">
            <v>A/-</v>
          </cell>
        </row>
        <row r="255">
          <cell r="A255">
            <v>255</v>
          </cell>
          <cell r="H255" t="str">
            <v>AYA世代のがんへの治療及び支援を自施設もしくは連携する施設への紹介等で提供できる。</v>
          </cell>
          <cell r="I255" t="str">
            <v>-</v>
          </cell>
        </row>
        <row r="256">
          <cell r="A256">
            <v>256</v>
          </cell>
          <cell r="H256" t="str">
            <v>提供できる治療・支援の内容を広報している。</v>
          </cell>
          <cell r="I256" t="str">
            <v>A/-</v>
          </cell>
        </row>
        <row r="257">
          <cell r="A257">
            <v>257</v>
          </cell>
          <cell r="H257" t="str">
            <v>妊孕性温存療法を自施設もしくは連携する施設への紹介等で提供できる。</v>
          </cell>
          <cell r="I257" t="str">
            <v>-</v>
          </cell>
        </row>
        <row r="258">
          <cell r="A258">
            <v>258</v>
          </cell>
          <cell r="H258" t="str">
            <v>提供できる治療・支援の内容を広報している。</v>
          </cell>
          <cell r="I258" t="str">
            <v>A/-</v>
          </cell>
        </row>
        <row r="259">
          <cell r="A259">
            <v>259</v>
          </cell>
          <cell r="H259" t="str">
            <v>がんゲノム医療への治療及び支援を自施設もしくは連携する施設への紹介等で提供できる。</v>
          </cell>
          <cell r="I259" t="str">
            <v>-</v>
          </cell>
        </row>
        <row r="260">
          <cell r="A260">
            <v>260</v>
          </cell>
          <cell r="H260" t="str">
            <v>提供できる治療・支援の内容を広報している。</v>
          </cell>
          <cell r="I260" t="str">
            <v>A/-</v>
          </cell>
        </row>
        <row r="261">
          <cell r="A261">
            <v>261</v>
          </cell>
          <cell r="H261" t="str">
            <v>大規模災害や感染症の流行などにより自院の診療状況に変化が生じた場合には、速やかに情報公開をするよう努めている。</v>
          </cell>
          <cell r="I261" t="str">
            <v>A</v>
          </cell>
        </row>
        <row r="262">
          <cell r="A262">
            <v>262</v>
          </cell>
          <cell r="E262" t="str">
            <v>②</v>
          </cell>
          <cell r="H262" t="str">
            <v>当該がん医療圏内のがん診療に関する情報について、病院ホームページ等でわかりやすく広報している。</v>
          </cell>
          <cell r="I262" t="str">
            <v>A</v>
          </cell>
        </row>
        <row r="263">
          <cell r="A263">
            <v>263</v>
          </cell>
          <cell r="H263" t="str">
            <v>特に、我が国に多いがんの中で、自施設で対応しない診療内容についての連携先や集学的治療等が終了した後のフォローアップについて地域で連携する医療機関等の情報提供を行っている。</v>
          </cell>
          <cell r="I263" t="str">
            <v>A</v>
          </cell>
        </row>
        <row r="264">
          <cell r="A264">
            <v>264</v>
          </cell>
          <cell r="E264" t="str">
            <v>③</v>
          </cell>
          <cell r="H264" t="str">
            <v>地域を対象として、緩和ケアやがん教育、患者向け・一般向けのガイドラインの活用法等に関する普及啓発に努めている。</v>
          </cell>
          <cell r="I264" t="str">
            <v>A</v>
          </cell>
        </row>
        <row r="265">
          <cell r="A265">
            <v>265</v>
          </cell>
          <cell r="E265" t="str">
            <v>④</v>
          </cell>
          <cell r="H265" t="str">
            <v>参加中の治験についてその対象であるがんの種類及び薬剤名等を広報している。</v>
          </cell>
          <cell r="I265" t="str">
            <v>A</v>
          </cell>
        </row>
        <row r="266">
          <cell r="A266">
            <v>266</v>
          </cell>
          <cell r="E266" t="str">
            <v>⑤</v>
          </cell>
          <cell r="H266" t="str">
            <v>患者に対して治験も含めた医薬品等の臨床研究、先進医療、患者申出療養等に関する適切な情報提供を行うとともに、必要に応じて適切な医療機関に紹介している。</v>
          </cell>
          <cell r="I266" t="str">
            <v>A</v>
          </cell>
          <cell r="K266" t="str">
            <v>別紙17に詳細を記載してください。</v>
          </cell>
        </row>
        <row r="267">
          <cell r="A267">
            <v>267</v>
          </cell>
          <cell r="E267" t="str">
            <v>⑥</v>
          </cell>
          <cell r="H267" t="str">
            <v>がん教育について、当該がん医療圏における学校や職域より依頼があった際には、外部講師として診療従事者を派遣し、がんに関する正しい知識の普及啓発に努めている。</v>
          </cell>
          <cell r="I267" t="str">
            <v>A</v>
          </cell>
        </row>
        <row r="268">
          <cell r="A268">
            <v>268</v>
          </cell>
          <cell r="H268" t="str">
            <v>がん教育の実施に当たっては、児童生徒が当事者である場合や、身近にがん患者を持つ場合等があることを踏まえ、対象者へ十分な配慮を行っている。</v>
          </cell>
          <cell r="I268" t="str">
            <v>A</v>
          </cell>
        </row>
        <row r="269">
          <cell r="A269">
            <v>269</v>
          </cell>
          <cell r="C269" t="str">
            <v>６</v>
          </cell>
          <cell r="D269" t="str">
            <v>臨床研究及び調査研究</v>
          </cell>
        </row>
        <row r="270">
          <cell r="A270">
            <v>270</v>
          </cell>
          <cell r="D270" t="str">
            <v>（１）</v>
          </cell>
          <cell r="H270" t="str">
            <v>政策的公衆衛生的に必要性の高い調査研究に協力している。</v>
          </cell>
          <cell r="I270" t="str">
            <v>A</v>
          </cell>
        </row>
        <row r="271">
          <cell r="A271">
            <v>271</v>
          </cell>
          <cell r="H271" t="str">
            <v>これらの研究の協力依頼に対応する窓口の連絡先を国立がん研究センターに登録する。</v>
          </cell>
          <cell r="I271" t="str">
            <v>A</v>
          </cell>
          <cell r="K271" t="str">
            <v>別紙18に記載してください。</v>
          </cell>
        </row>
        <row r="272">
          <cell r="A272">
            <v>272</v>
          </cell>
          <cell r="D272" t="str">
            <v>（２）</v>
          </cell>
          <cell r="H272" t="str">
            <v>治験を含む医薬品等の臨床研究を行う場合は、臨床研究コーディネーター（ＣＲＣ）を配置すること。</v>
          </cell>
        </row>
        <row r="273">
          <cell r="A273">
            <v>273</v>
          </cell>
          <cell r="H273" t="str">
            <v>治験を含む医薬品等の臨床研究を行っている。</v>
          </cell>
          <cell r="I273" t="str">
            <v>-</v>
          </cell>
        </row>
        <row r="274">
          <cell r="A274">
            <v>274</v>
          </cell>
          <cell r="H274" t="str">
            <v>臨床研究コーディネーターを配置している。</v>
          </cell>
          <cell r="I274" t="str">
            <v>A/-</v>
          </cell>
          <cell r="K274" t="str">
            <v>273が"はい"の場合は要件区分がAになります。</v>
          </cell>
        </row>
        <row r="275">
          <cell r="A275">
            <v>275</v>
          </cell>
          <cell r="H275" t="str">
            <v>臨床研究コーディネーターとして勤務している者の人数</v>
          </cell>
          <cell r="I275" t="str">
            <v>A/-</v>
          </cell>
        </row>
        <row r="276">
          <cell r="A276">
            <v>276</v>
          </cell>
          <cell r="H276" t="str">
            <v>治験を除く医薬品等の臨床研究を行う場合は、臨床研究法に則った体制を整備すること。</v>
          </cell>
        </row>
        <row r="277">
          <cell r="A277">
            <v>277</v>
          </cell>
          <cell r="H277" t="str">
            <v>治験を除く医薬品等の臨床研究を行っている。</v>
          </cell>
          <cell r="I277" t="str">
            <v>-</v>
          </cell>
        </row>
        <row r="278">
          <cell r="A278">
            <v>278</v>
          </cell>
          <cell r="H278" t="str">
            <v>臨床研究法に則った体制を整備している。</v>
          </cell>
          <cell r="I278" t="str">
            <v>A/-</v>
          </cell>
          <cell r="K278" t="str">
            <v>277が"はい"の場合は要件区分がAになります。</v>
          </cell>
        </row>
        <row r="279">
          <cell r="A279">
            <v>279</v>
          </cell>
          <cell r="H279" t="str">
            <v>実施内容の広報等に努めている。</v>
          </cell>
          <cell r="I279" t="str">
            <v>A/-</v>
          </cell>
        </row>
        <row r="280">
          <cell r="A280">
            <v>280</v>
          </cell>
          <cell r="C280" t="str">
            <v>７</v>
          </cell>
          <cell r="D280" t="str">
            <v>医療の質の改善の取組及び安全管理</v>
          </cell>
        </row>
        <row r="281">
          <cell r="A281">
            <v>281</v>
          </cell>
          <cell r="D281" t="str">
            <v>（１）</v>
          </cell>
          <cell r="H281" t="str">
            <v>自施設の診療機能や診療実績、地域連携に関する実績や活動状況の他、がん患者の療養生活の質について把握・評価し、課題認識を院内の関係者で共有した上で、組織的な改善策を講じている。</v>
          </cell>
          <cell r="I281" t="str">
            <v>A</v>
          </cell>
          <cell r="K281" t="str">
            <v>別紙19に詳細を記載してください。</v>
          </cell>
        </row>
        <row r="282">
          <cell r="A282">
            <v>282</v>
          </cell>
          <cell r="H282" t="str">
            <v>その際にはQuality Indicatorを利用するなどして、ＰＤＣＡサイクルが確保できるよう工夫をしている。</v>
          </cell>
          <cell r="I282" t="str">
            <v>A</v>
          </cell>
          <cell r="K282" t="str">
            <v>別紙19に詳細を記載してください。</v>
          </cell>
        </row>
        <row r="283">
          <cell r="A283">
            <v>283</v>
          </cell>
          <cell r="D283" t="str">
            <v>（２）</v>
          </cell>
          <cell r="H283" t="str">
            <v>医療法等に基づく医療安全にかかる適切な体制を確保している。</v>
          </cell>
          <cell r="I283" t="str">
            <v>A</v>
          </cell>
          <cell r="K283" t="str">
            <v>別紙20に詳細を記載してください。</v>
          </cell>
        </row>
        <row r="284">
          <cell r="A284">
            <v>284</v>
          </cell>
          <cell r="D284" t="str">
            <v>（３）</v>
          </cell>
          <cell r="H284" t="str">
            <v>日本医療機能評価機構の審査等の第三者による評価を受けている。</v>
          </cell>
          <cell r="I284" t="str">
            <v>A</v>
          </cell>
          <cell r="K284" t="str">
            <v>別紙20に詳細を記載してください。</v>
          </cell>
        </row>
        <row r="285">
          <cell r="A285">
            <v>285</v>
          </cell>
          <cell r="H285" t="str">
            <v>第三者の名称</v>
          </cell>
          <cell r="I285" t="str">
            <v>-</v>
          </cell>
        </row>
        <row r="286">
          <cell r="A286">
            <v>286</v>
          </cell>
          <cell r="H286" t="str">
            <v>直近で評価を受けたタイミング（YYYY/MM）</v>
          </cell>
          <cell r="I286" t="str">
            <v>-</v>
          </cell>
        </row>
        <row r="287">
          <cell r="A287">
            <v>287</v>
          </cell>
          <cell r="C287" t="str">
            <v>８</v>
          </cell>
          <cell r="D287" t="str">
            <v>グループ指定</v>
          </cell>
        </row>
        <row r="288">
          <cell r="A288">
            <v>288</v>
          </cell>
          <cell r="H288" t="str">
            <v>地域がん診療病院とグループ指定を受ける場合には、以下の体制を整備すること等によりグループ指定を受ける地域がん診療病院と協働して当該地域におけるがん診療等の提供体制を確保すること。</v>
          </cell>
        </row>
        <row r="289">
          <cell r="A289">
            <v>289</v>
          </cell>
          <cell r="H289" t="str">
            <v>地域がん診療病院とのグループ指定を受けている。</v>
          </cell>
          <cell r="I289" t="str">
            <v>-</v>
          </cell>
          <cell r="K289" t="str">
            <v>別紙27に詳細を記載してください。</v>
          </cell>
        </row>
        <row r="290">
          <cell r="A290">
            <v>290</v>
          </cell>
          <cell r="D290" t="str">
            <v>（１）</v>
          </cell>
          <cell r="H290" t="str">
            <v>連携協力により手術療法、放射線療法、薬物療法を提供する体制を整備している。</v>
          </cell>
          <cell r="I290" t="str">
            <v>A/-</v>
          </cell>
        </row>
        <row r="291">
          <cell r="A291">
            <v>291</v>
          </cell>
          <cell r="D291" t="str">
            <v>（２）</v>
          </cell>
          <cell r="H291" t="str">
            <v>標準的な薬物療法を提供するためのレジメンの審査等における支援を行っている。</v>
          </cell>
          <cell r="I291" t="str">
            <v>A/-</v>
          </cell>
        </row>
        <row r="292">
          <cell r="A292">
            <v>292</v>
          </cell>
          <cell r="D292" t="str">
            <v>（３）</v>
          </cell>
          <cell r="H292" t="str">
            <v>確実な連携体制を確保するための定期的な合同カンファレンスの開催を行っている。</v>
          </cell>
          <cell r="I292" t="str">
            <v>A/-</v>
          </cell>
        </row>
        <row r="293">
          <cell r="A293">
            <v>293</v>
          </cell>
          <cell r="D293" t="str">
            <v>（４）</v>
          </cell>
          <cell r="H293" t="str">
            <v>連携協力により相談支援や緩和ケアを充実させる体制を整備している。</v>
          </cell>
          <cell r="I293" t="str">
            <v>A/-</v>
          </cell>
        </row>
        <row r="294">
          <cell r="A294">
            <v>294</v>
          </cell>
          <cell r="D294" t="str">
            <v>（５）</v>
          </cell>
          <cell r="H294" t="str">
            <v>診療機能確保のための支援等に関する人材交流の計画策定及び実行の体制を整備している。</v>
          </cell>
          <cell r="I294" t="str">
            <v>A/-</v>
          </cell>
        </row>
        <row r="295">
          <cell r="A295">
            <v>295</v>
          </cell>
          <cell r="D295" t="str">
            <v>（６）</v>
          </cell>
          <cell r="H295" t="str">
            <v>診療機能確保のための診療情報の共有体制を整備している。</v>
          </cell>
          <cell r="I295" t="str">
            <v>A/-</v>
          </cell>
        </row>
        <row r="296">
          <cell r="A296">
            <v>296</v>
          </cell>
          <cell r="D296" t="str">
            <v>（７）</v>
          </cell>
          <cell r="H296" t="str">
            <v>病院ホームページ、パンフレット等による連携先の地域がん診療病院名やその連携内容、連携実績等についてわかりやすく広報している。</v>
          </cell>
          <cell r="I296" t="str">
            <v>A/-</v>
          </cell>
        </row>
        <row r="297">
          <cell r="A297">
            <v>297</v>
          </cell>
          <cell r="B297" t="str">
            <v>Ⅲ</v>
          </cell>
          <cell r="C297" t="str">
            <v>特定機能病院を地域がん診療連携拠点病院として指定する場合の指定要件について</v>
          </cell>
        </row>
        <row r="298">
          <cell r="A298">
            <v>298</v>
          </cell>
          <cell r="H298" t="str">
            <v>医療法第４条の２に基づく特定機能病院を地域拠点病院として指定する場合には、当該医療機関はⅡの地域拠点病院の指定要件に加え、他の拠点病院等に対する医師の派遣や人材育成による診療支援に積極的に取り組み、その観点から都道府県協議会にも積極的に参画すること。</v>
          </cell>
        </row>
        <row r="299">
          <cell r="A299">
            <v>299</v>
          </cell>
          <cell r="H299" t="str">
            <v>他の拠点病院等に対する医師の派遣や人材育成による診療支援に積極的に取り組んでいる。</v>
          </cell>
          <cell r="I299" t="str">
            <v>-</v>
          </cell>
        </row>
        <row r="300">
          <cell r="A300">
            <v>300</v>
          </cell>
          <cell r="H300" t="str">
            <v>他の拠点病院等に対する医師の派遣や人材育成による診療支援に関する観点を念頭に、都道府県協議会に積極的に参画している。</v>
          </cell>
          <cell r="I300" t="str">
            <v>-</v>
          </cell>
        </row>
        <row r="301">
          <cell r="A301">
            <v>301</v>
          </cell>
          <cell r="B301" t="str">
            <v>Ⅳ</v>
          </cell>
          <cell r="C301" t="str">
            <v>都道府県がん診療連携拠点病院の指定要件について</v>
          </cell>
        </row>
        <row r="302">
          <cell r="A302">
            <v>302</v>
          </cell>
          <cell r="C302" t="str">
            <v>１</v>
          </cell>
          <cell r="D302" t="str">
            <v>都道府県における診療機能強化に向けた要件</v>
          </cell>
        </row>
        <row r="303">
          <cell r="A303">
            <v>303</v>
          </cell>
          <cell r="D303" t="str">
            <v>（１）</v>
          </cell>
          <cell r="H303" t="str">
            <v>当該都道府県においてがん医療に携わる専門的な知識及び技能を有する医師・薬剤師・看護師等を対象とした研修を実施している。</v>
          </cell>
          <cell r="I303" t="str">
            <v>-</v>
          </cell>
        </row>
        <row r="304">
          <cell r="A304">
            <v>304</v>
          </cell>
          <cell r="D304" t="str">
            <v>（２）</v>
          </cell>
          <cell r="H304" t="str">
            <v>当該都道府県の拠点病院等及び地域におけるがん医療を担う者に対し、情報提供、症例相談及び診療支援を行っている。</v>
          </cell>
          <cell r="I304" t="str">
            <v>-</v>
          </cell>
        </row>
        <row r="305">
          <cell r="A305">
            <v>305</v>
          </cell>
          <cell r="D305" t="str">
            <v>（３）</v>
          </cell>
          <cell r="H305" t="str">
            <v>都道府県協議会の事務局として、主体的に協議会運営を行っている。</v>
          </cell>
          <cell r="I305" t="str">
            <v>-</v>
          </cell>
          <cell r="K305" t="str">
            <v>・別紙28に詳細を記載してください、
・別添資料で、都道府県協議会の議題や議事録等、議論の内容がわかる資料を添付してください。</v>
          </cell>
        </row>
        <row r="306">
          <cell r="A306">
            <v>306</v>
          </cell>
          <cell r="H306" t="str">
            <v>都道府県協議会の開催回数（期間：令和３年４月１日～令和４年３月31日）</v>
          </cell>
          <cell r="I306" t="str">
            <v>-</v>
          </cell>
        </row>
        <row r="307">
          <cell r="A307">
            <v>307</v>
          </cell>
          <cell r="C307" t="str">
            <v>２</v>
          </cell>
          <cell r="D307" t="str">
            <v>都道府県における相談支援機能強化に向けた要件</v>
          </cell>
        </row>
        <row r="308">
          <cell r="A308">
            <v>308</v>
          </cell>
          <cell r="D308" t="str">
            <v>（１）</v>
          </cell>
          <cell r="H308" t="str">
            <v>相談支援業務として、都道府県内の医療機関で実施されるがんに関する臨床試験について情報提供に努めている。</v>
          </cell>
          <cell r="I308" t="str">
            <v>-</v>
          </cell>
        </row>
        <row r="309">
          <cell r="A309">
            <v>309</v>
          </cell>
          <cell r="D309" t="str">
            <v>（２）</v>
          </cell>
          <cell r="H309" t="str">
            <v>がん相談支援センターに国立がん研究センターによるがん相談支援センター相談員基礎研修（１）～（３）を修了した専従の相談支援に携わる者を２人以上配置している。</v>
          </cell>
          <cell r="I309" t="str">
            <v>-</v>
          </cell>
          <cell r="K309" t="str">
            <v>217に数字を入力すると、自動的に判定されます。（手動での入力は不要です。）</v>
          </cell>
        </row>
        <row r="310">
          <cell r="A310">
            <v>310</v>
          </cell>
          <cell r="H310" t="str">
            <v>相談支援に携わる者のうち、少なくとも１人は国立がん研究センターによる相談員指導者研修を修了している。</v>
          </cell>
          <cell r="I310" t="str">
            <v>-</v>
          </cell>
        </row>
        <row r="311">
          <cell r="A311">
            <v>311</v>
          </cell>
          <cell r="H311" t="str">
            <v>相談支援に携わる者のうち、国立がん研究センターによる相談員指導者研修を修了している者の人数</v>
          </cell>
          <cell r="I311" t="str">
            <v>-</v>
          </cell>
          <cell r="K311" t="str">
            <v>一人以上</v>
          </cell>
        </row>
        <row r="312">
          <cell r="A312">
            <v>312</v>
          </cell>
          <cell r="D312" t="str">
            <v>（３）</v>
          </cell>
          <cell r="H312" t="str">
            <v>外来初診時から治療開始までを目途に、がん患者及びその家族が必ず一度はがん相談支援センターを訪問（必ずしも具体的な相談を伴わない、場所等の確認も含む）することができる体制を整備している。</v>
          </cell>
          <cell r="I312" t="str">
            <v>-</v>
          </cell>
          <cell r="K312" t="str">
            <v>別紙13に詳細を記載してください。</v>
          </cell>
        </row>
        <row r="313">
          <cell r="A313">
            <v>313</v>
          </cell>
          <cell r="H313" t="str">
            <v>緩和ケアセンターとの連携を図り、がん患者とその家族に対して、緩和ケアに関する高次の相談支援を提供する体制を確保している。</v>
          </cell>
          <cell r="I313" t="str">
            <v>-</v>
          </cell>
        </row>
        <row r="314">
          <cell r="A314">
            <v>314</v>
          </cell>
          <cell r="D314" t="str">
            <v>（４）</v>
          </cell>
          <cell r="H314" t="str">
            <v>当該都道府県の拠点病院等の相談支援に携わる者に対する継続的かつ系統的な研修を行っている。</v>
          </cell>
          <cell r="I314" t="str">
            <v>-</v>
          </cell>
        </row>
        <row r="315">
          <cell r="A315">
            <v>315</v>
          </cell>
          <cell r="C315" t="str">
            <v>３</v>
          </cell>
          <cell r="D315" t="str">
            <v>都道府県拠点病院の診療機能強化に向けた要件</v>
          </cell>
        </row>
        <row r="316">
          <cell r="A316">
            <v>316</v>
          </cell>
          <cell r="D316" t="str">
            <v>（１）</v>
          </cell>
          <cell r="H316" t="str">
            <v>当該都道府県における緩和ケア提供体制の中心として、緩和ケアチーム、緩和ケア外来、緩和ケア病棟等を有機的に統合する緩和ケアセンターを整備し、当該緩和ケアセンターを組織上明確に位置づけている。（緩和ケアセンターは、緩和ケアチームが主体となり以下の活動を行い、専門的緩和ケアを提供する院内拠点組織とする。）</v>
          </cell>
          <cell r="I316" t="str">
            <v>-</v>
          </cell>
          <cell r="K316" t="str">
            <v>別紙21に詳細を記載してください。</v>
          </cell>
        </row>
        <row r="317">
          <cell r="A317">
            <v>317</v>
          </cell>
          <cell r="E317" t="str">
            <v>①</v>
          </cell>
          <cell r="H317" t="str">
            <v>がん看護に関する専門資格を有する看護師等による定期的ながん患者カウンセリングを行っている。</v>
          </cell>
          <cell r="I317" t="str">
            <v>-</v>
          </cell>
          <cell r="K317" t="str">
            <v>別紙12に詳細を記載してください。</v>
          </cell>
        </row>
        <row r="318">
          <cell r="A318">
            <v>318</v>
          </cell>
          <cell r="E318" t="str">
            <v>②</v>
          </cell>
          <cell r="H318" t="str">
            <v xml:space="preserve">看護カンファレンスを週１回程度開催し、患者とその家族の苦痛に関する情報を外来や病棟看護師等と共有している。 </v>
          </cell>
          <cell r="I318" t="str">
            <v>-</v>
          </cell>
        </row>
        <row r="319">
          <cell r="A319">
            <v>319</v>
          </cell>
          <cell r="E319" t="str">
            <v>③</v>
          </cell>
          <cell r="H319" t="str">
            <v>緊急緩和ケア病床を確保し、かかりつけ患者や連携協力リストを作成した在宅療養支援診療所等からの紹介患者を対象として、緊急入院体制を整備している。</v>
          </cell>
          <cell r="I319" t="str">
            <v>-</v>
          </cell>
        </row>
        <row r="320">
          <cell r="A320">
            <v>320</v>
          </cell>
          <cell r="E320" t="str">
            <v>④</v>
          </cell>
          <cell r="H320" t="str">
            <v>地域の病院や在宅療養支援診療所、ホスピス・緩和ケア病棟等の診療従事者と協働して、緩和ケアにおける連携協力に関するカンファレンスを月１回程度定期的に開催している。</v>
          </cell>
          <cell r="I320" t="str">
            <v>-</v>
          </cell>
        </row>
        <row r="321">
          <cell r="A321">
            <v>321</v>
          </cell>
          <cell r="E321" t="str">
            <v>⑤</v>
          </cell>
          <cell r="H321" t="str">
            <v>緩和ケアセンターの構成員が参加するカンファレンスを週１回以上の頻度で開催し、緩和ケアセンターの業務に関する情報共有や
検討を行っている。</v>
          </cell>
          <cell r="I321" t="str">
            <v>-</v>
          </cell>
        </row>
        <row r="322">
          <cell r="A322">
            <v>322</v>
          </cell>
          <cell r="E322" t="str">
            <v>⑥</v>
          </cell>
          <cell r="H322" t="str">
            <v>緩和ケアセンターは、都道府県と協力する等により、都道府県内の各拠点病院等が、緩和ケア提供体制の質的な向上や、地域単位の緩和ケアに関する取組について検討できるように、支援を行っている。</v>
          </cell>
          <cell r="I322" t="str">
            <v>-</v>
          </cell>
        </row>
        <row r="323">
          <cell r="A323">
            <v>323</v>
          </cell>
          <cell r="E323" t="str">
            <v>⑦</v>
          </cell>
          <cell r="H323" t="str">
            <v>緩和ケアセンターには、Ⅱの２の（２）の①のオに規定する緩和ケアチームの医師に加えて、以下の専門的な知識及び技能を有する医師を配置している。</v>
          </cell>
          <cell r="I323" t="str">
            <v>-</v>
          </cell>
        </row>
        <row r="324">
          <cell r="A324">
            <v>324</v>
          </cell>
          <cell r="F324" t="str">
            <v>ア</v>
          </cell>
          <cell r="H324" t="str">
            <v>緩和ケアセンターの機能を統括する医師を緩和ケアセンター長として１人配置している。</v>
          </cell>
          <cell r="I324" t="str">
            <v>-</v>
          </cell>
        </row>
        <row r="325">
          <cell r="A325">
            <v>325</v>
          </cell>
          <cell r="H325" t="str">
            <v>当該医師については、常勤であり、かつ、院内において管理的立場の医師である。</v>
          </cell>
          <cell r="I325" t="str">
            <v>-</v>
          </cell>
        </row>
        <row r="326">
          <cell r="A326">
            <v>326</v>
          </cell>
          <cell r="F326" t="str">
            <v>イ</v>
          </cell>
          <cell r="H326" t="str">
            <v>緊急緩和ケア病床を担当する専門的な知識及び技能を有する常勤の医師を１人以上配置している。
（なお、Ⅱの２の（２）の①のオに規定する緩和ケアチームの医師との兼任を可とする。）</v>
          </cell>
          <cell r="I326" t="str">
            <v>-</v>
          </cell>
        </row>
        <row r="327">
          <cell r="A327">
            <v>327</v>
          </cell>
          <cell r="H327" t="str">
            <v>当該医師については、夜間休日等も必要時には主治医や当直担当医と連絡を取ることができる体制を整備している。</v>
          </cell>
          <cell r="I327" t="str">
            <v>-</v>
          </cell>
        </row>
        <row r="328">
          <cell r="A328">
            <v>328</v>
          </cell>
          <cell r="E328" t="str">
            <v>⑧</v>
          </cell>
          <cell r="H328" t="str">
            <v>緩和ケアセンターには、Ⅱの２の（２）の②のウからオに規定する緩和ケアチームの構成員に加えて、以下の専門的な知識及び技能を有する医師以外の診療従事者を配置している。</v>
          </cell>
          <cell r="I328" t="str">
            <v>-</v>
          </cell>
        </row>
        <row r="329">
          <cell r="A329">
            <v>329</v>
          </cell>
          <cell r="F329" t="str">
            <v>ア</v>
          </cell>
          <cell r="H329" t="str">
            <v>緩和ケアセンターの機能を管理・調整する、専従のジェネラルマネージャーを配置している。</v>
          </cell>
          <cell r="I329" t="str">
            <v>-</v>
          </cell>
        </row>
        <row r="330">
          <cell r="A330">
            <v>330</v>
          </cell>
          <cell r="H330" t="str">
            <v>ジェネラルマネージャーは、常勤であり、かつ院内において管理的立場にある看護師である。</v>
          </cell>
          <cell r="I330" t="str">
            <v>-</v>
          </cell>
        </row>
        <row r="331">
          <cell r="A331">
            <v>331</v>
          </cell>
          <cell r="H331" t="str">
            <v>当該看護師はがん看護に関する専門資格を有する者である。</v>
          </cell>
          <cell r="I331" t="str">
            <v>-</v>
          </cell>
        </row>
        <row r="332">
          <cell r="A332">
            <v>332</v>
          </cell>
          <cell r="F332" t="str">
            <v>イ</v>
          </cell>
          <cell r="H332" t="str">
            <v>アに規定するジェネラルマネージャーとは別に、専従かつ常勤の看護師を２人以上配置している。</v>
          </cell>
          <cell r="I332" t="str">
            <v>-</v>
          </cell>
        </row>
        <row r="333">
          <cell r="A333">
            <v>333</v>
          </cell>
          <cell r="H333" t="str">
            <v>当該看護師はがん看護に関する専門資格を有する者である。
（また、当該看護師はⅡの２の（２）の②のウに規定する看護師との兼任を可とする。）</v>
          </cell>
          <cell r="I333" t="str">
            <v>-</v>
          </cell>
        </row>
        <row r="334">
          <cell r="A334">
            <v>334</v>
          </cell>
          <cell r="F334" t="str">
            <v>ウ</v>
          </cell>
          <cell r="H334" t="str">
            <v>緩和ケアセンターの業務に協力する薬剤師を配置している。</v>
          </cell>
          <cell r="I334" t="str">
            <v>-</v>
          </cell>
        </row>
        <row r="335">
          <cell r="A335">
            <v>335</v>
          </cell>
          <cell r="H335" t="str">
            <v>当該薬剤師はがん薬物療法に関する専門資格を有する者である。
（また、当該薬剤師はⅡの２の（２）の②のエに規定する薬剤師との兼任を可とする。）</v>
          </cell>
          <cell r="I335" t="str">
            <v>-</v>
          </cell>
        </row>
        <row r="336">
          <cell r="A336">
            <v>336</v>
          </cell>
          <cell r="F336" t="str">
            <v>エ</v>
          </cell>
          <cell r="H336" t="str">
            <v>専任の緩和ケアセンターにおける相談支援業務に携わる者を１人以上配置している。
（また、当該者についてはがん相談支援センターの相談支援に携わる者との兼任および、がん相談支援センター内にて当該業務に従事することを可とする。）</v>
          </cell>
          <cell r="I336" t="str">
            <v>-</v>
          </cell>
        </row>
        <row r="337">
          <cell r="A337">
            <v>337</v>
          </cell>
          <cell r="F337" t="str">
            <v>オ</v>
          </cell>
          <cell r="H337" t="str">
            <v>ジェネラルマネージャーを中心に、歯科医師や医療心理に携わる者、理学療法士、管理栄養士、歯科衛生士等の
診療従事者が連携している。</v>
          </cell>
          <cell r="I337" t="str">
            <v>-</v>
          </cell>
        </row>
        <row r="338">
          <cell r="A338">
            <v>338</v>
          </cell>
          <cell r="B338" t="str">
            <v>Ⅴ</v>
          </cell>
          <cell r="C338" t="str">
            <v>特定領域がん診療連携拠点病院の指定要件について</v>
          </cell>
        </row>
        <row r="339">
          <cell r="A339">
            <v>339</v>
          </cell>
          <cell r="C339" t="str">
            <v>１</v>
          </cell>
          <cell r="H339" t="str">
            <v>特定のがんについて、集学的治療等を提供する体制を有している。</v>
          </cell>
          <cell r="I339" t="str">
            <v>-</v>
          </cell>
          <cell r="K339" t="str">
            <v>別紙22に詳細を記載してください。</v>
          </cell>
        </row>
        <row r="340">
          <cell r="A340">
            <v>340</v>
          </cell>
          <cell r="H340" t="str">
            <v>集学的治療等を提供する体制を有する、具体的ながん種について記載してください。</v>
          </cell>
          <cell r="I340" t="str">
            <v>-</v>
          </cell>
        </row>
        <row r="341">
          <cell r="A341">
            <v>341</v>
          </cell>
          <cell r="H341" t="str">
            <v>標準的治療等がん患者の状態に応じた適切な治療を提供している。</v>
          </cell>
          <cell r="I341" t="str">
            <v>-</v>
          </cell>
        </row>
        <row r="342">
          <cell r="A342">
            <v>342</v>
          </cell>
          <cell r="H342" t="str">
            <v>当該がんについて当該都道府県内で最も多くの患者を診療している。</v>
          </cell>
          <cell r="I342" t="str">
            <v>-</v>
          </cell>
        </row>
        <row r="343">
          <cell r="A343">
            <v>343</v>
          </cell>
          <cell r="C343" t="str">
            <v>２</v>
          </cell>
          <cell r="H343" t="str">
            <v>Ⅱに規定する地域拠点病院の指定要件を満たしている。</v>
          </cell>
          <cell r="I343" t="str">
            <v>-</v>
          </cell>
          <cell r="K343" t="str">
            <v>12～296に関して、区分Aの要件に未充足がない場合に”はい”を選択してください。</v>
          </cell>
        </row>
        <row r="344">
          <cell r="A344">
            <v>344</v>
          </cell>
          <cell r="C344" t="str">
            <v>３</v>
          </cell>
          <cell r="H344" t="str">
            <v>緊急対応が必要な患者や合併症を持ち高度な管理が必要な患者に対して拠点病院等と連携し適切ながん医療の提供を行っている。</v>
          </cell>
          <cell r="I344" t="str">
            <v>-</v>
          </cell>
          <cell r="K344" t="str">
            <v>別紙23に詳細を記載してください。</v>
          </cell>
        </row>
        <row r="345">
          <cell r="A345">
            <v>345</v>
          </cell>
          <cell r="C345" t="str">
            <v>４</v>
          </cell>
          <cell r="H345" t="str">
            <v>特定領域における高い診療技術や知識を共有する観点から、拠点病院等との人材交流、合同のカンファレンス、診療業務や相談支援業務における情報共有等を行うよう努めている。</v>
          </cell>
          <cell r="I345" t="str">
            <v>-</v>
          </cell>
          <cell r="K345" t="str">
            <v>別紙24に詳細を記載してください。</v>
          </cell>
        </row>
        <row r="346">
          <cell r="A346">
            <v>346</v>
          </cell>
          <cell r="B346" t="str">
            <v>Ⅵ</v>
          </cell>
          <cell r="C346" t="str">
            <v>地域がん診療病院の指定要件について</v>
          </cell>
        </row>
        <row r="347">
          <cell r="A347">
            <v>347</v>
          </cell>
          <cell r="C347" t="str">
            <v>１</v>
          </cell>
          <cell r="D347" t="str">
            <v>都道府県協議会における役割</v>
          </cell>
        </row>
        <row r="348">
          <cell r="A348">
            <v>348</v>
          </cell>
          <cell r="H348" t="str">
            <v>各都道府県の他の拠点病院等と協働して都道府県協議会を設置し、その運営に主体的に参画すること。</v>
          </cell>
          <cell r="I348" t="str">
            <v>-</v>
          </cell>
        </row>
        <row r="349">
          <cell r="A349">
            <v>349</v>
          </cell>
          <cell r="H349" t="str">
            <v>その際、各がん医療圏におけるがん医療の質を向上させるため、当該がん医療圏を代表して都道府県協議会の運営にあたるとともに、都道府県協議会の方針に沿って各がん医療圏におけるがん医療が適切に提供されるよう努めること。</v>
          </cell>
          <cell r="I349" t="str">
            <v>-</v>
          </cell>
        </row>
        <row r="350">
          <cell r="A350">
            <v>350</v>
          </cell>
          <cell r="C350" t="str">
            <v>２</v>
          </cell>
          <cell r="D350" t="str">
            <v>診療体制</v>
          </cell>
        </row>
        <row r="351">
          <cell r="A351">
            <v>351</v>
          </cell>
          <cell r="D351" t="str">
            <v>（１）</v>
          </cell>
          <cell r="E351" t="str">
            <v>診療機能</v>
          </cell>
        </row>
        <row r="352">
          <cell r="A352">
            <v>352</v>
          </cell>
          <cell r="E352" t="str">
            <v>①</v>
          </cell>
          <cell r="F352" t="str">
            <v>集学的治療等の提供体制及び標準的治療等の提供</v>
          </cell>
        </row>
        <row r="353">
          <cell r="A353">
            <v>353</v>
          </cell>
          <cell r="F353" t="str">
            <v>ア</v>
          </cell>
          <cell r="H353" t="str">
            <v>我が国に多いがんを中心として、グループ指定を受けるがん診療連携拠点病院と連携して集学的治療等を提供する体制を有するとともに、標準的治療等がん患者の状態に応じた適切な治療を提供している。</v>
          </cell>
          <cell r="I353" t="str">
            <v>-</v>
          </cell>
          <cell r="K353" t="str">
            <v>別紙25に詳細を記載してください。</v>
          </cell>
        </row>
        <row r="354">
          <cell r="A354">
            <v>354</v>
          </cell>
          <cell r="F354" t="str">
            <v>イ　</v>
          </cell>
          <cell r="H354" t="str">
            <v>確実な連携体制を確保するため、グループ指定を受けるがん診療連携拠点病院と定期的な合同のカンファレンスを開催している。</v>
          </cell>
          <cell r="I354" t="str">
            <v>-</v>
          </cell>
        </row>
        <row r="355">
          <cell r="A355">
            <v>355</v>
          </cell>
          <cell r="F355" t="str">
            <v>ウ　</v>
          </cell>
          <cell r="H355" t="str">
            <v>医師からの診断結果、病状の説明時や治療方針の決定時には、以下の体制を整備している。</v>
          </cell>
          <cell r="I355" t="str">
            <v>-</v>
          </cell>
        </row>
        <row r="356">
          <cell r="A356">
            <v>356</v>
          </cell>
          <cell r="G356" t="str">
            <v>ⅰ　</v>
          </cell>
          <cell r="H356" t="str">
            <v>患者とその家族の希望を踏まえ、看護師や公認心理師等が同席している。</v>
          </cell>
          <cell r="I356" t="str">
            <v>-</v>
          </cell>
        </row>
        <row r="357">
          <cell r="A357">
            <v>357</v>
          </cell>
          <cell r="G357" t="str">
            <v>ⅱ　</v>
          </cell>
          <cell r="H357" t="str">
            <v>治療プロセス全体に関して、患者とともに考えながら方針を決定している。</v>
          </cell>
          <cell r="I357" t="str">
            <v>-</v>
          </cell>
        </row>
        <row r="358">
          <cell r="A358">
            <v>358</v>
          </cell>
          <cell r="G358" t="str">
            <v>ⅲ　</v>
          </cell>
          <cell r="H358" t="str">
            <v>標準治療として複数の診療科が関与する選択肢がある場合に、その知見のある診療科の受診ができる体制を確保している。</v>
          </cell>
          <cell r="I358" t="str">
            <v>-</v>
          </cell>
        </row>
        <row r="359">
          <cell r="A359">
            <v>359</v>
          </cell>
          <cell r="F359" t="str">
            <v>エ　</v>
          </cell>
          <cell r="H359" t="str">
            <v>診療機能確保のための支援等に関し、グループ指定を受けるがん診療連携拠点病院との人材交流計画を策定・実行している。</v>
          </cell>
          <cell r="I359" t="str">
            <v>-</v>
          </cell>
          <cell r="K359" t="str">
            <v>別紙26に詳細を記載してください。</v>
          </cell>
        </row>
        <row r="360">
          <cell r="A360">
            <v>360</v>
          </cell>
          <cell r="H360" t="str">
            <v>特に、集学的治療等を提供することが困難な場合における専門的な知識及び技能を有する医師等の定期的な派遣の依頼、専門外来の設置等に努めている。</v>
          </cell>
          <cell r="I360" t="str">
            <v>-</v>
          </cell>
          <cell r="K360" t="str">
            <v>別紙３に詳細を記載してください。</v>
          </cell>
        </row>
        <row r="361">
          <cell r="A361">
            <v>361</v>
          </cell>
          <cell r="F361" t="str">
            <v>オ　</v>
          </cell>
          <cell r="H361" t="str">
            <v>がん患者の病態に応じたより適切ながん医療を提供できるよう以下のカンファレンスをそれぞれ必要に応じて定期的に開催している。</v>
          </cell>
          <cell r="I361" t="str">
            <v>-</v>
          </cell>
        </row>
        <row r="362">
          <cell r="A362">
            <v>362</v>
          </cell>
          <cell r="G362" t="str">
            <v>ⅰ　</v>
          </cell>
          <cell r="H362" t="str">
            <v>個別もしくは少数の診療科の医師を主体とした日常的なカンファレンス</v>
          </cell>
          <cell r="I362" t="str">
            <v>-</v>
          </cell>
          <cell r="K362" t="str">
            <v>各診療科で日常的に開催している場合は”はい”を選択してください。</v>
          </cell>
        </row>
        <row r="363">
          <cell r="A363">
            <v>363</v>
          </cell>
          <cell r="G363" t="str">
            <v>ⅱ　</v>
          </cell>
          <cell r="H363" t="str">
            <v>個別もしくは少数の診療科の医師に加え、看護師、薬剤師、必要に応じて公認心理師や緩和ケアチームを代表する者などを加えた、症例への対応方針を検討するカンファレンス</v>
          </cell>
          <cell r="I363" t="str">
            <v>-</v>
          </cell>
          <cell r="K363" t="str">
            <v>各診療科で日常的に開催している場合は”はい”を選択してください。</v>
          </cell>
        </row>
        <row r="364">
          <cell r="A364">
            <v>364</v>
          </cell>
          <cell r="G364" t="str">
            <v>ⅲ　</v>
          </cell>
          <cell r="H364" t="str">
            <v>手術、放射線診断、放射線治療、薬物療法、病理診断及び緩和ケア等に携わる専門的な知識及び技能を有する医師とその他の専門を異にする医師等による、骨転移・原発不明がん・希少がんなどに関して臓器横断的にがん患者の診断及び治療方針等を意見交換・共有・検討・確認等するためのカンファレンス</v>
          </cell>
          <cell r="I364" t="str">
            <v>-</v>
          </cell>
          <cell r="K364" t="str">
            <v>・一ヶ月当たりの開催回数を記載してください。（●回/月）
・詳細を別紙４に記載してください。</v>
          </cell>
        </row>
        <row r="365">
          <cell r="A365">
            <v>365</v>
          </cell>
          <cell r="G365" t="str">
            <v>ⅳ</v>
          </cell>
          <cell r="H365" t="str">
            <v>臨床倫理的、社会的な問題を解決するための、具体的な事例に則した患者支援の充実や多職種間の連携強化を目的とした院内全体の多職種によるカンファレンス</v>
          </cell>
          <cell r="I365" t="str">
            <v>-</v>
          </cell>
          <cell r="K365" t="str">
            <v>・一ヶ月当たりの開催回数を記載してください。（●回/月）
・詳細を別紙４に記載してください。</v>
          </cell>
        </row>
        <row r="366">
          <cell r="A366">
            <v>366</v>
          </cell>
          <cell r="H366" t="str">
            <v>ⅳのカンファレンスを定期的に開催している。</v>
          </cell>
          <cell r="I366" t="str">
            <v>-</v>
          </cell>
        </row>
        <row r="367">
          <cell r="A367">
            <v>367</v>
          </cell>
          <cell r="H367" t="str">
            <v>検討した内容について、診療録に記録の上、関係者間で共有している。</v>
          </cell>
          <cell r="I367" t="str">
            <v>-</v>
          </cell>
        </row>
        <row r="368">
          <cell r="A368">
            <v>368</v>
          </cell>
          <cell r="F368" t="str">
            <v>カ　</v>
          </cell>
          <cell r="H368" t="str">
            <v>院内の緩和ケアチーム、口腔ケアチーム、栄養サポートチーム、感染防止対策チーム等の専門チームへ、医師だけではなく、看護師や薬剤師等、他の診療従事者からも介入依頼ができる体制を整備している。</v>
          </cell>
          <cell r="I368" t="str">
            <v>-</v>
          </cell>
        </row>
        <row r="369">
          <cell r="A369">
            <v>369</v>
          </cell>
          <cell r="F369" t="str">
            <v>キ　</v>
          </cell>
          <cell r="H369" t="str">
            <v>保険適用外の免疫療法等について、治験、先進医療、臨床研究法で定める特定臨床研究または再生医療等の安全性の確保等に関する法律に基づき提供される再生医療等の枠組み以外の形では、実施・推奨していない。</v>
          </cell>
          <cell r="I369" t="str">
            <v>-</v>
          </cell>
        </row>
        <row r="370">
          <cell r="A370">
            <v>370</v>
          </cell>
          <cell r="H370" t="str">
            <v>保険適用外の免疫療法等について、提供または推奨している場合は、上記のどの枠組みに該当するか明記すること。</v>
          </cell>
          <cell r="I370" t="str">
            <v>-</v>
          </cell>
        </row>
        <row r="371">
          <cell r="A371">
            <v>371</v>
          </cell>
          <cell r="E371" t="str">
            <v>②</v>
          </cell>
          <cell r="F371" t="str">
            <v>手術療法、放射線療法、薬物療法の提供体制の特記事項</v>
          </cell>
        </row>
        <row r="372">
          <cell r="A372">
            <v>372</v>
          </cell>
          <cell r="H372" t="str">
            <v>集学的治療等を適切に提供できる体制を整備する上で、適宜グループ指定を受けるがん診療連携拠点病院との連携により
特に以下に対応すること。</v>
          </cell>
        </row>
        <row r="373">
          <cell r="A373">
            <v>373</v>
          </cell>
          <cell r="F373" t="str">
            <v>ア</v>
          </cell>
          <cell r="H373" t="str">
            <v>我が国に多いがんに対する手術のうち、提供が困難であるものについてはグループ指定を受けるがん診療連携拠点病院との連携により提供できる体制を整備している。</v>
          </cell>
          <cell r="I373" t="str">
            <v>-</v>
          </cell>
        </row>
        <row r="374">
          <cell r="A374">
            <v>374</v>
          </cell>
          <cell r="F374" t="str">
            <v>イ</v>
          </cell>
          <cell r="H374" t="str">
            <v>グループ指定を受けるがん診療連携拠点病院と連携することにより術中迅速病理診断を提供できる体制を整備している。
（なお、当該体制は遠隔病理診断でも可とする。）</v>
          </cell>
          <cell r="I374" t="str">
            <v>-</v>
          </cell>
        </row>
        <row r="375">
          <cell r="A375">
            <v>375</v>
          </cell>
          <cell r="H375" t="str">
            <v>術中迅速病理診断を遠隔病理診断で対応依頼することがある。</v>
          </cell>
          <cell r="I375" t="str">
            <v>-</v>
          </cell>
        </row>
        <row r="376">
          <cell r="A376">
            <v>376</v>
          </cell>
          <cell r="F376" t="str">
            <v>ウ</v>
          </cell>
          <cell r="H376" t="str">
            <v>術後管理体制の一環として、手術部位感染に関するサーベイランスを実施している。</v>
          </cell>
          <cell r="I376" t="str">
            <v>-</v>
          </cell>
        </row>
        <row r="377">
          <cell r="A377">
            <v>377</v>
          </cell>
          <cell r="H377" t="str">
            <v>その際、厚生労働省院内感染対策サーベイランス事業（ＪＡＮＩＳ）へ登録している。</v>
          </cell>
          <cell r="I377" t="str">
            <v>-</v>
          </cell>
        </row>
        <row r="378">
          <cell r="A378">
            <v>378</v>
          </cell>
          <cell r="F378" t="str">
            <v>エ</v>
          </cell>
          <cell r="H378" t="str">
            <v>設備や人材配置の点から放射線治療の提供が困難である場合には、グループ指定を受けるがん診療連携拠点病院と連携することにより放射線治療を提供できる体制を整備すること。</v>
          </cell>
        </row>
        <row r="379">
          <cell r="A379">
            <v>379</v>
          </cell>
          <cell r="H379" t="str">
            <v>自施設で放射線治療を提供している。</v>
          </cell>
          <cell r="I379" t="str">
            <v>-</v>
          </cell>
          <cell r="K379" t="str">
            <v>380が”いいえ”の場合、要件区分Aとなります。</v>
          </cell>
        </row>
        <row r="380">
          <cell r="A380">
            <v>380</v>
          </cell>
          <cell r="H380" t="str">
            <v>グループ指定を受けるがん診療連携拠点病院と連携することにより放射線治療を提供できる体制を整備している。</v>
          </cell>
          <cell r="I380" t="str">
            <v>-</v>
          </cell>
          <cell r="K380" t="str">
            <v>379が”はい”の場合には、”いいえ”を選択してください。</v>
          </cell>
        </row>
        <row r="381">
          <cell r="A381">
            <v>381</v>
          </cell>
          <cell r="F381" t="str">
            <v>オ</v>
          </cell>
          <cell r="H381" t="str">
            <v>関連する学会のガイドライン等も参考に、第三者機関による出力線量測定を行い、放射線治療の品質管理を行っている。</v>
          </cell>
          <cell r="I381" t="str">
            <v>-</v>
          </cell>
          <cell r="K381" t="str">
            <v>オについては、自施設で放射線治療を提供していない場合には”いいえ”を選択してください。</v>
          </cell>
        </row>
        <row r="382">
          <cell r="A382">
            <v>382</v>
          </cell>
          <cell r="H382" t="str">
            <v>●リニアックについて（※自施設で実施している場合のみ）</v>
          </cell>
        </row>
        <row r="383">
          <cell r="A383">
            <v>383</v>
          </cell>
          <cell r="H383" t="str">
            <v>直近で実施した第三者機関による出力線量測定の時期を明記すること。（YYYY/MM）</v>
          </cell>
          <cell r="I383" t="str">
            <v>-</v>
          </cell>
        </row>
        <row r="384">
          <cell r="A384">
            <v>384</v>
          </cell>
          <cell r="H384" t="str">
            <v>測定機関名を記入すること。</v>
          </cell>
          <cell r="I384" t="str">
            <v>-</v>
          </cell>
        </row>
        <row r="385">
          <cell r="A385">
            <v>385</v>
          </cell>
          <cell r="H385" t="str">
            <v>基準線量の±５％の水準以内である。</v>
          </cell>
          <cell r="I385" t="str">
            <v>-</v>
          </cell>
        </row>
        <row r="386">
          <cell r="A386">
            <v>386</v>
          </cell>
          <cell r="H386" t="str">
            <v>●強度変調放射線治療について（※自施設で実施している場合のみ）</v>
          </cell>
        </row>
        <row r="387">
          <cell r="A387">
            <v>387</v>
          </cell>
          <cell r="H387" t="str">
            <v>直近で実施した第三者機関による出力線量測定の時期を明記すること。（YYYY/MM）</v>
          </cell>
          <cell r="I387" t="str">
            <v>-</v>
          </cell>
        </row>
        <row r="388">
          <cell r="A388">
            <v>388</v>
          </cell>
          <cell r="H388" t="str">
            <v>測定機関名を記入すること。</v>
          </cell>
          <cell r="I388" t="str">
            <v>-</v>
          </cell>
        </row>
        <row r="389">
          <cell r="A389">
            <v>389</v>
          </cell>
          <cell r="H389" t="str">
            <v>基準線量の±５％の水準以内である。</v>
          </cell>
          <cell r="I389" t="str">
            <v>-</v>
          </cell>
        </row>
        <row r="390">
          <cell r="A390">
            <v>390</v>
          </cell>
          <cell r="F390" t="str">
            <v>カ</v>
          </cell>
          <cell r="H390" t="str">
            <v>外来化学療法を実施しているがん患者が急変時等の緊急時に入院できる体制を確保している。</v>
          </cell>
          <cell r="I390" t="str">
            <v>-</v>
          </cell>
        </row>
        <row r="391">
          <cell r="A391">
            <v>391</v>
          </cell>
          <cell r="F391" t="str">
            <v>キ</v>
          </cell>
          <cell r="H391" t="str">
            <v>免疫関連有害事象を含む有害事象に対して、他診療科や他病院と連携する等して対応している。</v>
          </cell>
          <cell r="I391" t="str">
            <v>-</v>
          </cell>
        </row>
        <row r="392">
          <cell r="A392">
            <v>392</v>
          </cell>
          <cell r="F392" t="str">
            <v>ク</v>
          </cell>
          <cell r="H392" t="str">
            <v>グループ指定を受けるがん診療連携拠点病院との連携により、薬物療法のレジメンを審査するとともに、標準的な薬物療法を提供できる体制を整備している。</v>
          </cell>
          <cell r="I392" t="str">
            <v>-</v>
          </cell>
        </row>
        <row r="393">
          <cell r="A393">
            <v>393</v>
          </cell>
          <cell r="E393" t="str">
            <v>③</v>
          </cell>
          <cell r="F393" t="str">
            <v>緩和ケアの提供体制</v>
          </cell>
        </row>
        <row r="394">
          <cell r="A394">
            <v>394</v>
          </cell>
          <cell r="F394" t="str">
            <v>ア</v>
          </cell>
          <cell r="H394" t="str">
            <v>がん診療に携わる全ての診療従事者により、全てのがん患者に対し入院、外来を問わず日常診療の定期的な確認項目に組み込むなど頻回に苦痛の把握に努め、必要な緩和ケアの提供を行っている。</v>
          </cell>
          <cell r="I394" t="str">
            <v>-</v>
          </cell>
        </row>
        <row r="395">
          <cell r="A395">
            <v>395</v>
          </cell>
          <cell r="F395" t="str">
            <v>イ</v>
          </cell>
          <cell r="H395" t="str">
            <v>がん患者の身体的苦痛や精神心理的苦痛、社会的な問題等の把握及びそれらに対する適切な対応を、
診断時から一貫して経時的に行っている。</v>
          </cell>
          <cell r="I395" t="str">
            <v>-</v>
          </cell>
        </row>
        <row r="396">
          <cell r="A396">
            <v>396</v>
          </cell>
          <cell r="H396" t="str">
            <v>診断や治療方針の変更時には、ライフステージ、就学・就労、経済状況、家族との関係性等、がん患者とその家族にとって重要な問題について、患者の希望を踏まえて配慮や支援ができるよう努めている。</v>
          </cell>
          <cell r="I396" t="str">
            <v>-</v>
          </cell>
        </row>
        <row r="397">
          <cell r="A397">
            <v>397</v>
          </cell>
          <cell r="F397" t="str">
            <v>ウ</v>
          </cell>
          <cell r="H397" t="str">
            <v>ア、イを実施するため、がん診療に携わる全ての診療従事者の対応能力を向上させることが必要であり、これを支援するために組織上明確に位置付けられた緩和ケアチームにより、以下を提供するよう体制を整備している。</v>
          </cell>
          <cell r="I397" t="str">
            <v>-</v>
          </cell>
          <cell r="K397" t="str">
            <v>別紙８に詳細を記載してください。</v>
          </cell>
        </row>
        <row r="398">
          <cell r="A398">
            <v>398</v>
          </cell>
          <cell r="G398" t="str">
            <v>ⅰ</v>
          </cell>
          <cell r="H398" t="str">
            <v>定期的に病棟ラウンド及びカンファレンスを行い、依頼を受けていないがん患者も含めて苦痛の把握に努めるとともに、適切な症状緩和について協議し、必要に応じて主体的に助言や指導等を行っている。</v>
          </cell>
          <cell r="I398" t="str">
            <v>-</v>
          </cell>
        </row>
        <row r="399">
          <cell r="A399">
            <v>399</v>
          </cell>
          <cell r="G399" t="str">
            <v>ⅱ</v>
          </cell>
          <cell r="H399" t="str">
            <v>（２）の②のウに規定する看護師は、苦痛の把握の支援や専門的緩和ケアの提供に関する調整等、外来・病棟の看護業務を支援・強化する役割を担っている。</v>
          </cell>
          <cell r="I399" t="str">
            <v>-</v>
          </cell>
          <cell r="K399" t="str">
            <v>緩和ケア病棟を有している場合には、別紙６に詳細を記載してください。</v>
          </cell>
        </row>
        <row r="400">
          <cell r="A400">
            <v>400</v>
          </cell>
          <cell r="H400" t="str">
            <v>また、主治医及び看護師、公認心理師等と協働し、適切な支援を実施している。</v>
          </cell>
          <cell r="I400" t="str">
            <v>-</v>
          </cell>
        </row>
        <row r="401">
          <cell r="A401">
            <v>401</v>
          </cell>
          <cell r="F401" t="str">
            <v>エ</v>
          </cell>
          <cell r="H401" t="str">
            <v>患者が必要な緩和ケアを受けられるよう、緩和ケア外来の設置など外来において専門的な緩和ケアを提供できる体制を整備している。</v>
          </cell>
          <cell r="I401" t="str">
            <v>-</v>
          </cell>
          <cell r="K401" t="str">
            <v>別紙５に詳細を記載してください。</v>
          </cell>
        </row>
        <row r="402">
          <cell r="A402">
            <v>402</v>
          </cell>
          <cell r="H402" t="str">
            <v>自施設のがん患者に限らず、他施設でがん診療を受けている、または受けていた患者についても受入れを行っている。</v>
          </cell>
          <cell r="I402" t="str">
            <v>-</v>
          </cell>
        </row>
        <row r="403">
          <cell r="A403">
            <v>403</v>
          </cell>
          <cell r="H403" t="str">
            <v>緩和ケア外来等への患者紹介について、地域の医療機関に対して広報等を行っている。</v>
          </cell>
          <cell r="I403" t="str">
            <v>-</v>
          </cell>
        </row>
        <row r="404">
          <cell r="A404">
            <v>404</v>
          </cell>
          <cell r="F404" t="str">
            <v>オ</v>
          </cell>
          <cell r="H404" t="str">
            <v>医療用麻薬等の鎮痛薬の初回使用時や用量の増減時には、医師からの説明とともに薬剤師や看護師等により、外来・病棟を問わず医療用麻薬等を自己管理できるよう指導している。</v>
          </cell>
          <cell r="I404" t="str">
            <v>-</v>
          </cell>
        </row>
        <row r="405">
          <cell r="A405">
            <v>405</v>
          </cell>
          <cell r="H405" t="str">
            <v>その際には、自記式の服薬記録を整備活用している。</v>
          </cell>
          <cell r="I405" t="str">
            <v>-</v>
          </cell>
        </row>
        <row r="406">
          <cell r="A406">
            <v>406</v>
          </cell>
          <cell r="F406" t="str">
            <v>カ</v>
          </cell>
          <cell r="H406" t="str">
            <v>院内の診療従事者と緩和ケアチームとの連携を以下により確保すること。</v>
          </cell>
          <cell r="I406" t="str">
            <v>-</v>
          </cell>
        </row>
        <row r="407">
          <cell r="A407">
            <v>407</v>
          </cell>
          <cell r="G407" t="str">
            <v>ⅰ</v>
          </cell>
          <cell r="H407" t="str">
            <v>緩和ケアチームへがん患者の診療を依頼する手順等、評価された苦痛に対する対応を明確化し、院内の全ての診療従事者に周知するとともに、患者とその家族に緩和ケアに関する診療方針を提示している。</v>
          </cell>
          <cell r="I407" t="str">
            <v>-</v>
          </cell>
        </row>
        <row r="408">
          <cell r="A408">
            <v>408</v>
          </cell>
          <cell r="G408" t="str">
            <v>ⅱ</v>
          </cell>
          <cell r="H408" t="str">
            <v>緩和ケアの提供体制について緩和ケアチームへ情報を集約するために、がん治療を行う病棟や外来部門に、緩和ケアチームと各部署をつなぐ役割を担うリンクナースなどを配置している。</v>
          </cell>
          <cell r="I408" t="str">
            <v>-</v>
          </cell>
          <cell r="K408" t="str">
            <v>リンクナース：医療施設において、各種専門チームや委員会と病棟看護師等をつなぐ役割を持つ看護師をいう。</v>
          </cell>
        </row>
        <row r="409">
          <cell r="A409">
            <v>409</v>
          </cell>
          <cell r="F409" t="str">
            <v>キ</v>
          </cell>
          <cell r="H409" t="str">
            <v>患者や家族に対し、必要に応じて、アドバンス・ケア・プランニングを含めた意思決定支援を提供できる体制を整備している。</v>
          </cell>
          <cell r="I409" t="str">
            <v>-</v>
          </cell>
          <cell r="K409" t="str">
            <v>アドバンス・ケア・プランニング：人生の最終段階の医療・ケアについて、本人が家族等や医療・ケアチームと事前に繰り返し話し合うプロセスのこと。</v>
          </cell>
        </row>
        <row r="410">
          <cell r="A410">
            <v>410</v>
          </cell>
          <cell r="F410" t="str">
            <v>ク</v>
          </cell>
          <cell r="H410" t="str">
            <v>アからキにより、緩和ケアの提供がなされる旨を、院内の見やすい場所での掲示や入院時の資料配布、ホームページ上の公開等により、がん患者及び家族に対しわかりやすく情報提供を行っている。</v>
          </cell>
          <cell r="I410" t="str">
            <v>-</v>
          </cell>
        </row>
        <row r="411">
          <cell r="A411">
            <v>411</v>
          </cell>
          <cell r="F411" t="str">
            <v>ケ</v>
          </cell>
          <cell r="H411" t="str">
            <v>かかりつけ医等の協力・連携を得て、主治医及び看護師が緩和ケアチームと共に、退院後の居宅における緩和ケアに関する療養上必要な説明及び指導を行っている。</v>
          </cell>
          <cell r="I411" t="str">
            <v>-</v>
          </cell>
        </row>
        <row r="412">
          <cell r="A412">
            <v>412</v>
          </cell>
          <cell r="F412" t="str">
            <v>コ</v>
          </cell>
          <cell r="H412" t="str">
            <v>疼痛緩和のための専門的な治療の提供体制等について、以下の通り確保すること。</v>
          </cell>
          <cell r="I412" t="str">
            <v>-</v>
          </cell>
        </row>
        <row r="413">
          <cell r="A413">
            <v>413</v>
          </cell>
          <cell r="G413" t="str">
            <v>ⅰ</v>
          </cell>
          <cell r="H413" t="str">
            <v>難治性疼痛に対する神経ブロック等について、自施設における麻酔科医等との連携等の対応方針を定めている。</v>
          </cell>
          <cell r="I413" t="str">
            <v>-</v>
          </cell>
          <cell r="K413" t="str">
            <v>別紙７に詳細を記載してください。</v>
          </cell>
        </row>
        <row r="414">
          <cell r="A414">
            <v>414</v>
          </cell>
          <cell r="H414" t="str">
            <v>自施設で実施が困難なために、外部の医療機関と連携して実施する場合には、その詳細な連携体制を確認している。</v>
          </cell>
          <cell r="I414" t="str">
            <v>-</v>
          </cell>
        </row>
        <row r="415">
          <cell r="A415">
            <v>415</v>
          </cell>
          <cell r="H415" t="str">
            <v>自施設で実施が可能である。</v>
          </cell>
          <cell r="I415" t="str">
            <v>-</v>
          </cell>
        </row>
        <row r="416">
          <cell r="A416">
            <v>416</v>
          </cell>
          <cell r="H416" t="str">
            <v>連携する外部の医療機関に患者を紹介して実施している。</v>
          </cell>
          <cell r="I416" t="str">
            <v>-</v>
          </cell>
        </row>
        <row r="417">
          <cell r="A417">
            <v>417</v>
          </cell>
          <cell r="H417" t="str">
            <v>ホームページ等で、神経ブロック等の自施設における実施状況や連携医療機関名等、その実施体制について分かりやすく公表している。</v>
          </cell>
          <cell r="I417" t="str">
            <v>-</v>
          </cell>
        </row>
        <row r="418">
          <cell r="A418">
            <v>418</v>
          </cell>
          <cell r="G418" t="str">
            <v>ⅱ</v>
          </cell>
          <cell r="H418" t="str">
            <v>緩和的放射線治療を患者に提供できる体制を整備している。</v>
          </cell>
          <cell r="I418" t="str">
            <v>-</v>
          </cell>
        </row>
        <row r="419">
          <cell r="A419">
            <v>419</v>
          </cell>
          <cell r="H419" t="str">
            <v>自施設の診療従事者に対し、緩和的放射線治療の院内での連携体制について周知していることに加え、連携する医療機関に対し、患者の受入れ等について周知している。</v>
          </cell>
          <cell r="I419" t="str">
            <v>-</v>
          </cell>
        </row>
        <row r="420">
          <cell r="A420">
            <v>420</v>
          </cell>
          <cell r="H420" t="str">
            <v>ホームページ等で、自施設におけるこれらの実施体制等について分かりやすく公表している。</v>
          </cell>
          <cell r="I420" t="str">
            <v>-</v>
          </cell>
        </row>
        <row r="421">
          <cell r="A421">
            <v>421</v>
          </cell>
          <cell r="F421" t="str">
            <v>サ</v>
          </cell>
          <cell r="H421" t="str">
            <v>全てのがん患者に対して苦痛の把握と適切な対応がなされるよう緩和ケアに係る診療や相談支援、患者からのＰＲＯ（患者報告アウトカム）、医療用麻薬の処方量など、院内の緩和ケアに係る情報を把握し、検討・改善する場を設置している。</v>
          </cell>
          <cell r="I421" t="str">
            <v>-</v>
          </cell>
          <cell r="K421" t="str">
            <v>PRO：自覚症状やＱＯＬに関する対応の評価のために行う患者の主観的な報告をまとめた評価のこと。</v>
          </cell>
        </row>
        <row r="422">
          <cell r="A422">
            <v>422</v>
          </cell>
          <cell r="H422" t="str">
            <v>それを踏まえて自施設において組織的な改善策を講じる等、緩和ケアの提供体制の改善に努めている。</v>
          </cell>
          <cell r="I422" t="str">
            <v>-</v>
          </cell>
        </row>
        <row r="423">
          <cell r="A423">
            <v>423</v>
          </cell>
          <cell r="E423" t="str">
            <v>④</v>
          </cell>
          <cell r="F423" t="str">
            <v>地域連携の推進体制</v>
          </cell>
        </row>
        <row r="424">
          <cell r="A424">
            <v>424</v>
          </cell>
          <cell r="F424" t="str">
            <v>ア</v>
          </cell>
          <cell r="H424" t="str">
            <v>がん患者の紹介、逆紹介に積極的に取り組むとともに、以下の体制を整備している。</v>
          </cell>
          <cell r="I424" t="str">
            <v>-</v>
          </cell>
        </row>
        <row r="425">
          <cell r="A425">
            <v>425</v>
          </cell>
          <cell r="G425" t="str">
            <v>ⅰ</v>
          </cell>
          <cell r="H425" t="str">
            <v>緩和ケアの提供に関して、当該がん医療圏内の緩和ケア病棟や在宅緩和ケアが提供できる診療所等のマップやリストを作成する等、患者やその家族に対し常に地域の緩和ケア提供体制について情報提供できる体制を整備している。</v>
          </cell>
          <cell r="I425" t="str">
            <v>-</v>
          </cell>
          <cell r="K425" t="str">
            <v>別紙７に詳細を記載してください。</v>
          </cell>
        </row>
        <row r="426">
          <cell r="A426">
            <v>426</v>
          </cell>
          <cell r="G426" t="str">
            <v>ⅱ</v>
          </cell>
          <cell r="H426" t="str">
            <v>希少がんに関して、専門家による適切な集学的治療が提供されるよう、他の拠点病院等及び地域の医療機関との連携及び情報提供ができる体制を整備している。</v>
          </cell>
          <cell r="I426" t="str">
            <v>-</v>
          </cell>
        </row>
        <row r="427">
          <cell r="A427">
            <v>427</v>
          </cell>
          <cell r="G427" t="str">
            <v>ⅲ</v>
          </cell>
          <cell r="H427" t="str">
            <v>高齢のがん患者や障害を持つがん患者について、患者や家族の意思決定支援の体制を整え、地域の医療機関との連携等を図り総合的に支援している。</v>
          </cell>
          <cell r="I427" t="str">
            <v>-</v>
          </cell>
        </row>
        <row r="428">
          <cell r="A428">
            <v>428</v>
          </cell>
          <cell r="G428" t="str">
            <v>ⅳ</v>
          </cell>
          <cell r="H428" t="str">
            <v>介護施設に入居する高齢者ががんと診断された場合に、介護施設等と治療・緩和ケア・看取り等において連携する体制を整備している。</v>
          </cell>
          <cell r="I428" t="str">
            <v>-</v>
          </cell>
        </row>
        <row r="429">
          <cell r="A429">
            <v>429</v>
          </cell>
          <cell r="F429" t="str">
            <v>イ</v>
          </cell>
          <cell r="H429" t="str">
            <v>地域の医療機関の医師と診断及び治療に関する相互的な連携協力体制・教育体制を整備している。</v>
          </cell>
          <cell r="I429" t="str">
            <v>-</v>
          </cell>
        </row>
        <row r="430">
          <cell r="A430">
            <v>430</v>
          </cell>
          <cell r="F430" t="str">
            <v>ウ</v>
          </cell>
          <cell r="H430" t="str">
            <v>当該がん医療圏内のがん診療に関する情報を集約し、当該がん医療圏内の医療機関やがん患者等に対し、情報提供を行っている。</v>
          </cell>
          <cell r="I430" t="str">
            <v>-</v>
          </cell>
        </row>
        <row r="431">
          <cell r="A431">
            <v>431</v>
          </cell>
          <cell r="F431" t="str">
            <v>エ</v>
          </cell>
          <cell r="H431" t="str">
            <v>がん患者に対して、周術期の口腔健康管理や、治療中の副作用・合併症対策、口腔リハビリテーションなど、必要に応じて院内又は地域の歯科医師と連携して対応している。</v>
          </cell>
          <cell r="I431" t="str">
            <v>-</v>
          </cell>
        </row>
        <row r="432">
          <cell r="A432">
            <v>432</v>
          </cell>
          <cell r="F432" t="str">
            <v>オ</v>
          </cell>
          <cell r="H432" t="str">
            <v>地域連携時には、がん疼痛等の症状が十分に緩和された状態での退院に努め、退院後も在宅診療の主治医等の相談に対応するなど、院内での緩和ケアに関する治療が在宅診療でも継続して実施できる体制を整備している。</v>
          </cell>
          <cell r="I432" t="str">
            <v>-</v>
          </cell>
        </row>
        <row r="433">
          <cell r="A433">
            <v>433</v>
          </cell>
          <cell r="F433" t="str">
            <v>カ</v>
          </cell>
          <cell r="H433" t="str">
            <v>退院支援に当たっては、主治医、緩和ケアチーム等の連携により療養場所等に関する意思決定支援を行うとともに、必要に応じて地域の在宅診療に携わる医師や訪問看護師等と退院前カンファレンスを実施している。</v>
          </cell>
          <cell r="I433" t="str">
            <v>-</v>
          </cell>
        </row>
        <row r="434">
          <cell r="A434">
            <v>434</v>
          </cell>
          <cell r="F434" t="str">
            <v>キ</v>
          </cell>
          <cell r="H434" t="str">
            <v>当該がん医療圏において、地域の医療機関や在宅療養支援診療所等の医療・介護従事者とがんに関する医療提供体制や社会的支援、緩和ケアについて情報を共有し、役割分担や支援等について検討する場を年１回以上設けている。</v>
          </cell>
          <cell r="I434" t="str">
            <v>-</v>
          </cell>
        </row>
        <row r="435">
          <cell r="A435">
            <v>435</v>
          </cell>
          <cell r="H435" t="str">
            <v>緩和ケアチームが地域の医療機関や在宅療養支援診療所等から定期的に連絡・相談を受ける体制を確保し、
必要に応じて助言等を行っている。</v>
          </cell>
          <cell r="I435" t="str">
            <v>-</v>
          </cell>
        </row>
        <row r="436">
          <cell r="A436">
            <v>436</v>
          </cell>
          <cell r="F436" t="str">
            <v>ク</v>
          </cell>
          <cell r="H436" t="str">
            <v>都道府県や地域の患者会等と連携を図り、患者会等の求めに応じてピア・サポートの質の向上に対する支援等に取り組んでいる。</v>
          </cell>
          <cell r="I436" t="str">
            <v>-</v>
          </cell>
          <cell r="K436" t="str">
            <v>ピア・サポート：患者・経験者やその家族がピア（仲間）として体験を共有し、共に考えることで、患者や家族等を支援すること。</v>
          </cell>
        </row>
        <row r="437">
          <cell r="A437">
            <v>437</v>
          </cell>
          <cell r="E437" t="str">
            <v>⑤</v>
          </cell>
          <cell r="F437" t="str">
            <v xml:space="preserve">セカンドオピニオンに関する体制 </v>
          </cell>
        </row>
        <row r="438">
          <cell r="A438">
            <v>438</v>
          </cell>
          <cell r="F438" t="str">
            <v>ア</v>
          </cell>
          <cell r="H438" t="str">
            <v>医師からの診断結果や病状の説明時及び治療方針の決定時等において、すべてのがん患者とその家族に対して、他施設でセカンドオピニオンを受けられることについて説明している。</v>
          </cell>
          <cell r="I438" t="str">
            <v>-</v>
          </cell>
        </row>
        <row r="439">
          <cell r="A439">
            <v>439</v>
          </cell>
          <cell r="H439" t="str">
            <v>説明の際、心理的な障壁を取り除くことができるよう留意している。</v>
          </cell>
          <cell r="I439" t="str">
            <v>-</v>
          </cell>
        </row>
        <row r="440">
          <cell r="A440">
            <v>440</v>
          </cell>
          <cell r="H440" t="str">
            <v>がん患者に対するB-010 診療情報提供書（II）の算定件数　（期間：令和３年１月１日～12月31日）</v>
          </cell>
          <cell r="I440" t="str">
            <v>-</v>
          </cell>
        </row>
        <row r="441">
          <cell r="A441">
            <v>441</v>
          </cell>
          <cell r="F441" t="str">
            <v>イ　</v>
          </cell>
          <cell r="H441" t="str">
            <v>当該施設で対応可能ながんについて、手術療法、放射線療法、薬物療法又は緩和ケアに携わる専門的な知識及び技能を有する医師によりセカンドオピニオンを提示する体制を整備し、患者にわかりやすく公表すること。</v>
          </cell>
          <cell r="I441" t="str">
            <v>-</v>
          </cell>
        </row>
        <row r="442">
          <cell r="A442">
            <v>442</v>
          </cell>
          <cell r="F442" t="str">
            <v>ウ　</v>
          </cell>
          <cell r="H442" t="str">
            <v>セカンドオピニオンを提示する場合は、必要に応じてオンラインでの相談を受け付けることができる体制を確保している。</v>
          </cell>
          <cell r="I442" t="str">
            <v>-</v>
          </cell>
        </row>
        <row r="443">
          <cell r="A443">
            <v>443</v>
          </cell>
          <cell r="E443" t="str">
            <v>⑥</v>
          </cell>
          <cell r="F443" t="str">
            <v>それぞれの特性に応じた診療等の提供体制</v>
          </cell>
        </row>
        <row r="444">
          <cell r="A444">
            <v>444</v>
          </cell>
          <cell r="F444" t="str">
            <v>ア</v>
          </cell>
          <cell r="H444" t="str">
            <v>希少がん・難治がんの患者の診断・治療に関しては、積極的に都道府県協議会における役割分担の整理を活用し、対応可能な施設への紹介やコンサルテーションで対応している。</v>
          </cell>
          <cell r="I444" t="str">
            <v>-</v>
          </cell>
        </row>
        <row r="445">
          <cell r="A445">
            <v>445</v>
          </cell>
          <cell r="F445" t="str">
            <v>イ</v>
          </cell>
          <cell r="H445" t="str">
            <v>小児がん患者で長期フォローアップ中の患者については、小児がん拠点病院や連携する医療機関と情報を共有する体制を整備している。</v>
          </cell>
          <cell r="I445" t="str">
            <v>-</v>
          </cell>
        </row>
        <row r="446">
          <cell r="A446">
            <v>446</v>
          </cell>
          <cell r="F446" t="str">
            <v>ウ</v>
          </cell>
          <cell r="H446" t="str">
            <v>各地域のがん・生殖医療ネットワークに加入し、｢小児・ＡＹＡ世代のがん患者等の妊孕性温存療法研究促進事業」へ参画するとともに、対象となりうる患者や家族には必ず治療開始前に情報提供している。</v>
          </cell>
          <cell r="I446" t="str">
            <v>-</v>
          </cell>
        </row>
        <row r="447">
          <cell r="A447">
            <v>447</v>
          </cell>
          <cell r="H447" t="str">
            <v>患者の希望を確認するとともに、がん治療を行う診療科が中心となって、院内または地域の生殖医療に関する診療科とともに、妊孕性温存療法及びがん治療後の生殖補助医療に関する情報提供及び意思決定支援を行う体制を整備している。</v>
          </cell>
          <cell r="I447" t="str">
            <v>-</v>
          </cell>
        </row>
        <row r="448">
          <cell r="A448">
            <v>448</v>
          </cell>
          <cell r="H448" t="str">
            <v>自施設において、がん・生殖医療に関する意思決定支援を行うことができる診療従事者の配置・育成に努めている。</v>
          </cell>
          <cell r="I448" t="str">
            <v>-</v>
          </cell>
          <cell r="K448" t="str">
            <v>別紙10に詳細を記載してください。</v>
          </cell>
        </row>
        <row r="449">
          <cell r="A449">
            <v>449</v>
          </cell>
          <cell r="F449" t="str">
            <v>エ</v>
          </cell>
          <cell r="H449" t="str">
            <v>就学、就労、妊孕性の温存、アピアランスケア等に関する状況や本人の希望についても確認し、自施設もしくは連携施設のがん相談支援センターで対応できる体制を整備している。</v>
          </cell>
          <cell r="I449" t="str">
            <v>-</v>
          </cell>
          <cell r="K449" t="str">
            <v>妊孕性：子どもをつくるために必要な能力のこと。精子や卵子だけではなく、性機能や生殖器、内分泌機能も重要な要素である。
アピアランスケア：医学的・整容的・心理社会的支援を用いて、外見の変化を補完し、外見の変化に起因するがん患者の苦痛を軽減するケアのこと。</v>
          </cell>
        </row>
        <row r="450">
          <cell r="A450">
            <v>450</v>
          </cell>
          <cell r="H450" t="str">
            <v>それらの相談に応じる多職種からなるＡＹＡ世代支援チームを設置している。</v>
          </cell>
          <cell r="I450" t="str">
            <v>-</v>
          </cell>
          <cell r="K450" t="str">
            <v>別紙10に詳細を記載してください。</v>
          </cell>
        </row>
        <row r="451">
          <cell r="A451">
            <v>451</v>
          </cell>
          <cell r="H451" t="str">
            <v>一般社団法人AYAがんの医療と支援のあり方研究会の開催する「AYA世代がんサポート研修会」を受けた院内の診療従事者の人数</v>
          </cell>
          <cell r="I451" t="str">
            <v>-</v>
          </cell>
        </row>
        <row r="452">
          <cell r="A452">
            <v>452</v>
          </cell>
          <cell r="F452" t="str">
            <v>オ</v>
          </cell>
          <cell r="H452" t="str">
            <v>高齢者のがんに関して、併存症の治療との両立が図れるよう、関係する診療科と連携する体制を確保している。</v>
          </cell>
          <cell r="I452" t="str">
            <v>-</v>
          </cell>
        </row>
        <row r="453">
          <cell r="A453">
            <v>453</v>
          </cell>
          <cell r="H453" t="str">
            <v>また、意思決定能力を含む機能評価を行い、各種ガイドラインに沿って、個別の状況を踏まえた対応をしている。</v>
          </cell>
          <cell r="I453" t="str">
            <v>-</v>
          </cell>
        </row>
        <row r="454">
          <cell r="A454">
            <v>454</v>
          </cell>
          <cell r="H454" t="str">
            <v>高齢のがん患者に関して、必要に応じて高齢者総合機能評価を行っている。</v>
          </cell>
          <cell r="I454" t="str">
            <v>-</v>
          </cell>
          <cell r="K454" t="str">
            <v>別紙10に詳細を記載してください。</v>
          </cell>
        </row>
        <row r="455">
          <cell r="A455">
            <v>455</v>
          </cell>
          <cell r="F455" t="str">
            <v>カ</v>
          </cell>
          <cell r="H455" t="str">
            <v>医療機関としてのＢＣＰを策定している。</v>
          </cell>
          <cell r="I455" t="str">
            <v>-</v>
          </cell>
        </row>
        <row r="456">
          <cell r="A456">
            <v>456</v>
          </cell>
          <cell r="D456" t="str">
            <v>（２）</v>
          </cell>
          <cell r="E456" t="str">
            <v>診療従事者</v>
          </cell>
        </row>
        <row r="457">
          <cell r="A457">
            <v>457</v>
          </cell>
          <cell r="E457" t="str">
            <v>①</v>
          </cell>
          <cell r="F457" t="str">
            <v>専門的な知識及び技能を有する医師の配置</v>
          </cell>
        </row>
        <row r="458">
          <cell r="A458">
            <v>458</v>
          </cell>
          <cell r="F458" t="str">
            <v>ア</v>
          </cell>
          <cell r="H458" t="str">
            <v>対応可能ながんについて専門的な知識及び技能を有する手術療法に携わる医師の人数</v>
          </cell>
          <cell r="I458" t="str">
            <v>-</v>
          </cell>
          <cell r="K458" t="str">
            <v>※一人以上の配置が必要です。</v>
          </cell>
        </row>
        <row r="459">
          <cell r="A459">
            <v>459</v>
          </cell>
          <cell r="F459" t="str">
            <v>イ</v>
          </cell>
          <cell r="H459" t="str">
            <v>専従の放射線治療に携わる専門的な知識及び技能を有する医師の人数（※放射線治療を実施する場合）</v>
          </cell>
          <cell r="I459" t="str">
            <v>-</v>
          </cell>
          <cell r="K459" t="str">
            <v>専従：専従とは当該診療の実施日において、当該診療に専ら従事していることをいう。この場合において、「専ら従事している」とは、その就業時間の少なくとも８割以上、当該診療に従事していることをいう。
※自施設で放射線治療を実施している場合は、一人以上の配置が必要です。</v>
          </cell>
        </row>
        <row r="460">
          <cell r="A460">
            <v>460</v>
          </cell>
          <cell r="F460" t="str">
            <v>ウ</v>
          </cell>
          <cell r="H460" t="str">
            <v>専任の薬物療法に携わる専門的な知識及び技能を有する常勤の医師の人数</v>
          </cell>
          <cell r="I460" t="str">
            <v>-</v>
          </cell>
          <cell r="K460" t="str">
            <v>専任：専任とは当該診療の実施を専ら担当していることをいう。この場合において、「専ら担当している」とは、その他診療を兼任していても差し支えないものとする。ただし、その就業時間の少なくとも５割以上、当該診療に従事している必要があるものとする。
※一人以上の配置が必要です。</v>
          </cell>
        </row>
        <row r="461">
          <cell r="A461">
            <v>461</v>
          </cell>
          <cell r="F461" t="str">
            <v>エ</v>
          </cell>
          <cell r="H461" t="str">
            <v>緩和ケアチームに配置されている、専任の身体症状の緩和に携わる専門的な知識及び技能を有する常勤の医師の人数</v>
          </cell>
          <cell r="I461" t="str">
            <v>-</v>
          </cell>
          <cell r="K461" t="str">
            <v>常勤：原則として病院で定めた勤務時間の全てを勤務する者をいう。病院で定めた医師の１週間の勤務時間が、32時間未満の場合は、32時間以上勤務している者を常勤とし、その他は非常勤とする。
※一人以上の配置が必要です。</v>
          </cell>
        </row>
        <row r="462">
          <cell r="A462">
            <v>462</v>
          </cell>
          <cell r="H462" t="str">
            <v>当該医師のうち専従の者の人数</v>
          </cell>
          <cell r="I462" t="str">
            <v>-</v>
          </cell>
        </row>
        <row r="463">
          <cell r="A463">
            <v>463</v>
          </cell>
          <cell r="H463" t="str">
            <v>緩和ケアチームに配置されている、精神症状の緩和に携わる専門的な知識及び技能を有する医師の人数</v>
          </cell>
          <cell r="I463" t="str">
            <v>-</v>
          </cell>
          <cell r="K463" t="str">
            <v>※一人以上の配置が必要です。</v>
          </cell>
        </row>
        <row r="464">
          <cell r="A464">
            <v>464</v>
          </cell>
          <cell r="H464" t="str">
            <v>緩和ケアチームに配置されている、精神症状の緩和に携わる専門的な知識及び技能を有する医師のうち、専任の者の人数</v>
          </cell>
          <cell r="I464" t="str">
            <v>-</v>
          </cell>
        </row>
        <row r="465">
          <cell r="A465">
            <v>465</v>
          </cell>
          <cell r="H465" t="str">
            <v>緩和ケアチームに配置されている、精神症状の緩和に携わる専門的な知識及び技能を有する医師のうち、常勤の者の人数</v>
          </cell>
          <cell r="I465" t="str">
            <v>-</v>
          </cell>
        </row>
        <row r="466">
          <cell r="A466">
            <v>466</v>
          </cell>
          <cell r="F466" t="str">
            <v>オ</v>
          </cell>
          <cell r="H466" t="str">
            <v>専任の病理診断に携わる専門的な知識及び技能を有する医師の人数</v>
          </cell>
          <cell r="I466" t="str">
            <v>-</v>
          </cell>
        </row>
        <row r="467">
          <cell r="A467">
            <v>467</v>
          </cell>
          <cell r="E467" t="str">
            <v>②</v>
          </cell>
          <cell r="F467" t="str">
            <v>専門的な知識及び技能を有する医師以外の診療従事者の配置</v>
          </cell>
        </row>
        <row r="468">
          <cell r="A468">
            <v>468</v>
          </cell>
          <cell r="F468" t="str">
            <v>ア</v>
          </cell>
          <cell r="H468" t="str">
            <v>放射線治療に携わる専門的な知識及び技能を有する常勤の診療放射線技師を２人以上配置している。（放射線治療を実施する場合）</v>
          </cell>
          <cell r="I468" t="str">
            <v>-</v>
          </cell>
        </row>
        <row r="469">
          <cell r="A469">
            <v>469</v>
          </cell>
          <cell r="H469" t="str">
            <v>放射線治療に携わる専門的な知識及び技能を有する常勤の診療放射線技師の人数</v>
          </cell>
          <cell r="I469" t="str">
            <v>-</v>
          </cell>
          <cell r="K469" t="str">
            <v>※放射線治療を自施設で実施する場合には、２人以上の配置が必要です。</v>
          </cell>
        </row>
        <row r="470">
          <cell r="A470">
            <v>470</v>
          </cell>
          <cell r="H470" t="str">
            <v>上記の技師のうち、放射線治療に関する専門資格を有する者の人数</v>
          </cell>
          <cell r="I470" t="str">
            <v>-</v>
          </cell>
        </row>
        <row r="471">
          <cell r="A471">
            <v>471</v>
          </cell>
          <cell r="H471" t="str">
            <v>専任の放射線治療に携わる専門的な知識及び技能を有する常勤の看護師を１人以上配置している。（放射線治療を実施する場合）</v>
          </cell>
          <cell r="I471" t="str">
            <v>-</v>
          </cell>
        </row>
        <row r="472">
          <cell r="A472">
            <v>472</v>
          </cell>
          <cell r="H472" t="str">
            <v>専任の放射線治療に携わる専門的な知識及び技能を有する常勤の看護師の人数</v>
          </cell>
          <cell r="I472" t="str">
            <v>-</v>
          </cell>
          <cell r="K472" t="str">
            <v>※放射線治療を自施設で実施する場合には、１人以上の配置が望ましい。</v>
          </cell>
        </row>
        <row r="473">
          <cell r="A473">
            <v>473</v>
          </cell>
          <cell r="H473" t="str">
            <v>上記の看護師のうち、放射線治療に関する専門資格を有する者の人数</v>
          </cell>
          <cell r="I473" t="str">
            <v>-</v>
          </cell>
        </row>
        <row r="474">
          <cell r="A474">
            <v>474</v>
          </cell>
          <cell r="F474" t="str">
            <v>イ</v>
          </cell>
          <cell r="H474" t="str">
            <v>外来化学療法室に配置されている、専任の薬物療法に携わるがん看護又はがん薬物療法に関する専門的な知識及び技能を有する常勤の看護師の人数</v>
          </cell>
          <cell r="I474" t="str">
            <v>-</v>
          </cell>
          <cell r="K474" t="str">
            <v>※一人以上の配置が必要です。</v>
          </cell>
        </row>
        <row r="475">
          <cell r="A475">
            <v>475</v>
          </cell>
          <cell r="H475" t="str">
            <v>当該看護師のうち、専従である者の人数</v>
          </cell>
          <cell r="I475" t="str">
            <v>-</v>
          </cell>
        </row>
        <row r="476">
          <cell r="A476">
            <v>476</v>
          </cell>
          <cell r="H476" t="str">
            <v>外来化学療法室に配置されている、専任の薬物療法に携わるがん看護又はがん薬物療法に関する専門的な知識及び技能を有する常勤の看護師のうち、がん看護又はがん薬物療法に関する専門資格を有する者の人数</v>
          </cell>
          <cell r="I476" t="str">
            <v>-</v>
          </cell>
        </row>
        <row r="477">
          <cell r="A477">
            <v>477</v>
          </cell>
          <cell r="H477" t="str">
            <v>専任の薬物療法に携わる専門的な知識及び技能を有する常勤の薬剤師の人数</v>
          </cell>
          <cell r="I477" t="str">
            <v>-</v>
          </cell>
        </row>
        <row r="478">
          <cell r="A478">
            <v>478</v>
          </cell>
          <cell r="F478" t="str">
            <v>ウ</v>
          </cell>
          <cell r="H478" t="str">
            <v>緩和ケアチームに配置されている、専従の緩和ケアに携わるがん看護又は緩和ケアに関する専門的な知識及び技能を有する
常勤の看護師の人数</v>
          </cell>
          <cell r="I478" t="str">
            <v>-</v>
          </cell>
          <cell r="K478" t="str">
            <v>※一人以上の配置が必要です。</v>
          </cell>
        </row>
        <row r="479">
          <cell r="A479">
            <v>479</v>
          </cell>
          <cell r="H479" t="str">
            <v>当該看護師のうち、がん看護又は緩和ケアに関する専門資格を有する者の人数</v>
          </cell>
          <cell r="I479" t="str">
            <v>-</v>
          </cell>
        </row>
        <row r="480">
          <cell r="A480">
            <v>480</v>
          </cell>
          <cell r="F480" t="str">
            <v>エ</v>
          </cell>
          <cell r="H480" t="str">
            <v>緩和ケアチームに協力する薬剤師、社会福祉士等の相談支援に携わる者、公認心理師等の医療心理に携わる者を
それぞれ１人以上配置している。</v>
          </cell>
          <cell r="I480" t="str">
            <v>-</v>
          </cell>
        </row>
        <row r="481">
          <cell r="A481">
            <v>481</v>
          </cell>
          <cell r="H481" t="str">
            <v>緩和ケアチームに協力する薬剤師の人数</v>
          </cell>
          <cell r="I481" t="str">
            <v>-</v>
          </cell>
        </row>
        <row r="482">
          <cell r="A482">
            <v>482</v>
          </cell>
          <cell r="H482" t="str">
            <v>緩和ケアチームに協力する社会福祉士等の相談支援に携わる者の人数</v>
          </cell>
          <cell r="I482" t="str">
            <v>-</v>
          </cell>
        </row>
        <row r="483">
          <cell r="A483">
            <v>483</v>
          </cell>
          <cell r="H483" t="str">
            <v>緩和ケアチームに協力する公認心理師等の医療心理に携わる者の人数</v>
          </cell>
          <cell r="I483" t="str">
            <v>-</v>
          </cell>
        </row>
        <row r="484">
          <cell r="A484">
            <v>484</v>
          </cell>
          <cell r="F484" t="str">
            <v>オ</v>
          </cell>
          <cell r="H484" t="str">
            <v>細胞診断に係る業務に携わる専門的な知識及び技能を有する者の人数</v>
          </cell>
          <cell r="I484" t="str">
            <v>-</v>
          </cell>
        </row>
        <row r="485">
          <cell r="A485">
            <v>485</v>
          </cell>
          <cell r="H485" t="str">
            <v>当該診療従事者のうち、細胞診断に関する専門資格を有する者の人数</v>
          </cell>
          <cell r="I485" t="str">
            <v>-</v>
          </cell>
        </row>
        <row r="486">
          <cell r="A486">
            <v>486</v>
          </cell>
          <cell r="D486" t="str">
            <v>（３）</v>
          </cell>
          <cell r="E486" t="str">
            <v>その他の環境整備等</v>
          </cell>
        </row>
        <row r="487">
          <cell r="A487">
            <v>487</v>
          </cell>
          <cell r="H487" t="str">
            <v>必要に応じグループ指定を受けるがん診療連携拠点病院と連携する等により、Ⅱ の２の（３）に定める要件を満たすこと。</v>
          </cell>
        </row>
        <row r="488">
          <cell r="A488">
            <v>488</v>
          </cell>
          <cell r="E488" t="str">
            <v>①</v>
          </cell>
          <cell r="H488" t="str">
            <v>患者とその家族が利用可能なインターネット環境を整備している。</v>
          </cell>
          <cell r="I488" t="str">
            <v>-</v>
          </cell>
          <cell r="K488" t="str">
            <v>別紙９に詳細を記載してください。</v>
          </cell>
        </row>
        <row r="489">
          <cell r="A489">
            <v>489</v>
          </cell>
          <cell r="E489" t="str">
            <v>②</v>
          </cell>
          <cell r="H489" t="str">
            <v>集学的治療等の内容や治療前後の生活における注意点等に関して、冊子や視聴覚教材等を用いてがん患者及びその家族が自主的に確認できる環境を整備している。</v>
          </cell>
          <cell r="I489" t="str">
            <v>-</v>
          </cell>
        </row>
        <row r="490">
          <cell r="A490">
            <v>490</v>
          </cell>
          <cell r="H490" t="str">
            <v>その冊子や視聴覚教材等はオンラインでも確認できる。</v>
          </cell>
          <cell r="I490" t="str">
            <v>-</v>
          </cell>
        </row>
        <row r="491">
          <cell r="A491">
            <v>491</v>
          </cell>
          <cell r="E491" t="str">
            <v>③</v>
          </cell>
          <cell r="H491" t="str">
            <v>がん治療に伴う外見の変化について、がん患者及びその家族に対する説明やアピアランスケアに関する情報提供・相談に応じられる体制を整備している。</v>
          </cell>
          <cell r="I491" t="str">
            <v>-</v>
          </cell>
        </row>
        <row r="492">
          <cell r="A492">
            <v>492</v>
          </cell>
          <cell r="E492" t="str">
            <v>④</v>
          </cell>
          <cell r="H492" t="str">
            <v>がん患者の自殺リスクに対し、院内で共通したフローを使用し、対応方法や関係機関との連携について明確にしている。</v>
          </cell>
          <cell r="I492" t="str">
            <v>-</v>
          </cell>
          <cell r="K492" t="str">
            <v>別紙14に詳細を記載してください。</v>
          </cell>
        </row>
        <row r="493">
          <cell r="A493">
            <v>493</v>
          </cell>
          <cell r="H493" t="str">
            <v>対応方法や関係機関との連携について、関係職種に情報共有を行う体制を構築している。</v>
          </cell>
          <cell r="I493" t="str">
            <v>-</v>
          </cell>
        </row>
        <row r="494">
          <cell r="A494">
            <v>494</v>
          </cell>
          <cell r="H494" t="str">
            <v>自施設に精神科、心療内科等がある。</v>
          </cell>
          <cell r="I494" t="str">
            <v>-</v>
          </cell>
        </row>
        <row r="495">
          <cell r="A495">
            <v>495</v>
          </cell>
          <cell r="H495" t="str">
            <v>自施設でがん患者の自殺リスクに対応できる。</v>
          </cell>
          <cell r="I495" t="str">
            <v>-</v>
          </cell>
        </row>
        <row r="496">
          <cell r="A496">
            <v>496</v>
          </cell>
          <cell r="H496" t="str">
            <v>自施設に精神科、心療内科等がない場合は、地域の医療機関と連携体制を確保している。</v>
          </cell>
          <cell r="I496" t="str">
            <v>-</v>
          </cell>
          <cell r="K496" t="str">
            <v>・自施設に精神科はあるが、自施設単体で対応できない場合も回答してください。
・490・491がともに「はい」の場合には、未入力チェックのため、「はい」を選択してください。</v>
          </cell>
        </row>
        <row r="497">
          <cell r="A497">
            <v>497</v>
          </cell>
          <cell r="C497" t="str">
            <v>３</v>
          </cell>
          <cell r="D497" t="str">
            <v>診療実績</v>
          </cell>
        </row>
        <row r="498">
          <cell r="A498">
            <v>498</v>
          </cell>
          <cell r="H498" t="str">
            <v>当該がん医療圏のがん患者を一定程度診療していること。</v>
          </cell>
          <cell r="I498" t="str">
            <v>-</v>
          </cell>
        </row>
        <row r="499">
          <cell r="A499">
            <v>499</v>
          </cell>
          <cell r="H499" t="str">
            <v>当該がん医療圏のがん患者の診療割合（％）</v>
          </cell>
          <cell r="I499" t="str">
            <v>-</v>
          </cell>
          <cell r="K499" t="str">
            <v>算出方法については、Q&amp;Aを参照すること。</v>
          </cell>
        </row>
        <row r="500">
          <cell r="A500">
            <v>500</v>
          </cell>
          <cell r="H500" t="str">
            <v>院内がん登録数　（期間：令和３年１月１日～12月31日）</v>
          </cell>
          <cell r="I500" t="str">
            <v>-</v>
          </cell>
          <cell r="K500" t="str">
            <v>計上方法：入院、外来は問わない自施設初回治療分。症例区分20および30の数をいう。</v>
          </cell>
        </row>
        <row r="501">
          <cell r="A501">
            <v>501</v>
          </cell>
          <cell r="H501" t="str">
            <v>悪性腫瘍の手術件数　（期間：令和３年１月１日～12月31日）</v>
          </cell>
          <cell r="I501" t="str">
            <v>-</v>
          </cell>
          <cell r="K501" t="str">
            <v>計上方法：医科診療報酬点数表第２章第 10 部に掲げる悪性腫瘍手術をいう。（病理診断により悪性腫瘍であることが確認された場合に限る。）なお、内視鏡的切除も含む。</v>
          </cell>
        </row>
        <row r="502">
          <cell r="A502">
            <v>502</v>
          </cell>
          <cell r="H502" t="str">
            <v>がんに係る薬物療法のべ患者数　（期間：令和３年１月１日～12月31日）</v>
          </cell>
          <cell r="I502" t="str">
            <v>-</v>
          </cell>
          <cell r="K502" t="str">
            <v>計上方法：経口または静注による全身投与を対象とする。ただし内分泌療法単独の場合は含めない。なお、患者数については1レジメンあたりを1人として計上する。</v>
          </cell>
        </row>
        <row r="503">
          <cell r="A503">
            <v>503</v>
          </cell>
          <cell r="H503" t="str">
            <v>放射線治療のべ患者数　（期間：令和３年１月１日～12月31日）</v>
          </cell>
          <cell r="I503" t="str">
            <v>-</v>
          </cell>
          <cell r="K503" t="str">
            <v>計上方法：医科診療報酬点数表第2章第12部の放射線治療に含まれるものとする。ただし、血液照射は除く。なお、患者数については複数部位照射する場合でも、一連の治療計画であれば1人として計上する。</v>
          </cell>
        </row>
        <row r="504">
          <cell r="A504">
            <v>504</v>
          </cell>
          <cell r="H504" t="str">
            <v>緩和ケアチームの新規介入患者数　（期間：令和３年１月１日～12月31日）</v>
          </cell>
          <cell r="I504" t="str">
            <v>-</v>
          </cell>
          <cell r="K504" t="str">
            <v>計上方法：患者数については同一入院期間内であれば複数回介入しても1人として計上する。</v>
          </cell>
        </row>
        <row r="505">
          <cell r="A505">
            <v>505</v>
          </cell>
          <cell r="C505" t="str">
            <v>４</v>
          </cell>
          <cell r="D505" t="str">
            <v>人材育成等</v>
          </cell>
        </row>
        <row r="506">
          <cell r="A506">
            <v>506</v>
          </cell>
          <cell r="H506" t="str">
            <v>必要に応じグループ指定を受けるがん診療連携拠点病院と連携する等により、Ⅱの４に定める要件を満たすこと。</v>
          </cell>
        </row>
        <row r="507">
          <cell r="A507">
            <v>507</v>
          </cell>
          <cell r="D507" t="str">
            <v>（１）</v>
          </cell>
          <cell r="H507" t="str">
            <v>自施設において、２に掲げる診療体制その他要件に関連する取組のために必要な人材の確保や育成に積極的に取り組んでいる。</v>
          </cell>
          <cell r="I507" t="str">
            <v>-</v>
          </cell>
        </row>
        <row r="508">
          <cell r="A508">
            <v>508</v>
          </cell>
          <cell r="H508" t="str">
            <v>特に、診療の質を高めるために必要な、各種学会が認定する資格等の取得についても積極的に支援している。</v>
          </cell>
          <cell r="I508" t="str">
            <v>-</v>
          </cell>
        </row>
        <row r="509">
          <cell r="A509">
            <v>509</v>
          </cell>
          <cell r="H509" t="str">
            <v>広告可能な資格を有する者のがん診療への配置状況について積極的に公表している。</v>
          </cell>
          <cell r="I509" t="str">
            <v>-</v>
          </cell>
        </row>
        <row r="510">
          <cell r="A510">
            <v>510</v>
          </cell>
          <cell r="D510" t="str">
            <v>（２）</v>
          </cell>
          <cell r="H510" t="str">
            <v>病院長は、自施設においてがん医療に携わる専門的な知識及び技能を有する医師等の専門性及び活動実績等を定期的に評価し、当該医師等がその専門性を十分に発揮できる体制を整備している。</v>
          </cell>
          <cell r="I510" t="str">
            <v>-</v>
          </cell>
        </row>
        <row r="511">
          <cell r="A511">
            <v>511</v>
          </cell>
          <cell r="D511" t="str">
            <v>（３）</v>
          </cell>
          <cell r="H511" t="str">
            <v>「がん等の診療に携わる医師等に対する緩和ケア研修会の開催指針」（平成29年12月１日付け健発1201第２号厚生労働省健康局長通知の別添）に準拠し、当該がん医療圏においてがん診療に携わる医師を対象とした緩和ケアに関する研修を、都道府県と協議の上、開催している。</v>
          </cell>
          <cell r="I511" t="str">
            <v>-</v>
          </cell>
        </row>
        <row r="512">
          <cell r="A512">
            <v>512</v>
          </cell>
          <cell r="H512" t="str">
            <v>また、自施設の長、および自施設に所属する臨床研修医及び１年以上自施設に所属するがん診療に携わる医師・歯科医師が当該研修を修了する体制を整備している。</v>
          </cell>
          <cell r="I512" t="str">
            <v>-</v>
          </cell>
        </row>
        <row r="513">
          <cell r="A513">
            <v>513</v>
          </cell>
          <cell r="H513" t="str">
            <v>受講率を現況報告において以下の通り報告する。</v>
          </cell>
          <cell r="I513" t="str">
            <v>-</v>
          </cell>
        </row>
        <row r="514">
          <cell r="A514">
            <v>514</v>
          </cell>
          <cell r="H514" t="str">
            <v>自施設に所属する臨床研修医の人数</v>
          </cell>
          <cell r="I514" t="str">
            <v>-</v>
          </cell>
        </row>
        <row r="515">
          <cell r="A515">
            <v>515</v>
          </cell>
          <cell r="H515" t="str">
            <v>うち当該研修会修了者数</v>
          </cell>
          <cell r="I515" t="str">
            <v>-</v>
          </cell>
        </row>
        <row r="516">
          <cell r="A516">
            <v>516</v>
          </cell>
          <cell r="H516" t="str">
            <v>受講率</v>
          </cell>
          <cell r="I516" t="str">
            <v>-</v>
          </cell>
          <cell r="J516" t="str">
            <v/>
          </cell>
        </row>
        <row r="517">
          <cell r="A517">
            <v>517</v>
          </cell>
          <cell r="H517" t="str">
            <v>１年以上自施設に所属するがん診療に携わる医師・歯科医師の人数（臨床研修医を除く）</v>
          </cell>
          <cell r="I517" t="str">
            <v>-</v>
          </cell>
        </row>
        <row r="518">
          <cell r="A518">
            <v>518</v>
          </cell>
          <cell r="H518" t="str">
            <v>うち当該研修会修了者数</v>
          </cell>
          <cell r="I518" t="str">
            <v>-</v>
          </cell>
        </row>
        <row r="519">
          <cell r="A519">
            <v>519</v>
          </cell>
          <cell r="H519" t="str">
            <v>受講率</v>
          </cell>
          <cell r="I519" t="str">
            <v>-</v>
          </cell>
          <cell r="J519" t="str">
            <v/>
          </cell>
        </row>
        <row r="520">
          <cell r="A520">
            <v>520</v>
          </cell>
          <cell r="H520" t="str">
            <v>医師・歯科医師と協働し、緩和ケアに従事するその他の診療従事者についても受講を促している。</v>
          </cell>
          <cell r="I520" t="str">
            <v>-</v>
          </cell>
        </row>
        <row r="521">
          <cell r="A521">
            <v>521</v>
          </cell>
          <cell r="H521" t="str">
            <v>研修修了者について、患者とその家族に対してわかりやすく情報提供している。</v>
          </cell>
          <cell r="I521" t="str">
            <v>-</v>
          </cell>
        </row>
        <row r="522">
          <cell r="A522">
            <v>522</v>
          </cell>
          <cell r="D522" t="str">
            <v>（４）</v>
          </cell>
          <cell r="H522" t="str">
            <v>連携する地域の医療施設におけるがん診療に携わる医師に対して、緩和ケアに関する研修の受講勧奨を行っている。</v>
          </cell>
          <cell r="I522" t="str">
            <v>-</v>
          </cell>
        </row>
        <row r="523">
          <cell r="A523">
            <v>523</v>
          </cell>
          <cell r="D523" t="str">
            <v>（５）</v>
          </cell>
          <cell r="H523" t="str">
            <v>（３）のほか、当該がん医療圏において顔の見える関係性を構築し、がん医療の質の向上につながるよう、地域の診療従事者を対象とした研修やカンファレンスを定期的に開催している。</v>
          </cell>
          <cell r="I523" t="str">
            <v>-</v>
          </cell>
        </row>
        <row r="524">
          <cell r="A524">
            <v>524</v>
          </cell>
          <cell r="D524" t="str">
            <v>（６）</v>
          </cell>
          <cell r="H524" t="str">
            <v>自施設の診療従事者等に、がん対策の目的や意義、がん患者やその家族が利用できる制度や関係機関との連携体制、自施設で提供している診療・患者支援の体制について学ぶ機会を年１回以上確保している。</v>
          </cell>
          <cell r="I524" t="str">
            <v>-</v>
          </cell>
        </row>
        <row r="525">
          <cell r="A525">
            <v>525</v>
          </cell>
          <cell r="H525" t="str">
            <v>自施設のがん診療に携わる全ての診療従事者が受講している。</v>
          </cell>
          <cell r="I525" t="str">
            <v>-</v>
          </cell>
        </row>
        <row r="526">
          <cell r="A526">
            <v>526</v>
          </cell>
          <cell r="H526" t="str">
            <v>令和３年１月１日～12月31日の開催回数</v>
          </cell>
          <cell r="I526" t="str">
            <v>-</v>
          </cell>
        </row>
        <row r="527">
          <cell r="A527">
            <v>527</v>
          </cell>
          <cell r="H527" t="str">
            <v>令和３年１月１日～12月31日の期間に実施した研修のうち、代表的な内容を一つ記載してください。</v>
          </cell>
          <cell r="I527" t="str">
            <v>-</v>
          </cell>
        </row>
        <row r="528">
          <cell r="A528">
            <v>528</v>
          </cell>
          <cell r="D528" t="str">
            <v>（７）</v>
          </cell>
          <cell r="H528" t="str">
            <v>院内の看護師を対象として、がん看護に関する総合的な研修を定期的に実施している。</v>
          </cell>
          <cell r="I528" t="str">
            <v>-</v>
          </cell>
        </row>
        <row r="529">
          <cell r="A529">
            <v>529</v>
          </cell>
          <cell r="H529" t="str">
            <v>令和３年１月１日～12月31日の開催回数</v>
          </cell>
          <cell r="I529" t="str">
            <v>-</v>
          </cell>
        </row>
        <row r="530">
          <cell r="A530">
            <v>530</v>
          </cell>
          <cell r="H530" t="str">
            <v>令和３年１月１日～12月31日の期間に実施した研修のうち、代表的な内容を一つ記載してください。</v>
          </cell>
          <cell r="I530" t="str">
            <v>-</v>
          </cell>
        </row>
        <row r="531">
          <cell r="A531">
            <v>531</v>
          </cell>
          <cell r="H531" t="str">
            <v>他の診療従事者についても、各々の専門に応じた研修を定期的に実施するまたは、他の施設等で実施されている研修に
参加させている。</v>
          </cell>
          <cell r="I531" t="str">
            <v>-</v>
          </cell>
        </row>
        <row r="532">
          <cell r="A532">
            <v>532</v>
          </cell>
          <cell r="D532" t="str">
            <v>（８）</v>
          </cell>
          <cell r="H532" t="str">
            <v>医科歯科連携による口腔健康管理を推進するために、歯科医師等を対象とするがん患者の口腔健康管理等の研修の実施に協力している。</v>
          </cell>
          <cell r="I532" t="str">
            <v>-</v>
          </cell>
        </row>
        <row r="533">
          <cell r="A533">
            <v>533</v>
          </cell>
          <cell r="C533" t="str">
            <v>５</v>
          </cell>
          <cell r="D533" t="str">
            <v>相談支援及び情報の収集提供</v>
          </cell>
        </row>
        <row r="534">
          <cell r="A534">
            <v>534</v>
          </cell>
          <cell r="D534" t="str">
            <v>（１）</v>
          </cell>
          <cell r="E534" t="str">
            <v>がん相談支援センター</v>
          </cell>
        </row>
        <row r="535">
          <cell r="A535">
            <v>535</v>
          </cell>
          <cell r="H535" t="str">
            <v>がん相談支援センターを設置し、①、②の体制を確保した上で、グループ指定のがん診療連携拠点病院との連携と役割分担によりⅡの５の（１）の③から⑧に規定する相談支援業務を行っている。</v>
          </cell>
          <cell r="I535" t="str">
            <v>-</v>
          </cell>
        </row>
        <row r="536">
          <cell r="A536">
            <v>536</v>
          </cell>
          <cell r="E536" t="str">
            <v>①</v>
          </cell>
          <cell r="H536" t="str">
            <v>国立がん研究センターによるがん相談支援センター相談員研修を修了した専従及び専任の相談支援に携わる者を１人ずつ配置している。</v>
          </cell>
          <cell r="I536" t="str">
            <v>-</v>
          </cell>
        </row>
        <row r="537">
          <cell r="A537">
            <v>537</v>
          </cell>
          <cell r="H537" t="str">
            <v>当該者のうち、１名は相談員基礎研修（１）、（２）を、もう１名は基礎研修（１）から（３）を修了している。</v>
          </cell>
          <cell r="I537" t="str">
            <v>-</v>
          </cell>
        </row>
        <row r="538">
          <cell r="A538">
            <v>538</v>
          </cell>
          <cell r="H538" t="str">
            <v>がん相談支援センター相談員基礎研修（１）～（３）を修了した専従の相談支援に携わる者の人数</v>
          </cell>
          <cell r="I538" t="str">
            <v>-</v>
          </cell>
        </row>
        <row r="539">
          <cell r="A539">
            <v>539</v>
          </cell>
          <cell r="H539" t="str">
            <v>がん相談支援センター相談員基礎研修（１）～（３）を修了した専任の（かつ専従でない）相談支援に携わる者の人数</v>
          </cell>
          <cell r="I539" t="str">
            <v>-</v>
          </cell>
          <cell r="K539" t="str">
            <v>538の専従の者は含めないでください。
（専任であり、かつ専従でない者の人数を記載ください。）</v>
          </cell>
        </row>
        <row r="540">
          <cell r="A540">
            <v>540</v>
          </cell>
          <cell r="H540" t="str">
            <v>がん相談支援センター相談員基礎研修（１）（２）のみを修了した専従の相談支援に携わる者の人数</v>
          </cell>
          <cell r="I540" t="str">
            <v>-</v>
          </cell>
          <cell r="K540" t="str">
            <v>538・539の基礎研修（１）～（３）を修了した者は含めないでください。</v>
          </cell>
        </row>
        <row r="541">
          <cell r="A541">
            <v>541</v>
          </cell>
          <cell r="H541" t="str">
            <v>がん相談支援センター相談員基礎研修（１）（２）のみを修了した専任の（かつ専従でない）相談支援に携わる者の人数</v>
          </cell>
          <cell r="I541" t="str">
            <v>-</v>
          </cell>
          <cell r="K541" t="str">
            <v>・538・539の基礎研修（１）～（３）を修了した者は含めないでください。
・540の専従の者は含めないでください。
　（専任であり、かつ専従でない者の人数を記載ください。）</v>
          </cell>
        </row>
        <row r="542">
          <cell r="A542">
            <v>542</v>
          </cell>
          <cell r="H542" t="str">
            <v>相談支援に携わる者のうち、社会福祉士の人数</v>
          </cell>
          <cell r="I542" t="str">
            <v>-</v>
          </cell>
        </row>
        <row r="543">
          <cell r="A543">
            <v>543</v>
          </cell>
          <cell r="E543" t="str">
            <v>②</v>
          </cell>
          <cell r="H543" t="str">
            <v>相談支援に携わる者は、対応の質の向上のために、がん相談支援センター相談員研修等により定期的な知識の更新に努めている。</v>
          </cell>
          <cell r="I543" t="str">
            <v>-</v>
          </cell>
        </row>
        <row r="544">
          <cell r="A544">
            <v>544</v>
          </cell>
          <cell r="E544" t="str">
            <v>③</v>
          </cell>
          <cell r="H544" t="str">
            <v>院内及び地域の診療従事者の協力を得て、院内外のがん患者及びその家族並びに地域の住民及び医療機関等からの相談等に対応する体制を整備している。</v>
          </cell>
          <cell r="I544" t="str">
            <v>-</v>
          </cell>
          <cell r="K544" t="str">
            <v>別紙12に詳細を記載してください。</v>
          </cell>
        </row>
        <row r="545">
          <cell r="A545">
            <v>545</v>
          </cell>
          <cell r="H545" t="str">
            <v>相談支援に関し十分な経験を有するがん患者団体との連携協力体制の構築に積極的に取り組んでいる。</v>
          </cell>
          <cell r="I545" t="str">
            <v>-</v>
          </cell>
          <cell r="K545" t="str">
            <v>別紙14に詳細を記載してください。</v>
          </cell>
        </row>
        <row r="546">
          <cell r="A546">
            <v>546</v>
          </cell>
          <cell r="E546" t="str">
            <v>④</v>
          </cell>
          <cell r="H546" t="str">
            <v>がん相談支援センターについて周知するため、以下の体制を整備している。</v>
          </cell>
          <cell r="I546" t="str">
            <v>-</v>
          </cell>
        </row>
        <row r="547">
          <cell r="A547">
            <v>547</v>
          </cell>
          <cell r="F547" t="str">
            <v>ア</v>
          </cell>
          <cell r="H547" t="str">
            <v>外来初診時から治療開始までを目処に、がん患者及びその家族が必ず一度はがん相談支援センターを訪問（必ずしも具体的な相談を伴わない、場所等の確認も含む）することができる体制を整備している。</v>
          </cell>
          <cell r="I547" t="str">
            <v>-</v>
          </cell>
          <cell r="K547" t="str">
            <v>別紙13に具体的な取り組みを記載してください。</v>
          </cell>
        </row>
        <row r="548">
          <cell r="A548">
            <v>548</v>
          </cell>
          <cell r="F548" t="str">
            <v>イ</v>
          </cell>
          <cell r="H548" t="str">
            <v>治療に備えた事前の面談や準備のフローに組み込む等、診療の経過の中で患者が必要とするときに確実に利用できるよう
繰り返し案内を行っている。</v>
          </cell>
          <cell r="I548" t="str">
            <v>-</v>
          </cell>
        </row>
        <row r="549">
          <cell r="A549">
            <v>549</v>
          </cell>
          <cell r="F549" t="str">
            <v>ウ</v>
          </cell>
          <cell r="H549" t="str">
            <v>院内の見やすい場所にがん相談支援センターについて分かりやすく掲示している。</v>
          </cell>
          <cell r="I549" t="str">
            <v>-</v>
          </cell>
        </row>
        <row r="550">
          <cell r="A550">
            <v>550</v>
          </cell>
          <cell r="F550" t="str">
            <v>エ</v>
          </cell>
          <cell r="H550" t="str">
            <v>地域の住民や医療・在宅・介護福祉等の関係機関に対し、がん相談支援センターに関する広報を行っている。</v>
          </cell>
          <cell r="I550" t="str">
            <v>-</v>
          </cell>
        </row>
        <row r="551">
          <cell r="A551">
            <v>551</v>
          </cell>
          <cell r="H551" t="str">
            <v>自施設に通院していない者からの相談にも対応している。</v>
          </cell>
          <cell r="I551" t="str">
            <v>-</v>
          </cell>
        </row>
        <row r="552">
          <cell r="A552">
            <v>552</v>
          </cell>
          <cell r="F552" t="str">
            <v>オ</v>
          </cell>
          <cell r="H552" t="str">
            <v>がん相談支援センターを初めて訪れた者の数を把握し、認知度の継続的な改善に努めている。</v>
          </cell>
          <cell r="I552" t="str">
            <v>-</v>
          </cell>
        </row>
        <row r="553">
          <cell r="A553">
            <v>553</v>
          </cell>
          <cell r="H553" t="str">
            <v>令和３年１月１日～12月31日の期間に、がん相談支援センターを初めて利用した者の相談件数</v>
          </cell>
          <cell r="I553" t="str">
            <v>-</v>
          </cell>
          <cell r="K553" t="str">
            <v>※指定された期間以前に、がん相談支援センターを利用した者の件数については、計上しないようご注意ください。</v>
          </cell>
        </row>
        <row r="554">
          <cell r="A554">
            <v>554</v>
          </cell>
          <cell r="H554" t="str">
            <v>うち、がん患者を主体とした相談件数</v>
          </cell>
          <cell r="I554" t="str">
            <v>-</v>
          </cell>
        </row>
        <row r="555">
          <cell r="A555">
            <v>555</v>
          </cell>
          <cell r="H555" t="str">
            <v>うち、がん患者の家族を主体とした相談件数</v>
          </cell>
          <cell r="I555" t="str">
            <v>-</v>
          </cell>
        </row>
        <row r="556">
          <cell r="A556">
            <v>556</v>
          </cell>
          <cell r="H556" t="str">
            <v>うち、その他の者を主体とした相談件数</v>
          </cell>
          <cell r="I556" t="str">
            <v>-</v>
          </cell>
        </row>
        <row r="557">
          <cell r="A557">
            <v>557</v>
          </cell>
          <cell r="E557" t="str">
            <v>⑤</v>
          </cell>
          <cell r="H557" t="str">
            <v>がん相談支援センターの業務内容について、相談者からフィードバックを得る体制を整備している。</v>
          </cell>
          <cell r="I557" t="str">
            <v>-</v>
          </cell>
        </row>
        <row r="558">
          <cell r="A558">
            <v>558</v>
          </cell>
          <cell r="H558" t="str">
            <v>フィードバックの内容を自施設の相談支援の質の向上のために活用するとともに、都道府県協議会で報告し、他施設とも情報共有している。</v>
          </cell>
          <cell r="I558" t="str">
            <v>-</v>
          </cell>
        </row>
        <row r="559">
          <cell r="A559">
            <v>559</v>
          </cell>
          <cell r="E559" t="str">
            <v>⑥</v>
          </cell>
          <cell r="H559" t="str">
            <v>患者からの相談に対し、必要に応じて速やかに院内の診療従事者が対応できるよう、病院長もしくはそれに準じる者が統括するなど、がん相談支援センターと院内の診療従事者が協働する体制を整備している。</v>
          </cell>
          <cell r="I559" t="str">
            <v>-</v>
          </cell>
        </row>
        <row r="560">
          <cell r="A560">
            <v>560</v>
          </cell>
          <cell r="E560" t="str">
            <v>⑦</v>
          </cell>
          <cell r="H560" t="str">
            <v>がん相談支援センターの相談支援に携わる者は、Ⅳの２の（４）に規定する当該都道府県にある都道府県拠点病院が実施する相談支援に携わる者を対象とした研修を受講している。</v>
          </cell>
          <cell r="I560" t="str">
            <v>-</v>
          </cell>
        </row>
        <row r="561">
          <cell r="A561">
            <v>561</v>
          </cell>
          <cell r="E561" t="str">
            <v>⑧</v>
          </cell>
          <cell r="H561" t="str">
            <v>がん患者及びその家族が心の悩みや体験等を語り合うための患者サロン等の場を設けている。</v>
          </cell>
          <cell r="I561" t="str">
            <v>-</v>
          </cell>
        </row>
        <row r="562">
          <cell r="A562">
            <v>562</v>
          </cell>
          <cell r="H562" t="str">
            <v>その際には、一定の研修を受けたピア・サポーターを活用する、もしくは十分な経験を持つ患者団体等と連携して実施するよう努めている。</v>
          </cell>
          <cell r="I562" t="str">
            <v>-</v>
          </cell>
        </row>
        <row r="563">
          <cell r="A563">
            <v>563</v>
          </cell>
          <cell r="H563" t="str">
            <v>オンライン環境でも開催できる。</v>
          </cell>
          <cell r="I563" t="str">
            <v>-</v>
          </cell>
        </row>
        <row r="564">
          <cell r="A564">
            <v>564</v>
          </cell>
          <cell r="D564" t="str">
            <v>（２）</v>
          </cell>
          <cell r="E564" t="str">
            <v>院内がん登録</v>
          </cell>
        </row>
        <row r="565">
          <cell r="A565">
            <v>565</v>
          </cell>
          <cell r="E565" t="str">
            <v>①</v>
          </cell>
          <cell r="H565" t="str">
            <v>院内がん登録の実施に係る指針に即して院内がん登録を実施している。</v>
          </cell>
          <cell r="I565" t="str">
            <v>-</v>
          </cell>
          <cell r="K565" t="str">
            <v>別紙16に詳細を記載してください。</v>
          </cell>
        </row>
        <row r="566">
          <cell r="A566">
            <v>566</v>
          </cell>
          <cell r="E566" t="str">
            <v>②</v>
          </cell>
          <cell r="H566" t="str">
            <v>国立がん研究センターが実施する研修で認定を受けている、専従の院内がん登録の実務を担う者を１人以上配置している。</v>
          </cell>
          <cell r="I566" t="str">
            <v>-</v>
          </cell>
          <cell r="K566" t="str">
            <v>初級認定者一人以上は必要です。</v>
          </cell>
        </row>
        <row r="567">
          <cell r="A567">
            <v>567</v>
          </cell>
          <cell r="H567" t="str">
            <v>中級認定者の認定を受けている、専従の院内がん登録の実務を担う者の人数</v>
          </cell>
          <cell r="I567" t="str">
            <v>-</v>
          </cell>
        </row>
        <row r="568">
          <cell r="A568">
            <v>568</v>
          </cell>
          <cell r="H568" t="str">
            <v>初級認定者の認定を受けている、専従の院内がん登録の実務を担う者の人数</v>
          </cell>
          <cell r="I568" t="str">
            <v>-</v>
          </cell>
        </row>
        <row r="569">
          <cell r="A569">
            <v>569</v>
          </cell>
          <cell r="E569" t="str">
            <v>③</v>
          </cell>
          <cell r="H569" t="str">
            <v>毎年、最新の登録情報や予後を含めた情報を国立がん研究センターに提供している。</v>
          </cell>
          <cell r="I569" t="str">
            <v>-</v>
          </cell>
        </row>
        <row r="570">
          <cell r="A570">
            <v>570</v>
          </cell>
          <cell r="D570" t="str">
            <v>（３）</v>
          </cell>
          <cell r="E570" t="str">
            <v>情報提供・普及啓発</v>
          </cell>
        </row>
        <row r="571">
          <cell r="A571">
            <v>571</v>
          </cell>
          <cell r="H571" t="str">
            <v>Ⅱの５の（３）に定める要件を満たすこと。</v>
          </cell>
        </row>
        <row r="572">
          <cell r="A572">
            <v>572</v>
          </cell>
          <cell r="E572" t="str">
            <v>①</v>
          </cell>
          <cell r="H572" t="str">
            <v>自施設で対応できるがんについて、提供可能な診療内容を病院ホームページ等でわかりやすく広報している。</v>
          </cell>
          <cell r="I572" t="str">
            <v>-</v>
          </cell>
        </row>
        <row r="573">
          <cell r="A573">
            <v>573</v>
          </cell>
          <cell r="H573" t="str">
            <v>希少がん、小児がん、ＡＹＡ世代のがん患者への治療及び支援（妊孕性温存療法を含む）やがんゲノム医療についても、自施設で提供できる場合や連携して実施する場合はその旨を広報している。</v>
          </cell>
          <cell r="I573" t="str">
            <v>-</v>
          </cell>
        </row>
        <row r="574">
          <cell r="A574">
            <v>574</v>
          </cell>
          <cell r="H574" t="str">
            <v>希少がんへの治療及び支援を自施設もしくは連携する施設への紹介等で提供できる。</v>
          </cell>
          <cell r="I574" t="str">
            <v>-</v>
          </cell>
        </row>
        <row r="575">
          <cell r="A575">
            <v>575</v>
          </cell>
          <cell r="H575" t="str">
            <v>提供できる治療・支援の内容を広報している。</v>
          </cell>
          <cell r="I575" t="str">
            <v>A/-</v>
          </cell>
        </row>
        <row r="576">
          <cell r="A576">
            <v>576</v>
          </cell>
          <cell r="H576" t="str">
            <v>小児がんへの治療及び支援を自施設もしくは連携する施設への紹介等で提供できる。</v>
          </cell>
          <cell r="I576" t="str">
            <v>-</v>
          </cell>
        </row>
        <row r="577">
          <cell r="A577">
            <v>577</v>
          </cell>
          <cell r="H577" t="str">
            <v>提供できる治療・支援の内容を広報している。</v>
          </cell>
          <cell r="I577" t="str">
            <v>A/-</v>
          </cell>
        </row>
        <row r="578">
          <cell r="A578">
            <v>578</v>
          </cell>
          <cell r="H578" t="str">
            <v>AYA世代のがんへの治療及び支援を自施設もしくは連携する施設への紹介等で提供できる。</v>
          </cell>
          <cell r="I578" t="str">
            <v>-</v>
          </cell>
        </row>
        <row r="579">
          <cell r="A579">
            <v>579</v>
          </cell>
          <cell r="H579" t="str">
            <v>提供できる治療・支援の内容を広報している。</v>
          </cell>
          <cell r="I579" t="str">
            <v>A/-</v>
          </cell>
        </row>
        <row r="580">
          <cell r="A580">
            <v>580</v>
          </cell>
          <cell r="H580" t="str">
            <v>妊孕性温存療法への治療及び支援を自施設もしくは連携する施設への紹介等で提供できる。</v>
          </cell>
          <cell r="I580" t="str">
            <v>-</v>
          </cell>
        </row>
        <row r="581">
          <cell r="A581">
            <v>581</v>
          </cell>
          <cell r="H581" t="str">
            <v>提供できる治療・支援の内容を広報している。</v>
          </cell>
          <cell r="I581" t="str">
            <v>A/-</v>
          </cell>
        </row>
        <row r="582">
          <cell r="A582">
            <v>582</v>
          </cell>
          <cell r="H582" t="str">
            <v>がんゲノム医療への治療及び支援を自施設もしくは連携する施設への紹介等で提供できる。</v>
          </cell>
          <cell r="I582" t="str">
            <v>-</v>
          </cell>
        </row>
        <row r="583">
          <cell r="A583">
            <v>583</v>
          </cell>
          <cell r="H583" t="str">
            <v>提供できる治療・支援の内容を広報している。</v>
          </cell>
          <cell r="I583" t="str">
            <v>A/-</v>
          </cell>
        </row>
        <row r="584">
          <cell r="A584">
            <v>584</v>
          </cell>
          <cell r="H584" t="str">
            <v>大規模災害や感染症の流行などにより自院の診療状況に変化が生じた場合には、速やかに情報公開をするよう努めている。</v>
          </cell>
          <cell r="I584" t="str">
            <v>-</v>
          </cell>
        </row>
        <row r="585">
          <cell r="A585">
            <v>585</v>
          </cell>
          <cell r="E585" t="str">
            <v>②</v>
          </cell>
          <cell r="H585" t="str">
            <v>当該がん医療圏内のがん診療に関する情報について、病院ホームページ等でわかりやすく広報している。</v>
          </cell>
          <cell r="I585" t="str">
            <v>-</v>
          </cell>
        </row>
        <row r="586">
          <cell r="A586">
            <v>586</v>
          </cell>
          <cell r="H586" t="str">
            <v>特に、我が国に多いがんの中で、自施設で対応しない診療内容についての連携先や集学的治療等が終了した後のフォローアップについて地域で連携する医療機関等の情報提供を行っている。</v>
          </cell>
          <cell r="I586" t="str">
            <v>-</v>
          </cell>
          <cell r="K586" t="str">
            <v>別紙４に詳細を記載してください。</v>
          </cell>
        </row>
        <row r="587">
          <cell r="A587">
            <v>587</v>
          </cell>
          <cell r="E587" t="str">
            <v>③</v>
          </cell>
          <cell r="H587" t="str">
            <v>地域を対象として、緩和ケアやがん教育、患者向け・一般向けのガイドラインの活用法等に関する普及啓発に努めている。</v>
          </cell>
          <cell r="I587" t="str">
            <v>-</v>
          </cell>
        </row>
        <row r="588">
          <cell r="A588">
            <v>588</v>
          </cell>
          <cell r="E588" t="str">
            <v>④</v>
          </cell>
          <cell r="H588" t="str">
            <v>参加中の治験についてその対象であるがんの種類及び薬剤名等を広報している。</v>
          </cell>
          <cell r="I588" t="str">
            <v>-</v>
          </cell>
        </row>
        <row r="589">
          <cell r="A589">
            <v>589</v>
          </cell>
          <cell r="E589" t="str">
            <v>⑤</v>
          </cell>
          <cell r="H589" t="str">
            <v>患者に対して治験も含めた医薬品等の臨床研究、先進医療、患者申出療養等に関する適切な情報提供を行うとともに、必要に応じて適切な医療機関に紹介している。</v>
          </cell>
          <cell r="I589" t="str">
            <v>-</v>
          </cell>
          <cell r="K589" t="str">
            <v>別紙17に詳細を記載してください。</v>
          </cell>
        </row>
        <row r="590">
          <cell r="A590">
            <v>590</v>
          </cell>
          <cell r="E590" t="str">
            <v>⑥</v>
          </cell>
          <cell r="H590" t="str">
            <v>がん教育について、当該がん医療圏における学校や職域より依頼があった際には、外部講師として診療従事者を派遣し、がんに関する正しい知識の普及啓発に努めている。</v>
          </cell>
          <cell r="I590" t="str">
            <v>-</v>
          </cell>
        </row>
        <row r="591">
          <cell r="A591">
            <v>591</v>
          </cell>
          <cell r="H591" t="str">
            <v>なお、がん教育の実施に当たっては、児童生徒が当事者である場合や、身近にがん患者を持つ場合等があることを踏まえ、対象者へ十分な配慮を行っている。</v>
          </cell>
          <cell r="I591" t="str">
            <v>-</v>
          </cell>
        </row>
        <row r="592">
          <cell r="A592">
            <v>592</v>
          </cell>
          <cell r="C592" t="str">
            <v>６</v>
          </cell>
          <cell r="D592" t="str">
            <v>臨床研究及び調査研究</v>
          </cell>
        </row>
        <row r="593">
          <cell r="A593">
            <v>593</v>
          </cell>
          <cell r="D593" t="str">
            <v>（１）</v>
          </cell>
          <cell r="H593" t="str">
            <v>政策的公衆衛生的に必要性の高い調査研究に協力に努めている。</v>
          </cell>
          <cell r="I593" t="str">
            <v>-</v>
          </cell>
        </row>
        <row r="594">
          <cell r="A594">
            <v>594</v>
          </cell>
          <cell r="H594" t="str">
            <v>これらの研究の協力依頼に対応する窓口の連絡先を国立がん研究センターに登録する。</v>
          </cell>
          <cell r="I594" t="str">
            <v>-</v>
          </cell>
          <cell r="K594" t="str">
            <v>別紙18に詳細を記載してください。</v>
          </cell>
        </row>
        <row r="595">
          <cell r="A595">
            <v>595</v>
          </cell>
          <cell r="D595" t="str">
            <v>（２）</v>
          </cell>
          <cell r="H595" t="str">
            <v>治験を含む医薬品等の臨床研究を行う場合は、臨床研究コーディネーター（ＣＲＣ）を配置すること。</v>
          </cell>
        </row>
        <row r="596">
          <cell r="A596">
            <v>596</v>
          </cell>
          <cell r="H596" t="str">
            <v>治験を含む医薬品等の臨床研究を行っている。</v>
          </cell>
          <cell r="I596" t="str">
            <v>-</v>
          </cell>
        </row>
        <row r="597">
          <cell r="A597">
            <v>597</v>
          </cell>
          <cell r="H597" t="str">
            <v>臨床研究コーディネーターを配置している。</v>
          </cell>
          <cell r="I597" t="str">
            <v>-</v>
          </cell>
        </row>
        <row r="598">
          <cell r="A598">
            <v>598</v>
          </cell>
          <cell r="H598" t="str">
            <v>臨床研究コーディネーターとして勤務している者の人数</v>
          </cell>
          <cell r="I598" t="str">
            <v>-</v>
          </cell>
        </row>
        <row r="599">
          <cell r="A599">
            <v>599</v>
          </cell>
          <cell r="H599" t="str">
            <v>治験を除く医薬品等の臨床研究を行う場合は、臨床研究法に則った体制を整備している。</v>
          </cell>
        </row>
        <row r="600">
          <cell r="A600">
            <v>600</v>
          </cell>
          <cell r="H600" t="str">
            <v>治験を除く医薬品等の臨床研究を行っている。</v>
          </cell>
          <cell r="I600" t="str">
            <v>-</v>
          </cell>
        </row>
        <row r="601">
          <cell r="A601">
            <v>601</v>
          </cell>
          <cell r="H601" t="str">
            <v>臨床研究法に則った体制を整備している。</v>
          </cell>
          <cell r="I601" t="str">
            <v>-</v>
          </cell>
        </row>
        <row r="602">
          <cell r="A602">
            <v>602</v>
          </cell>
          <cell r="H602" t="str">
            <v>実施内容の広報等に努めている。</v>
          </cell>
          <cell r="I602" t="str">
            <v>-</v>
          </cell>
        </row>
        <row r="603">
          <cell r="A603">
            <v>603</v>
          </cell>
          <cell r="C603" t="str">
            <v>７</v>
          </cell>
          <cell r="D603" t="str">
            <v>医療の質の改善の取組及び安全管理</v>
          </cell>
        </row>
        <row r="604">
          <cell r="A604">
            <v>604</v>
          </cell>
          <cell r="D604" t="str">
            <v>（１）</v>
          </cell>
          <cell r="H604" t="str">
            <v>自施設の診療機能や診療実績、地域連携に関する実績や活動状況の他、がん患者の療養生活の質について把握・評価し、課題認識を院内の関係者で共有した上で、組織的な改善策を講じている。</v>
          </cell>
          <cell r="I604" t="str">
            <v>-</v>
          </cell>
          <cell r="K604" t="str">
            <v>別紙19に詳細を記載してください。</v>
          </cell>
        </row>
        <row r="605">
          <cell r="A605">
            <v>605</v>
          </cell>
          <cell r="H605" t="str">
            <v>その際にはQuality Indicatorを利用するなどして、ＰＤＣＡサイクルが確保できるよう工夫をしている。</v>
          </cell>
          <cell r="I605" t="str">
            <v>-</v>
          </cell>
          <cell r="K605" t="str">
            <v>別紙19に詳細を記載してください。</v>
          </cell>
        </row>
        <row r="606">
          <cell r="A606">
            <v>606</v>
          </cell>
          <cell r="D606" t="str">
            <v>（２）</v>
          </cell>
          <cell r="H606" t="str">
            <v>医療法等に基づく医療安全にかかる適切な体制を確保している。</v>
          </cell>
          <cell r="I606" t="str">
            <v>-</v>
          </cell>
          <cell r="K606" t="str">
            <v>別紙20に詳細を記載してください。</v>
          </cell>
        </row>
        <row r="607">
          <cell r="A607">
            <v>607</v>
          </cell>
          <cell r="D607" t="str">
            <v>（３）</v>
          </cell>
          <cell r="H607" t="str">
            <v>日本医療機能評価機構の審査等の第三者による評価を受けている。</v>
          </cell>
          <cell r="I607" t="str">
            <v>-</v>
          </cell>
          <cell r="K607" t="str">
            <v>別紙20に詳細を記載してください。</v>
          </cell>
        </row>
        <row r="608">
          <cell r="A608">
            <v>608</v>
          </cell>
          <cell r="H608" t="str">
            <v>第三者の名称</v>
          </cell>
          <cell r="I608" t="str">
            <v>-</v>
          </cell>
        </row>
        <row r="609">
          <cell r="A609">
            <v>609</v>
          </cell>
          <cell r="H609" t="str">
            <v>直近で評価を受けたタイミング（YYYY/MM）</v>
          </cell>
          <cell r="I609" t="str">
            <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34"/>
  <sheetViews>
    <sheetView showGridLines="0" view="pageBreakPreview" topLeftCell="A22" zoomScaleNormal="100" zoomScaleSheetLayoutView="100" workbookViewId="0">
      <selection activeCell="F26" sqref="F26"/>
    </sheetView>
  </sheetViews>
  <sheetFormatPr defaultColWidth="9" defaultRowHeight="13.5" x14ac:dyDescent="0.15"/>
  <cols>
    <col min="1" max="2" width="3.625" style="584" customWidth="1"/>
    <col min="3" max="3" width="21.125" style="633" customWidth="1"/>
    <col min="4" max="4" width="10.625" style="633" customWidth="1"/>
    <col min="5" max="5" width="21.125" style="633" customWidth="1"/>
    <col min="6" max="6" width="10.625" style="633" customWidth="1"/>
    <col min="7" max="7" width="21.125" style="633" customWidth="1"/>
    <col min="8" max="8" width="6.625" style="584" customWidth="1"/>
    <col min="9" max="16384" width="9" style="584"/>
  </cols>
  <sheetData>
    <row r="1" spans="1:9" ht="50.1" customHeight="1" x14ac:dyDescent="0.15">
      <c r="A1" s="1192" t="s">
        <v>1114</v>
      </c>
      <c r="B1" s="1193"/>
      <c r="C1" s="1193"/>
      <c r="D1" s="1193"/>
      <c r="E1" s="1193"/>
      <c r="F1" s="1193"/>
      <c r="G1" s="1193"/>
      <c r="H1" s="1194"/>
    </row>
    <row r="2" spans="1:9" ht="60" customHeight="1" thickBot="1" x14ac:dyDescent="0.2">
      <c r="A2" s="585"/>
      <c r="B2" s="1195" t="s">
        <v>382</v>
      </c>
      <c r="C2" s="1195"/>
      <c r="D2" s="1195"/>
      <c r="E2" s="1195"/>
      <c r="F2" s="1195"/>
      <c r="G2" s="1195"/>
      <c r="H2" s="586"/>
    </row>
    <row r="3" spans="1:9" ht="24.95" customHeight="1" thickTop="1" x14ac:dyDescent="0.15">
      <c r="A3" s="587" t="s">
        <v>384</v>
      </c>
      <c r="B3" s="588" t="s">
        <v>385</v>
      </c>
      <c r="C3" s="589"/>
      <c r="D3" s="589"/>
      <c r="E3" s="589"/>
      <c r="F3" s="589"/>
      <c r="G3" s="589"/>
      <c r="H3" s="590"/>
    </row>
    <row r="4" spans="1:9" ht="20.100000000000001" customHeight="1" x14ac:dyDescent="0.15">
      <c r="A4" s="591"/>
      <c r="B4" s="592"/>
      <c r="C4" s="593" t="s">
        <v>386</v>
      </c>
      <c r="D4" s="594"/>
      <c r="E4" s="594"/>
      <c r="F4" s="594"/>
      <c r="G4" s="594"/>
      <c r="H4" s="595"/>
    </row>
    <row r="5" spans="1:9" ht="20.100000000000001" customHeight="1" x14ac:dyDescent="0.15">
      <c r="A5" s="591"/>
      <c r="B5" s="592"/>
      <c r="C5" s="593" t="s">
        <v>387</v>
      </c>
      <c r="D5" s="594"/>
      <c r="E5" s="594"/>
      <c r="F5" s="594"/>
      <c r="G5" s="594"/>
      <c r="H5" s="595"/>
    </row>
    <row r="6" spans="1:9" ht="20.100000000000001" customHeight="1" x14ac:dyDescent="0.15">
      <c r="A6" s="591"/>
      <c r="B6" s="592"/>
      <c r="C6" s="593" t="s">
        <v>388</v>
      </c>
      <c r="D6" s="594"/>
      <c r="E6" s="594"/>
      <c r="F6" s="594"/>
      <c r="G6" s="594"/>
      <c r="H6" s="595"/>
    </row>
    <row r="7" spans="1:9" ht="20.100000000000001" customHeight="1" x14ac:dyDescent="0.15">
      <c r="A7" s="591"/>
      <c r="B7" s="592"/>
      <c r="C7" s="596" t="s">
        <v>389</v>
      </c>
      <c r="D7" s="597"/>
      <c r="E7" s="597"/>
      <c r="F7" s="597"/>
      <c r="G7" s="597"/>
      <c r="H7" s="595"/>
    </row>
    <row r="8" spans="1:9" ht="39.950000000000003" customHeight="1" x14ac:dyDescent="0.15">
      <c r="A8" s="591"/>
      <c r="B8" s="592"/>
      <c r="C8" s="1196" t="s">
        <v>390</v>
      </c>
      <c r="D8" s="1196"/>
      <c r="E8" s="1196"/>
      <c r="F8" s="1196"/>
      <c r="G8" s="1196"/>
      <c r="H8" s="595"/>
    </row>
    <row r="9" spans="1:9" s="601" customFormat="1" ht="20.100000000000001" customHeight="1" thickBot="1" x14ac:dyDescent="0.2">
      <c r="A9" s="598"/>
      <c r="B9" s="599"/>
      <c r="C9" s="1197" t="s">
        <v>391</v>
      </c>
      <c r="D9" s="1198"/>
      <c r="E9" s="1198"/>
      <c r="F9" s="1198"/>
      <c r="G9" s="1198"/>
      <c r="H9" s="600"/>
      <c r="I9" s="598"/>
    </row>
    <row r="10" spans="1:9" s="605" customFormat="1" ht="39.950000000000003" customHeight="1" thickBot="1" x14ac:dyDescent="0.2">
      <c r="A10" s="602"/>
      <c r="B10" s="603"/>
      <c r="C10" s="1199" t="s">
        <v>392</v>
      </c>
      <c r="D10" s="1200"/>
      <c r="E10" s="1200"/>
      <c r="F10" s="1200"/>
      <c r="G10" s="1201"/>
      <c r="H10" s="604"/>
      <c r="I10" s="602"/>
    </row>
    <row r="11" spans="1:9" s="605" customFormat="1" ht="5.0999999999999996" customHeight="1" x14ac:dyDescent="0.15">
      <c r="A11" s="602"/>
      <c r="B11" s="603"/>
      <c r="C11" s="606"/>
      <c r="D11" s="606"/>
      <c r="E11" s="606"/>
      <c r="F11" s="606"/>
      <c r="G11" s="606"/>
      <c r="H11" s="604"/>
      <c r="I11" s="607"/>
    </row>
    <row r="12" spans="1:9" ht="24.95" customHeight="1" x14ac:dyDescent="0.15">
      <c r="A12" s="608" t="s">
        <v>383</v>
      </c>
      <c r="B12" s="609" t="s">
        <v>393</v>
      </c>
      <c r="C12" s="610"/>
      <c r="D12" s="610"/>
      <c r="E12" s="610"/>
      <c r="F12" s="610"/>
      <c r="G12" s="610"/>
      <c r="H12" s="611"/>
    </row>
    <row r="13" spans="1:9" ht="24.95" customHeight="1" x14ac:dyDescent="0.15">
      <c r="A13" s="612"/>
      <c r="B13" s="613" t="s">
        <v>394</v>
      </c>
      <c r="C13" s="613"/>
      <c r="D13" s="614"/>
      <c r="E13" s="614"/>
      <c r="F13" s="614"/>
      <c r="G13" s="614"/>
      <c r="H13" s="604"/>
    </row>
    <row r="14" spans="1:9" ht="20.100000000000001" customHeight="1" x14ac:dyDescent="0.15">
      <c r="A14" s="615"/>
      <c r="B14" s="616" t="s">
        <v>395</v>
      </c>
      <c r="C14" s="617" t="s">
        <v>396</v>
      </c>
      <c r="D14" s="618"/>
      <c r="E14" s="618"/>
      <c r="F14" s="618"/>
      <c r="G14" s="618"/>
      <c r="H14" s="619"/>
    </row>
    <row r="15" spans="1:9" ht="41.25" customHeight="1" x14ac:dyDescent="0.15">
      <c r="A15" s="591"/>
      <c r="B15" s="592"/>
      <c r="C15" s="1191" t="s">
        <v>865</v>
      </c>
      <c r="D15" s="1191"/>
      <c r="E15" s="1191"/>
      <c r="F15" s="1191"/>
      <c r="G15" s="1191"/>
      <c r="H15" s="595"/>
    </row>
    <row r="16" spans="1:9" ht="20.100000000000001" customHeight="1" x14ac:dyDescent="0.15">
      <c r="A16" s="615"/>
      <c r="B16" s="616" t="s">
        <v>395</v>
      </c>
      <c r="C16" s="620" t="s">
        <v>964</v>
      </c>
      <c r="D16" s="618"/>
      <c r="E16" s="618"/>
      <c r="F16" s="618"/>
      <c r="G16" s="618"/>
      <c r="H16" s="619"/>
    </row>
    <row r="17" spans="1:8" ht="39.950000000000003" customHeight="1" x14ac:dyDescent="0.15">
      <c r="A17" s="591"/>
      <c r="B17" s="592"/>
      <c r="C17" s="1186" t="s">
        <v>397</v>
      </c>
      <c r="D17" s="1186"/>
      <c r="E17" s="1186"/>
      <c r="F17" s="1186"/>
      <c r="G17" s="1186"/>
      <c r="H17" s="595"/>
    </row>
    <row r="18" spans="1:8" ht="39.950000000000003" customHeight="1" thickBot="1" x14ac:dyDescent="0.2">
      <c r="A18" s="591"/>
      <c r="B18" s="592"/>
      <c r="C18" s="1187" t="s">
        <v>833</v>
      </c>
      <c r="D18" s="1187"/>
      <c r="E18" s="1187"/>
      <c r="F18" s="1187"/>
      <c r="G18" s="1187"/>
      <c r="H18" s="595"/>
    </row>
    <row r="19" spans="1:8" ht="39.950000000000003" customHeight="1" thickBot="1" x14ac:dyDescent="0.2">
      <c r="A19" s="591"/>
      <c r="B19" s="592"/>
      <c r="C19" s="1188" t="s">
        <v>398</v>
      </c>
      <c r="D19" s="1189"/>
      <c r="E19" s="1189"/>
      <c r="F19" s="1189"/>
      <c r="G19" s="1190"/>
      <c r="H19" s="595"/>
    </row>
    <row r="20" spans="1:8" ht="5.0999999999999996" customHeight="1" x14ac:dyDescent="0.15">
      <c r="A20" s="591"/>
      <c r="B20" s="592"/>
      <c r="C20" s="621"/>
      <c r="D20" s="621"/>
      <c r="E20" s="621"/>
      <c r="F20" s="621"/>
      <c r="G20" s="621"/>
      <c r="H20" s="595"/>
    </row>
    <row r="21" spans="1:8" ht="20.100000000000001" customHeight="1" x14ac:dyDescent="0.15">
      <c r="A21" s="615"/>
      <c r="B21" s="616" t="s">
        <v>395</v>
      </c>
      <c r="C21" s="620" t="s">
        <v>399</v>
      </c>
      <c r="D21" s="618"/>
      <c r="E21" s="618"/>
      <c r="F21" s="618"/>
      <c r="G21" s="618"/>
      <c r="H21" s="619"/>
    </row>
    <row r="22" spans="1:8" ht="39.950000000000003" customHeight="1" x14ac:dyDescent="0.15">
      <c r="A22" s="591"/>
      <c r="B22" s="592"/>
      <c r="C22" s="1187" t="s">
        <v>962</v>
      </c>
      <c r="D22" s="1187"/>
      <c r="E22" s="1187"/>
      <c r="F22" s="1187"/>
      <c r="G22" s="1187"/>
      <c r="H22" s="595"/>
    </row>
    <row r="23" spans="1:8" s="895" customFormat="1" ht="39.950000000000003" customHeight="1" x14ac:dyDescent="0.15">
      <c r="A23" s="896"/>
      <c r="B23" s="897"/>
      <c r="C23" s="1186" t="s">
        <v>960</v>
      </c>
      <c r="D23" s="1186"/>
      <c r="E23" s="1186"/>
      <c r="F23" s="1186"/>
      <c r="G23" s="1186"/>
      <c r="H23" s="898"/>
    </row>
    <row r="24" spans="1:8" ht="20.100000000000001" customHeight="1" thickBot="1" x14ac:dyDescent="0.2">
      <c r="A24" s="591"/>
      <c r="B24" s="592"/>
      <c r="C24" s="593" t="s">
        <v>400</v>
      </c>
      <c r="D24" s="594"/>
      <c r="E24" s="594"/>
      <c r="F24" s="594"/>
      <c r="G24" s="594"/>
      <c r="H24" s="595"/>
    </row>
    <row r="25" spans="1:8" ht="20.100000000000001" customHeight="1" thickBot="1" x14ac:dyDescent="0.2">
      <c r="A25" s="591"/>
      <c r="B25" s="592"/>
      <c r="C25" s="622"/>
      <c r="D25" s="594"/>
      <c r="E25" s="623"/>
      <c r="F25" s="594"/>
      <c r="G25" s="624"/>
      <c r="H25" s="595"/>
    </row>
    <row r="26" spans="1:8" ht="20.100000000000001" customHeight="1" x14ac:dyDescent="0.15">
      <c r="A26" s="591"/>
      <c r="B26" s="592"/>
      <c r="C26" s="625" t="s">
        <v>401</v>
      </c>
      <c r="D26" s="594"/>
      <c r="E26" s="625" t="s">
        <v>402</v>
      </c>
      <c r="F26" s="594"/>
      <c r="G26" s="625" t="s">
        <v>403</v>
      </c>
      <c r="H26" s="595"/>
    </row>
    <row r="27" spans="1:8" ht="39.950000000000003" customHeight="1" thickBot="1" x14ac:dyDescent="0.2">
      <c r="A27" s="591"/>
      <c r="B27" s="592"/>
      <c r="C27" s="1187" t="s">
        <v>404</v>
      </c>
      <c r="D27" s="1187"/>
      <c r="E27" s="1187"/>
      <c r="F27" s="1187"/>
      <c r="G27" s="1187"/>
      <c r="H27" s="595"/>
    </row>
    <row r="28" spans="1:8" ht="39.950000000000003" customHeight="1" thickBot="1" x14ac:dyDescent="0.2">
      <c r="A28" s="591"/>
      <c r="B28" s="592"/>
      <c r="C28" s="1188" t="s">
        <v>961</v>
      </c>
      <c r="D28" s="1189"/>
      <c r="E28" s="1189"/>
      <c r="F28" s="1189"/>
      <c r="G28" s="1190"/>
      <c r="H28" s="595"/>
    </row>
    <row r="29" spans="1:8" ht="5.0999999999999996" customHeight="1" x14ac:dyDescent="0.15">
      <c r="A29" s="591"/>
      <c r="B29" s="592"/>
      <c r="C29" s="621"/>
      <c r="D29" s="621"/>
      <c r="E29" s="621"/>
      <c r="F29" s="621"/>
      <c r="G29" s="621"/>
      <c r="H29" s="595"/>
    </row>
    <row r="30" spans="1:8" ht="20.100000000000001" customHeight="1" x14ac:dyDescent="0.15">
      <c r="A30" s="615"/>
      <c r="B30" s="626" t="s">
        <v>395</v>
      </c>
      <c r="C30" s="627" t="s">
        <v>405</v>
      </c>
      <c r="D30" s="628"/>
      <c r="E30" s="628"/>
      <c r="F30" s="628"/>
      <c r="G30" s="628"/>
      <c r="H30" s="619"/>
    </row>
    <row r="31" spans="1:8" s="605" customFormat="1" ht="20.100000000000001" customHeight="1" x14ac:dyDescent="0.15">
      <c r="A31" s="602"/>
      <c r="B31" s="603"/>
      <c r="C31" s="613" t="s">
        <v>922</v>
      </c>
      <c r="D31" s="629"/>
      <c r="E31" s="629"/>
      <c r="F31" s="629"/>
      <c r="G31" s="629"/>
      <c r="H31" s="604"/>
    </row>
    <row r="32" spans="1:8" s="605" customFormat="1" ht="39.950000000000003" customHeight="1" x14ac:dyDescent="0.15">
      <c r="A32" s="602"/>
      <c r="B32" s="603"/>
      <c r="C32" s="1184" t="s">
        <v>406</v>
      </c>
      <c r="D32" s="1184"/>
      <c r="E32" s="1184"/>
      <c r="F32" s="1184"/>
      <c r="G32" s="1184"/>
      <c r="H32" s="604"/>
    </row>
    <row r="33" spans="1:9" s="605" customFormat="1" ht="39.950000000000003" customHeight="1" x14ac:dyDescent="0.15">
      <c r="A33" s="630"/>
      <c r="B33" s="631"/>
      <c r="C33" s="1185" t="s">
        <v>407</v>
      </c>
      <c r="D33" s="1185"/>
      <c r="E33" s="1185"/>
      <c r="F33" s="1185"/>
      <c r="G33" s="1185"/>
      <c r="H33" s="632"/>
    </row>
    <row r="34" spans="1:9" x14ac:dyDescent="0.15">
      <c r="I34" s="178" t="s">
        <v>245</v>
      </c>
    </row>
  </sheetData>
  <sheetProtection sheet="1" objects="1" scenarios="1" formatCells="0" formatColumns="0" formatRows="0" insertHyperlinks="0"/>
  <mergeCells count="15">
    <mergeCell ref="C15:G15"/>
    <mergeCell ref="A1:H1"/>
    <mergeCell ref="B2:G2"/>
    <mergeCell ref="C8:G8"/>
    <mergeCell ref="C9:G9"/>
    <mergeCell ref="C10:G10"/>
    <mergeCell ref="C32:G32"/>
    <mergeCell ref="C33:G33"/>
    <mergeCell ref="C17:G17"/>
    <mergeCell ref="C18:G18"/>
    <mergeCell ref="C19:G19"/>
    <mergeCell ref="C22:G22"/>
    <mergeCell ref="C27:G27"/>
    <mergeCell ref="C28:G28"/>
    <mergeCell ref="C23:G23"/>
  </mergeCells>
  <phoneticPr fontId="4"/>
  <dataValidations count="2">
    <dataValidation type="list" allowBlank="1" showInputMessage="1" showErrorMessage="1" sqref="G25">
      <formula1>"はい,いいえ"</formula1>
    </dataValidation>
    <dataValidation type="decimal" imeMode="disabled" operator="greaterThanOrEqual" allowBlank="1" showInputMessage="1" showErrorMessage="1" error="数値を入力してください" prompt="数値を入力" sqref="E25">
      <formula1>0</formula1>
    </dataValidation>
  </dataValidations>
  <printOptions horizontalCentered="1"/>
  <pageMargins left="0.39370078740157483" right="0.39370078740157483" top="0.59055118110236227" bottom="0.59055118110236227" header="0.35433070866141736" footer="0.27559055118110237"/>
  <pageSetup paperSize="9" scale="88" orientation="portrait"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8"/>
  <sheetViews>
    <sheetView showGridLines="0" view="pageBreakPreview" topLeftCell="A19" zoomScaleNormal="100" zoomScaleSheetLayoutView="100" workbookViewId="0">
      <selection activeCell="A19" sqref="A19:J53"/>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753" customWidth="1"/>
    <col min="12" max="12" width="2.625" style="3" customWidth="1"/>
    <col min="13" max="13" width="80.625" style="3" customWidth="1"/>
    <col min="14" max="16384" width="9" style="3"/>
  </cols>
  <sheetData>
    <row r="1" spans="1:13" ht="20.25" customHeight="1" thickBot="1" x14ac:dyDescent="0.2">
      <c r="A1" s="1509" t="s">
        <v>742</v>
      </c>
      <c r="B1" s="1509"/>
      <c r="C1" s="1509"/>
      <c r="D1" s="1509"/>
      <c r="E1" s="1509"/>
      <c r="F1" s="1509"/>
      <c r="G1" s="1509"/>
      <c r="H1" s="1509"/>
      <c r="I1" s="1509"/>
      <c r="J1" s="1509"/>
      <c r="L1" s="756"/>
    </row>
    <row r="2" spans="1:13" ht="24.95" customHeight="1" thickTop="1" thickBot="1" x14ac:dyDescent="0.2">
      <c r="A2" s="1352" t="s">
        <v>243</v>
      </c>
      <c r="B2" s="1352"/>
      <c r="C2" s="1352"/>
      <c r="D2" s="1352"/>
      <c r="E2" s="1352"/>
      <c r="F2" s="1352"/>
      <c r="G2" s="1352"/>
      <c r="H2" s="1352"/>
      <c r="I2" s="1353"/>
      <c r="J2" s="262"/>
      <c r="K2" s="1496" t="str">
        <f>IF(AND(J2&lt;&gt;"",D15&lt;&gt;""),"",IF(J2="あり","←緩和ケア体制に関する入力と別添資料の提出有無について選択してください",IF(J2="","←「あり」か「なし」を選択してください","")))</f>
        <v>←「あり」か「なし」を選択してください</v>
      </c>
      <c r="L2" s="756"/>
    </row>
    <row r="3" spans="1:13" ht="5.0999999999999996" customHeight="1" thickTop="1" x14ac:dyDescent="0.15">
      <c r="K3" s="1496"/>
    </row>
    <row r="4" spans="1:13" s="110" customFormat="1" ht="20.100000000000001" customHeight="1" x14ac:dyDescent="0.15">
      <c r="F4" s="111" t="s">
        <v>184</v>
      </c>
      <c r="G4" s="1510">
        <f>表紙!E2</f>
        <v>0</v>
      </c>
      <c r="H4" s="1511"/>
      <c r="I4" s="1511"/>
      <c r="J4" s="1512"/>
      <c r="K4" s="1496"/>
      <c r="L4" s="756"/>
    </row>
    <row r="5" spans="1:13" s="110" customFormat="1" ht="20.100000000000001" customHeight="1" x14ac:dyDescent="0.15">
      <c r="F5" s="109" t="s">
        <v>863</v>
      </c>
      <c r="G5" s="38" t="s">
        <v>1155</v>
      </c>
      <c r="H5" s="38"/>
      <c r="I5" s="114"/>
      <c r="J5" s="114"/>
      <c r="K5" s="1496"/>
      <c r="L5" s="756"/>
      <c r="M5" s="503"/>
    </row>
    <row r="6" spans="1:13" s="110" customFormat="1" ht="20.100000000000001" customHeight="1" x14ac:dyDescent="0.15">
      <c r="F6" s="109"/>
      <c r="G6" s="38"/>
      <c r="H6" s="38"/>
      <c r="I6" s="114"/>
      <c r="J6" s="114"/>
      <c r="K6" s="817"/>
      <c r="L6" s="756"/>
      <c r="M6" s="919" t="s">
        <v>239</v>
      </c>
    </row>
    <row r="7" spans="1:13" s="110" customFormat="1" ht="30" customHeight="1" thickBot="1" x14ac:dyDescent="0.2">
      <c r="A7" s="1514" t="s">
        <v>837</v>
      </c>
      <c r="B7" s="1515"/>
      <c r="C7" s="1515"/>
      <c r="D7" s="1515"/>
      <c r="E7" s="1515"/>
      <c r="F7" s="1515"/>
      <c r="G7" s="1515"/>
      <c r="H7" s="1515"/>
      <c r="I7" s="1515"/>
      <c r="J7" s="1516"/>
      <c r="K7" s="817"/>
      <c r="L7" s="756"/>
      <c r="M7" s="169"/>
    </row>
    <row r="8" spans="1:13" s="110" customFormat="1" ht="18" customHeight="1" thickBot="1" x14ac:dyDescent="0.2">
      <c r="A8" s="860" t="s">
        <v>1172</v>
      </c>
      <c r="B8" s="116"/>
      <c r="C8" s="116"/>
      <c r="D8" s="559"/>
      <c r="E8" s="559"/>
      <c r="F8" s="116"/>
      <c r="G8" s="923"/>
      <c r="H8" s="849" t="s">
        <v>838</v>
      </c>
      <c r="I8" s="851"/>
      <c r="J8" s="850"/>
      <c r="K8" s="755" t="str">
        <f>IF(AND(J2="あり",G8=""),"未記入あり","")</f>
        <v/>
      </c>
      <c r="L8" s="756"/>
      <c r="M8" s="169"/>
    </row>
    <row r="9" spans="1:13" s="110" customFormat="1" ht="20.100000000000001" customHeight="1" x14ac:dyDescent="0.15">
      <c r="A9" s="861" t="s">
        <v>844</v>
      </c>
      <c r="B9" s="559" t="s">
        <v>843</v>
      </c>
      <c r="C9" s="559"/>
      <c r="D9" s="559"/>
      <c r="E9" s="559"/>
      <c r="F9" s="862"/>
      <c r="G9" s="38"/>
      <c r="H9" s="38"/>
      <c r="I9" s="114"/>
      <c r="J9" s="863"/>
      <c r="K9" s="817"/>
      <c r="L9" s="756"/>
      <c r="M9" s="169"/>
    </row>
    <row r="10" spans="1:13" s="110" customFormat="1" ht="43.5" customHeight="1" x14ac:dyDescent="0.15">
      <c r="A10" s="864" t="s">
        <v>839</v>
      </c>
      <c r="B10" s="1517" t="s">
        <v>840</v>
      </c>
      <c r="C10" s="1517"/>
      <c r="D10" s="1517"/>
      <c r="E10" s="1517"/>
      <c r="F10" s="1517"/>
      <c r="G10" s="1517"/>
      <c r="H10" s="1517"/>
      <c r="I10" s="1517"/>
      <c r="J10" s="1518"/>
      <c r="K10" s="817"/>
      <c r="L10" s="756"/>
      <c r="M10" s="169"/>
    </row>
    <row r="11" spans="1:13" s="110" customFormat="1" ht="18.75" customHeight="1" x14ac:dyDescent="0.15">
      <c r="A11" s="865" t="s">
        <v>842</v>
      </c>
      <c r="B11" s="1519" t="s">
        <v>841</v>
      </c>
      <c r="C11" s="1519"/>
      <c r="D11" s="1519"/>
      <c r="E11" s="1519"/>
      <c r="F11" s="1519"/>
      <c r="G11" s="1519"/>
      <c r="H11" s="1519"/>
      <c r="I11" s="1519"/>
      <c r="J11" s="1520"/>
      <c r="K11" s="817"/>
      <c r="L11" s="756"/>
      <c r="M11" s="169"/>
    </row>
    <row r="12" spans="1:13" s="110" customFormat="1" ht="20.100000000000001" customHeight="1" x14ac:dyDescent="0.15">
      <c r="F12" s="109"/>
      <c r="G12" s="23"/>
      <c r="H12" s="19"/>
      <c r="I12" s="114"/>
      <c r="J12" s="114"/>
      <c r="K12" s="817"/>
      <c r="L12" s="756"/>
      <c r="M12" s="169"/>
    </row>
    <row r="13" spans="1:13" s="73" customFormat="1" ht="54.6" customHeight="1" x14ac:dyDescent="0.15">
      <c r="A13" s="1513" t="s">
        <v>509</v>
      </c>
      <c r="B13" s="1513"/>
      <c r="C13" s="1513"/>
      <c r="D13" s="1513"/>
      <c r="E13" s="1513"/>
      <c r="F13" s="1513"/>
      <c r="G13" s="1513"/>
      <c r="H13" s="1513"/>
      <c r="I13" s="1513"/>
      <c r="J13" s="1513"/>
      <c r="K13" s="754"/>
      <c r="L13" s="3"/>
      <c r="M13" s="169"/>
    </row>
    <row r="14" spans="1:13" s="73" customFormat="1" ht="20.100000000000001" customHeight="1" thickBot="1" x14ac:dyDescent="0.2">
      <c r="A14" s="122" t="s">
        <v>906</v>
      </c>
      <c r="B14" s="751"/>
      <c r="C14" s="751"/>
      <c r="D14" s="751"/>
      <c r="E14" s="751"/>
      <c r="F14" s="751"/>
      <c r="G14" s="751"/>
      <c r="H14" s="751"/>
      <c r="I14" s="751"/>
      <c r="J14" s="751"/>
      <c r="K14" s="754"/>
      <c r="L14" s="3"/>
      <c r="M14" s="169"/>
    </row>
    <row r="15" spans="1:13" s="73" customFormat="1" ht="15" customHeight="1" thickBot="1" x14ac:dyDescent="0.2">
      <c r="A15" s="123" t="s">
        <v>7</v>
      </c>
      <c r="B15" s="122"/>
      <c r="C15" s="116"/>
      <c r="D15" s="249"/>
      <c r="E15" s="122" t="s">
        <v>261</v>
      </c>
      <c r="K15" s="755" t="str">
        <f>IF(AND(J2="あり",D15=""),"未記入あり","")</f>
        <v/>
      </c>
      <c r="L15" s="3"/>
      <c r="M15" s="169"/>
    </row>
    <row r="16" spans="1:13" s="73" customFormat="1" ht="15" customHeight="1" thickBot="1" x14ac:dyDescent="0.2">
      <c r="A16" s="123" t="s">
        <v>8</v>
      </c>
      <c r="D16" s="249"/>
      <c r="E16" s="304" t="s">
        <v>262</v>
      </c>
      <c r="K16" s="754"/>
      <c r="L16" s="3"/>
      <c r="M16" s="169"/>
    </row>
    <row r="17" spans="1:13" s="73" customFormat="1" ht="15" customHeight="1" thickBot="1" x14ac:dyDescent="0.2">
      <c r="A17" s="124" t="s">
        <v>9</v>
      </c>
      <c r="B17" s="107"/>
      <c r="C17" s="107"/>
      <c r="D17" s="107"/>
      <c r="E17" s="107"/>
      <c r="F17" s="1506"/>
      <c r="G17" s="1507"/>
      <c r="H17" s="1508"/>
      <c r="I17" s="107"/>
      <c r="J17" s="107"/>
      <c r="K17" s="754"/>
      <c r="L17" s="3"/>
      <c r="M17" s="169"/>
    </row>
    <row r="18" spans="1:13" x14ac:dyDescent="0.15">
      <c r="A18" s="177"/>
      <c r="B18" s="177"/>
      <c r="C18" s="177"/>
      <c r="D18" s="177"/>
      <c r="E18" s="177"/>
      <c r="F18" s="177"/>
      <c r="G18" s="177"/>
      <c r="H18" s="177"/>
      <c r="I18" s="177"/>
      <c r="J18" s="177"/>
      <c r="M18" s="169"/>
    </row>
    <row r="19" spans="1:13" x14ac:dyDescent="0.15">
      <c r="A19" s="1497" t="s">
        <v>845</v>
      </c>
      <c r="B19" s="1498"/>
      <c r="C19" s="1498"/>
      <c r="D19" s="1498"/>
      <c r="E19" s="1498"/>
      <c r="F19" s="1498"/>
      <c r="G19" s="1498"/>
      <c r="H19" s="1498"/>
      <c r="I19" s="1498"/>
      <c r="J19" s="1499"/>
      <c r="M19" s="169"/>
    </row>
    <row r="20" spans="1:13" x14ac:dyDescent="0.15">
      <c r="A20" s="1500"/>
      <c r="B20" s="1501"/>
      <c r="C20" s="1501"/>
      <c r="D20" s="1501"/>
      <c r="E20" s="1501"/>
      <c r="F20" s="1501"/>
      <c r="G20" s="1501"/>
      <c r="H20" s="1501"/>
      <c r="I20" s="1501"/>
      <c r="J20" s="1502"/>
      <c r="M20" s="169"/>
    </row>
    <row r="21" spans="1:13" x14ac:dyDescent="0.15">
      <c r="A21" s="1500"/>
      <c r="B21" s="1501"/>
      <c r="C21" s="1501"/>
      <c r="D21" s="1501"/>
      <c r="E21" s="1501"/>
      <c r="F21" s="1501"/>
      <c r="G21" s="1501"/>
      <c r="H21" s="1501"/>
      <c r="I21" s="1501"/>
      <c r="J21" s="1502"/>
      <c r="M21" s="169"/>
    </row>
    <row r="22" spans="1:13" x14ac:dyDescent="0.15">
      <c r="A22" s="1500"/>
      <c r="B22" s="1501"/>
      <c r="C22" s="1501"/>
      <c r="D22" s="1501"/>
      <c r="E22" s="1501"/>
      <c r="F22" s="1501"/>
      <c r="G22" s="1501"/>
      <c r="H22" s="1501"/>
      <c r="I22" s="1501"/>
      <c r="J22" s="1502"/>
      <c r="M22" s="169"/>
    </row>
    <row r="23" spans="1:13" x14ac:dyDescent="0.15">
      <c r="A23" s="1500"/>
      <c r="B23" s="1501"/>
      <c r="C23" s="1501"/>
      <c r="D23" s="1501"/>
      <c r="E23" s="1501"/>
      <c r="F23" s="1501"/>
      <c r="G23" s="1501"/>
      <c r="H23" s="1501"/>
      <c r="I23" s="1501"/>
      <c r="J23" s="1502"/>
      <c r="M23" s="169"/>
    </row>
    <row r="24" spans="1:13" x14ac:dyDescent="0.15">
      <c r="A24" s="1500"/>
      <c r="B24" s="1501"/>
      <c r="C24" s="1501"/>
      <c r="D24" s="1501"/>
      <c r="E24" s="1501"/>
      <c r="F24" s="1501"/>
      <c r="G24" s="1501"/>
      <c r="H24" s="1501"/>
      <c r="I24" s="1501"/>
      <c r="J24" s="1502"/>
      <c r="M24" s="169"/>
    </row>
    <row r="25" spans="1:13" x14ac:dyDescent="0.15">
      <c r="A25" s="1500"/>
      <c r="B25" s="1501"/>
      <c r="C25" s="1501"/>
      <c r="D25" s="1501"/>
      <c r="E25" s="1501"/>
      <c r="F25" s="1501"/>
      <c r="G25" s="1501"/>
      <c r="H25" s="1501"/>
      <c r="I25" s="1501"/>
      <c r="J25" s="1502"/>
      <c r="M25" s="169"/>
    </row>
    <row r="26" spans="1:13" x14ac:dyDescent="0.15">
      <c r="A26" s="1500"/>
      <c r="B26" s="1501"/>
      <c r="C26" s="1501"/>
      <c r="D26" s="1501"/>
      <c r="E26" s="1501"/>
      <c r="F26" s="1501"/>
      <c r="G26" s="1501"/>
      <c r="H26" s="1501"/>
      <c r="I26" s="1501"/>
      <c r="J26" s="1502"/>
      <c r="M26" s="169"/>
    </row>
    <row r="27" spans="1:13" x14ac:dyDescent="0.15">
      <c r="A27" s="1500"/>
      <c r="B27" s="1501"/>
      <c r="C27" s="1501"/>
      <c r="D27" s="1501"/>
      <c r="E27" s="1501"/>
      <c r="F27" s="1501"/>
      <c r="G27" s="1501"/>
      <c r="H27" s="1501"/>
      <c r="I27" s="1501"/>
      <c r="J27" s="1502"/>
      <c r="M27" s="169"/>
    </row>
    <row r="28" spans="1:13" x14ac:dyDescent="0.15">
      <c r="A28" s="1500"/>
      <c r="B28" s="1501"/>
      <c r="C28" s="1501"/>
      <c r="D28" s="1501"/>
      <c r="E28" s="1501"/>
      <c r="F28" s="1501"/>
      <c r="G28" s="1501"/>
      <c r="H28" s="1501"/>
      <c r="I28" s="1501"/>
      <c r="J28" s="1502"/>
      <c r="M28" s="169"/>
    </row>
    <row r="29" spans="1:13" x14ac:dyDescent="0.15">
      <c r="A29" s="1500"/>
      <c r="B29" s="1501"/>
      <c r="C29" s="1501"/>
      <c r="D29" s="1501"/>
      <c r="E29" s="1501"/>
      <c r="F29" s="1501"/>
      <c r="G29" s="1501"/>
      <c r="H29" s="1501"/>
      <c r="I29" s="1501"/>
      <c r="J29" s="1502"/>
      <c r="M29" s="169"/>
    </row>
    <row r="30" spans="1:13" x14ac:dyDescent="0.15">
      <c r="A30" s="1500"/>
      <c r="B30" s="1501"/>
      <c r="C30" s="1501"/>
      <c r="D30" s="1501"/>
      <c r="E30" s="1501"/>
      <c r="F30" s="1501"/>
      <c r="G30" s="1501"/>
      <c r="H30" s="1501"/>
      <c r="I30" s="1501"/>
      <c r="J30" s="1502"/>
      <c r="M30" s="169"/>
    </row>
    <row r="31" spans="1:13" x14ac:dyDescent="0.15">
      <c r="A31" s="1500"/>
      <c r="B31" s="1501"/>
      <c r="C31" s="1501"/>
      <c r="D31" s="1501"/>
      <c r="E31" s="1501"/>
      <c r="F31" s="1501"/>
      <c r="G31" s="1501"/>
      <c r="H31" s="1501"/>
      <c r="I31" s="1501"/>
      <c r="J31" s="1502"/>
      <c r="M31" s="169"/>
    </row>
    <row r="32" spans="1:13" x14ac:dyDescent="0.15">
      <c r="A32" s="1500"/>
      <c r="B32" s="1501"/>
      <c r="C32" s="1501"/>
      <c r="D32" s="1501"/>
      <c r="E32" s="1501"/>
      <c r="F32" s="1501"/>
      <c r="G32" s="1501"/>
      <c r="H32" s="1501"/>
      <c r="I32" s="1501"/>
      <c r="J32" s="1502"/>
      <c r="M32" s="169"/>
    </row>
    <row r="33" spans="1:13" x14ac:dyDescent="0.15">
      <c r="A33" s="1500"/>
      <c r="B33" s="1501"/>
      <c r="C33" s="1501"/>
      <c r="D33" s="1501"/>
      <c r="E33" s="1501"/>
      <c r="F33" s="1501"/>
      <c r="G33" s="1501"/>
      <c r="H33" s="1501"/>
      <c r="I33" s="1501"/>
      <c r="J33" s="1502"/>
      <c r="M33" s="169"/>
    </row>
    <row r="34" spans="1:13" x14ac:dyDescent="0.15">
      <c r="A34" s="1500"/>
      <c r="B34" s="1501"/>
      <c r="C34" s="1501"/>
      <c r="D34" s="1501"/>
      <c r="E34" s="1501"/>
      <c r="F34" s="1501"/>
      <c r="G34" s="1501"/>
      <c r="H34" s="1501"/>
      <c r="I34" s="1501"/>
      <c r="J34" s="1502"/>
      <c r="M34" s="169"/>
    </row>
    <row r="35" spans="1:13" x14ac:dyDescent="0.15">
      <c r="A35" s="1500"/>
      <c r="B35" s="1501"/>
      <c r="C35" s="1501"/>
      <c r="D35" s="1501"/>
      <c r="E35" s="1501"/>
      <c r="F35" s="1501"/>
      <c r="G35" s="1501"/>
      <c r="H35" s="1501"/>
      <c r="I35" s="1501"/>
      <c r="J35" s="1502"/>
      <c r="M35" s="169"/>
    </row>
    <row r="36" spans="1:13" x14ac:dyDescent="0.15">
      <c r="A36" s="1500"/>
      <c r="B36" s="1501"/>
      <c r="C36" s="1501"/>
      <c r="D36" s="1501"/>
      <c r="E36" s="1501"/>
      <c r="F36" s="1501"/>
      <c r="G36" s="1501"/>
      <c r="H36" s="1501"/>
      <c r="I36" s="1501"/>
      <c r="J36" s="1502"/>
      <c r="M36" s="169"/>
    </row>
    <row r="37" spans="1:13" x14ac:dyDescent="0.15">
      <c r="A37" s="1500"/>
      <c r="B37" s="1501"/>
      <c r="C37" s="1501"/>
      <c r="D37" s="1501"/>
      <c r="E37" s="1501"/>
      <c r="F37" s="1501"/>
      <c r="G37" s="1501"/>
      <c r="H37" s="1501"/>
      <c r="I37" s="1501"/>
      <c r="J37" s="1502"/>
      <c r="M37" s="169"/>
    </row>
    <row r="38" spans="1:13" x14ac:dyDescent="0.15">
      <c r="A38" s="1500"/>
      <c r="B38" s="1501"/>
      <c r="C38" s="1501"/>
      <c r="D38" s="1501"/>
      <c r="E38" s="1501"/>
      <c r="F38" s="1501"/>
      <c r="G38" s="1501"/>
      <c r="H38" s="1501"/>
      <c r="I38" s="1501"/>
      <c r="J38" s="1502"/>
      <c r="M38" s="169"/>
    </row>
    <row r="39" spans="1:13" x14ac:dyDescent="0.15">
      <c r="A39" s="1500"/>
      <c r="B39" s="1501"/>
      <c r="C39" s="1501"/>
      <c r="D39" s="1501"/>
      <c r="E39" s="1501"/>
      <c r="F39" s="1501"/>
      <c r="G39" s="1501"/>
      <c r="H39" s="1501"/>
      <c r="I39" s="1501"/>
      <c r="J39" s="1502"/>
      <c r="M39" s="169"/>
    </row>
    <row r="40" spans="1:13" x14ac:dyDescent="0.15">
      <c r="A40" s="1500"/>
      <c r="B40" s="1501"/>
      <c r="C40" s="1501"/>
      <c r="D40" s="1501"/>
      <c r="E40" s="1501"/>
      <c r="F40" s="1501"/>
      <c r="G40" s="1501"/>
      <c r="H40" s="1501"/>
      <c r="I40" s="1501"/>
      <c r="J40" s="1502"/>
      <c r="M40" s="169"/>
    </row>
    <row r="41" spans="1:13" x14ac:dyDescent="0.15">
      <c r="A41" s="1500"/>
      <c r="B41" s="1501"/>
      <c r="C41" s="1501"/>
      <c r="D41" s="1501"/>
      <c r="E41" s="1501"/>
      <c r="F41" s="1501"/>
      <c r="G41" s="1501"/>
      <c r="H41" s="1501"/>
      <c r="I41" s="1501"/>
      <c r="J41" s="1502"/>
      <c r="M41" s="169"/>
    </row>
    <row r="42" spans="1:13" x14ac:dyDescent="0.15">
      <c r="A42" s="1500"/>
      <c r="B42" s="1501"/>
      <c r="C42" s="1501"/>
      <c r="D42" s="1501"/>
      <c r="E42" s="1501"/>
      <c r="F42" s="1501"/>
      <c r="G42" s="1501"/>
      <c r="H42" s="1501"/>
      <c r="I42" s="1501"/>
      <c r="J42" s="1502"/>
      <c r="M42" s="169"/>
    </row>
    <row r="43" spans="1:13" x14ac:dyDescent="0.15">
      <c r="A43" s="1500"/>
      <c r="B43" s="1501"/>
      <c r="C43" s="1501"/>
      <c r="D43" s="1501"/>
      <c r="E43" s="1501"/>
      <c r="F43" s="1501"/>
      <c r="G43" s="1501"/>
      <c r="H43" s="1501"/>
      <c r="I43" s="1501"/>
      <c r="J43" s="1502"/>
      <c r="M43" s="169"/>
    </row>
    <row r="44" spans="1:13" x14ac:dyDescent="0.15">
      <c r="A44" s="1500"/>
      <c r="B44" s="1501"/>
      <c r="C44" s="1501"/>
      <c r="D44" s="1501"/>
      <c r="E44" s="1501"/>
      <c r="F44" s="1501"/>
      <c r="G44" s="1501"/>
      <c r="H44" s="1501"/>
      <c r="I44" s="1501"/>
      <c r="J44" s="1502"/>
      <c r="M44" s="169"/>
    </row>
    <row r="45" spans="1:13" x14ac:dyDescent="0.15">
      <c r="A45" s="1500"/>
      <c r="B45" s="1501"/>
      <c r="C45" s="1501"/>
      <c r="D45" s="1501"/>
      <c r="E45" s="1501"/>
      <c r="F45" s="1501"/>
      <c r="G45" s="1501"/>
      <c r="H45" s="1501"/>
      <c r="I45" s="1501"/>
      <c r="J45" s="1502"/>
      <c r="M45" s="169"/>
    </row>
    <row r="46" spans="1:13" x14ac:dyDescent="0.15">
      <c r="A46" s="1500"/>
      <c r="B46" s="1501"/>
      <c r="C46" s="1501"/>
      <c r="D46" s="1501"/>
      <c r="E46" s="1501"/>
      <c r="F46" s="1501"/>
      <c r="G46" s="1501"/>
      <c r="H46" s="1501"/>
      <c r="I46" s="1501"/>
      <c r="J46" s="1502"/>
      <c r="M46" s="169"/>
    </row>
    <row r="47" spans="1:13" x14ac:dyDescent="0.15">
      <c r="A47" s="1500"/>
      <c r="B47" s="1501"/>
      <c r="C47" s="1501"/>
      <c r="D47" s="1501"/>
      <c r="E47" s="1501"/>
      <c r="F47" s="1501"/>
      <c r="G47" s="1501"/>
      <c r="H47" s="1501"/>
      <c r="I47" s="1501"/>
      <c r="J47" s="1502"/>
      <c r="M47" s="169"/>
    </row>
    <row r="48" spans="1:13" x14ac:dyDescent="0.15">
      <c r="A48" s="1500"/>
      <c r="B48" s="1501"/>
      <c r="C48" s="1501"/>
      <c r="D48" s="1501"/>
      <c r="E48" s="1501"/>
      <c r="F48" s="1501"/>
      <c r="G48" s="1501"/>
      <c r="H48" s="1501"/>
      <c r="I48" s="1501"/>
      <c r="J48" s="1502"/>
      <c r="M48" s="169"/>
    </row>
    <row r="49" spans="1:13" x14ac:dyDescent="0.15">
      <c r="A49" s="1500"/>
      <c r="B49" s="1501"/>
      <c r="C49" s="1501"/>
      <c r="D49" s="1501"/>
      <c r="E49" s="1501"/>
      <c r="F49" s="1501"/>
      <c r="G49" s="1501"/>
      <c r="H49" s="1501"/>
      <c r="I49" s="1501"/>
      <c r="J49" s="1502"/>
      <c r="M49" s="169"/>
    </row>
    <row r="50" spans="1:13" x14ac:dyDescent="0.15">
      <c r="A50" s="1500"/>
      <c r="B50" s="1501"/>
      <c r="C50" s="1501"/>
      <c r="D50" s="1501"/>
      <c r="E50" s="1501"/>
      <c r="F50" s="1501"/>
      <c r="G50" s="1501"/>
      <c r="H50" s="1501"/>
      <c r="I50" s="1501"/>
      <c r="J50" s="1502"/>
      <c r="M50" s="169"/>
    </row>
    <row r="51" spans="1:13" x14ac:dyDescent="0.15">
      <c r="A51" s="1500"/>
      <c r="B51" s="1501"/>
      <c r="C51" s="1501"/>
      <c r="D51" s="1501"/>
      <c r="E51" s="1501"/>
      <c r="F51" s="1501"/>
      <c r="G51" s="1501"/>
      <c r="H51" s="1501"/>
      <c r="I51" s="1501"/>
      <c r="J51" s="1502"/>
      <c r="M51" s="169"/>
    </row>
    <row r="52" spans="1:13" x14ac:dyDescent="0.15">
      <c r="A52" s="1500"/>
      <c r="B52" s="1501"/>
      <c r="C52" s="1501"/>
      <c r="D52" s="1501"/>
      <c r="E52" s="1501"/>
      <c r="F52" s="1501"/>
      <c r="G52" s="1501"/>
      <c r="H52" s="1501"/>
      <c r="I52" s="1501"/>
      <c r="J52" s="1502"/>
      <c r="M52" s="169"/>
    </row>
    <row r="53" spans="1:13" x14ac:dyDescent="0.15">
      <c r="A53" s="1503"/>
      <c r="B53" s="1504"/>
      <c r="C53" s="1504"/>
      <c r="D53" s="1504"/>
      <c r="E53" s="1504"/>
      <c r="F53" s="1504"/>
      <c r="G53" s="1504"/>
      <c r="H53" s="1504"/>
      <c r="I53" s="1504"/>
      <c r="J53" s="1505"/>
      <c r="M53" s="170"/>
    </row>
    <row r="54" spans="1:13" x14ac:dyDescent="0.15">
      <c r="K54" s="172" t="s">
        <v>244</v>
      </c>
    </row>
    <row r="58" spans="1:13" x14ac:dyDescent="0.15">
      <c r="L58" s="175"/>
    </row>
  </sheetData>
  <sheetProtection formatCells="0" formatColumns="0" formatRows="0" insertHyperlinks="0"/>
  <mergeCells count="10">
    <mergeCell ref="K2:K5"/>
    <mergeCell ref="A19:J53"/>
    <mergeCell ref="F17:H17"/>
    <mergeCell ref="A1:J1"/>
    <mergeCell ref="G4:J4"/>
    <mergeCell ref="A13:J13"/>
    <mergeCell ref="A2:I2"/>
    <mergeCell ref="A7:J7"/>
    <mergeCell ref="B10:J10"/>
    <mergeCell ref="B11:J11"/>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5">
      <formula1>"あり,なし"</formula1>
    </dataValidation>
    <dataValidation type="list" allowBlank="1" showInputMessage="1" showErrorMessage="1" sqref="D16">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type="whole" operator="greaterThanOrEqual" allowBlank="1" showInputMessage="1" showErrorMessage="1" prompt="整数で入力" sqref="G8">
      <formula1>0</formula1>
    </dataValidation>
    <dataValidation allowBlank="1" showErrorMessage="1" prompt="表紙シートの病院名を反映" sqref="L5:L12"/>
  </dataValidations>
  <printOptions horizontalCentered="1"/>
  <pageMargins left="0.39370078740157483" right="0.39370078740157483" top="0.59055118110236227" bottom="0.59055118110236227" header="0.35433070866141736" footer="0.27559055118110237"/>
  <pageSetup paperSize="9" scale="89" orientation="portrait"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3"/>
  <sheetViews>
    <sheetView view="pageBreakPreview" topLeftCell="A7" zoomScaleNormal="100" zoomScaleSheetLayoutView="100" workbookViewId="0">
      <selection activeCell="D26" sqref="D26:F26"/>
    </sheetView>
  </sheetViews>
  <sheetFormatPr defaultColWidth="8.875" defaultRowHeight="18.75" x14ac:dyDescent="0.15"/>
  <cols>
    <col min="1" max="1" width="4.625" style="362" customWidth="1"/>
    <col min="2" max="2" width="17.625" style="362" customWidth="1"/>
    <col min="3" max="3" width="15.75" style="376" customWidth="1"/>
    <col min="4" max="4" width="15.25" style="362" customWidth="1"/>
    <col min="5" max="5" width="11.875" style="362" customWidth="1"/>
    <col min="6" max="6" width="39.25" style="362" customWidth="1"/>
    <col min="7" max="7" width="15" style="362" customWidth="1"/>
    <col min="8" max="8" width="2.25" style="362" customWidth="1"/>
    <col min="9" max="9" width="80.625" style="362" customWidth="1"/>
    <col min="10" max="16384" width="8.875" style="362"/>
  </cols>
  <sheetData>
    <row r="1" spans="1:9" ht="19.5" thickBot="1" x14ac:dyDescent="0.2">
      <c r="A1" s="1527" t="s">
        <v>499</v>
      </c>
      <c r="B1" s="1527"/>
      <c r="C1" s="1527"/>
      <c r="D1" s="1527"/>
      <c r="E1" s="1527"/>
      <c r="F1" s="1527"/>
      <c r="G1" s="361"/>
      <c r="H1" s="756"/>
      <c r="I1" s="361"/>
    </row>
    <row r="2" spans="1:9" ht="20.25" customHeight="1" thickTop="1" thickBot="1" x14ac:dyDescent="0.2">
      <c r="A2" s="377"/>
      <c r="B2" s="377"/>
      <c r="C2" s="378"/>
      <c r="D2" s="377"/>
      <c r="E2" s="326" t="s">
        <v>502</v>
      </c>
      <c r="F2" s="215"/>
      <c r="G2" s="1521" t="str">
        <f>IF(OR(AND(C14&lt;&gt;"",D14&lt;&gt;"",F2&lt;&gt;""),AND(F2&lt;&gt;"",B19&lt;&gt;"",C19&lt;&gt;"",D19&lt;&gt;"")),"",IF(F2="あり","下の２つの表の少なくとも１項目には入力が必要です",IF(F2="","←「あり」か「なし」を選択してください","")))</f>
        <v>←「あり」か「なし」を選択してください</v>
      </c>
      <c r="H2" s="756"/>
    </row>
    <row r="3" spans="1:9" ht="19.5" thickTop="1" x14ac:dyDescent="0.15">
      <c r="A3" s="1528" t="s">
        <v>280</v>
      </c>
      <c r="B3" s="1528"/>
      <c r="C3" s="1528"/>
      <c r="D3" s="1528"/>
      <c r="E3" s="1528"/>
      <c r="F3" s="1528"/>
      <c r="G3" s="1521"/>
      <c r="H3" s="756"/>
    </row>
    <row r="4" spans="1:9" x14ac:dyDescent="0.15">
      <c r="A4" s="361"/>
      <c r="B4" s="361"/>
      <c r="C4" s="375"/>
      <c r="D4" s="361"/>
      <c r="E4" s="364" t="s">
        <v>119</v>
      </c>
      <c r="F4" s="365">
        <f>表紙!E2</f>
        <v>0</v>
      </c>
      <c r="G4" s="1521"/>
      <c r="H4" s="713"/>
      <c r="I4" s="916" t="s">
        <v>491</v>
      </c>
    </row>
    <row r="5" spans="1:9" x14ac:dyDescent="0.15">
      <c r="A5" s="361"/>
      <c r="B5" s="361"/>
      <c r="C5" s="375"/>
      <c r="D5" s="361"/>
      <c r="E5" s="364" t="s">
        <v>120</v>
      </c>
      <c r="F5" s="903" t="s">
        <v>1155</v>
      </c>
      <c r="G5" s="1521"/>
      <c r="H5" s="361"/>
      <c r="I5" s="363"/>
    </row>
    <row r="6" spans="1:9" x14ac:dyDescent="0.15">
      <c r="A6" s="361" t="s">
        <v>511</v>
      </c>
      <c r="B6" s="361"/>
      <c r="C6" s="375"/>
      <c r="D6" s="361"/>
      <c r="E6" s="364"/>
      <c r="F6" s="366"/>
      <c r="G6" s="361"/>
      <c r="H6" s="361"/>
      <c r="I6" s="363"/>
    </row>
    <row r="7" spans="1:9" x14ac:dyDescent="0.15">
      <c r="A7" s="367"/>
      <c r="B7" s="1523" t="s">
        <v>1122</v>
      </c>
      <c r="C7" s="1523"/>
      <c r="D7" s="1523"/>
      <c r="E7" s="1523"/>
      <c r="F7" s="1523"/>
      <c r="G7" s="361"/>
      <c r="H7" s="361"/>
      <c r="I7" s="363"/>
    </row>
    <row r="8" spans="1:9" x14ac:dyDescent="0.15">
      <c r="A8" s="367"/>
      <c r="B8" s="1523" t="s">
        <v>227</v>
      </c>
      <c r="C8" s="1523"/>
      <c r="D8" s="1523"/>
      <c r="E8" s="1523"/>
      <c r="F8" s="1523"/>
      <c r="G8" s="361"/>
      <c r="H8" s="361"/>
      <c r="I8" s="363"/>
    </row>
    <row r="9" spans="1:9" ht="48" customHeight="1" x14ac:dyDescent="0.15">
      <c r="A9" s="367"/>
      <c r="B9" s="1523" t="s">
        <v>485</v>
      </c>
      <c r="C9" s="1523"/>
      <c r="D9" s="1523"/>
      <c r="E9" s="1523"/>
      <c r="F9" s="1523"/>
      <c r="G9" s="361"/>
      <c r="H9" s="361"/>
      <c r="I9" s="363"/>
    </row>
    <row r="10" spans="1:9" ht="38.450000000000003" customHeight="1" x14ac:dyDescent="0.15">
      <c r="A10" s="367"/>
      <c r="B10" s="1523" t="s">
        <v>1123</v>
      </c>
      <c r="C10" s="1523"/>
      <c r="D10" s="1523"/>
      <c r="E10" s="1523"/>
      <c r="F10" s="1523"/>
      <c r="G10" s="361"/>
      <c r="H10" s="361"/>
      <c r="I10" s="363"/>
    </row>
    <row r="11" spans="1:9" ht="25.15" customHeight="1" x14ac:dyDescent="0.15">
      <c r="A11" s="368"/>
      <c r="B11" s="1524" t="s">
        <v>492</v>
      </c>
      <c r="C11" s="1524"/>
      <c r="D11" s="1524"/>
      <c r="E11" s="1524"/>
      <c r="F11" s="368"/>
      <c r="G11" s="361"/>
      <c r="H11" s="361"/>
      <c r="I11" s="363"/>
    </row>
    <row r="12" spans="1:9" ht="21.6" customHeight="1" x14ac:dyDescent="0.15">
      <c r="A12" s="369"/>
      <c r="B12" s="370" t="s">
        <v>503</v>
      </c>
      <c r="C12" s="371" t="s">
        <v>493</v>
      </c>
      <c r="D12" s="1529" t="s">
        <v>498</v>
      </c>
      <c r="E12" s="1530"/>
      <c r="F12" s="1531"/>
      <c r="G12" s="714"/>
      <c r="I12" s="363"/>
    </row>
    <row r="13" spans="1:9" ht="24" x14ac:dyDescent="0.15">
      <c r="A13" s="372" t="s">
        <v>494</v>
      </c>
      <c r="B13" s="373" t="s">
        <v>500</v>
      </c>
      <c r="C13" s="379">
        <v>3</v>
      </c>
      <c r="D13" s="1532" t="s">
        <v>495</v>
      </c>
      <c r="E13" s="1533"/>
      <c r="F13" s="1534"/>
      <c r="G13" s="714"/>
      <c r="I13" s="363"/>
    </row>
    <row r="14" spans="1:9" ht="24" x14ac:dyDescent="0.15">
      <c r="A14" s="381">
        <v>1</v>
      </c>
      <c r="B14" s="380" t="s">
        <v>500</v>
      </c>
      <c r="C14" s="642"/>
      <c r="D14" s="1535"/>
      <c r="E14" s="1536"/>
      <c r="F14" s="1537"/>
      <c r="G14" s="714"/>
      <c r="I14" s="363"/>
    </row>
    <row r="15" spans="1:9" ht="24" x14ac:dyDescent="0.15">
      <c r="A15" s="381">
        <v>2</v>
      </c>
      <c r="B15" s="380" t="s">
        <v>501</v>
      </c>
      <c r="C15" s="642"/>
      <c r="D15" s="1535"/>
      <c r="E15" s="1536"/>
      <c r="F15" s="1537"/>
      <c r="G15" s="714"/>
      <c r="I15" s="363"/>
    </row>
    <row r="16" spans="1:9" ht="36.6" customHeight="1" thickBot="1" x14ac:dyDescent="0.2">
      <c r="A16" s="693"/>
      <c r="B16" s="1538" t="s">
        <v>496</v>
      </c>
      <c r="C16" s="1538"/>
      <c r="D16" s="1538"/>
      <c r="E16" s="1538"/>
      <c r="F16" s="694"/>
      <c r="G16" s="714"/>
      <c r="I16" s="363"/>
    </row>
    <row r="17" spans="1:9" ht="27" customHeight="1" thickBot="1" x14ac:dyDescent="0.2">
      <c r="A17" s="695"/>
      <c r="B17" s="696" t="s">
        <v>486</v>
      </c>
      <c r="C17" s="696" t="s">
        <v>487</v>
      </c>
      <c r="D17" s="1525" t="s">
        <v>488</v>
      </c>
      <c r="E17" s="1525"/>
      <c r="F17" s="1525"/>
      <c r="G17" s="714"/>
      <c r="I17" s="363"/>
    </row>
    <row r="18" spans="1:9" ht="21" customHeight="1" thickBot="1" x14ac:dyDescent="0.2">
      <c r="A18" s="697" t="s">
        <v>494</v>
      </c>
      <c r="B18" s="698" t="s">
        <v>489</v>
      </c>
      <c r="C18" s="697" t="s">
        <v>490</v>
      </c>
      <c r="D18" s="1526" t="s">
        <v>497</v>
      </c>
      <c r="E18" s="1526"/>
      <c r="F18" s="1526"/>
      <c r="G18" s="714"/>
      <c r="I18" s="363"/>
    </row>
    <row r="19" spans="1:9" ht="21" customHeight="1" thickBot="1" x14ac:dyDescent="0.2">
      <c r="A19" s="699">
        <v>1</v>
      </c>
      <c r="B19" s="700"/>
      <c r="C19" s="701"/>
      <c r="D19" s="1522"/>
      <c r="E19" s="1522"/>
      <c r="F19" s="1522"/>
      <c r="G19" s="714"/>
      <c r="I19" s="363"/>
    </row>
    <row r="20" spans="1:9" ht="21" customHeight="1" thickBot="1" x14ac:dyDescent="0.2">
      <c r="A20" s="699">
        <v>2</v>
      </c>
      <c r="B20" s="700"/>
      <c r="C20" s="701"/>
      <c r="D20" s="1522"/>
      <c r="E20" s="1522"/>
      <c r="F20" s="1522"/>
      <c r="G20" s="714"/>
      <c r="I20" s="363"/>
    </row>
    <row r="21" spans="1:9" ht="21" customHeight="1" thickBot="1" x14ac:dyDescent="0.2">
      <c r="A21" s="699">
        <v>3</v>
      </c>
      <c r="B21" s="700"/>
      <c r="C21" s="701"/>
      <c r="D21" s="1522"/>
      <c r="E21" s="1522"/>
      <c r="F21" s="1522"/>
      <c r="G21" s="714"/>
      <c r="I21" s="363"/>
    </row>
    <row r="22" spans="1:9" ht="21" customHeight="1" thickBot="1" x14ac:dyDescent="0.2">
      <c r="A22" s="699">
        <v>4</v>
      </c>
      <c r="B22" s="700"/>
      <c r="C22" s="701"/>
      <c r="D22" s="1522"/>
      <c r="E22" s="1522"/>
      <c r="F22" s="1522"/>
      <c r="G22" s="714"/>
      <c r="I22" s="363"/>
    </row>
    <row r="23" spans="1:9" ht="21" customHeight="1" thickBot="1" x14ac:dyDescent="0.2">
      <c r="A23" s="699">
        <v>5</v>
      </c>
      <c r="B23" s="700"/>
      <c r="C23" s="701"/>
      <c r="D23" s="1522"/>
      <c r="E23" s="1522"/>
      <c r="F23" s="1522"/>
      <c r="G23" s="714"/>
      <c r="I23" s="363"/>
    </row>
    <row r="24" spans="1:9" ht="21" customHeight="1" thickBot="1" x14ac:dyDescent="0.2">
      <c r="A24" s="699">
        <v>6</v>
      </c>
      <c r="B24" s="700"/>
      <c r="C24" s="701"/>
      <c r="D24" s="1522"/>
      <c r="E24" s="1522"/>
      <c r="F24" s="1522"/>
      <c r="G24" s="714"/>
      <c r="I24" s="363"/>
    </row>
    <row r="25" spans="1:9" ht="21" customHeight="1" thickBot="1" x14ac:dyDescent="0.2">
      <c r="A25" s="699">
        <v>7</v>
      </c>
      <c r="B25" s="700"/>
      <c r="C25" s="701"/>
      <c r="D25" s="1522"/>
      <c r="E25" s="1522"/>
      <c r="F25" s="1522"/>
      <c r="G25" s="714"/>
      <c r="I25" s="363"/>
    </row>
    <row r="26" spans="1:9" ht="21" customHeight="1" thickBot="1" x14ac:dyDescent="0.2">
      <c r="A26" s="699">
        <v>8</v>
      </c>
      <c r="B26" s="700"/>
      <c r="C26" s="701"/>
      <c r="D26" s="1522"/>
      <c r="E26" s="1522"/>
      <c r="F26" s="1522"/>
      <c r="G26" s="714"/>
      <c r="I26" s="363"/>
    </row>
    <row r="27" spans="1:9" ht="21" customHeight="1" thickBot="1" x14ac:dyDescent="0.2">
      <c r="A27" s="699">
        <v>9</v>
      </c>
      <c r="B27" s="700"/>
      <c r="C27" s="701"/>
      <c r="D27" s="1522"/>
      <c r="E27" s="1522"/>
      <c r="F27" s="1522"/>
      <c r="G27" s="714"/>
      <c r="I27" s="363"/>
    </row>
    <row r="28" spans="1:9" ht="21" customHeight="1" thickBot="1" x14ac:dyDescent="0.2">
      <c r="A28" s="699">
        <v>10</v>
      </c>
      <c r="B28" s="700"/>
      <c r="C28" s="701"/>
      <c r="D28" s="1522"/>
      <c r="E28" s="1522"/>
      <c r="F28" s="1522"/>
      <c r="G28" s="714"/>
      <c r="I28" s="363"/>
    </row>
    <row r="29" spans="1:9" ht="21" customHeight="1" thickBot="1" x14ac:dyDescent="0.2">
      <c r="A29" s="699">
        <v>11</v>
      </c>
      <c r="B29" s="700"/>
      <c r="C29" s="701"/>
      <c r="D29" s="1522"/>
      <c r="E29" s="1522"/>
      <c r="F29" s="1522"/>
      <c r="G29" s="714"/>
      <c r="I29" s="363"/>
    </row>
    <row r="30" spans="1:9" ht="21" customHeight="1" thickBot="1" x14ac:dyDescent="0.2">
      <c r="A30" s="699">
        <v>12</v>
      </c>
      <c r="B30" s="700"/>
      <c r="C30" s="701"/>
      <c r="D30" s="1522"/>
      <c r="E30" s="1522"/>
      <c r="F30" s="1522"/>
      <c r="G30" s="714"/>
      <c r="I30" s="363"/>
    </row>
    <row r="31" spans="1:9" ht="21" customHeight="1" thickBot="1" x14ac:dyDescent="0.2">
      <c r="A31" s="699">
        <v>13</v>
      </c>
      <c r="B31" s="700"/>
      <c r="C31" s="701"/>
      <c r="D31" s="1522"/>
      <c r="E31" s="1522"/>
      <c r="F31" s="1522"/>
      <c r="G31" s="714"/>
      <c r="I31" s="363"/>
    </row>
    <row r="32" spans="1:9" ht="21" customHeight="1" thickBot="1" x14ac:dyDescent="0.2">
      <c r="A32" s="699">
        <v>14</v>
      </c>
      <c r="B32" s="700"/>
      <c r="C32" s="701"/>
      <c r="D32" s="1522"/>
      <c r="E32" s="1522"/>
      <c r="F32" s="1522"/>
      <c r="G32" s="714"/>
      <c r="I32" s="363"/>
    </row>
    <row r="33" spans="1:9" x14ac:dyDescent="0.15">
      <c r="A33" s="361"/>
      <c r="B33" s="361"/>
      <c r="C33" s="375"/>
      <c r="D33" s="361"/>
      <c r="E33" s="361"/>
      <c r="F33" s="361"/>
      <c r="G33" s="374" t="s">
        <v>244</v>
      </c>
      <c r="H33" s="374"/>
      <c r="I33" s="688"/>
    </row>
  </sheetData>
  <mergeCells count="29">
    <mergeCell ref="D17:F17"/>
    <mergeCell ref="D18:F18"/>
    <mergeCell ref="D19:F19"/>
    <mergeCell ref="B9:F9"/>
    <mergeCell ref="A1:F1"/>
    <mergeCell ref="A3:F3"/>
    <mergeCell ref="B7:F7"/>
    <mergeCell ref="B8:F8"/>
    <mergeCell ref="D12:F12"/>
    <mergeCell ref="D13:F13"/>
    <mergeCell ref="D14:F14"/>
    <mergeCell ref="D15:F15"/>
    <mergeCell ref="B16:E16"/>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printOptions horizontalCentered="1"/>
  <pageMargins left="0.39370078740157483" right="0.39370078740157483" top="0.59055118110236227" bottom="0.59055118110236227" header="0.35433070866141736" footer="0.27559055118110237"/>
  <pageSetup paperSize="9" scale="81" orientation="portrait" r:id="rId1"/>
  <headerFooter>
    <oddHeader>&amp;Rver.2.0</oddHeader>
    <oddFooter>&amp;C&amp;P/&amp;N&amp;R&amp;A</oddFooter>
  </headerFooter>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64"/>
  <sheetViews>
    <sheetView showGridLines="0" view="pageBreakPreview" topLeftCell="A22" zoomScaleNormal="100" zoomScaleSheetLayoutView="100" zoomScalePageLayoutView="80" workbookViewId="0">
      <selection activeCell="F26" sqref="F26"/>
    </sheetView>
  </sheetViews>
  <sheetFormatPr defaultColWidth="9" defaultRowHeight="13.5" x14ac:dyDescent="0.15"/>
  <cols>
    <col min="1" max="1" width="5.625" style="394" customWidth="1"/>
    <col min="2" max="2" width="34.25" style="394" customWidth="1"/>
    <col min="3" max="6" width="20.625" style="394" customWidth="1"/>
    <col min="7" max="7" width="11.5" style="394" customWidth="1"/>
    <col min="8" max="8" width="15.25" style="394" customWidth="1"/>
    <col min="9" max="9" width="2.25" style="394" customWidth="1"/>
    <col min="10" max="10" width="100.625" style="394" customWidth="1"/>
    <col min="11" max="16384" width="9" style="394"/>
  </cols>
  <sheetData>
    <row r="1" spans="1:10" s="404" customFormat="1" ht="20.25" customHeight="1" thickBot="1" x14ac:dyDescent="0.2">
      <c r="A1" s="1540" t="s">
        <v>151</v>
      </c>
      <c r="B1" s="1540"/>
      <c r="C1" s="1540"/>
      <c r="D1" s="1540"/>
      <c r="E1" s="1540"/>
      <c r="F1" s="1540"/>
      <c r="G1" s="1540"/>
      <c r="I1" s="756"/>
    </row>
    <row r="2" spans="1:10" s="404" customFormat="1" ht="24.95" customHeight="1" thickTop="1" thickBot="1" x14ac:dyDescent="0.2">
      <c r="A2" s="1314" t="s">
        <v>242</v>
      </c>
      <c r="B2" s="1314"/>
      <c r="C2" s="1314"/>
      <c r="D2" s="1314"/>
      <c r="E2" s="1314"/>
      <c r="F2" s="1329"/>
      <c r="G2" s="215"/>
      <c r="H2" s="1539" t="str">
        <f>IF(G2="あり","下の表について入力が必要です",IF(G2="","←「あり」か「なし」を選択してください",""))</f>
        <v>←「あり」か「なし」を選択してください</v>
      </c>
      <c r="I2" s="756"/>
    </row>
    <row r="3" spans="1:10" s="404" customFormat="1" ht="5.0999999999999996" customHeight="1" thickTop="1" x14ac:dyDescent="0.15">
      <c r="A3" s="436"/>
      <c r="B3" s="436"/>
      <c r="C3" s="436"/>
      <c r="D3" s="436"/>
      <c r="E3" s="436"/>
      <c r="F3" s="436"/>
      <c r="G3" s="437"/>
      <c r="H3" s="1539"/>
      <c r="I3" s="73"/>
    </row>
    <row r="4" spans="1:10" s="404" customFormat="1" ht="20.25" customHeight="1" x14ac:dyDescent="0.15">
      <c r="A4" s="436"/>
      <c r="B4" s="436"/>
      <c r="C4" s="436"/>
      <c r="D4" s="435" t="s">
        <v>559</v>
      </c>
      <c r="E4" s="1543">
        <f>表紙!E2</f>
        <v>0</v>
      </c>
      <c r="F4" s="1544"/>
      <c r="G4" s="1545"/>
      <c r="H4" s="1539"/>
      <c r="I4" s="756"/>
    </row>
    <row r="5" spans="1:10" s="404" customFormat="1" ht="69.95" customHeight="1" thickBot="1" x14ac:dyDescent="0.2">
      <c r="A5" s="1541" t="s">
        <v>558</v>
      </c>
      <c r="B5" s="1541"/>
      <c r="C5" s="1541"/>
      <c r="D5" s="1541"/>
      <c r="E5" s="1541"/>
      <c r="F5" s="1541"/>
      <c r="G5" s="1541"/>
      <c r="H5" s="434"/>
      <c r="I5" s="434"/>
      <c r="J5" s="920" t="s">
        <v>239</v>
      </c>
    </row>
    <row r="6" spans="1:10" s="404" customFormat="1" ht="20.100000000000001" customHeight="1" thickBot="1" x14ac:dyDescent="0.2">
      <c r="A6" s="390" t="s">
        <v>1164</v>
      </c>
      <c r="B6" s="389"/>
      <c r="C6" s="389"/>
      <c r="D6" s="432"/>
      <c r="E6" s="385" t="s">
        <v>74</v>
      </c>
      <c r="F6" s="385"/>
      <c r="G6" s="430"/>
      <c r="H6" s="434"/>
      <c r="I6" s="434"/>
      <c r="J6" s="398"/>
    </row>
    <row r="7" spans="1:10" s="404" customFormat="1" ht="20.100000000000001" customHeight="1" thickBot="1" x14ac:dyDescent="0.2">
      <c r="A7" s="430"/>
      <c r="B7" s="433"/>
      <c r="C7" s="264" t="s">
        <v>911</v>
      </c>
      <c r="D7" s="432"/>
      <c r="E7" s="431" t="s">
        <v>3</v>
      </c>
      <c r="F7" s="431"/>
      <c r="G7" s="430"/>
      <c r="H7" s="434"/>
      <c r="I7" s="398"/>
    </row>
    <row r="8" spans="1:10" ht="20.25" customHeight="1" thickBot="1" x14ac:dyDescent="0.2">
      <c r="A8" s="390" t="s">
        <v>557</v>
      </c>
      <c r="B8" s="433"/>
      <c r="C8" s="264"/>
      <c r="D8" s="432"/>
      <c r="E8" s="431" t="s">
        <v>74</v>
      </c>
      <c r="F8" s="431"/>
      <c r="G8" s="430"/>
      <c r="J8" s="398"/>
    </row>
    <row r="9" spans="1:10" ht="46.5" customHeight="1" x14ac:dyDescent="0.15">
      <c r="A9" s="905" t="s">
        <v>1165</v>
      </c>
      <c r="B9" s="213"/>
      <c r="C9" s="213"/>
      <c r="D9" s="429"/>
      <c r="E9" s="428"/>
      <c r="F9" s="428"/>
      <c r="G9" s="428"/>
      <c r="H9" s="427"/>
      <c r="I9" s="427"/>
      <c r="J9" s="398"/>
    </row>
    <row r="10" spans="1:10" ht="20.25" customHeight="1" thickBot="1" x14ac:dyDescent="0.2">
      <c r="A10" s="420"/>
      <c r="B10" s="426" t="s">
        <v>556</v>
      </c>
      <c r="C10" s="425" t="s">
        <v>555</v>
      </c>
      <c r="D10" s="424" t="s">
        <v>554</v>
      </c>
      <c r="E10" s="423" t="s">
        <v>553</v>
      </c>
      <c r="F10" s="422" t="s">
        <v>552</v>
      </c>
      <c r="G10" s="421" t="s">
        <v>551</v>
      </c>
      <c r="J10" s="398"/>
    </row>
    <row r="11" spans="1:10" ht="20.25" customHeight="1" thickBot="1" x14ac:dyDescent="0.2">
      <c r="A11" s="420">
        <v>1</v>
      </c>
      <c r="B11" s="419" t="s">
        <v>550</v>
      </c>
      <c r="C11" s="417"/>
      <c r="D11" s="417"/>
      <c r="E11" s="417"/>
      <c r="F11" s="417"/>
      <c r="G11" s="416">
        <f>SUM(C11:F11)</f>
        <v>0</v>
      </c>
      <c r="J11" s="398"/>
    </row>
    <row r="12" spans="1:10" s="404" customFormat="1" ht="20.25" customHeight="1" thickBot="1" x14ac:dyDescent="0.2">
      <c r="A12" s="420">
        <v>2</v>
      </c>
      <c r="B12" s="419" t="s">
        <v>761</v>
      </c>
      <c r="C12" s="417"/>
      <c r="D12" s="417"/>
      <c r="E12" s="417"/>
      <c r="F12" s="417"/>
      <c r="G12" s="416">
        <f>SUM(C12:F12)</f>
        <v>0</v>
      </c>
      <c r="J12" s="398"/>
    </row>
    <row r="13" spans="1:10" s="404" customFormat="1" ht="20.25" customHeight="1" thickBot="1" x14ac:dyDescent="0.2">
      <c r="A13" s="420">
        <v>3</v>
      </c>
      <c r="B13" s="419" t="s">
        <v>739</v>
      </c>
      <c r="C13" s="418"/>
      <c r="D13" s="417"/>
      <c r="E13" s="417"/>
      <c r="F13" s="417"/>
      <c r="G13" s="416">
        <f>SUM(C13:F13)</f>
        <v>0</v>
      </c>
      <c r="H13" s="396"/>
      <c r="I13" s="396"/>
      <c r="J13" s="398"/>
    </row>
    <row r="14" spans="1:10" s="404" customFormat="1" ht="20.25" customHeight="1" x14ac:dyDescent="0.15">
      <c r="A14" s="415"/>
      <c r="B14" s="414" t="s">
        <v>549</v>
      </c>
      <c r="C14" s="413">
        <f>C11+C12+C13</f>
        <v>0</v>
      </c>
      <c r="D14" s="412">
        <f>D11+D12+D13</f>
        <v>0</v>
      </c>
      <c r="E14" s="411">
        <f>E11+E12+E13</f>
        <v>0</v>
      </c>
      <c r="F14" s="410">
        <f>F11+F12+F13</f>
        <v>0</v>
      </c>
      <c r="G14" s="409">
        <f>SUM(C14:F14)</f>
        <v>0</v>
      </c>
      <c r="H14" s="396"/>
      <c r="I14" s="396"/>
      <c r="J14" s="398"/>
    </row>
    <row r="15" spans="1:10" s="404" customFormat="1" ht="15.75" customHeight="1" x14ac:dyDescent="0.15">
      <c r="A15" s="904" t="s">
        <v>1166</v>
      </c>
      <c r="B15" s="116"/>
      <c r="C15" s="116"/>
      <c r="D15" s="116"/>
      <c r="E15" s="400"/>
      <c r="F15" s="400"/>
      <c r="G15" s="400"/>
      <c r="H15" s="396"/>
      <c r="I15" s="396"/>
      <c r="J15" s="398"/>
    </row>
    <row r="16" spans="1:10" s="404" customFormat="1" ht="55.5" customHeight="1" x14ac:dyDescent="0.15">
      <c r="A16" s="1542" t="s">
        <v>705</v>
      </c>
      <c r="B16" s="1542"/>
      <c r="C16" s="1542"/>
      <c r="D16" s="1542"/>
      <c r="E16" s="1542"/>
      <c r="F16" s="1542"/>
      <c r="G16" s="1542"/>
      <c r="H16" s="396"/>
      <c r="I16" s="396"/>
      <c r="J16" s="398"/>
    </row>
    <row r="17" spans="1:10" s="404" customFormat="1" ht="24" customHeight="1" thickBot="1" x14ac:dyDescent="0.2">
      <c r="A17" s="408"/>
      <c r="B17" s="407" t="s">
        <v>548</v>
      </c>
      <c r="C17" s="406" t="s">
        <v>547</v>
      </c>
      <c r="D17" s="1550" t="s">
        <v>548</v>
      </c>
      <c r="E17" s="1551"/>
      <c r="F17" s="406" t="s">
        <v>547</v>
      </c>
      <c r="H17" s="396"/>
      <c r="I17" s="396"/>
      <c r="J17" s="398"/>
    </row>
    <row r="18" spans="1:10" s="404" customFormat="1" ht="24" customHeight="1" thickBot="1" x14ac:dyDescent="0.2">
      <c r="A18" s="403"/>
      <c r="B18" s="645" t="s">
        <v>707</v>
      </c>
      <c r="C18" s="405"/>
      <c r="D18" s="1548" t="s">
        <v>724</v>
      </c>
      <c r="E18" s="1549"/>
      <c r="F18" s="405"/>
      <c r="H18" s="396"/>
      <c r="I18" s="396"/>
      <c r="J18" s="398"/>
    </row>
    <row r="19" spans="1:10" s="404" customFormat="1" ht="24" customHeight="1" thickBot="1" x14ac:dyDescent="0.2">
      <c r="A19" s="403"/>
      <c r="B19" s="645" t="s">
        <v>706</v>
      </c>
      <c r="C19" s="405"/>
      <c r="D19" s="1548" t="s">
        <v>725</v>
      </c>
      <c r="E19" s="1549"/>
      <c r="F19" s="405"/>
      <c r="H19" s="396"/>
      <c r="I19" s="396"/>
      <c r="J19" s="398"/>
    </row>
    <row r="20" spans="1:10" s="404" customFormat="1" ht="24" customHeight="1" thickBot="1" x14ac:dyDescent="0.2">
      <c r="A20" s="403"/>
      <c r="B20" s="645" t="s">
        <v>708</v>
      </c>
      <c r="C20" s="405"/>
      <c r="D20" s="646" t="s">
        <v>726</v>
      </c>
      <c r="E20" s="645"/>
      <c r="F20" s="405"/>
      <c r="H20" s="396"/>
      <c r="I20" s="396"/>
      <c r="J20" s="398"/>
    </row>
    <row r="21" spans="1:10" s="404" customFormat="1" ht="24" customHeight="1" thickBot="1" x14ac:dyDescent="0.2">
      <c r="A21" s="403"/>
      <c r="B21" s="645" t="s">
        <v>709</v>
      </c>
      <c r="C21" s="405"/>
      <c r="D21" s="646" t="s">
        <v>727</v>
      </c>
      <c r="E21" s="645"/>
      <c r="F21" s="405"/>
      <c r="H21" s="396"/>
      <c r="I21" s="396"/>
      <c r="J21" s="398"/>
    </row>
    <row r="22" spans="1:10" s="404" customFormat="1" ht="24" customHeight="1" thickBot="1" x14ac:dyDescent="0.2">
      <c r="A22" s="403"/>
      <c r="B22" s="645" t="s">
        <v>710</v>
      </c>
      <c r="C22" s="405"/>
      <c r="D22" s="646" t="s">
        <v>728</v>
      </c>
      <c r="E22" s="645"/>
      <c r="F22" s="405"/>
      <c r="H22" s="396"/>
      <c r="I22" s="396"/>
      <c r="J22" s="398"/>
    </row>
    <row r="23" spans="1:10" s="404" customFormat="1" ht="24" customHeight="1" thickBot="1" x14ac:dyDescent="0.2">
      <c r="A23" s="403"/>
      <c r="B23" s="645" t="s">
        <v>711</v>
      </c>
      <c r="C23" s="405"/>
      <c r="D23" s="646" t="s">
        <v>729</v>
      </c>
      <c r="E23" s="645"/>
      <c r="F23" s="405"/>
      <c r="H23" s="396"/>
      <c r="I23" s="396"/>
      <c r="J23" s="398"/>
    </row>
    <row r="24" spans="1:10" s="404" customFormat="1" ht="24" customHeight="1" thickBot="1" x14ac:dyDescent="0.2">
      <c r="A24" s="403"/>
      <c r="B24" s="645" t="s">
        <v>712</v>
      </c>
      <c r="C24" s="405"/>
      <c r="D24" s="646" t="s">
        <v>730</v>
      </c>
      <c r="E24" s="645"/>
      <c r="F24" s="405"/>
      <c r="H24" s="396"/>
      <c r="I24" s="396"/>
      <c r="J24" s="398"/>
    </row>
    <row r="25" spans="1:10" s="404" customFormat="1" ht="24" customHeight="1" thickBot="1" x14ac:dyDescent="0.2">
      <c r="A25" s="403"/>
      <c r="B25" s="645" t="s">
        <v>713</v>
      </c>
      <c r="C25" s="405"/>
      <c r="D25" s="646" t="s">
        <v>731</v>
      </c>
      <c r="E25" s="645"/>
      <c r="F25" s="405"/>
      <c r="H25" s="396"/>
      <c r="I25" s="396"/>
      <c r="J25" s="398"/>
    </row>
    <row r="26" spans="1:10" s="404" customFormat="1" ht="24" customHeight="1" thickBot="1" x14ac:dyDescent="0.2">
      <c r="A26" s="403"/>
      <c r="B26" s="645" t="s">
        <v>714</v>
      </c>
      <c r="C26" s="405"/>
      <c r="D26" s="646" t="s">
        <v>732</v>
      </c>
      <c r="E26" s="645"/>
      <c r="F26" s="405"/>
      <c r="H26" s="396"/>
      <c r="I26" s="396"/>
      <c r="J26" s="398"/>
    </row>
    <row r="27" spans="1:10" s="404" customFormat="1" ht="24" customHeight="1" thickBot="1" x14ac:dyDescent="0.2">
      <c r="A27" s="403"/>
      <c r="B27" s="645" t="s">
        <v>715</v>
      </c>
      <c r="C27" s="405"/>
      <c r="D27" s="646" t="s">
        <v>733</v>
      </c>
      <c r="E27" s="645"/>
      <c r="F27" s="405"/>
      <c r="H27" s="396" t="s">
        <v>546</v>
      </c>
      <c r="I27" s="396"/>
      <c r="J27" s="398"/>
    </row>
    <row r="28" spans="1:10" s="404" customFormat="1" ht="24" customHeight="1" thickBot="1" x14ac:dyDescent="0.2">
      <c r="A28" s="403"/>
      <c r="B28" s="645" t="s">
        <v>716</v>
      </c>
      <c r="C28" s="405"/>
      <c r="D28" s="646" t="s">
        <v>734</v>
      </c>
      <c r="E28" s="645"/>
      <c r="F28" s="405"/>
      <c r="H28" s="396" t="s">
        <v>545</v>
      </c>
      <c r="I28" s="396"/>
      <c r="J28" s="398"/>
    </row>
    <row r="29" spans="1:10" s="404" customFormat="1" ht="24" customHeight="1" thickBot="1" x14ac:dyDescent="0.2">
      <c r="A29" s="403"/>
      <c r="B29" s="645" t="s">
        <v>717</v>
      </c>
      <c r="C29" s="405"/>
      <c r="D29" s="1546"/>
      <c r="E29" s="1547"/>
      <c r="F29" s="405"/>
      <c r="H29" s="396" t="s">
        <v>544</v>
      </c>
      <c r="I29" s="396"/>
      <c r="J29" s="398"/>
    </row>
    <row r="30" spans="1:10" s="404" customFormat="1" ht="24" customHeight="1" thickBot="1" x14ac:dyDescent="0.2">
      <c r="A30" s="403"/>
      <c r="B30" s="645" t="s">
        <v>718</v>
      </c>
      <c r="C30" s="405"/>
      <c r="D30" s="1546"/>
      <c r="E30" s="1547"/>
      <c r="F30" s="405"/>
      <c r="H30" s="396" t="s">
        <v>543</v>
      </c>
      <c r="I30" s="396"/>
      <c r="J30" s="398"/>
    </row>
    <row r="31" spans="1:10" s="404" customFormat="1" ht="24" customHeight="1" thickBot="1" x14ac:dyDescent="0.2">
      <c r="A31" s="403"/>
      <c r="B31" s="645" t="s">
        <v>719</v>
      </c>
      <c r="C31" s="405"/>
      <c r="D31" s="1546"/>
      <c r="E31" s="1547"/>
      <c r="F31" s="405"/>
      <c r="J31" s="398"/>
    </row>
    <row r="32" spans="1:10" s="404" customFormat="1" ht="24" customHeight="1" thickBot="1" x14ac:dyDescent="0.2">
      <c r="A32" s="403"/>
      <c r="B32" s="645" t="s">
        <v>720</v>
      </c>
      <c r="C32" s="405"/>
      <c r="D32" s="1546"/>
      <c r="E32" s="1547"/>
      <c r="F32" s="405"/>
      <c r="J32" s="398"/>
    </row>
    <row r="33" spans="1:10" s="404" customFormat="1" ht="24" customHeight="1" thickBot="1" x14ac:dyDescent="0.2">
      <c r="A33" s="403"/>
      <c r="B33" s="645" t="s">
        <v>721</v>
      </c>
      <c r="C33" s="405"/>
      <c r="D33" s="1546"/>
      <c r="E33" s="1547"/>
      <c r="F33" s="405"/>
      <c r="J33" s="398"/>
    </row>
    <row r="34" spans="1:10" s="404" customFormat="1" ht="24" customHeight="1" thickBot="1" x14ac:dyDescent="0.2">
      <c r="A34" s="403"/>
      <c r="B34" s="645" t="s">
        <v>722</v>
      </c>
      <c r="C34" s="405"/>
      <c r="D34" s="1546"/>
      <c r="E34" s="1547"/>
      <c r="F34" s="405"/>
      <c r="J34" s="398"/>
    </row>
    <row r="35" spans="1:10" s="399" customFormat="1" ht="24" customHeight="1" thickBot="1" x14ac:dyDescent="0.2">
      <c r="A35" s="403"/>
      <c r="B35" s="645" t="s">
        <v>723</v>
      </c>
      <c r="C35" s="405"/>
      <c r="D35" s="1546"/>
      <c r="E35" s="1547"/>
      <c r="F35" s="405"/>
      <c r="J35" s="398"/>
    </row>
    <row r="36" spans="1:10" ht="20.25" customHeight="1" x14ac:dyDescent="0.15">
      <c r="A36" s="400"/>
      <c r="B36" s="402"/>
      <c r="C36" s="401"/>
      <c r="D36" s="400"/>
      <c r="E36" s="400"/>
      <c r="F36" s="400"/>
      <c r="G36" s="400"/>
      <c r="J36" s="398"/>
    </row>
    <row r="37" spans="1:10" x14ac:dyDescent="0.15">
      <c r="H37" s="396" t="s">
        <v>542</v>
      </c>
      <c r="I37" s="396"/>
    </row>
    <row r="38" spans="1:10" x14ac:dyDescent="0.15">
      <c r="H38" s="396" t="s">
        <v>541</v>
      </c>
      <c r="I38" s="396"/>
    </row>
    <row r="39" spans="1:10" x14ac:dyDescent="0.15">
      <c r="H39" s="396" t="s">
        <v>540</v>
      </c>
      <c r="I39" s="396"/>
    </row>
    <row r="40" spans="1:10" x14ac:dyDescent="0.15">
      <c r="H40" s="396" t="s">
        <v>539</v>
      </c>
      <c r="I40" s="396"/>
    </row>
    <row r="41" spans="1:10" x14ac:dyDescent="0.15">
      <c r="H41" s="396" t="s">
        <v>538</v>
      </c>
      <c r="I41" s="396"/>
    </row>
    <row r="42" spans="1:10" x14ac:dyDescent="0.15">
      <c r="H42" s="396" t="s">
        <v>537</v>
      </c>
      <c r="I42" s="396"/>
    </row>
    <row r="43" spans="1:10" x14ac:dyDescent="0.15">
      <c r="H43" s="396" t="s">
        <v>536</v>
      </c>
      <c r="I43" s="396"/>
    </row>
    <row r="44" spans="1:10" x14ac:dyDescent="0.15">
      <c r="H44" s="396" t="s">
        <v>535</v>
      </c>
      <c r="I44" s="396"/>
    </row>
    <row r="45" spans="1:10" x14ac:dyDescent="0.15">
      <c r="H45" s="396" t="s">
        <v>534</v>
      </c>
      <c r="I45" s="396"/>
    </row>
    <row r="46" spans="1:10" x14ac:dyDescent="0.15">
      <c r="H46" s="396" t="s">
        <v>533</v>
      </c>
      <c r="I46" s="396"/>
    </row>
    <row r="47" spans="1:10" x14ac:dyDescent="0.15">
      <c r="H47" s="396" t="s">
        <v>532</v>
      </c>
      <c r="I47" s="396"/>
    </row>
    <row r="48" spans="1:10" x14ac:dyDescent="0.15">
      <c r="H48" s="396" t="s">
        <v>531</v>
      </c>
      <c r="I48" s="396"/>
    </row>
    <row r="49" spans="8:9" x14ac:dyDescent="0.15">
      <c r="H49" s="396" t="s">
        <v>530</v>
      </c>
      <c r="I49" s="396"/>
    </row>
    <row r="50" spans="8:9" x14ac:dyDescent="0.15">
      <c r="H50" s="396" t="s">
        <v>529</v>
      </c>
      <c r="I50" s="396"/>
    </row>
    <row r="51" spans="8:9" x14ac:dyDescent="0.15">
      <c r="H51" s="396" t="s">
        <v>528</v>
      </c>
      <c r="I51" s="396"/>
    </row>
    <row r="52" spans="8:9" x14ac:dyDescent="0.15">
      <c r="H52" s="396" t="s">
        <v>527</v>
      </c>
      <c r="I52" s="396"/>
    </row>
    <row r="53" spans="8:9" x14ac:dyDescent="0.15">
      <c r="H53" s="396" t="s">
        <v>526</v>
      </c>
      <c r="I53" s="396"/>
    </row>
    <row r="54" spans="8:9" x14ac:dyDescent="0.15">
      <c r="H54" s="396" t="s">
        <v>525</v>
      </c>
      <c r="I54" s="396"/>
    </row>
    <row r="55" spans="8:9" x14ac:dyDescent="0.15">
      <c r="H55" s="396" t="s">
        <v>524</v>
      </c>
      <c r="I55" s="396"/>
    </row>
    <row r="56" spans="8:9" x14ac:dyDescent="0.15">
      <c r="H56" s="396" t="s">
        <v>523</v>
      </c>
      <c r="I56" s="396"/>
    </row>
    <row r="57" spans="8:9" x14ac:dyDescent="0.15">
      <c r="H57" s="396" t="s">
        <v>522</v>
      </c>
      <c r="I57" s="396"/>
    </row>
    <row r="58" spans="8:9" x14ac:dyDescent="0.15">
      <c r="H58" s="396" t="s">
        <v>521</v>
      </c>
      <c r="I58" s="396"/>
    </row>
    <row r="59" spans="8:9" x14ac:dyDescent="0.15">
      <c r="H59" s="396" t="s">
        <v>520</v>
      </c>
      <c r="I59" s="396"/>
    </row>
    <row r="60" spans="8:9" x14ac:dyDescent="0.15">
      <c r="H60" s="396" t="s">
        <v>519</v>
      </c>
      <c r="I60" s="396"/>
    </row>
    <row r="61" spans="8:9" x14ac:dyDescent="0.15">
      <c r="H61" s="396" t="s">
        <v>518</v>
      </c>
      <c r="I61" s="396"/>
    </row>
    <row r="62" spans="8:9" x14ac:dyDescent="0.15">
      <c r="H62" s="396" t="s">
        <v>517</v>
      </c>
      <c r="I62" s="396"/>
    </row>
    <row r="63" spans="8:9" x14ac:dyDescent="0.15">
      <c r="H63" s="396" t="s">
        <v>516</v>
      </c>
      <c r="I63" s="396"/>
    </row>
    <row r="64" spans="8:9" x14ac:dyDescent="0.15">
      <c r="H64" s="395"/>
      <c r="I64" s="395"/>
    </row>
  </sheetData>
  <sheetProtection formatCells="0" formatColumns="0" formatRows="0" insertHyperlinks="0"/>
  <mergeCells count="16">
    <mergeCell ref="D17:E17"/>
    <mergeCell ref="D30:E30"/>
    <mergeCell ref="D31:E31"/>
    <mergeCell ref="D32:E32"/>
    <mergeCell ref="D33:E33"/>
    <mergeCell ref="D34:E34"/>
    <mergeCell ref="D35:E35"/>
    <mergeCell ref="D18:E18"/>
    <mergeCell ref="D19:E19"/>
    <mergeCell ref="D29:E29"/>
    <mergeCell ref="H2:H4"/>
    <mergeCell ref="A1:G1"/>
    <mergeCell ref="A5:G5"/>
    <mergeCell ref="A16:G16"/>
    <mergeCell ref="E4:G4"/>
    <mergeCell ref="A2:F2"/>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1:F13 C18:C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printOptions horizontalCentered="1"/>
  <pageMargins left="0.39370078740157483" right="0.39370078740157483" top="0.59055118110236227" bottom="0.59055118110236227" header="0.35433070866141736" footer="0.27559055118110237"/>
  <pageSetup paperSize="9" scale="65" orientation="portrait" r:id="rId1"/>
  <headerFooter>
    <oddHeader>&amp;Rver.2.0</oddHead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27"/>
  <sheetViews>
    <sheetView showGridLines="0" view="pageBreakPreview" zoomScaleNormal="100" zoomScaleSheetLayoutView="100" zoomScalePageLayoutView="80" workbookViewId="0">
      <selection activeCell="F26" sqref="F26"/>
    </sheetView>
  </sheetViews>
  <sheetFormatPr defaultColWidth="9" defaultRowHeight="13.5" x14ac:dyDescent="0.15"/>
  <cols>
    <col min="1" max="1" width="3.625" style="220" customWidth="1"/>
    <col min="2" max="2" width="35.625" style="220" customWidth="1"/>
    <col min="3" max="4" width="10.625" style="220" customWidth="1"/>
    <col min="5" max="13" width="2.625" style="220" customWidth="1"/>
    <col min="14" max="14" width="1.625" style="220" customWidth="1"/>
    <col min="15" max="22" width="2.625" style="220" customWidth="1"/>
    <col min="23" max="23" width="10.625" style="220" customWidth="1"/>
    <col min="24" max="24" width="15.125" style="394" customWidth="1"/>
    <col min="25" max="25" width="2.25" style="438" customWidth="1"/>
    <col min="26" max="26" width="100.625" style="394" customWidth="1"/>
    <col min="27" max="27" width="10.875" style="220" customWidth="1"/>
    <col min="28" max="28" width="20.125" style="220" customWidth="1"/>
    <col min="29" max="31" width="9" style="220"/>
    <col min="32" max="32" width="8.875" style="220" customWidth="1"/>
    <col min="33" max="16384" width="9" style="220"/>
  </cols>
  <sheetData>
    <row r="1" spans="1:37" s="462" customFormat="1" ht="22.5" customHeight="1" thickBot="1" x14ac:dyDescent="0.2">
      <c r="A1" s="1560" t="s">
        <v>912</v>
      </c>
      <c r="B1" s="1560"/>
      <c r="C1" s="1560"/>
      <c r="D1" s="1560"/>
      <c r="E1" s="1560"/>
      <c r="F1" s="1560"/>
      <c r="G1" s="1560"/>
      <c r="H1" s="1560"/>
      <c r="I1" s="1560"/>
      <c r="J1" s="1560"/>
      <c r="K1" s="1560"/>
      <c r="L1" s="1560"/>
      <c r="M1" s="1560"/>
      <c r="N1" s="1560"/>
      <c r="O1" s="1560"/>
      <c r="P1" s="1560"/>
      <c r="Q1" s="1560"/>
      <c r="R1" s="1560"/>
      <c r="S1" s="1560"/>
      <c r="T1" s="1560"/>
      <c r="U1" s="1560"/>
      <c r="V1" s="1560"/>
      <c r="W1" s="1560"/>
      <c r="Y1" s="756"/>
      <c r="Z1" s="404"/>
      <c r="AA1" s="466"/>
      <c r="AB1" s="465"/>
      <c r="AC1" s="464"/>
      <c r="AD1" s="464"/>
      <c r="AE1" s="464"/>
      <c r="AF1" s="464"/>
      <c r="AG1" s="464"/>
      <c r="AH1" s="464"/>
      <c r="AI1" s="464"/>
      <c r="AJ1" s="464"/>
    </row>
    <row r="2" spans="1:37" s="462" customFormat="1" ht="24.95" customHeight="1" thickTop="1" thickBot="1" x14ac:dyDescent="0.2">
      <c r="A2" s="1314" t="s">
        <v>243</v>
      </c>
      <c r="B2" s="1314"/>
      <c r="C2" s="1314"/>
      <c r="D2" s="1314"/>
      <c r="E2" s="1314"/>
      <c r="F2" s="1314"/>
      <c r="G2" s="1314"/>
      <c r="H2" s="1314"/>
      <c r="I2" s="1314"/>
      <c r="J2" s="1314"/>
      <c r="K2" s="1314"/>
      <c r="L2" s="1314"/>
      <c r="M2" s="1314"/>
      <c r="N2" s="1314"/>
      <c r="O2" s="1314"/>
      <c r="P2" s="1314"/>
      <c r="Q2" s="1314"/>
      <c r="R2" s="1314"/>
      <c r="S2" s="1314"/>
      <c r="T2" s="1314"/>
      <c r="U2" s="1314"/>
      <c r="V2" s="1329"/>
      <c r="W2" s="246"/>
      <c r="X2" s="812" t="str">
        <f>IF(W2="","←「あり」か「なし」を選択してください","")</f>
        <v>←「あり」か「なし」を選択してください</v>
      </c>
      <c r="Y2" s="756"/>
      <c r="AA2" s="466"/>
      <c r="AB2" s="465"/>
      <c r="AC2" s="464"/>
      <c r="AD2" s="464"/>
      <c r="AE2" s="464"/>
      <c r="AF2" s="464"/>
      <c r="AG2" s="464"/>
      <c r="AH2" s="464"/>
      <c r="AI2" s="464"/>
      <c r="AJ2" s="464"/>
    </row>
    <row r="3" spans="1:37" s="462" customFormat="1" ht="5.0999999999999996" customHeight="1" thickTop="1" x14ac:dyDescent="0.15">
      <c r="B3" s="463" t="s">
        <v>566</v>
      </c>
      <c r="C3" s="463"/>
      <c r="D3" s="463"/>
      <c r="E3" s="463"/>
      <c r="F3" s="463"/>
      <c r="G3" s="463"/>
      <c r="H3" s="463"/>
      <c r="I3" s="463"/>
      <c r="J3" s="463"/>
      <c r="K3" s="463"/>
      <c r="L3" s="463"/>
      <c r="M3" s="463"/>
      <c r="N3" s="463"/>
      <c r="O3" s="463"/>
      <c r="P3" s="463"/>
      <c r="Q3" s="463"/>
      <c r="R3" s="463"/>
      <c r="S3" s="463"/>
      <c r="T3" s="463"/>
      <c r="U3" s="463"/>
      <c r="V3" s="463"/>
      <c r="W3" s="463"/>
      <c r="X3" s="404"/>
      <c r="Y3" s="73"/>
      <c r="AA3" s="463"/>
      <c r="AE3" s="1552"/>
      <c r="AF3" s="1552"/>
      <c r="AG3" s="1552"/>
      <c r="AH3" s="1552"/>
      <c r="AI3" s="1552"/>
      <c r="AJ3" s="1552"/>
      <c r="AK3" s="1552"/>
    </row>
    <row r="4" spans="1:37" ht="20.25" customHeight="1" x14ac:dyDescent="0.15">
      <c r="D4" s="260" t="s">
        <v>184</v>
      </c>
      <c r="E4" s="1315">
        <f>表紙!E2</f>
        <v>0</v>
      </c>
      <c r="F4" s="1553"/>
      <c r="G4" s="1553"/>
      <c r="H4" s="1553"/>
      <c r="I4" s="1553"/>
      <c r="J4" s="1553"/>
      <c r="K4" s="1553"/>
      <c r="L4" s="1553"/>
      <c r="M4" s="1553"/>
      <c r="N4" s="1553"/>
      <c r="O4" s="1553"/>
      <c r="P4" s="1553"/>
      <c r="Q4" s="1553"/>
      <c r="R4" s="1553"/>
      <c r="S4" s="1553"/>
      <c r="T4" s="1553"/>
      <c r="U4" s="1553"/>
      <c r="V4" s="1553"/>
      <c r="W4" s="1316"/>
      <c r="X4" s="404"/>
      <c r="Y4" s="756"/>
    </row>
    <row r="5" spans="1:37" ht="20.25" customHeight="1" thickBot="1" x14ac:dyDescent="0.2">
      <c r="D5" s="217" t="s">
        <v>862</v>
      </c>
      <c r="E5" s="38" t="s">
        <v>1157</v>
      </c>
      <c r="F5" s="38"/>
      <c r="G5" s="38"/>
      <c r="H5" s="38"/>
      <c r="I5" s="38"/>
      <c r="J5" s="38"/>
      <c r="K5" s="38"/>
      <c r="L5" s="38"/>
      <c r="M5" s="108"/>
      <c r="N5" s="108"/>
      <c r="O5" s="108"/>
      <c r="P5" s="108"/>
      <c r="Q5" s="108"/>
      <c r="R5" s="108"/>
      <c r="S5" s="108"/>
      <c r="T5" s="108"/>
      <c r="U5" s="230"/>
      <c r="V5" s="230"/>
      <c r="W5" s="230"/>
      <c r="X5" s="434"/>
      <c r="Y5" s="461"/>
      <c r="Z5" s="921" t="s">
        <v>239</v>
      </c>
      <c r="AA5" s="459"/>
      <c r="AB5" s="459"/>
    </row>
    <row r="6" spans="1:37" ht="30" customHeight="1" thickBot="1" x14ac:dyDescent="0.2">
      <c r="A6" s="383">
        <v>1</v>
      </c>
      <c r="B6" s="931" t="s">
        <v>565</v>
      </c>
      <c r="C6" s="1460"/>
      <c r="D6" s="1461"/>
      <c r="E6" s="1461"/>
      <c r="F6" s="1461"/>
      <c r="G6" s="1461"/>
      <c r="H6" s="1461"/>
      <c r="I6" s="1461"/>
      <c r="J6" s="1461"/>
      <c r="K6" s="1461"/>
      <c r="L6" s="1461"/>
      <c r="M6" s="1461"/>
      <c r="N6" s="1461"/>
      <c r="O6" s="1461"/>
      <c r="P6" s="1461"/>
      <c r="Q6" s="1461"/>
      <c r="R6" s="1461"/>
      <c r="S6" s="1461"/>
      <c r="T6" s="1461"/>
      <c r="U6" s="1461"/>
      <c r="V6" s="1461"/>
      <c r="W6" s="1462"/>
      <c r="X6" s="434"/>
      <c r="Y6" s="685"/>
      <c r="Z6" s="398"/>
      <c r="AA6" s="445"/>
      <c r="AB6" s="228"/>
    </row>
    <row r="7" spans="1:37" ht="25.5" customHeight="1" thickBot="1" x14ac:dyDescent="0.2">
      <c r="A7" s="928">
        <v>2</v>
      </c>
      <c r="B7" s="1554" t="s">
        <v>882</v>
      </c>
      <c r="C7" s="1555"/>
      <c r="D7" s="1561"/>
      <c r="E7" s="1562"/>
      <c r="F7" s="1562"/>
      <c r="G7" s="1562"/>
      <c r="H7" s="1562"/>
      <c r="I7" s="1562"/>
      <c r="J7" s="1562"/>
      <c r="K7" s="1562"/>
      <c r="L7" s="1562"/>
      <c r="M7" s="1563"/>
      <c r="N7" s="1364" t="s">
        <v>123</v>
      </c>
      <c r="O7" s="1364"/>
      <c r="P7" s="1364"/>
      <c r="Q7" s="1363"/>
      <c r="R7" s="1363"/>
      <c r="S7" s="1363"/>
      <c r="T7" s="1363"/>
      <c r="U7" s="1363"/>
      <c r="V7" s="1363"/>
      <c r="W7" s="388"/>
      <c r="X7" s="404"/>
      <c r="Y7" s="686"/>
      <c r="Z7" s="398"/>
      <c r="AA7" s="445"/>
      <c r="AB7" s="228"/>
    </row>
    <row r="8" spans="1:37" ht="25.5" customHeight="1" thickBot="1" x14ac:dyDescent="0.2">
      <c r="A8" s="1557">
        <v>3</v>
      </c>
      <c r="B8" s="458" t="s">
        <v>564</v>
      </c>
      <c r="C8" s="391"/>
      <c r="D8" s="852"/>
      <c r="E8" s="853"/>
      <c r="F8" s="853"/>
      <c r="G8" s="853"/>
      <c r="H8" s="853"/>
      <c r="I8" s="853"/>
      <c r="J8" s="853"/>
      <c r="K8" s="853"/>
      <c r="L8" s="853"/>
      <c r="M8" s="853"/>
      <c r="N8" s="853"/>
      <c r="O8" s="853"/>
      <c r="P8" s="853"/>
      <c r="Q8" s="853"/>
      <c r="R8" s="853"/>
      <c r="S8" s="853"/>
      <c r="T8" s="853"/>
      <c r="U8" s="853"/>
      <c r="V8" s="853"/>
      <c r="W8" s="854"/>
      <c r="X8" s="404"/>
      <c r="Y8" s="685"/>
      <c r="Z8" s="398"/>
      <c r="AA8" s="442"/>
      <c r="AB8" s="228"/>
      <c r="AC8" s="228"/>
    </row>
    <row r="9" spans="1:37" ht="25.5" customHeight="1" thickBot="1" x14ac:dyDescent="0.2">
      <c r="A9" s="1558"/>
      <c r="B9" s="936" t="s">
        <v>563</v>
      </c>
      <c r="C9" s="391"/>
      <c r="D9" s="855"/>
      <c r="E9" s="444"/>
      <c r="F9" s="444"/>
      <c r="G9" s="444"/>
      <c r="H9" s="444"/>
      <c r="I9" s="444"/>
      <c r="J9" s="444"/>
      <c r="K9" s="444"/>
      <c r="L9" s="444"/>
      <c r="M9" s="444"/>
      <c r="N9" s="444"/>
      <c r="O9" s="444"/>
      <c r="P9" s="444"/>
      <c r="Q9" s="444"/>
      <c r="R9" s="444"/>
      <c r="S9" s="444"/>
      <c r="T9" s="444"/>
      <c r="U9" s="444"/>
      <c r="V9" s="444"/>
      <c r="W9" s="443"/>
      <c r="X9" s="404"/>
      <c r="Y9" s="686"/>
      <c r="Z9" s="398"/>
      <c r="AA9" s="442"/>
      <c r="AB9" s="228"/>
      <c r="AC9" s="228"/>
    </row>
    <row r="10" spans="1:37" ht="25.5" customHeight="1" thickBot="1" x14ac:dyDescent="0.2">
      <c r="A10" s="1558"/>
      <c r="B10" s="451" t="s">
        <v>562</v>
      </c>
      <c r="C10" s="391"/>
      <c r="D10" s="856"/>
      <c r="E10" s="857"/>
      <c r="F10" s="857"/>
      <c r="G10" s="857"/>
      <c r="H10" s="857"/>
      <c r="I10" s="857"/>
      <c r="J10" s="857"/>
      <c r="K10" s="857"/>
      <c r="L10" s="857"/>
      <c r="M10" s="857"/>
      <c r="N10" s="857"/>
      <c r="O10" s="857"/>
      <c r="P10" s="857"/>
      <c r="Q10" s="857"/>
      <c r="R10" s="857"/>
      <c r="S10" s="857"/>
      <c r="T10" s="857"/>
      <c r="U10" s="857"/>
      <c r="V10" s="857"/>
      <c r="W10" s="858"/>
      <c r="X10" s="404"/>
      <c r="Y10" s="685"/>
      <c r="Z10" s="398"/>
      <c r="AA10" s="442"/>
      <c r="AB10" s="228"/>
      <c r="AC10" s="228"/>
    </row>
    <row r="11" spans="1:37" ht="25.5" customHeight="1" thickBot="1" x14ac:dyDescent="0.2">
      <c r="A11" s="1558"/>
      <c r="B11" s="1567" t="s">
        <v>903</v>
      </c>
      <c r="C11" s="1568"/>
      <c r="D11" s="1564"/>
      <c r="E11" s="1565"/>
      <c r="F11" s="1565"/>
      <c r="G11" s="1565"/>
      <c r="H11" s="1565"/>
      <c r="I11" s="1565"/>
      <c r="J11" s="1565"/>
      <c r="K11" s="1565"/>
      <c r="L11" s="1565"/>
      <c r="M11" s="1566"/>
      <c r="N11" s="1393" t="s">
        <v>123</v>
      </c>
      <c r="O11" s="1394"/>
      <c r="P11" s="1395"/>
      <c r="Q11" s="1363"/>
      <c r="R11" s="1363"/>
      <c r="S11" s="1363"/>
      <c r="T11" s="1363"/>
      <c r="U11" s="1363"/>
      <c r="V11" s="1363"/>
      <c r="W11" s="388"/>
      <c r="Y11" s="686"/>
      <c r="Z11" s="398"/>
      <c r="AA11" s="445"/>
      <c r="AB11" s="228"/>
    </row>
    <row r="12" spans="1:37" ht="25.5" customHeight="1" thickBot="1" x14ac:dyDescent="0.2">
      <c r="A12" s="1559"/>
      <c r="B12" s="936" t="s">
        <v>561</v>
      </c>
      <c r="C12" s="391"/>
      <c r="D12" s="444"/>
      <c r="E12" s="444"/>
      <c r="F12" s="457"/>
      <c r="G12" s="444"/>
      <c r="H12" s="457"/>
      <c r="I12" s="457"/>
      <c r="J12" s="444"/>
      <c r="K12" s="457"/>
      <c r="L12" s="444"/>
      <c r="M12" s="457"/>
      <c r="N12" s="457"/>
      <c r="O12" s="444"/>
      <c r="P12" s="457"/>
      <c r="Q12" s="444"/>
      <c r="R12" s="457"/>
      <c r="S12" s="457"/>
      <c r="T12" s="444"/>
      <c r="U12" s="457"/>
      <c r="V12" s="444"/>
      <c r="W12" s="448"/>
      <c r="X12" s="404"/>
      <c r="Y12" s="686"/>
      <c r="Z12" s="398"/>
      <c r="AA12" s="445"/>
      <c r="AB12" s="228"/>
    </row>
    <row r="13" spans="1:37" ht="25.5" customHeight="1" thickBot="1" x14ac:dyDescent="0.2">
      <c r="A13" s="1557">
        <v>4</v>
      </c>
      <c r="B13" s="455" t="s">
        <v>560</v>
      </c>
      <c r="C13" s="391"/>
      <c r="D13" s="454"/>
      <c r="E13" s="453"/>
      <c r="F13" s="453"/>
      <c r="G13" s="453"/>
      <c r="H13" s="453"/>
      <c r="I13" s="453"/>
      <c r="J13" s="453"/>
      <c r="K13" s="453"/>
      <c r="L13" s="453"/>
      <c r="M13" s="453"/>
      <c r="N13" s="453"/>
      <c r="O13" s="453"/>
      <c r="P13" s="453"/>
      <c r="Q13" s="453"/>
      <c r="R13" s="453"/>
      <c r="S13" s="453"/>
      <c r="T13" s="453"/>
      <c r="U13" s="453"/>
      <c r="V13" s="453"/>
      <c r="W13" s="452"/>
      <c r="Y13" s="686"/>
      <c r="Z13" s="398"/>
      <c r="AA13" s="445"/>
      <c r="AB13" s="228"/>
    </row>
    <row r="14" spans="1:37" ht="25.5" customHeight="1" thickBot="1" x14ac:dyDescent="0.2">
      <c r="A14" s="1558"/>
      <c r="B14" s="1567" t="s">
        <v>904</v>
      </c>
      <c r="C14" s="1568"/>
      <c r="D14" s="1460"/>
      <c r="E14" s="1461"/>
      <c r="F14" s="1461"/>
      <c r="G14" s="1461"/>
      <c r="H14" s="1461"/>
      <c r="I14" s="1461"/>
      <c r="J14" s="1461"/>
      <c r="K14" s="1461"/>
      <c r="L14" s="1461"/>
      <c r="M14" s="1461"/>
      <c r="N14" s="1461"/>
      <c r="O14" s="1461"/>
      <c r="P14" s="1461"/>
      <c r="Q14" s="1461"/>
      <c r="R14" s="1461"/>
      <c r="S14" s="1461"/>
      <c r="T14" s="1461"/>
      <c r="U14" s="1461"/>
      <c r="V14" s="1461"/>
      <c r="W14" s="1462"/>
      <c r="Y14" s="687"/>
      <c r="Z14" s="398"/>
      <c r="AA14" s="442"/>
      <c r="AB14" s="228"/>
      <c r="AC14" s="228"/>
    </row>
    <row r="15" spans="1:37" ht="25.5" customHeight="1" thickBot="1" x14ac:dyDescent="0.2">
      <c r="A15" s="1558"/>
      <c r="B15" s="569" t="s">
        <v>691</v>
      </c>
      <c r="C15" s="391"/>
      <c r="D15" s="446"/>
      <c r="E15" s="446"/>
      <c r="F15" s="446"/>
      <c r="G15" s="446"/>
      <c r="H15" s="446"/>
      <c r="I15" s="446"/>
      <c r="J15" s="446"/>
      <c r="K15" s="446"/>
      <c r="L15" s="446"/>
      <c r="M15" s="446"/>
      <c r="N15" s="446"/>
      <c r="O15" s="446"/>
      <c r="P15" s="446"/>
      <c r="Q15" s="446"/>
      <c r="R15" s="446"/>
      <c r="S15" s="446"/>
      <c r="T15" s="446"/>
      <c r="U15" s="446"/>
      <c r="V15" s="446"/>
      <c r="W15" s="450"/>
      <c r="Y15" s="685"/>
      <c r="Z15" s="398"/>
      <c r="AA15" s="442"/>
      <c r="AB15" s="228"/>
      <c r="AC15" s="228"/>
    </row>
    <row r="16" spans="1:37" ht="25.5" customHeight="1" thickBot="1" x14ac:dyDescent="0.2">
      <c r="A16" s="1559"/>
      <c r="B16" s="1569" t="s">
        <v>905</v>
      </c>
      <c r="C16" s="1570"/>
      <c r="D16" s="1460"/>
      <c r="E16" s="1461"/>
      <c r="F16" s="1461"/>
      <c r="G16" s="1461"/>
      <c r="H16" s="1461"/>
      <c r="I16" s="1461"/>
      <c r="J16" s="1461"/>
      <c r="K16" s="1461"/>
      <c r="L16" s="1461"/>
      <c r="M16" s="1461"/>
      <c r="N16" s="1461"/>
      <c r="O16" s="1461"/>
      <c r="P16" s="1461"/>
      <c r="Q16" s="1461"/>
      <c r="R16" s="1461"/>
      <c r="S16" s="1461"/>
      <c r="T16" s="1461"/>
      <c r="U16" s="1461"/>
      <c r="V16" s="1461"/>
      <c r="W16" s="1462"/>
      <c r="Y16" s="686"/>
      <c r="Z16" s="398"/>
      <c r="AA16" s="445"/>
      <c r="AB16" s="228"/>
    </row>
    <row r="17" spans="24:29" ht="25.5" customHeight="1" x14ac:dyDescent="0.15">
      <c r="Y17" s="686"/>
      <c r="Z17" s="398"/>
      <c r="AA17" s="445"/>
      <c r="AB17" s="228"/>
    </row>
    <row r="18" spans="24:29" ht="25.5" customHeight="1" x14ac:dyDescent="0.15">
      <c r="Y18" s="686"/>
      <c r="Z18" s="398"/>
      <c r="AA18" s="445"/>
      <c r="AB18" s="228"/>
    </row>
    <row r="19" spans="24:29" ht="51" customHeight="1" x14ac:dyDescent="0.15">
      <c r="Y19" s="685"/>
      <c r="Z19" s="398"/>
      <c r="AA19" s="442"/>
      <c r="AB19" s="228"/>
      <c r="AC19" s="228"/>
    </row>
    <row r="20" spans="24:29" ht="34.5" customHeight="1" x14ac:dyDescent="0.15">
      <c r="X20" s="404"/>
      <c r="Y20" s="687"/>
      <c r="Z20" s="398"/>
      <c r="AA20" s="445"/>
      <c r="AB20" s="228"/>
      <c r="AC20" s="449"/>
    </row>
    <row r="21" spans="24:29" ht="34.5" customHeight="1" x14ac:dyDescent="0.15">
      <c r="X21" s="399"/>
      <c r="Y21" s="687"/>
      <c r="Z21" s="398"/>
      <c r="AA21" s="445"/>
      <c r="AB21" s="228"/>
      <c r="AC21" s="449"/>
    </row>
    <row r="22" spans="24:29" ht="30" customHeight="1" x14ac:dyDescent="0.15">
      <c r="X22" s="397"/>
      <c r="Y22" s="685"/>
      <c r="Z22" s="398"/>
      <c r="AA22" s="442"/>
      <c r="AB22" s="1556"/>
    </row>
    <row r="23" spans="24:29" ht="40.5" customHeight="1" x14ac:dyDescent="0.15">
      <c r="Y23" s="686"/>
      <c r="Z23" s="398"/>
      <c r="AA23" s="445"/>
      <c r="AB23" s="1556"/>
    </row>
    <row r="24" spans="24:29" ht="27" customHeight="1" x14ac:dyDescent="0.15">
      <c r="Y24" s="685"/>
      <c r="Z24" s="398"/>
      <c r="AA24" s="442"/>
      <c r="AB24" s="228"/>
    </row>
    <row r="25" spans="24:29" ht="31.5" customHeight="1" x14ac:dyDescent="0.15">
      <c r="Y25" s="686"/>
      <c r="Z25" s="398"/>
      <c r="AA25" s="442"/>
      <c r="AB25" s="228"/>
    </row>
    <row r="26" spans="24:29" ht="85.5" customHeight="1" x14ac:dyDescent="0.15">
      <c r="Y26" s="686"/>
      <c r="Z26" s="441"/>
      <c r="AA26" s="440"/>
      <c r="AB26" s="228"/>
    </row>
    <row r="27" spans="24:29" ht="16.5" customHeight="1" x14ac:dyDescent="0.15">
      <c r="X27" s="397" t="s">
        <v>244</v>
      </c>
      <c r="AA27" s="439"/>
    </row>
  </sheetData>
  <sheetProtection formatCells="0" formatColumns="0" formatRows="0" insertHyperlinks="0"/>
  <mergeCells count="22">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AE3:AK3"/>
    <mergeCell ref="E4:W4"/>
    <mergeCell ref="C6:W6"/>
    <mergeCell ref="N7:P7"/>
    <mergeCell ref="Q7:S7"/>
    <mergeCell ref="T7:V7"/>
    <mergeCell ref="B7:C7"/>
  </mergeCells>
  <phoneticPr fontId="4"/>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11:M11 D7:M7 D14:W14">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printOptions horizontalCentered="1"/>
  <pageMargins left="0.39370078740157483" right="0.39370078740157483" top="0.59055118110236227" bottom="0.59055118110236227" header="0.35433070866141736" footer="0.27559055118110237"/>
  <pageSetup paperSize="9" scale="72" orientation="portrait"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53"/>
  <sheetViews>
    <sheetView showGridLines="0" view="pageBreakPreview" topLeftCell="A34" zoomScaleNormal="100" zoomScaleSheetLayoutView="100" zoomScalePageLayoutView="80" workbookViewId="0">
      <selection activeCell="D26" sqref="D26:F26"/>
    </sheetView>
  </sheetViews>
  <sheetFormatPr defaultColWidth="8.875" defaultRowHeight="20.100000000000001" customHeight="1" x14ac:dyDescent="0.15"/>
  <cols>
    <col min="1" max="1" width="3.625" style="235" customWidth="1"/>
    <col min="2" max="2" width="34" style="235" customWidth="1"/>
    <col min="3" max="3" width="15.125" style="235" customWidth="1"/>
    <col min="4" max="4" width="17.625" style="235" customWidth="1"/>
    <col min="5" max="5" width="8.625" style="235" customWidth="1"/>
    <col min="6" max="6" width="5.625" style="235" customWidth="1"/>
    <col min="7" max="7" width="7.875" style="235" customWidth="1"/>
    <col min="8" max="8" width="20.875" style="235" customWidth="1"/>
    <col min="9" max="9" width="6.125" style="235" customWidth="1"/>
    <col min="10" max="10" width="14.875" style="235" customWidth="1"/>
    <col min="11" max="11" width="2.25" style="235" customWidth="1"/>
    <col min="12" max="12" width="100.625" style="235" customWidth="1"/>
    <col min="13" max="16384" width="8.875" style="235"/>
  </cols>
  <sheetData>
    <row r="1" spans="1:12" s="232" customFormat="1" ht="20.25" customHeight="1" thickBot="1" x14ac:dyDescent="0.2">
      <c r="A1" s="1313" t="s">
        <v>584</v>
      </c>
      <c r="B1" s="1313"/>
      <c r="C1" s="1313"/>
      <c r="D1" s="1313"/>
      <c r="E1" s="1313"/>
      <c r="F1" s="1313"/>
      <c r="G1" s="1313"/>
      <c r="H1" s="1313"/>
      <c r="I1" s="1313"/>
      <c r="K1" s="756"/>
    </row>
    <row r="2" spans="1:12" s="232" customFormat="1" ht="24.95" customHeight="1" thickTop="1" thickBot="1" x14ac:dyDescent="0.2">
      <c r="A2" s="1352" t="s">
        <v>243</v>
      </c>
      <c r="B2" s="1352"/>
      <c r="C2" s="1352"/>
      <c r="D2" s="1352"/>
      <c r="E2" s="1352"/>
      <c r="F2" s="1352"/>
      <c r="G2" s="1352"/>
      <c r="H2" s="1353"/>
      <c r="I2" s="246"/>
      <c r="J2" s="1581" t="str">
        <f>IF(AND(G9&lt;&gt;"",G10&lt;&gt;"",G11&lt;&gt;"",G12&lt;&gt;"",G13&lt;&gt;"",G14&lt;&gt;"",G15&lt;&gt;"",G16&lt;&gt;"",G17&lt;&gt;"",G18&lt;&gt;"",G24&lt;&gt;"",G25&lt;&gt;"",G26&lt;&gt;"",G27&lt;&gt;"",G28&lt;&gt;"",G29&lt;&gt;"",I2&lt;&gt;""),"",IF(I2="あり","下の表の人数等の入力が必要です",IF(I2="","←「あり」か「なし」を選択してください","")))</f>
        <v>←「あり」か「なし」を選択してください</v>
      </c>
      <c r="K2" s="756"/>
    </row>
    <row r="3" spans="1:12" ht="4.7" customHeight="1" thickTop="1" x14ac:dyDescent="0.15">
      <c r="F3" s="474"/>
      <c r="G3" s="474"/>
      <c r="H3" s="474"/>
      <c r="J3" s="1581"/>
      <c r="K3" s="73"/>
    </row>
    <row r="4" spans="1:12" ht="20.100000000000001" customHeight="1" x14ac:dyDescent="0.15">
      <c r="E4" s="260" t="s">
        <v>184</v>
      </c>
      <c r="F4" s="1582">
        <f>表紙!E2</f>
        <v>0</v>
      </c>
      <c r="G4" s="1583"/>
      <c r="H4" s="1583"/>
      <c r="I4" s="1584"/>
      <c r="J4" s="1581"/>
      <c r="K4" s="756"/>
    </row>
    <row r="5" spans="1:12" ht="20.100000000000001" customHeight="1" x14ac:dyDescent="0.15">
      <c r="E5" s="217" t="s">
        <v>862</v>
      </c>
      <c r="F5" s="38" t="s">
        <v>1157</v>
      </c>
      <c r="G5" s="38"/>
      <c r="H5" s="230"/>
      <c r="I5" s="216"/>
      <c r="J5" s="216"/>
      <c r="L5" s="921" t="s">
        <v>239</v>
      </c>
    </row>
    <row r="6" spans="1:12" ht="72" customHeight="1" x14ac:dyDescent="0.15">
      <c r="A6" s="1599" t="s">
        <v>1124</v>
      </c>
      <c r="B6" s="1599"/>
      <c r="C6" s="1599"/>
      <c r="D6" s="1599"/>
      <c r="E6" s="1599"/>
      <c r="F6" s="1599"/>
      <c r="G6" s="1599"/>
      <c r="H6" s="1599"/>
      <c r="I6" s="1599"/>
      <c r="J6" s="707"/>
      <c r="L6" s="274"/>
    </row>
    <row r="7" spans="1:12" ht="23.25" customHeight="1" x14ac:dyDescent="0.15">
      <c r="A7" s="1592" t="s">
        <v>851</v>
      </c>
      <c r="B7" s="1592"/>
      <c r="C7" s="1592"/>
      <c r="D7" s="1592"/>
      <c r="E7" s="1592"/>
      <c r="F7" s="1592"/>
      <c r="G7" s="1592"/>
      <c r="H7" s="859"/>
      <c r="I7" s="859"/>
      <c r="J7" s="859"/>
      <c r="L7" s="274"/>
    </row>
    <row r="8" spans="1:12" ht="18.75" customHeight="1" thickBot="1" x14ac:dyDescent="0.2">
      <c r="A8" s="1605" t="s">
        <v>854</v>
      </c>
      <c r="B8" s="1606"/>
      <c r="C8" s="1606"/>
      <c r="D8" s="1606"/>
      <c r="E8" s="1606"/>
      <c r="F8" s="1607"/>
      <c r="G8" s="880" t="s">
        <v>853</v>
      </c>
      <c r="H8" s="859"/>
      <c r="I8" s="859"/>
      <c r="J8" s="859"/>
      <c r="L8" s="274"/>
    </row>
    <row r="9" spans="1:12" ht="19.5" customHeight="1" thickBot="1" x14ac:dyDescent="0.2">
      <c r="A9" s="1608" t="s">
        <v>883</v>
      </c>
      <c r="B9" s="1609"/>
      <c r="C9" s="1609"/>
      <c r="D9" s="1609"/>
      <c r="E9" s="1609"/>
      <c r="F9" s="1609"/>
      <c r="G9" s="922"/>
      <c r="H9" s="893" t="str">
        <f>IF(AND(I2="あり",G9&lt;&gt;"",G10&lt;&gt;"",G11&lt;&gt;"",G12&lt;&gt;"",G13&lt;&gt;"",G14&lt;&gt;"",G15&lt;&gt;"",G16&lt;&gt;"",G17&lt;&gt;"",G18&lt;&gt;""),"OK",IF(I2&lt;&gt;"あり","",IF(OR(G9="",G10="",G11="",G12="",G13="",G14="",G15="",G16="",G17="",G18=""),"未記入あり","")))</f>
        <v/>
      </c>
      <c r="I9" s="859"/>
      <c r="J9" s="859"/>
      <c r="L9" s="274"/>
    </row>
    <row r="10" spans="1:12" ht="19.5" customHeight="1" thickBot="1" x14ac:dyDescent="0.2">
      <c r="A10" s="868"/>
      <c r="B10" s="1601" t="s">
        <v>848</v>
      </c>
      <c r="C10" s="1602"/>
      <c r="D10" s="1602"/>
      <c r="E10" s="1602"/>
      <c r="F10" s="1602"/>
      <c r="G10" s="922"/>
      <c r="H10" s="859"/>
      <c r="I10" s="859"/>
      <c r="J10" s="859"/>
      <c r="L10" s="274"/>
    </row>
    <row r="11" spans="1:12" ht="19.5" customHeight="1" thickBot="1" x14ac:dyDescent="0.2">
      <c r="A11" s="869"/>
      <c r="B11" s="881" t="s">
        <v>849</v>
      </c>
      <c r="C11" s="882"/>
      <c r="D11" s="882"/>
      <c r="E11" s="882"/>
      <c r="F11" s="882"/>
      <c r="G11" s="922"/>
      <c r="H11" s="859"/>
      <c r="I11" s="859"/>
      <c r="J11" s="859"/>
      <c r="L11" s="274"/>
    </row>
    <row r="12" spans="1:12" ht="19.5" customHeight="1" thickBot="1" x14ac:dyDescent="0.2">
      <c r="A12" s="1608" t="s">
        <v>884</v>
      </c>
      <c r="B12" s="1609"/>
      <c r="C12" s="1609"/>
      <c r="D12" s="1609"/>
      <c r="E12" s="1609"/>
      <c r="F12" s="1609"/>
      <c r="G12" s="922"/>
      <c r="H12" s="859"/>
      <c r="I12" s="859"/>
      <c r="J12" s="859"/>
      <c r="L12" s="274"/>
    </row>
    <row r="13" spans="1:12" ht="19.5" customHeight="1" thickBot="1" x14ac:dyDescent="0.2">
      <c r="A13" s="868"/>
      <c r="B13" s="1601" t="s">
        <v>848</v>
      </c>
      <c r="C13" s="1602"/>
      <c r="D13" s="1602"/>
      <c r="E13" s="1602"/>
      <c r="F13" s="1602"/>
      <c r="G13" s="922"/>
      <c r="H13" s="859"/>
      <c r="I13" s="859"/>
      <c r="J13" s="859"/>
      <c r="L13" s="274"/>
    </row>
    <row r="14" spans="1:12" ht="19.5" customHeight="1" thickBot="1" x14ac:dyDescent="0.2">
      <c r="A14" s="869"/>
      <c r="B14" s="881" t="s">
        <v>849</v>
      </c>
      <c r="C14" s="882"/>
      <c r="D14" s="882"/>
      <c r="E14" s="882"/>
      <c r="F14" s="882"/>
      <c r="G14" s="922"/>
      <c r="H14" s="859"/>
      <c r="I14" s="859"/>
      <c r="J14" s="859"/>
      <c r="L14" s="274"/>
    </row>
    <row r="15" spans="1:12" ht="19.5" customHeight="1" thickBot="1" x14ac:dyDescent="0.2">
      <c r="A15" s="1608" t="s">
        <v>885</v>
      </c>
      <c r="B15" s="1609"/>
      <c r="C15" s="1609"/>
      <c r="D15" s="1609"/>
      <c r="E15" s="1609"/>
      <c r="F15" s="1609"/>
      <c r="G15" s="922"/>
      <c r="H15" s="859"/>
      <c r="I15" s="859"/>
      <c r="J15" s="859"/>
      <c r="L15" s="274"/>
    </row>
    <row r="16" spans="1:12" ht="19.5" customHeight="1" thickBot="1" x14ac:dyDescent="0.2">
      <c r="A16" s="868"/>
      <c r="B16" s="1601" t="s">
        <v>848</v>
      </c>
      <c r="C16" s="1602"/>
      <c r="D16" s="1602"/>
      <c r="E16" s="1602"/>
      <c r="F16" s="1602"/>
      <c r="G16" s="922"/>
      <c r="H16" s="859"/>
      <c r="I16" s="859"/>
      <c r="J16" s="859"/>
      <c r="L16" s="274"/>
    </row>
    <row r="17" spans="1:12" ht="19.5" customHeight="1" thickBot="1" x14ac:dyDescent="0.2">
      <c r="A17" s="869"/>
      <c r="B17" s="881" t="s">
        <v>849</v>
      </c>
      <c r="C17" s="882"/>
      <c r="D17" s="882"/>
      <c r="E17" s="882"/>
      <c r="F17" s="882"/>
      <c r="G17" s="922"/>
      <c r="H17" s="859"/>
      <c r="I17" s="859"/>
      <c r="J17" s="859"/>
      <c r="L17" s="274"/>
    </row>
    <row r="18" spans="1:12" ht="19.5" customHeight="1" thickBot="1" x14ac:dyDescent="0.2">
      <c r="A18" s="1603" t="s">
        <v>850</v>
      </c>
      <c r="B18" s="1604"/>
      <c r="C18" s="1604"/>
      <c r="D18" s="1604"/>
      <c r="E18" s="1604"/>
      <c r="F18" s="1604"/>
      <c r="G18" s="922"/>
      <c r="H18" s="859"/>
      <c r="I18" s="859"/>
      <c r="J18" s="859"/>
      <c r="L18" s="274"/>
    </row>
    <row r="19" spans="1:12" ht="46.5" customHeight="1" x14ac:dyDescent="0.15">
      <c r="A19" s="1610" t="s">
        <v>910</v>
      </c>
      <c r="B19" s="1610"/>
      <c r="C19" s="1610"/>
      <c r="D19" s="1610"/>
      <c r="E19" s="1610"/>
      <c r="F19" s="1610"/>
      <c r="G19" s="1610"/>
      <c r="H19" s="1610"/>
      <c r="I19" s="859"/>
      <c r="J19" s="859"/>
      <c r="L19" s="274"/>
    </row>
    <row r="20" spans="1:12" ht="42.75" customHeight="1" x14ac:dyDescent="0.15">
      <c r="A20" s="873"/>
      <c r="B20" s="874" t="s">
        <v>572</v>
      </c>
      <c r="C20" s="875" t="s">
        <v>855</v>
      </c>
      <c r="D20" s="1600" t="s">
        <v>582</v>
      </c>
      <c r="E20" s="1600"/>
      <c r="F20" s="1600"/>
      <c r="G20" s="875" t="s">
        <v>853</v>
      </c>
      <c r="H20" s="930" t="s">
        <v>886</v>
      </c>
      <c r="L20" s="274"/>
    </row>
    <row r="21" spans="1:12" s="518" customFormat="1" ht="15" customHeight="1" x14ac:dyDescent="0.15">
      <c r="A21" s="870" t="s">
        <v>571</v>
      </c>
      <c r="B21" s="871" t="s">
        <v>581</v>
      </c>
      <c r="C21" s="872" t="s">
        <v>578</v>
      </c>
      <c r="D21" s="1585" t="s">
        <v>580</v>
      </c>
      <c r="E21" s="1586"/>
      <c r="F21" s="1586"/>
      <c r="G21" s="876"/>
      <c r="H21" s="876"/>
      <c r="L21" s="274"/>
    </row>
    <row r="22" spans="1:12" s="518" customFormat="1" ht="15" customHeight="1" x14ac:dyDescent="0.15">
      <c r="A22" s="473" t="s">
        <v>569</v>
      </c>
      <c r="B22" s="472" t="s">
        <v>579</v>
      </c>
      <c r="C22" s="471" t="s">
        <v>578</v>
      </c>
      <c r="D22" s="1587" t="s">
        <v>577</v>
      </c>
      <c r="E22" s="1588"/>
      <c r="F22" s="1589"/>
      <c r="G22" s="876"/>
      <c r="H22" s="876"/>
      <c r="L22" s="274"/>
    </row>
    <row r="23" spans="1:12" s="518" customFormat="1" ht="15" customHeight="1" thickBot="1" x14ac:dyDescent="0.2">
      <c r="A23" s="878" t="s">
        <v>569</v>
      </c>
      <c r="B23" s="879" t="s">
        <v>576</v>
      </c>
      <c r="C23" s="470" t="s">
        <v>575</v>
      </c>
      <c r="D23" s="1590" t="s">
        <v>574</v>
      </c>
      <c r="E23" s="1591"/>
      <c r="F23" s="1591"/>
      <c r="G23" s="877"/>
      <c r="H23" s="877"/>
      <c r="L23" s="274"/>
    </row>
    <row r="24" spans="1:12" ht="22.5" customHeight="1" thickBot="1" x14ac:dyDescent="0.2">
      <c r="A24" s="867">
        <v>1</v>
      </c>
      <c r="B24" s="883" t="s">
        <v>579</v>
      </c>
      <c r="C24" s="884"/>
      <c r="D24" s="1571" t="s">
        <v>577</v>
      </c>
      <c r="E24" s="1572"/>
      <c r="F24" s="1573"/>
      <c r="G24" s="889"/>
      <c r="H24" s="889"/>
      <c r="L24" s="274"/>
    </row>
    <row r="25" spans="1:12" ht="22.5" customHeight="1" thickBot="1" x14ac:dyDescent="0.2">
      <c r="A25" s="867">
        <v>2</v>
      </c>
      <c r="B25" s="883" t="s">
        <v>579</v>
      </c>
      <c r="C25" s="884"/>
      <c r="D25" s="1571" t="s">
        <v>580</v>
      </c>
      <c r="E25" s="1572"/>
      <c r="F25" s="1573"/>
      <c r="G25" s="889"/>
      <c r="H25" s="889"/>
      <c r="L25" s="274"/>
    </row>
    <row r="26" spans="1:12" ht="22.5" customHeight="1" thickBot="1" x14ac:dyDescent="0.2">
      <c r="A26" s="867">
        <v>3</v>
      </c>
      <c r="B26" s="883" t="s">
        <v>852</v>
      </c>
      <c r="C26" s="884"/>
      <c r="D26" s="1571" t="s">
        <v>577</v>
      </c>
      <c r="E26" s="1572"/>
      <c r="F26" s="1573"/>
      <c r="G26" s="889"/>
      <c r="H26" s="889"/>
      <c r="L26" s="274"/>
    </row>
    <row r="27" spans="1:12" ht="22.5" customHeight="1" thickBot="1" x14ac:dyDescent="0.2">
      <c r="A27" s="867">
        <v>4</v>
      </c>
      <c r="B27" s="883" t="s">
        <v>852</v>
      </c>
      <c r="C27" s="884"/>
      <c r="D27" s="1571" t="s">
        <v>580</v>
      </c>
      <c r="E27" s="1572"/>
      <c r="F27" s="1573"/>
      <c r="G27" s="889"/>
      <c r="H27" s="889"/>
      <c r="L27" s="274"/>
    </row>
    <row r="28" spans="1:12" ht="22.5" customHeight="1" thickBot="1" x14ac:dyDescent="0.2">
      <c r="A28" s="867">
        <v>5</v>
      </c>
      <c r="B28" s="883" t="s">
        <v>581</v>
      </c>
      <c r="C28" s="884"/>
      <c r="D28" s="1571" t="s">
        <v>577</v>
      </c>
      <c r="E28" s="1572"/>
      <c r="F28" s="1573"/>
      <c r="G28" s="889"/>
      <c r="H28" s="889"/>
      <c r="L28" s="274"/>
    </row>
    <row r="29" spans="1:12" ht="22.5" customHeight="1" thickBot="1" x14ac:dyDescent="0.2">
      <c r="A29" s="867">
        <v>6</v>
      </c>
      <c r="B29" s="885" t="s">
        <v>581</v>
      </c>
      <c r="C29" s="886"/>
      <c r="D29" s="1575" t="s">
        <v>580</v>
      </c>
      <c r="E29" s="1576"/>
      <c r="F29" s="1577"/>
      <c r="G29" s="889"/>
      <c r="H29" s="889"/>
      <c r="L29" s="274"/>
    </row>
    <row r="30" spans="1:12" ht="22.5" customHeight="1" thickBot="1" x14ac:dyDescent="0.2">
      <c r="A30" s="866">
        <v>7</v>
      </c>
      <c r="B30" s="887"/>
      <c r="C30" s="888"/>
      <c r="D30" s="1578"/>
      <c r="E30" s="1578"/>
      <c r="F30" s="1579"/>
      <c r="G30" s="889"/>
      <c r="H30" s="889"/>
      <c r="L30" s="274"/>
    </row>
    <row r="31" spans="1:12" ht="22.5" customHeight="1" thickBot="1" x14ac:dyDescent="0.2">
      <c r="A31" s="866">
        <v>8</v>
      </c>
      <c r="B31" s="887"/>
      <c r="C31" s="888"/>
      <c r="D31" s="1578"/>
      <c r="E31" s="1578"/>
      <c r="F31" s="1579"/>
      <c r="G31" s="889"/>
      <c r="H31" s="889"/>
      <c r="L31" s="274"/>
    </row>
    <row r="32" spans="1:12" ht="22.5" customHeight="1" thickBot="1" x14ac:dyDescent="0.2">
      <c r="A32" s="866">
        <v>9</v>
      </c>
      <c r="B32" s="887"/>
      <c r="C32" s="888"/>
      <c r="D32" s="1578"/>
      <c r="E32" s="1578"/>
      <c r="F32" s="1579"/>
      <c r="G32" s="889"/>
      <c r="H32" s="889"/>
      <c r="L32" s="274"/>
    </row>
    <row r="33" spans="1:12" ht="22.5" customHeight="1" thickBot="1" x14ac:dyDescent="0.2">
      <c r="A33" s="866">
        <v>10</v>
      </c>
      <c r="B33" s="887"/>
      <c r="C33" s="888"/>
      <c r="D33" s="1578"/>
      <c r="E33" s="1578"/>
      <c r="F33" s="1579"/>
      <c r="G33" s="889"/>
      <c r="H33" s="889"/>
      <c r="L33" s="274"/>
    </row>
    <row r="34" spans="1:12" ht="22.5" customHeight="1" thickBot="1" x14ac:dyDescent="0.2">
      <c r="A34" s="866">
        <v>11</v>
      </c>
      <c r="B34" s="887"/>
      <c r="C34" s="888"/>
      <c r="D34" s="1578"/>
      <c r="E34" s="1578"/>
      <c r="F34" s="1579"/>
      <c r="G34" s="889"/>
      <c r="H34" s="889"/>
      <c r="L34" s="274"/>
    </row>
    <row r="35" spans="1:12" ht="22.5" customHeight="1" thickBot="1" x14ac:dyDescent="0.2">
      <c r="A35" s="866">
        <v>12</v>
      </c>
      <c r="B35" s="887"/>
      <c r="C35" s="888"/>
      <c r="D35" s="1578"/>
      <c r="E35" s="1578"/>
      <c r="F35" s="1579"/>
      <c r="G35" s="889"/>
      <c r="H35" s="889"/>
      <c r="L35" s="274"/>
    </row>
    <row r="36" spans="1:12" ht="22.5" customHeight="1" thickBot="1" x14ac:dyDescent="0.2">
      <c r="A36" s="866">
        <v>13</v>
      </c>
      <c r="B36" s="887"/>
      <c r="C36" s="888"/>
      <c r="D36" s="1578"/>
      <c r="E36" s="1578"/>
      <c r="F36" s="1579"/>
      <c r="G36" s="889"/>
      <c r="H36" s="889"/>
      <c r="L36" s="274"/>
    </row>
    <row r="37" spans="1:12" ht="22.5" customHeight="1" thickBot="1" x14ac:dyDescent="0.2">
      <c r="A37" s="866">
        <v>14</v>
      </c>
      <c r="B37" s="887"/>
      <c r="C37" s="888"/>
      <c r="D37" s="1578"/>
      <c r="E37" s="1578"/>
      <c r="F37" s="1579"/>
      <c r="G37" s="889"/>
      <c r="H37" s="889"/>
      <c r="L37" s="274"/>
    </row>
    <row r="38" spans="1:12" ht="22.5" customHeight="1" thickBot="1" x14ac:dyDescent="0.2">
      <c r="A38" s="866">
        <v>15</v>
      </c>
      <c r="B38" s="887"/>
      <c r="C38" s="888"/>
      <c r="D38" s="1578"/>
      <c r="E38" s="1578"/>
      <c r="F38" s="1579"/>
      <c r="G38" s="889"/>
      <c r="H38" s="889"/>
      <c r="L38" s="274"/>
    </row>
    <row r="39" spans="1:12" ht="24" customHeight="1" x14ac:dyDescent="0.15">
      <c r="A39" s="1598" t="s">
        <v>856</v>
      </c>
      <c r="B39" s="1598"/>
      <c r="C39" s="1598"/>
      <c r="D39" s="1598"/>
      <c r="E39" s="1598"/>
      <c r="F39" s="1598"/>
      <c r="G39" s="1598"/>
      <c r="H39" s="1598"/>
      <c r="I39" s="1598"/>
      <c r="J39" s="706"/>
      <c r="K39" s="261"/>
      <c r="L39" s="274"/>
    </row>
    <row r="40" spans="1:12" ht="20.100000000000001" customHeight="1" x14ac:dyDescent="0.15">
      <c r="A40" s="890"/>
      <c r="B40" s="1580" t="s">
        <v>572</v>
      </c>
      <c r="C40" s="1580"/>
      <c r="D40" s="1580"/>
      <c r="F40" s="228"/>
      <c r="L40" s="274"/>
    </row>
    <row r="41" spans="1:12" ht="13.5" x14ac:dyDescent="0.15">
      <c r="A41" s="891" t="s">
        <v>571</v>
      </c>
      <c r="B41" s="1597" t="s">
        <v>570</v>
      </c>
      <c r="C41" s="1597"/>
      <c r="D41" s="1597"/>
      <c r="F41" s="228"/>
      <c r="L41" s="274"/>
    </row>
    <row r="42" spans="1:12" ht="14.25" thickBot="1" x14ac:dyDescent="0.2">
      <c r="A42" s="891" t="s">
        <v>569</v>
      </c>
      <c r="B42" s="1574" t="s">
        <v>568</v>
      </c>
      <c r="C42" s="1574"/>
      <c r="D42" s="1574"/>
      <c r="F42" s="228"/>
      <c r="L42" s="274"/>
    </row>
    <row r="43" spans="1:12" ht="20.100000000000001" customHeight="1" thickBot="1" x14ac:dyDescent="0.2">
      <c r="A43" s="892">
        <v>1</v>
      </c>
      <c r="B43" s="1594"/>
      <c r="C43" s="1595"/>
      <c r="D43" s="1596"/>
      <c r="F43" s="228"/>
      <c r="L43" s="274"/>
    </row>
    <row r="44" spans="1:12" ht="20.100000000000001" customHeight="1" thickBot="1" x14ac:dyDescent="0.2">
      <c r="A44" s="892">
        <v>2</v>
      </c>
      <c r="B44" s="1594"/>
      <c r="C44" s="1595"/>
      <c r="D44" s="1596"/>
      <c r="F44" s="228"/>
      <c r="L44" s="274"/>
    </row>
    <row r="45" spans="1:12" ht="20.100000000000001" customHeight="1" thickBot="1" x14ac:dyDescent="0.2">
      <c r="A45" s="892">
        <v>3</v>
      </c>
      <c r="B45" s="1594"/>
      <c r="C45" s="1595"/>
      <c r="D45" s="1596"/>
      <c r="F45" s="228"/>
      <c r="L45" s="274"/>
    </row>
    <row r="46" spans="1:12" ht="20.100000000000001" customHeight="1" thickBot="1" x14ac:dyDescent="0.2">
      <c r="A46" s="892">
        <v>4</v>
      </c>
      <c r="B46" s="1593"/>
      <c r="C46" s="1593"/>
      <c r="D46" s="1593"/>
      <c r="F46" s="228"/>
      <c r="L46" s="274"/>
    </row>
    <row r="47" spans="1:12" ht="20.100000000000001" customHeight="1" thickBot="1" x14ac:dyDescent="0.2">
      <c r="A47" s="892">
        <v>5</v>
      </c>
      <c r="B47" s="1593"/>
      <c r="C47" s="1593"/>
      <c r="D47" s="1593"/>
      <c r="F47" s="228"/>
      <c r="L47" s="274"/>
    </row>
    <row r="48" spans="1:12" ht="20.100000000000001" customHeight="1" thickBot="1" x14ac:dyDescent="0.2">
      <c r="A48" s="892">
        <v>6</v>
      </c>
      <c r="B48" s="1593"/>
      <c r="C48" s="1593"/>
      <c r="D48" s="1593"/>
      <c r="F48" s="228"/>
      <c r="L48" s="274"/>
    </row>
    <row r="49" spans="1:12" ht="20.100000000000001" customHeight="1" thickBot="1" x14ac:dyDescent="0.2">
      <c r="A49" s="892">
        <v>7</v>
      </c>
      <c r="B49" s="1593"/>
      <c r="C49" s="1593"/>
      <c r="D49" s="1593"/>
      <c r="F49" s="228"/>
      <c r="L49" s="274"/>
    </row>
    <row r="50" spans="1:12" ht="20.100000000000001" customHeight="1" thickBot="1" x14ac:dyDescent="0.2">
      <c r="A50" s="892">
        <v>8</v>
      </c>
      <c r="B50" s="1593"/>
      <c r="C50" s="1593"/>
      <c r="D50" s="1593"/>
      <c r="F50" s="228"/>
      <c r="L50" s="274"/>
    </row>
    <row r="51" spans="1:12" ht="20.100000000000001" customHeight="1" thickBot="1" x14ac:dyDescent="0.2">
      <c r="A51" s="892">
        <v>9</v>
      </c>
      <c r="B51" s="1593"/>
      <c r="C51" s="1593"/>
      <c r="D51" s="1593"/>
      <c r="F51" s="228"/>
      <c r="L51" s="274"/>
    </row>
    <row r="52" spans="1:12" ht="20.100000000000001" customHeight="1" thickBot="1" x14ac:dyDescent="0.2">
      <c r="A52" s="892">
        <v>10</v>
      </c>
      <c r="B52" s="1593"/>
      <c r="C52" s="1593"/>
      <c r="D52" s="1593"/>
      <c r="F52" s="228"/>
      <c r="L52" s="275"/>
    </row>
    <row r="53" spans="1:12" ht="20.100000000000001" customHeight="1" x14ac:dyDescent="0.15">
      <c r="B53" s="234"/>
      <c r="C53" s="234"/>
      <c r="D53" s="234"/>
      <c r="E53" s="467"/>
      <c r="F53" s="234"/>
      <c r="G53" s="467"/>
      <c r="H53" s="467"/>
      <c r="I53" s="467"/>
      <c r="J53" s="234"/>
      <c r="K53" s="261" t="s">
        <v>567</v>
      </c>
    </row>
  </sheetData>
  <sheetProtection formatCells="0" formatColumns="0" formatRows="0" insertHyperlinks="0"/>
  <mergeCells count="48">
    <mergeCell ref="A1:I1"/>
    <mergeCell ref="A6:I6"/>
    <mergeCell ref="D20:F20"/>
    <mergeCell ref="B10:F10"/>
    <mergeCell ref="B13:F13"/>
    <mergeCell ref="B16:F16"/>
    <mergeCell ref="A18:F18"/>
    <mergeCell ref="A8:F8"/>
    <mergeCell ref="A9:F9"/>
    <mergeCell ref="A12:F12"/>
    <mergeCell ref="A15:F15"/>
    <mergeCell ref="A19:H19"/>
    <mergeCell ref="B45:D45"/>
    <mergeCell ref="D36:F36"/>
    <mergeCell ref="D37:F37"/>
    <mergeCell ref="D38:F38"/>
    <mergeCell ref="B41:D41"/>
    <mergeCell ref="B44:D44"/>
    <mergeCell ref="A39:I39"/>
    <mergeCell ref="B43:D43"/>
    <mergeCell ref="B52:D52"/>
    <mergeCell ref="B46:D46"/>
    <mergeCell ref="B47:D47"/>
    <mergeCell ref="B48:D48"/>
    <mergeCell ref="B49:D49"/>
    <mergeCell ref="B50:D50"/>
    <mergeCell ref="B51:D51"/>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D27:F27"/>
    <mergeCell ref="B42:D42"/>
    <mergeCell ref="D29:F29"/>
    <mergeCell ref="D30:F30"/>
    <mergeCell ref="B40:D40"/>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printOptions horizontalCentered="1"/>
  <pageMargins left="0.39370078740157483" right="0.39370078740157483" top="0.59055118110236227" bottom="0.59055118110236227" header="0.35433070866141736" footer="0.27559055118110237"/>
  <pageSetup paperSize="9" scale="72" orientation="portrait"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showWhiteSpace="0" view="pageBreakPreview" zoomScaleNormal="100" zoomScaleSheetLayoutView="100" zoomScalePageLayoutView="80" workbookViewId="0">
      <selection sqref="A1:H1"/>
    </sheetView>
  </sheetViews>
  <sheetFormatPr defaultColWidth="9" defaultRowHeight="20.100000000000001" customHeight="1" x14ac:dyDescent="0.15"/>
  <cols>
    <col min="1" max="1" width="3.625" style="216" customWidth="1"/>
    <col min="2" max="2" width="22.625" style="216" customWidth="1"/>
    <col min="3" max="3" width="16.875" style="216" customWidth="1"/>
    <col min="4" max="4" width="42.25" style="216" customWidth="1"/>
    <col min="5" max="5" width="3.375" style="216" customWidth="1"/>
    <col min="6" max="6" width="13.75" style="216" customWidth="1"/>
    <col min="7" max="7" width="12.75" style="216" customWidth="1"/>
    <col min="8" max="8" width="9" style="216"/>
    <col min="9" max="9" width="15.125" style="216" customWidth="1"/>
    <col min="10" max="10" width="2.25" style="216" customWidth="1"/>
    <col min="11" max="11" width="100.625" style="216" customWidth="1"/>
    <col min="12" max="16384" width="9" style="216"/>
  </cols>
  <sheetData>
    <row r="1" spans="1:11" ht="34.5" customHeight="1" thickBot="1" x14ac:dyDescent="0.2">
      <c r="A1" s="1312" t="s">
        <v>846</v>
      </c>
      <c r="B1" s="1312"/>
      <c r="C1" s="1312"/>
      <c r="D1" s="1312"/>
      <c r="E1" s="1312"/>
      <c r="F1" s="1312"/>
      <c r="G1" s="1312"/>
      <c r="H1" s="1312"/>
      <c r="J1" s="756"/>
    </row>
    <row r="2" spans="1:11" ht="31.5" customHeight="1" thickTop="1" thickBot="1" x14ac:dyDescent="0.2">
      <c r="A2" s="1314" t="s">
        <v>242</v>
      </c>
      <c r="B2" s="1314"/>
      <c r="C2" s="1314"/>
      <c r="D2" s="1314"/>
      <c r="E2" s="1314"/>
      <c r="F2" s="1314"/>
      <c r="G2" s="1329"/>
      <c r="H2" s="215"/>
      <c r="I2" s="1496" t="str">
        <f>IF(AND(E10&lt;&gt;"",E13&lt;&gt;"",E14&lt;&gt;"",E16&lt;&gt;"",E18&lt;&gt;"",E20&lt;&gt;"",E21&lt;&gt;"",E22&lt;&gt;"",B32&lt;&gt;"",C32&lt;&gt;"",D32&lt;&gt;"",H32&lt;&gt;"",H2&lt;&gt;""),"",IF(H2="あり","下の選択式の項目全て及び患者団体との連携協力体制の表に少なくとも１つを入力してください",IF(H2="","←「あり」か「なし」を選択してください","")))</f>
        <v>←「あり」か「なし」を選択してください</v>
      </c>
      <c r="J2" s="756"/>
      <c r="K2" s="756"/>
    </row>
    <row r="3" spans="1:11" s="218" customFormat="1" ht="5.0999999999999996" customHeight="1" thickTop="1" x14ac:dyDescent="0.15">
      <c r="I3" s="1496"/>
      <c r="J3" s="73"/>
    </row>
    <row r="4" spans="1:11" s="218" customFormat="1" ht="20.100000000000001" customHeight="1" x14ac:dyDescent="0.15">
      <c r="D4" s="237" t="s">
        <v>184</v>
      </c>
      <c r="E4" s="1611">
        <f>表紙!E2</f>
        <v>0</v>
      </c>
      <c r="F4" s="1612"/>
      <c r="G4" s="1612"/>
      <c r="H4" s="1613"/>
      <c r="I4" s="1496"/>
      <c r="J4" s="756"/>
    </row>
    <row r="5" spans="1:11" s="218" customFormat="1" ht="20.100000000000001" customHeight="1" x14ac:dyDescent="0.15">
      <c r="D5" s="236" t="s">
        <v>862</v>
      </c>
      <c r="E5" s="2" t="s">
        <v>1168</v>
      </c>
      <c r="F5" s="237"/>
      <c r="I5" s="1496"/>
      <c r="K5" s="921" t="s">
        <v>239</v>
      </c>
    </row>
    <row r="6" spans="1:11" s="228" customFormat="1" ht="18" customHeight="1" thickBot="1" x14ac:dyDescent="0.2">
      <c r="A6" s="1556" t="s">
        <v>604</v>
      </c>
      <c r="B6" s="1556"/>
      <c r="C6" s="1556"/>
      <c r="D6" s="1556"/>
      <c r="E6" s="1556"/>
      <c r="F6" s="1556"/>
      <c r="G6" s="1556"/>
      <c r="H6" s="1556"/>
      <c r="I6" s="1496"/>
      <c r="K6" s="274"/>
    </row>
    <row r="7" spans="1:11" s="228" customFormat="1" ht="18" customHeight="1" thickBot="1" x14ac:dyDescent="0.2">
      <c r="A7" s="1552" t="s">
        <v>1112</v>
      </c>
      <c r="B7" s="1552"/>
      <c r="C7" s="1552"/>
      <c r="D7" s="456"/>
      <c r="E7" s="1617"/>
      <c r="F7" s="1618"/>
      <c r="G7" s="456"/>
      <c r="H7" s="456"/>
      <c r="K7" s="274"/>
    </row>
    <row r="8" spans="1:11" s="228" customFormat="1" ht="18" customHeight="1" thickBot="1" x14ac:dyDescent="0.2">
      <c r="A8" s="1019" t="s">
        <v>1113</v>
      </c>
      <c r="B8" s="1019"/>
      <c r="C8" s="1019"/>
      <c r="D8" s="456"/>
      <c r="E8" s="1619"/>
      <c r="F8" s="1620"/>
      <c r="G8" s="456" t="s">
        <v>603</v>
      </c>
      <c r="H8" s="456"/>
      <c r="K8" s="274"/>
    </row>
    <row r="9" spans="1:11" s="228" customFormat="1" ht="18" customHeight="1" thickBot="1" x14ac:dyDescent="0.2">
      <c r="A9" s="1019" t="s">
        <v>602</v>
      </c>
      <c r="B9" s="1019"/>
      <c r="C9" s="1019"/>
      <c r="D9" s="456"/>
      <c r="E9" s="478"/>
      <c r="F9" s="478"/>
      <c r="G9" s="456"/>
      <c r="H9" s="456"/>
      <c r="K9" s="274"/>
    </row>
    <row r="10" spans="1:11" s="228" customFormat="1" ht="20.25" customHeight="1" thickBot="1" x14ac:dyDescent="0.2">
      <c r="A10" s="1556" t="s">
        <v>887</v>
      </c>
      <c r="B10" s="1552"/>
      <c r="C10" s="1552"/>
      <c r="D10" s="1614"/>
      <c r="E10" s="1615"/>
      <c r="F10" s="1616"/>
      <c r="G10" s="456" t="s">
        <v>1070</v>
      </c>
      <c r="H10" s="456"/>
      <c r="K10" s="274"/>
    </row>
    <row r="11" spans="1:11" s="228" customFormat="1" ht="18" customHeight="1" thickBot="1" x14ac:dyDescent="0.2">
      <c r="A11" s="1019" t="s">
        <v>601</v>
      </c>
      <c r="B11" s="1019"/>
      <c r="C11" s="1019"/>
      <c r="D11" s="456"/>
      <c r="E11" s="478"/>
      <c r="F11" s="478"/>
      <c r="G11" s="456"/>
      <c r="H11" s="456"/>
      <c r="K11" s="274"/>
    </row>
    <row r="12" spans="1:11" s="228" customFormat="1" ht="18" customHeight="1" thickBot="1" x14ac:dyDescent="0.2">
      <c r="A12" s="1019" t="s">
        <v>600</v>
      </c>
      <c r="B12" s="1019"/>
      <c r="C12" s="1019"/>
      <c r="D12" s="456"/>
      <c r="E12" s="1619"/>
      <c r="F12" s="1620"/>
      <c r="G12" s="456" t="s">
        <v>599</v>
      </c>
      <c r="H12" s="456"/>
      <c r="K12" s="274"/>
    </row>
    <row r="13" spans="1:11" s="228" customFormat="1" ht="18" customHeight="1" thickBot="1" x14ac:dyDescent="0.2">
      <c r="A13" s="1019" t="s">
        <v>1099</v>
      </c>
      <c r="B13" s="1019"/>
      <c r="C13" s="1019"/>
      <c r="D13" s="456"/>
      <c r="E13" s="1615"/>
      <c r="F13" s="1616"/>
      <c r="G13" s="456" t="s">
        <v>1100</v>
      </c>
      <c r="H13" s="456"/>
      <c r="K13" s="274"/>
    </row>
    <row r="14" spans="1:11" s="228" customFormat="1" ht="18" customHeight="1" thickBot="1" x14ac:dyDescent="0.2">
      <c r="A14" s="1019" t="s">
        <v>1101</v>
      </c>
      <c r="B14" s="1019"/>
      <c r="C14" s="1019"/>
      <c r="D14" s="456"/>
      <c r="E14" s="1615"/>
      <c r="F14" s="1616"/>
      <c r="G14" s="456" t="s">
        <v>1069</v>
      </c>
      <c r="H14" s="456"/>
      <c r="K14" s="274"/>
    </row>
    <row r="15" spans="1:11" s="228" customFormat="1" ht="18" customHeight="1" thickBot="1" x14ac:dyDescent="0.2">
      <c r="A15" s="1019" t="s">
        <v>1167</v>
      </c>
      <c r="B15" s="1019"/>
      <c r="C15" s="1019"/>
      <c r="D15" s="456"/>
      <c r="E15" s="1635"/>
      <c r="F15" s="1636"/>
      <c r="G15" s="456"/>
      <c r="H15" s="456"/>
      <c r="K15" s="274"/>
    </row>
    <row r="16" spans="1:11" s="228" customFormat="1" ht="18" customHeight="1" thickBot="1" x14ac:dyDescent="0.2">
      <c r="A16" s="1019" t="s">
        <v>1047</v>
      </c>
      <c r="B16" s="1019"/>
      <c r="C16" s="1019"/>
      <c r="D16" s="456"/>
      <c r="E16" s="1615"/>
      <c r="F16" s="1616"/>
      <c r="G16" s="456" t="s">
        <v>1069</v>
      </c>
      <c r="H16" s="456"/>
      <c r="K16" s="274"/>
    </row>
    <row r="17" spans="1:11" s="228" customFormat="1" ht="18" customHeight="1" thickBot="1" x14ac:dyDescent="0.2">
      <c r="A17" s="1019" t="s">
        <v>1048</v>
      </c>
      <c r="B17" s="1019"/>
      <c r="C17" s="1019"/>
      <c r="D17" s="456"/>
      <c r="E17" s="1619"/>
      <c r="F17" s="1620"/>
      <c r="G17" s="456" t="s">
        <v>599</v>
      </c>
      <c r="H17" s="456"/>
      <c r="K17" s="274"/>
    </row>
    <row r="18" spans="1:11" s="228" customFormat="1" ht="18" customHeight="1" thickBot="1" x14ac:dyDescent="0.2">
      <c r="A18" s="1019" t="s">
        <v>1049</v>
      </c>
      <c r="B18" s="1019"/>
      <c r="C18" s="1019"/>
      <c r="D18" s="456"/>
      <c r="E18" s="1615"/>
      <c r="F18" s="1616"/>
      <c r="G18" s="456" t="s">
        <v>1100</v>
      </c>
      <c r="H18" s="456"/>
      <c r="K18" s="274"/>
    </row>
    <row r="19" spans="1:11" s="228" customFormat="1" ht="18" customHeight="1" thickBot="1" x14ac:dyDescent="0.2">
      <c r="A19" s="1019" t="s">
        <v>1102</v>
      </c>
      <c r="B19" s="1019"/>
      <c r="C19" s="1019"/>
      <c r="D19" s="456"/>
      <c r="E19" s="1619"/>
      <c r="F19" s="1620"/>
      <c r="G19" s="456" t="s">
        <v>599</v>
      </c>
      <c r="H19" s="456"/>
      <c r="K19" s="274"/>
    </row>
    <row r="20" spans="1:11" s="228" customFormat="1" ht="18" customHeight="1" thickBot="1" x14ac:dyDescent="0.2">
      <c r="A20" s="1019" t="s">
        <v>1050</v>
      </c>
      <c r="B20" s="1019"/>
      <c r="C20" s="1019"/>
      <c r="D20" s="456"/>
      <c r="E20" s="1615"/>
      <c r="F20" s="1616"/>
      <c r="G20" s="456" t="s">
        <v>1100</v>
      </c>
      <c r="H20" s="456"/>
      <c r="K20" s="274"/>
    </row>
    <row r="21" spans="1:11" s="228" customFormat="1" ht="18" customHeight="1" thickBot="1" x14ac:dyDescent="0.2">
      <c r="A21" s="1019" t="s">
        <v>1051</v>
      </c>
      <c r="B21" s="1019"/>
      <c r="C21" s="1019"/>
      <c r="D21" s="456"/>
      <c r="E21" s="1615"/>
      <c r="F21" s="1616"/>
      <c r="G21" s="456" t="s">
        <v>1069</v>
      </c>
      <c r="H21" s="456"/>
      <c r="K21" s="274"/>
    </row>
    <row r="22" spans="1:11" s="228" customFormat="1" ht="18" customHeight="1" thickBot="1" x14ac:dyDescent="0.2">
      <c r="A22" s="1019" t="s">
        <v>1052</v>
      </c>
      <c r="B22" s="1019"/>
      <c r="C22" s="1019"/>
      <c r="D22" s="456"/>
      <c r="E22" s="1615"/>
      <c r="F22" s="1616"/>
      <c r="G22" s="456" t="s">
        <v>1069</v>
      </c>
      <c r="H22" s="456"/>
      <c r="K22" s="274"/>
    </row>
    <row r="23" spans="1:11" s="228" customFormat="1" ht="18" customHeight="1" x14ac:dyDescent="0.15">
      <c r="A23" s="1019"/>
      <c r="B23" s="1019"/>
      <c r="C23" s="1019"/>
      <c r="D23" s="456"/>
      <c r="E23" s="477"/>
      <c r="F23" s="477"/>
      <c r="G23" s="456"/>
      <c r="H23" s="456"/>
      <c r="K23" s="274"/>
    </row>
    <row r="24" spans="1:11" s="228" customFormat="1" ht="16.5" customHeight="1" x14ac:dyDescent="0.15">
      <c r="A24" s="1630" t="s">
        <v>598</v>
      </c>
      <c r="B24" s="1630"/>
      <c r="C24" s="1630"/>
      <c r="D24" s="1630"/>
      <c r="E24" s="1630"/>
      <c r="F24" s="1630"/>
      <c r="G24" s="1630"/>
      <c r="H24" s="1630"/>
      <c r="K24" s="274"/>
    </row>
    <row r="25" spans="1:11" s="228" customFormat="1" ht="13.5" customHeight="1" x14ac:dyDescent="0.15">
      <c r="A25" s="1552" t="s">
        <v>597</v>
      </c>
      <c r="B25" s="1552"/>
      <c r="C25" s="1552"/>
      <c r="D25" s="1552"/>
      <c r="E25" s="1552"/>
      <c r="F25" s="1552"/>
      <c r="G25" s="1552"/>
      <c r="K25" s="274"/>
    </row>
    <row r="26" spans="1:11" s="228" customFormat="1" ht="27" customHeight="1" x14ac:dyDescent="0.15">
      <c r="A26" s="1631" t="s">
        <v>596</v>
      </c>
      <c r="B26" s="1631"/>
      <c r="C26" s="1631"/>
      <c r="D26" s="1631"/>
      <c r="E26" s="1631"/>
      <c r="F26" s="1631"/>
      <c r="G26" s="1631"/>
      <c r="H26" s="1631"/>
      <c r="K26" s="274"/>
    </row>
    <row r="27" spans="1:11" ht="18" customHeight="1" x14ac:dyDescent="0.15">
      <c r="A27" s="1621"/>
      <c r="B27" s="1420" t="s">
        <v>595</v>
      </c>
      <c r="C27" s="1420"/>
      <c r="D27" s="1323" t="s">
        <v>594</v>
      </c>
      <c r="E27" s="1622"/>
      <c r="F27" s="1622"/>
      <c r="G27" s="1623"/>
      <c r="H27" s="1626" t="s">
        <v>593</v>
      </c>
      <c r="K27" s="274"/>
    </row>
    <row r="28" spans="1:11" ht="27.95" customHeight="1" x14ac:dyDescent="0.15">
      <c r="A28" s="1621"/>
      <c r="B28" s="476" t="s">
        <v>592</v>
      </c>
      <c r="C28" s="222" t="s">
        <v>591</v>
      </c>
      <c r="D28" s="1324"/>
      <c r="E28" s="1624"/>
      <c r="F28" s="1624"/>
      <c r="G28" s="1625"/>
      <c r="H28" s="1626"/>
      <c r="K28" s="274"/>
    </row>
    <row r="29" spans="1:11" ht="18" customHeight="1" x14ac:dyDescent="0.15">
      <c r="A29" s="995" t="s">
        <v>1071</v>
      </c>
      <c r="B29" s="996" t="s">
        <v>587</v>
      </c>
      <c r="C29" s="475" t="s">
        <v>481</v>
      </c>
      <c r="D29" s="1627" t="s">
        <v>590</v>
      </c>
      <c r="E29" s="1628"/>
      <c r="F29" s="1628"/>
      <c r="G29" s="1629"/>
      <c r="H29" s="995" t="s">
        <v>588</v>
      </c>
      <c r="K29" s="274"/>
    </row>
    <row r="30" spans="1:11" ht="27.95" customHeight="1" x14ac:dyDescent="0.15">
      <c r="A30" s="995" t="s">
        <v>134</v>
      </c>
      <c r="B30" s="996" t="s">
        <v>587</v>
      </c>
      <c r="C30" s="475" t="s">
        <v>470</v>
      </c>
      <c r="D30" s="1627" t="s">
        <v>589</v>
      </c>
      <c r="E30" s="1628"/>
      <c r="F30" s="1628"/>
      <c r="G30" s="1629"/>
      <c r="H30" s="995" t="s">
        <v>588</v>
      </c>
      <c r="K30" s="274"/>
    </row>
    <row r="31" spans="1:11" ht="27.95" customHeight="1" thickBot="1" x14ac:dyDescent="0.2">
      <c r="A31" s="995" t="s">
        <v>1072</v>
      </c>
      <c r="B31" s="997" t="s">
        <v>587</v>
      </c>
      <c r="C31" s="998" t="s">
        <v>1073</v>
      </c>
      <c r="D31" s="1632" t="s">
        <v>586</v>
      </c>
      <c r="E31" s="1633"/>
      <c r="F31" s="1633"/>
      <c r="G31" s="1634"/>
      <c r="H31" s="999" t="s">
        <v>585</v>
      </c>
      <c r="K31" s="274"/>
    </row>
    <row r="32" spans="1:11" ht="45" customHeight="1" thickBot="1" x14ac:dyDescent="0.2">
      <c r="A32" s="1016">
        <v>1</v>
      </c>
      <c r="B32" s="1018"/>
      <c r="C32" s="1018"/>
      <c r="D32" s="1321"/>
      <c r="E32" s="1339"/>
      <c r="F32" s="1339"/>
      <c r="G32" s="1322"/>
      <c r="H32" s="963"/>
      <c r="K32" s="274"/>
    </row>
    <row r="33" spans="1:11" ht="45" customHeight="1" thickBot="1" x14ac:dyDescent="0.2">
      <c r="A33" s="1016">
        <v>2</v>
      </c>
      <c r="B33" s="1018"/>
      <c r="C33" s="1018"/>
      <c r="D33" s="1321"/>
      <c r="E33" s="1339"/>
      <c r="F33" s="1339"/>
      <c r="G33" s="1322"/>
      <c r="H33" s="963"/>
      <c r="K33" s="274"/>
    </row>
    <row r="34" spans="1:11" ht="45" customHeight="1" thickBot="1" x14ac:dyDescent="0.2">
      <c r="A34" s="1016">
        <v>3</v>
      </c>
      <c r="B34" s="1018"/>
      <c r="C34" s="1018"/>
      <c r="D34" s="1321"/>
      <c r="E34" s="1339"/>
      <c r="F34" s="1339"/>
      <c r="G34" s="1322"/>
      <c r="H34" s="963"/>
      <c r="K34" s="274"/>
    </row>
    <row r="35" spans="1:11" ht="45" customHeight="1" thickBot="1" x14ac:dyDescent="0.2">
      <c r="A35" s="1016">
        <v>4</v>
      </c>
      <c r="B35" s="1018"/>
      <c r="C35" s="1018"/>
      <c r="D35" s="1321"/>
      <c r="E35" s="1339"/>
      <c r="F35" s="1339"/>
      <c r="G35" s="1322"/>
      <c r="H35" s="963"/>
      <c r="K35" s="274"/>
    </row>
    <row r="36" spans="1:11" ht="45" customHeight="1" thickBot="1" x14ac:dyDescent="0.2">
      <c r="A36" s="1016">
        <v>5</v>
      </c>
      <c r="B36" s="1018"/>
      <c r="C36" s="1018"/>
      <c r="D36" s="1321"/>
      <c r="E36" s="1339"/>
      <c r="F36" s="1339"/>
      <c r="G36" s="1322"/>
      <c r="H36" s="963"/>
      <c r="K36" s="274"/>
    </row>
    <row r="37" spans="1:11" ht="45" customHeight="1" thickBot="1" x14ac:dyDescent="0.2">
      <c r="A37" s="1016">
        <v>6</v>
      </c>
      <c r="B37" s="1018"/>
      <c r="C37" s="1018"/>
      <c r="D37" s="1321"/>
      <c r="E37" s="1339"/>
      <c r="F37" s="1339"/>
      <c r="G37" s="1322"/>
      <c r="H37" s="963"/>
      <c r="K37" s="274"/>
    </row>
    <row r="38" spans="1:11" ht="45" customHeight="1" thickBot="1" x14ac:dyDescent="0.2">
      <c r="A38" s="1016">
        <v>7</v>
      </c>
      <c r="B38" s="1018"/>
      <c r="C38" s="1018"/>
      <c r="D38" s="1321"/>
      <c r="E38" s="1339"/>
      <c r="F38" s="1339"/>
      <c r="G38" s="1322"/>
      <c r="H38" s="963"/>
      <c r="K38" s="274"/>
    </row>
    <row r="39" spans="1:11" ht="45" customHeight="1" thickBot="1" x14ac:dyDescent="0.2">
      <c r="A39" s="1016">
        <v>8</v>
      </c>
      <c r="B39" s="1018"/>
      <c r="C39" s="1018"/>
      <c r="D39" s="1321"/>
      <c r="E39" s="1339"/>
      <c r="F39" s="1339"/>
      <c r="G39" s="1322"/>
      <c r="H39" s="963"/>
      <c r="K39" s="274"/>
    </row>
    <row r="40" spans="1:11" ht="45" customHeight="1" thickBot="1" x14ac:dyDescent="0.2">
      <c r="A40" s="1016">
        <v>9</v>
      </c>
      <c r="B40" s="1018"/>
      <c r="C40" s="1018"/>
      <c r="D40" s="1321"/>
      <c r="E40" s="1339"/>
      <c r="F40" s="1339"/>
      <c r="G40" s="1322"/>
      <c r="H40" s="963"/>
      <c r="K40" s="274"/>
    </row>
    <row r="41" spans="1:11" ht="45" customHeight="1" thickBot="1" x14ac:dyDescent="0.2">
      <c r="A41" s="1016">
        <v>10</v>
      </c>
      <c r="B41" s="1018"/>
      <c r="C41" s="1018"/>
      <c r="D41" s="1321"/>
      <c r="E41" s="1339"/>
      <c r="F41" s="1339"/>
      <c r="G41" s="1322"/>
      <c r="H41" s="963"/>
      <c r="K41" s="274"/>
    </row>
    <row r="42" spans="1:11" ht="45" customHeight="1" thickBot="1" x14ac:dyDescent="0.2">
      <c r="A42" s="1016">
        <v>11</v>
      </c>
      <c r="B42" s="1018"/>
      <c r="C42" s="1018"/>
      <c r="D42" s="1321"/>
      <c r="E42" s="1339"/>
      <c r="F42" s="1339"/>
      <c r="G42" s="1322"/>
      <c r="H42" s="963"/>
      <c r="K42" s="274"/>
    </row>
    <row r="43" spans="1:11" ht="45" customHeight="1" thickBot="1" x14ac:dyDescent="0.2">
      <c r="A43" s="1016">
        <v>12</v>
      </c>
      <c r="B43" s="1018"/>
      <c r="C43" s="1018"/>
      <c r="D43" s="1321"/>
      <c r="E43" s="1339"/>
      <c r="F43" s="1339"/>
      <c r="G43" s="1322"/>
      <c r="H43" s="963"/>
      <c r="K43" s="274"/>
    </row>
  </sheetData>
  <sheetProtection formatCells="0" formatColumns="0" formatRows="0" insertHyperlinks="0"/>
  <mergeCells count="43">
    <mergeCell ref="D43:G43"/>
    <mergeCell ref="E13:F13"/>
    <mergeCell ref="E14:F14"/>
    <mergeCell ref="E15:F15"/>
    <mergeCell ref="E16:F16"/>
    <mergeCell ref="E17:F17"/>
    <mergeCell ref="E18:F18"/>
    <mergeCell ref="E19:F19"/>
    <mergeCell ref="E20:F20"/>
    <mergeCell ref="E21:F21"/>
    <mergeCell ref="D37:G37"/>
    <mergeCell ref="D38:G38"/>
    <mergeCell ref="D39:G39"/>
    <mergeCell ref="D40:G40"/>
    <mergeCell ref="D41:G41"/>
    <mergeCell ref="D42:G42"/>
    <mergeCell ref="D36:G36"/>
    <mergeCell ref="D30:G30"/>
    <mergeCell ref="A24:H24"/>
    <mergeCell ref="A25:G25"/>
    <mergeCell ref="A26:H26"/>
    <mergeCell ref="D29:G29"/>
    <mergeCell ref="D31:G31"/>
    <mergeCell ref="D32:G32"/>
    <mergeCell ref="D33:G33"/>
    <mergeCell ref="D34:G34"/>
    <mergeCell ref="D35:G35"/>
    <mergeCell ref="E12:F12"/>
    <mergeCell ref="A27:A28"/>
    <mergeCell ref="B27:C27"/>
    <mergeCell ref="D27:G28"/>
    <mergeCell ref="H27:H28"/>
    <mergeCell ref="E22:F22"/>
    <mergeCell ref="A10:D10"/>
    <mergeCell ref="E10:F10"/>
    <mergeCell ref="A7:C7"/>
    <mergeCell ref="E7:F7"/>
    <mergeCell ref="E8:F8"/>
    <mergeCell ref="A1:H1"/>
    <mergeCell ref="A2:G2"/>
    <mergeCell ref="I2:I6"/>
    <mergeCell ref="E4:H4"/>
    <mergeCell ref="A6:H6"/>
  </mergeCells>
  <phoneticPr fontId="4"/>
  <conditionalFormatting sqref="J3">
    <cfRule type="cellIs" dxfId="2" priority="1" stopIfTrue="1" operator="equal">
      <formula>"未入力あり"</formula>
    </cfRule>
  </conditionalFormatting>
  <dataValidations count="6">
    <dataValidation allowBlank="1" showInputMessage="1" showErrorMessage="1" prompt="整数で入力_x000a_" sqref="E15:F15"/>
    <dataValidation allowBlank="1" showInputMessage="1" showErrorMessage="1" prompt="表紙シートの病院名を反映" sqref="E4:H4"/>
    <dataValidation type="list" allowBlank="1" showInputMessage="1" showErrorMessage="1" prompt="表紙①に反映されます" sqref="H2">
      <formula1>"あり,なし"</formula1>
    </dataValidation>
    <dataValidation type="list" allowBlank="1" showInputMessage="1" showErrorMessage="1" sqref="H32:H43">
      <formula1>"可,不可"</formula1>
    </dataValidation>
    <dataValidation type="list" allowBlank="1" showInputMessage="1" showErrorMessage="1" sqref="E10:F10 E13:F14 E16:F16 E18:F18 E20:F22">
      <formula1>"はい,いいえ"</formula1>
    </dataValidation>
    <dataValidation type="list" allowBlank="1" showInputMessage="1" showErrorMessage="1" sqref="E7:F7">
      <formula1>"定期的かつ週1回以上,定期的かつ月1回以上,定期的かつ月1回未満,希望に合わせて随時実施,その他"</formula1>
    </dataValidation>
  </dataValidations>
  <printOptions horizontalCentered="1"/>
  <pageMargins left="0.39370078740157483" right="0.39370078740157483" top="0.59055118110236227" bottom="0.59055118110236227" header="0.35433070866141736" footer="0.27559055118110237"/>
  <pageSetup paperSize="9" scale="70" orientation="portrait"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29"/>
  <sheetViews>
    <sheetView view="pageBreakPreview" zoomScaleNormal="100" zoomScaleSheetLayoutView="100" workbookViewId="0">
      <selection activeCell="H14" sqref="H14"/>
    </sheetView>
  </sheetViews>
  <sheetFormatPr defaultRowHeight="13.5" x14ac:dyDescent="0.15"/>
  <cols>
    <col min="1" max="1" width="3.625" customWidth="1"/>
    <col min="2" max="2" width="8.625" customWidth="1"/>
    <col min="3" max="3" width="5.625" customWidth="1"/>
    <col min="4" max="4" width="9" customWidth="1"/>
    <col min="7" max="7" width="9" customWidth="1"/>
    <col min="8" max="8" width="5.625" customWidth="1"/>
    <col min="9" max="15" width="2.625" customWidth="1"/>
    <col min="16" max="16" width="1.625" customWidth="1"/>
    <col min="17" max="24" width="2.625" customWidth="1"/>
    <col min="26" max="26" width="15" customWidth="1"/>
  </cols>
  <sheetData>
    <row r="1" spans="1:26" ht="18" thickBot="1" x14ac:dyDescent="0.2">
      <c r="A1" s="1313" t="s">
        <v>1139</v>
      </c>
      <c r="B1" s="1313"/>
      <c r="C1" s="1313"/>
      <c r="D1" s="1313"/>
      <c r="E1" s="1313"/>
      <c r="F1" s="1313"/>
      <c r="G1" s="1313"/>
      <c r="H1" s="1313"/>
      <c r="I1" s="1313"/>
      <c r="J1" s="1313"/>
      <c r="K1" s="1313"/>
      <c r="L1" s="1313"/>
      <c r="M1" s="1313"/>
      <c r="N1" s="1313"/>
      <c r="O1" s="1313"/>
      <c r="P1" s="1313"/>
      <c r="Q1" s="1313"/>
      <c r="R1" s="1313"/>
      <c r="S1" s="1313"/>
      <c r="T1" s="1313"/>
      <c r="U1" s="1313"/>
      <c r="V1" s="1313"/>
      <c r="W1" s="1313"/>
      <c r="X1" s="1313"/>
      <c r="Y1" s="1313"/>
      <c r="Z1" s="117"/>
    </row>
    <row r="2" spans="1:26" ht="25.5" customHeight="1" thickTop="1" thickBot="1" x14ac:dyDescent="0.2">
      <c r="A2" s="1352" t="s">
        <v>243</v>
      </c>
      <c r="B2" s="1352"/>
      <c r="C2" s="1352"/>
      <c r="D2" s="1352"/>
      <c r="E2" s="1352"/>
      <c r="F2" s="1352"/>
      <c r="G2" s="1352"/>
      <c r="H2" s="1352"/>
      <c r="I2" s="1352"/>
      <c r="J2" s="1352"/>
      <c r="K2" s="1352"/>
      <c r="L2" s="1352"/>
      <c r="M2" s="1352"/>
      <c r="N2" s="1352"/>
      <c r="O2" s="1352"/>
      <c r="P2" s="1352"/>
      <c r="Q2" s="1352"/>
      <c r="R2" s="1352"/>
      <c r="S2" s="1352"/>
      <c r="T2" s="1352"/>
      <c r="U2" s="1352"/>
      <c r="V2" s="1352"/>
      <c r="W2" s="1352"/>
      <c r="X2" s="1353"/>
      <c r="Y2" s="246"/>
      <c r="Z2" s="1347"/>
    </row>
    <row r="3" spans="1:26" ht="14.25" thickTop="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19"/>
      <c r="Z3" s="1347"/>
    </row>
    <row r="4" spans="1:26" x14ac:dyDescent="0.15">
      <c r="A4" s="220"/>
      <c r="B4" s="220"/>
      <c r="C4" s="220"/>
      <c r="D4" s="220"/>
      <c r="E4" s="220"/>
      <c r="F4" s="236" t="s">
        <v>184</v>
      </c>
      <c r="G4" s="1396">
        <f>表紙!E2</f>
        <v>0</v>
      </c>
      <c r="H4" s="1397"/>
      <c r="I4" s="1397"/>
      <c r="J4" s="1397"/>
      <c r="K4" s="1397"/>
      <c r="L4" s="1397"/>
      <c r="M4" s="1397"/>
      <c r="N4" s="1397"/>
      <c r="O4" s="1397"/>
      <c r="P4" s="1397"/>
      <c r="Q4" s="1397"/>
      <c r="R4" s="1397"/>
      <c r="S4" s="1397"/>
      <c r="T4" s="1397"/>
      <c r="U4" s="1397"/>
      <c r="V4" s="1397"/>
      <c r="W4" s="1397"/>
      <c r="X4" s="1397"/>
      <c r="Y4" s="1398"/>
      <c r="Z4" s="1347"/>
    </row>
    <row r="5" spans="1:26" x14ac:dyDescent="0.15">
      <c r="A5" s="220"/>
      <c r="B5" s="220"/>
      <c r="C5" s="220"/>
      <c r="D5" s="220"/>
      <c r="E5" s="220"/>
      <c r="F5" s="217" t="s">
        <v>862</v>
      </c>
      <c r="G5" s="38" t="str">
        <f>+[1]事務局使用!B3</f>
        <v>令和４年９月１日時点</v>
      </c>
      <c r="H5" s="38"/>
      <c r="I5" s="38"/>
      <c r="J5" s="38"/>
      <c r="K5" s="38"/>
      <c r="L5" s="581"/>
      <c r="M5" s="581"/>
      <c r="N5" s="1032"/>
      <c r="O5" s="1032"/>
      <c r="P5" s="1032"/>
      <c r="Q5" s="1032"/>
      <c r="R5" s="1032"/>
      <c r="S5" s="1032"/>
      <c r="T5" s="1032"/>
      <c r="U5" s="230"/>
      <c r="V5" s="230"/>
      <c r="W5" s="230"/>
      <c r="X5" s="230"/>
      <c r="Y5" s="230"/>
      <c r="Z5" s="1347"/>
    </row>
    <row r="6" spans="1:26" ht="14.25" thickBot="1" x14ac:dyDescent="0.2">
      <c r="A6" s="220"/>
      <c r="B6" s="220"/>
      <c r="C6" s="220"/>
      <c r="D6" s="220"/>
      <c r="E6" s="220"/>
      <c r="F6" s="220"/>
      <c r="G6" s="220"/>
      <c r="H6" s="220"/>
      <c r="I6" s="220"/>
      <c r="J6" s="220"/>
      <c r="K6" s="220"/>
      <c r="L6" s="220"/>
      <c r="M6" s="220"/>
      <c r="N6" s="1033"/>
      <c r="O6" s="1033"/>
      <c r="P6" s="1033"/>
      <c r="Q6" s="1033"/>
      <c r="R6" s="1033"/>
      <c r="S6" s="1033"/>
      <c r="T6" s="1033"/>
      <c r="U6" s="1033"/>
      <c r="V6" s="1033"/>
      <c r="W6" s="1033"/>
      <c r="X6" s="1033"/>
      <c r="Y6" s="1033"/>
      <c r="Z6" s="1033"/>
    </row>
    <row r="7" spans="1:26" ht="14.25" thickBot="1" x14ac:dyDescent="0.2">
      <c r="A7" s="1420">
        <v>1</v>
      </c>
      <c r="B7" s="1034" t="s">
        <v>1140</v>
      </c>
      <c r="C7" s="1035"/>
      <c r="D7" s="1035"/>
      <c r="E7" s="1035"/>
      <c r="F7" s="1036"/>
      <c r="G7" s="1036"/>
      <c r="H7" s="1037"/>
      <c r="I7" s="1637"/>
      <c r="J7" s="1638"/>
      <c r="K7" s="1638"/>
      <c r="L7" s="1638"/>
      <c r="M7" s="1639"/>
      <c r="N7" s="1640" t="s">
        <v>257</v>
      </c>
      <c r="O7" s="1641"/>
      <c r="P7" s="1641"/>
      <c r="Q7" s="1641"/>
      <c r="R7" s="1641"/>
      <c r="S7" s="1641"/>
      <c r="T7" s="1641"/>
      <c r="U7" s="1038"/>
      <c r="V7" s="1039"/>
      <c r="W7" s="1039"/>
      <c r="X7" s="1039"/>
      <c r="Y7" s="1040"/>
      <c r="Z7" s="1041"/>
    </row>
    <row r="8" spans="1:26" ht="14.25" thickBot="1" x14ac:dyDescent="0.2">
      <c r="A8" s="1421"/>
      <c r="B8" s="1042" t="s">
        <v>1141</v>
      </c>
      <c r="C8" s="1043"/>
      <c r="D8" s="1043"/>
      <c r="E8" s="1043"/>
      <c r="F8" s="1044"/>
      <c r="G8" s="1044"/>
      <c r="H8" s="1045"/>
      <c r="I8" s="1637"/>
      <c r="J8" s="1638"/>
      <c r="K8" s="1638"/>
      <c r="L8" s="1638"/>
      <c r="M8" s="1639"/>
      <c r="N8" s="1642" t="s">
        <v>257</v>
      </c>
      <c r="O8" s="1643"/>
      <c r="P8" s="1643"/>
      <c r="Q8" s="1643"/>
      <c r="R8" s="1643"/>
      <c r="S8" s="1643"/>
      <c r="T8" s="1643"/>
      <c r="U8" s="1033"/>
      <c r="V8" s="1046"/>
      <c r="W8" s="1046"/>
      <c r="X8" s="1046"/>
      <c r="Y8" s="1047"/>
      <c r="Z8" s="1041"/>
    </row>
    <row r="9" spans="1:26" ht="14.25" thickBot="1" x14ac:dyDescent="0.2">
      <c r="A9" s="1420">
        <v>2</v>
      </c>
      <c r="B9" s="1034" t="s">
        <v>1142</v>
      </c>
      <c r="C9" s="1035"/>
      <c r="D9" s="1035"/>
      <c r="E9" s="1035"/>
      <c r="F9" s="1036"/>
      <c r="G9" s="1036"/>
      <c r="H9" s="1037"/>
      <c r="I9" s="1637"/>
      <c r="J9" s="1638"/>
      <c r="K9" s="1638"/>
      <c r="L9" s="1638"/>
      <c r="M9" s="1639"/>
      <c r="N9" s="1642" t="s">
        <v>257</v>
      </c>
      <c r="O9" s="1643"/>
      <c r="P9" s="1643"/>
      <c r="Q9" s="1643"/>
      <c r="R9" s="1643"/>
      <c r="S9" s="1643"/>
      <c r="T9" s="1643"/>
      <c r="U9" s="1048"/>
      <c r="V9" s="1048"/>
      <c r="W9" s="1048"/>
      <c r="X9" s="1048"/>
      <c r="Y9" s="1047"/>
      <c r="Z9" s="1041"/>
    </row>
    <row r="10" spans="1:26" ht="14.25" thickBot="1" x14ac:dyDescent="0.2">
      <c r="A10" s="1421"/>
      <c r="B10" s="1042" t="s">
        <v>1141</v>
      </c>
      <c r="C10" s="1043"/>
      <c r="D10" s="1043"/>
      <c r="E10" s="1043"/>
      <c r="F10" s="1044"/>
      <c r="G10" s="1044"/>
      <c r="H10" s="1045"/>
      <c r="I10" s="1637"/>
      <c r="J10" s="1638"/>
      <c r="K10" s="1638"/>
      <c r="L10" s="1638"/>
      <c r="M10" s="1639"/>
      <c r="N10" s="1642" t="s">
        <v>257</v>
      </c>
      <c r="O10" s="1643"/>
      <c r="P10" s="1643"/>
      <c r="Q10" s="1643"/>
      <c r="R10" s="1643"/>
      <c r="S10" s="1643"/>
      <c r="T10" s="1643"/>
      <c r="U10" s="1033"/>
      <c r="V10" s="1046"/>
      <c r="W10" s="1046"/>
      <c r="X10" s="1046"/>
      <c r="Y10" s="1047"/>
      <c r="Z10" s="1041"/>
    </row>
    <row r="11" spans="1:26" ht="14.25" thickBot="1" x14ac:dyDescent="0.2">
      <c r="A11" s="1420">
        <v>3</v>
      </c>
      <c r="B11" s="1049" t="s">
        <v>1143</v>
      </c>
      <c r="C11" s="1050"/>
      <c r="D11" s="1050"/>
      <c r="E11" s="1050"/>
      <c r="F11" s="1051"/>
      <c r="G11" s="1051"/>
      <c r="H11" s="1052"/>
      <c r="I11" s="231"/>
      <c r="J11" s="231"/>
      <c r="K11" s="231"/>
      <c r="L11" s="231"/>
      <c r="M11" s="231"/>
      <c r="N11" s="1048"/>
      <c r="O11" s="1048"/>
      <c r="P11" s="1048"/>
      <c r="Q11" s="1048"/>
      <c r="R11" s="1048"/>
      <c r="S11" s="1048"/>
      <c r="T11" s="1048"/>
      <c r="U11" s="1048"/>
      <c r="V11" s="1048"/>
      <c r="W11" s="1048"/>
      <c r="X11" s="1048"/>
      <c r="Y11" s="1047"/>
      <c r="Z11" s="1033"/>
    </row>
    <row r="12" spans="1:26" ht="14.25" thickBot="1" x14ac:dyDescent="0.2">
      <c r="A12" s="1658"/>
      <c r="B12" s="1034" t="s">
        <v>1144</v>
      </c>
      <c r="C12" s="1035"/>
      <c r="D12" s="1035"/>
      <c r="E12" s="1035"/>
      <c r="F12" s="1036"/>
      <c r="G12" s="1036"/>
      <c r="H12" s="1037"/>
      <c r="I12" s="1637"/>
      <c r="J12" s="1638"/>
      <c r="K12" s="1638"/>
      <c r="L12" s="1638"/>
      <c r="M12" s="1639"/>
      <c r="N12" s="1642" t="s">
        <v>257</v>
      </c>
      <c r="O12" s="1643"/>
      <c r="P12" s="1643"/>
      <c r="Q12" s="1643"/>
      <c r="R12" s="1643"/>
      <c r="S12" s="1643"/>
      <c r="T12" s="1643"/>
      <c r="U12" s="1048"/>
      <c r="V12" s="1048"/>
      <c r="W12" s="1048"/>
      <c r="X12" s="1048"/>
      <c r="Y12" s="1047"/>
      <c r="Z12" s="1053"/>
    </row>
    <row r="13" spans="1:26" ht="14.25" thickBot="1" x14ac:dyDescent="0.2">
      <c r="A13" s="1658"/>
      <c r="B13" s="1042" t="s">
        <v>1141</v>
      </c>
      <c r="C13" s="1043"/>
      <c r="D13" s="1043"/>
      <c r="E13" s="1043"/>
      <c r="F13" s="1044"/>
      <c r="G13" s="1044"/>
      <c r="H13" s="1045"/>
      <c r="I13" s="1637"/>
      <c r="J13" s="1638"/>
      <c r="K13" s="1638"/>
      <c r="L13" s="1638"/>
      <c r="M13" s="1639"/>
      <c r="N13" s="1642" t="s">
        <v>257</v>
      </c>
      <c r="O13" s="1643"/>
      <c r="P13" s="1643"/>
      <c r="Q13" s="1643"/>
      <c r="R13" s="1643"/>
      <c r="S13" s="1643"/>
      <c r="T13" s="1643"/>
      <c r="U13" s="1033"/>
      <c r="V13" s="1046"/>
      <c r="W13" s="1046"/>
      <c r="X13" s="1046"/>
      <c r="Y13" s="1047"/>
      <c r="Z13" s="1041"/>
    </row>
    <row r="14" spans="1:26" ht="14.25" thickBot="1" x14ac:dyDescent="0.2">
      <c r="A14" s="1658"/>
      <c r="B14" s="1034" t="s">
        <v>1145</v>
      </c>
      <c r="C14" s="1035"/>
      <c r="D14" s="1035"/>
      <c r="E14" s="1035"/>
      <c r="F14" s="1036"/>
      <c r="G14" s="1036"/>
      <c r="H14" s="1037"/>
      <c r="I14" s="1637"/>
      <c r="J14" s="1638"/>
      <c r="K14" s="1638"/>
      <c r="L14" s="1638"/>
      <c r="M14" s="1639"/>
      <c r="N14" s="1642" t="s">
        <v>257</v>
      </c>
      <c r="O14" s="1643"/>
      <c r="P14" s="1643"/>
      <c r="Q14" s="1643"/>
      <c r="R14" s="1643"/>
      <c r="S14" s="1643"/>
      <c r="T14" s="1643"/>
      <c r="U14" s="1048"/>
      <c r="V14" s="1048"/>
      <c r="W14" s="1048"/>
      <c r="X14" s="1048"/>
      <c r="Y14" s="1047"/>
      <c r="Z14" s="1033"/>
    </row>
    <row r="15" spans="1:26" ht="14.25" thickBot="1" x14ac:dyDescent="0.2">
      <c r="A15" s="1658"/>
      <c r="B15" s="1042" t="s">
        <v>1141</v>
      </c>
      <c r="C15" s="1043"/>
      <c r="D15" s="1043"/>
      <c r="E15" s="1043"/>
      <c r="F15" s="1044"/>
      <c r="G15" s="1044"/>
      <c r="H15" s="1045"/>
      <c r="I15" s="1637"/>
      <c r="J15" s="1638"/>
      <c r="K15" s="1638"/>
      <c r="L15" s="1638"/>
      <c r="M15" s="1639"/>
      <c r="N15" s="1642" t="s">
        <v>257</v>
      </c>
      <c r="O15" s="1643"/>
      <c r="P15" s="1643"/>
      <c r="Q15" s="1643"/>
      <c r="R15" s="1643"/>
      <c r="S15" s="1643"/>
      <c r="T15" s="1643"/>
      <c r="U15" s="1033"/>
      <c r="V15" s="1046"/>
      <c r="W15" s="1046"/>
      <c r="X15" s="1046"/>
      <c r="Y15" s="1047"/>
      <c r="Z15" s="1041"/>
    </row>
    <row r="16" spans="1:26" ht="14.25" thickBot="1" x14ac:dyDescent="0.2">
      <c r="A16" s="1658"/>
      <c r="B16" s="1034" t="s">
        <v>1146</v>
      </c>
      <c r="C16" s="1035"/>
      <c r="D16" s="1035"/>
      <c r="E16" s="1035"/>
      <c r="F16" s="1036"/>
      <c r="G16" s="1036"/>
      <c r="H16" s="1037"/>
      <c r="I16" s="1637"/>
      <c r="J16" s="1638"/>
      <c r="K16" s="1638"/>
      <c r="L16" s="1638"/>
      <c r="M16" s="1639"/>
      <c r="N16" s="1642" t="s">
        <v>257</v>
      </c>
      <c r="O16" s="1643"/>
      <c r="P16" s="1643"/>
      <c r="Q16" s="1643"/>
      <c r="R16" s="1643"/>
      <c r="S16" s="1643"/>
      <c r="T16" s="1643"/>
      <c r="U16" s="1048"/>
      <c r="V16" s="1048"/>
      <c r="W16" s="1048"/>
      <c r="X16" s="1048"/>
      <c r="Y16" s="1047"/>
      <c r="Z16" s="1033"/>
    </row>
    <row r="17" spans="1:26" ht="14.25" thickBot="1" x14ac:dyDescent="0.2">
      <c r="A17" s="1658"/>
      <c r="B17" s="1042" t="s">
        <v>1147</v>
      </c>
      <c r="C17" s="1043"/>
      <c r="D17" s="1043"/>
      <c r="E17" s="1043"/>
      <c r="F17" s="1044"/>
      <c r="G17" s="1044"/>
      <c r="H17" s="1045"/>
      <c r="I17" s="1637"/>
      <c r="J17" s="1638"/>
      <c r="K17" s="1638"/>
      <c r="L17" s="1638"/>
      <c r="M17" s="1639"/>
      <c r="N17" s="1642" t="s">
        <v>257</v>
      </c>
      <c r="O17" s="1643"/>
      <c r="P17" s="1643"/>
      <c r="Q17" s="1643"/>
      <c r="R17" s="1643"/>
      <c r="S17" s="1643"/>
      <c r="T17" s="1643"/>
      <c r="U17" s="1033"/>
      <c r="V17" s="1046"/>
      <c r="W17" s="1046"/>
      <c r="X17" s="1046"/>
      <c r="Y17" s="1047"/>
      <c r="Z17" s="1041"/>
    </row>
    <row r="18" spans="1:26" ht="14.25" thickBot="1" x14ac:dyDescent="0.2">
      <c r="A18" s="1658"/>
      <c r="B18" s="1034" t="s">
        <v>1148</v>
      </c>
      <c r="C18" s="1035"/>
      <c r="D18" s="1035"/>
      <c r="E18" s="1035"/>
      <c r="F18" s="1036"/>
      <c r="G18" s="1036"/>
      <c r="H18" s="1037"/>
      <c r="I18" s="1637"/>
      <c r="J18" s="1638"/>
      <c r="K18" s="1638"/>
      <c r="L18" s="1638"/>
      <c r="M18" s="1639"/>
      <c r="N18" s="1642" t="s">
        <v>257</v>
      </c>
      <c r="O18" s="1643"/>
      <c r="P18" s="1643"/>
      <c r="Q18" s="1643"/>
      <c r="R18" s="1643"/>
      <c r="S18" s="1643"/>
      <c r="T18" s="1643"/>
      <c r="U18" s="1048"/>
      <c r="V18" s="1048"/>
      <c r="W18" s="1048"/>
      <c r="X18" s="1048"/>
      <c r="Y18" s="1047"/>
      <c r="Z18" s="1033"/>
    </row>
    <row r="19" spans="1:26" ht="14.25" thickBot="1" x14ac:dyDescent="0.2">
      <c r="A19" s="1421"/>
      <c r="B19" s="1042" t="s">
        <v>1141</v>
      </c>
      <c r="C19" s="1043"/>
      <c r="D19" s="1043"/>
      <c r="E19" s="1043"/>
      <c r="F19" s="1044"/>
      <c r="G19" s="1044"/>
      <c r="H19" s="1045"/>
      <c r="I19" s="1637"/>
      <c r="J19" s="1638"/>
      <c r="K19" s="1638"/>
      <c r="L19" s="1638"/>
      <c r="M19" s="1639"/>
      <c r="N19" s="1642" t="s">
        <v>257</v>
      </c>
      <c r="O19" s="1643"/>
      <c r="P19" s="1643"/>
      <c r="Q19" s="1643"/>
      <c r="R19" s="1643"/>
      <c r="S19" s="1643"/>
      <c r="T19" s="1643"/>
      <c r="U19" s="1033"/>
      <c r="V19" s="1046"/>
      <c r="W19" s="1046"/>
      <c r="X19" s="1048"/>
      <c r="Y19" s="1047"/>
      <c r="Z19" s="1041"/>
    </row>
    <row r="20" spans="1:26" ht="27" customHeight="1" thickBot="1" x14ac:dyDescent="0.2">
      <c r="A20" s="1644">
        <v>4</v>
      </c>
      <c r="B20" s="1646" t="s">
        <v>1149</v>
      </c>
      <c r="C20" s="1647"/>
      <c r="D20" s="1647"/>
      <c r="E20" s="1647"/>
      <c r="F20" s="1647"/>
      <c r="G20" s="1647"/>
      <c r="H20" s="1648"/>
      <c r="I20" s="1637"/>
      <c r="J20" s="1638"/>
      <c r="K20" s="1638"/>
      <c r="L20" s="1638"/>
      <c r="M20" s="1639"/>
      <c r="N20" s="1642" t="s">
        <v>257</v>
      </c>
      <c r="O20" s="1643"/>
      <c r="P20" s="1643"/>
      <c r="Q20" s="1643"/>
      <c r="R20" s="1643"/>
      <c r="S20" s="1643"/>
      <c r="T20" s="1643"/>
      <c r="U20" s="73"/>
      <c r="V20" s="1048"/>
      <c r="W20" s="1048"/>
      <c r="X20" s="1048"/>
      <c r="Y20" s="1047"/>
      <c r="Z20" s="1033"/>
    </row>
    <row r="21" spans="1:26" x14ac:dyDescent="0.15">
      <c r="A21" s="1645"/>
      <c r="B21" s="1054" t="s">
        <v>1150</v>
      </c>
      <c r="C21" s="1051"/>
      <c r="D21" s="1051"/>
      <c r="E21" s="1051"/>
      <c r="F21" s="1051"/>
      <c r="G21" s="1051"/>
      <c r="H21" s="1051"/>
      <c r="I21" s="1055"/>
      <c r="J21" s="1055"/>
      <c r="K21" s="1055"/>
      <c r="L21" s="1055"/>
      <c r="M21" s="1055"/>
      <c r="N21" s="1051"/>
      <c r="O21" s="1051"/>
      <c r="P21" s="1051"/>
      <c r="Q21" s="1051"/>
      <c r="R21" s="1051"/>
      <c r="S21" s="1051"/>
      <c r="T21" s="1051"/>
      <c r="U21" s="1051"/>
      <c r="V21" s="1051"/>
      <c r="W21" s="1051"/>
      <c r="X21" s="1056"/>
      <c r="Y21" s="1047"/>
      <c r="Z21" s="1033"/>
    </row>
    <row r="22" spans="1:26" x14ac:dyDescent="0.15">
      <c r="A22" s="1645"/>
      <c r="B22" s="1649"/>
      <c r="C22" s="1650"/>
      <c r="D22" s="1650"/>
      <c r="E22" s="1650"/>
      <c r="F22" s="1650"/>
      <c r="G22" s="1650"/>
      <c r="H22" s="1650"/>
      <c r="I22" s="1650"/>
      <c r="J22" s="1650"/>
      <c r="K22" s="1650"/>
      <c r="L22" s="1650"/>
      <c r="M22" s="1650"/>
      <c r="N22" s="1650"/>
      <c r="O22" s="1650"/>
      <c r="P22" s="1650"/>
      <c r="Q22" s="1650"/>
      <c r="R22" s="1650"/>
      <c r="S22" s="1650"/>
      <c r="T22" s="1650"/>
      <c r="U22" s="1650"/>
      <c r="V22" s="1650"/>
      <c r="W22" s="1650"/>
      <c r="X22" s="1651"/>
      <c r="Y22" s="1057"/>
      <c r="Z22" s="1033"/>
    </row>
    <row r="23" spans="1:26" x14ac:dyDescent="0.15">
      <c r="A23" s="1645"/>
      <c r="B23" s="1652"/>
      <c r="C23" s="1653"/>
      <c r="D23" s="1653"/>
      <c r="E23" s="1653"/>
      <c r="F23" s="1653"/>
      <c r="G23" s="1653"/>
      <c r="H23" s="1653"/>
      <c r="I23" s="1653"/>
      <c r="J23" s="1653"/>
      <c r="K23" s="1653"/>
      <c r="L23" s="1653"/>
      <c r="M23" s="1653"/>
      <c r="N23" s="1653"/>
      <c r="O23" s="1653"/>
      <c r="P23" s="1653"/>
      <c r="Q23" s="1653"/>
      <c r="R23" s="1653"/>
      <c r="S23" s="1653"/>
      <c r="T23" s="1653"/>
      <c r="U23" s="1653"/>
      <c r="V23" s="1653"/>
      <c r="W23" s="1653"/>
      <c r="X23" s="1654"/>
      <c r="Y23" s="1057"/>
      <c r="Z23" s="1033"/>
    </row>
    <row r="24" spans="1:26" x14ac:dyDescent="0.15">
      <c r="A24" s="1645"/>
      <c r="B24" s="1652"/>
      <c r="C24" s="1653"/>
      <c r="D24" s="1653"/>
      <c r="E24" s="1653"/>
      <c r="F24" s="1653"/>
      <c r="G24" s="1653"/>
      <c r="H24" s="1653"/>
      <c r="I24" s="1653"/>
      <c r="J24" s="1653"/>
      <c r="K24" s="1653"/>
      <c r="L24" s="1653"/>
      <c r="M24" s="1653"/>
      <c r="N24" s="1653"/>
      <c r="O24" s="1653"/>
      <c r="P24" s="1653"/>
      <c r="Q24" s="1653"/>
      <c r="R24" s="1653"/>
      <c r="S24" s="1653"/>
      <c r="T24" s="1653"/>
      <c r="U24" s="1653"/>
      <c r="V24" s="1653"/>
      <c r="W24" s="1653"/>
      <c r="X24" s="1654"/>
      <c r="Y24" s="1057"/>
      <c r="Z24" s="1033"/>
    </row>
    <row r="25" spans="1:26" x14ac:dyDescent="0.15">
      <c r="A25" s="1645"/>
      <c r="B25" s="1652"/>
      <c r="C25" s="1653"/>
      <c r="D25" s="1653"/>
      <c r="E25" s="1653"/>
      <c r="F25" s="1653"/>
      <c r="G25" s="1653"/>
      <c r="H25" s="1653"/>
      <c r="I25" s="1653"/>
      <c r="J25" s="1653"/>
      <c r="K25" s="1653"/>
      <c r="L25" s="1653"/>
      <c r="M25" s="1653"/>
      <c r="N25" s="1653"/>
      <c r="O25" s="1653"/>
      <c r="P25" s="1653"/>
      <c r="Q25" s="1653"/>
      <c r="R25" s="1653"/>
      <c r="S25" s="1653"/>
      <c r="T25" s="1653"/>
      <c r="U25" s="1653"/>
      <c r="V25" s="1653"/>
      <c r="W25" s="1653"/>
      <c r="X25" s="1654"/>
      <c r="Y25" s="1057"/>
      <c r="Z25" s="1033"/>
    </row>
    <row r="26" spans="1:26" x14ac:dyDescent="0.15">
      <c r="A26" s="1356"/>
      <c r="B26" s="1655"/>
      <c r="C26" s="1656"/>
      <c r="D26" s="1656"/>
      <c r="E26" s="1656"/>
      <c r="F26" s="1656"/>
      <c r="G26" s="1656"/>
      <c r="H26" s="1656"/>
      <c r="I26" s="1656"/>
      <c r="J26" s="1656"/>
      <c r="K26" s="1656"/>
      <c r="L26" s="1656"/>
      <c r="M26" s="1656"/>
      <c r="N26" s="1656"/>
      <c r="O26" s="1656"/>
      <c r="P26" s="1656"/>
      <c r="Q26" s="1656"/>
      <c r="R26" s="1656"/>
      <c r="S26" s="1656"/>
      <c r="T26" s="1656"/>
      <c r="U26" s="1656"/>
      <c r="V26" s="1656"/>
      <c r="W26" s="1656"/>
      <c r="X26" s="1657"/>
      <c r="Y26" s="1058"/>
      <c r="Z26" s="1033"/>
    </row>
    <row r="27" spans="1:26" x14ac:dyDescent="0.15">
      <c r="A27" s="1033"/>
      <c r="B27" s="1033"/>
      <c r="C27" s="1033"/>
      <c r="D27" s="1033"/>
      <c r="E27" s="1033"/>
      <c r="F27" s="1033"/>
      <c r="G27" s="1033"/>
      <c r="H27" s="1033"/>
      <c r="I27" s="1033"/>
      <c r="J27" s="1033"/>
      <c r="K27" s="1033"/>
      <c r="L27" s="1033"/>
      <c r="M27" s="1033"/>
      <c r="N27" s="1033"/>
      <c r="O27" s="1033"/>
      <c r="P27" s="1033"/>
      <c r="Q27" s="1033"/>
      <c r="R27" s="1033"/>
      <c r="S27" s="1033"/>
      <c r="T27" s="1033"/>
      <c r="U27" s="1033"/>
      <c r="V27" s="1033"/>
      <c r="W27" s="1033"/>
      <c r="X27" s="1033"/>
      <c r="Y27" s="1033"/>
      <c r="Z27" s="1033"/>
    </row>
    <row r="28" spans="1:26" x14ac:dyDescent="0.15">
      <c r="A28" s="1033" t="s">
        <v>1151</v>
      </c>
      <c r="B28" s="1033"/>
      <c r="C28" s="1033"/>
      <c r="D28" s="1033"/>
      <c r="E28" s="1033"/>
      <c r="F28" s="1033"/>
      <c r="G28" s="1033"/>
      <c r="H28" s="1033"/>
      <c r="I28" s="1033"/>
      <c r="J28" s="1033"/>
      <c r="K28" s="1033"/>
      <c r="L28" s="1033"/>
      <c r="M28" s="1033"/>
      <c r="N28" s="1033"/>
      <c r="O28" s="1033"/>
      <c r="P28" s="1033"/>
      <c r="Q28" s="1033"/>
      <c r="R28" s="1033"/>
      <c r="S28" s="1033"/>
      <c r="T28" s="1033"/>
      <c r="U28" s="1033"/>
      <c r="V28" s="1033"/>
      <c r="W28" s="1033"/>
      <c r="X28" s="1033"/>
      <c r="Y28" s="1033"/>
      <c r="Z28" s="1033"/>
    </row>
    <row r="29" spans="1:26" x14ac:dyDescent="0.15">
      <c r="A29" s="1033" t="s">
        <v>1152</v>
      </c>
      <c r="B29" s="1033"/>
      <c r="C29" s="1033"/>
      <c r="D29" s="1033"/>
      <c r="E29" s="1033"/>
      <c r="F29" s="1033"/>
      <c r="G29" s="1033"/>
      <c r="H29" s="1033"/>
      <c r="I29" s="1033"/>
      <c r="J29" s="1033"/>
      <c r="K29" s="1033"/>
      <c r="L29" s="1033"/>
      <c r="M29" s="1033"/>
      <c r="N29" s="1033"/>
      <c r="O29" s="1033"/>
      <c r="P29" s="1033"/>
      <c r="Q29" s="1033"/>
      <c r="R29" s="1033"/>
      <c r="S29" s="1033"/>
      <c r="T29" s="1033"/>
      <c r="U29" s="1033"/>
      <c r="V29" s="1033"/>
      <c r="W29" s="1033"/>
      <c r="X29" s="1033"/>
      <c r="Y29" s="1033"/>
      <c r="Z29" s="1033"/>
    </row>
  </sheetData>
  <mergeCells count="36">
    <mergeCell ref="A11:A19"/>
    <mergeCell ref="I12:M12"/>
    <mergeCell ref="N12:T12"/>
    <mergeCell ref="I13:M13"/>
    <mergeCell ref="N13:T13"/>
    <mergeCell ref="I14:M14"/>
    <mergeCell ref="N14:T14"/>
    <mergeCell ref="I15:M15"/>
    <mergeCell ref="N15:T15"/>
    <mergeCell ref="I16:M16"/>
    <mergeCell ref="A20:A26"/>
    <mergeCell ref="B20:H20"/>
    <mergeCell ref="I20:M20"/>
    <mergeCell ref="N20:T20"/>
    <mergeCell ref="B22:X26"/>
    <mergeCell ref="N19:T19"/>
    <mergeCell ref="I19:M19"/>
    <mergeCell ref="N16:T16"/>
    <mergeCell ref="I17:M17"/>
    <mergeCell ref="N17:T17"/>
    <mergeCell ref="I18:M18"/>
    <mergeCell ref="N18:T18"/>
    <mergeCell ref="A9:A10"/>
    <mergeCell ref="A1:Y1"/>
    <mergeCell ref="A2:X2"/>
    <mergeCell ref="Z2:Z5"/>
    <mergeCell ref="G4:Y4"/>
    <mergeCell ref="A7:A8"/>
    <mergeCell ref="I7:M7"/>
    <mergeCell ref="N7:T7"/>
    <mergeCell ref="I8:M8"/>
    <mergeCell ref="N8:T8"/>
    <mergeCell ref="I9:M9"/>
    <mergeCell ref="N9:T9"/>
    <mergeCell ref="I10:M10"/>
    <mergeCell ref="N10:T10"/>
  </mergeCells>
  <phoneticPr fontId="4"/>
  <dataValidations count="3">
    <dataValidation type="list" allowBlank="1" showInputMessage="1" showErrorMessage="1" error="選択肢から選んでください" sqref="I7:I10 I12:I20">
      <formula1>"はい,いいえ"</formula1>
    </dataValidation>
    <dataValidation allowBlank="1" showInputMessage="1" showErrorMessage="1" prompt="表紙シートの病院名を反映" sqref="G4:Y4"/>
    <dataValidation type="list" allowBlank="1" showInputMessage="1" showErrorMessage="1" prompt="表紙に反映されます" sqref="Y2">
      <formula1>"あり,なし"</formula1>
    </dataValidation>
  </dataValidations>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2"/>
  <sheetViews>
    <sheetView showGridLines="0" view="pageBreakPreview" topLeftCell="A34" zoomScaleNormal="100" zoomScaleSheetLayoutView="100" zoomScalePageLayoutView="80" workbookViewId="0">
      <selection activeCell="B26" sqref="B26:V26"/>
    </sheetView>
  </sheetViews>
  <sheetFormatPr defaultColWidth="9" defaultRowHeight="12" x14ac:dyDescent="0.15"/>
  <cols>
    <col min="1" max="1" width="3.625" style="220" customWidth="1"/>
    <col min="2" max="2" width="28.625" style="220" customWidth="1"/>
    <col min="3" max="3" width="10.625" style="220" customWidth="1"/>
    <col min="4" max="4" width="12.625" style="220" customWidth="1"/>
    <col min="5" max="13" width="2.625" style="220" customWidth="1"/>
    <col min="14" max="14" width="1.625" style="220" customWidth="1"/>
    <col min="15" max="22" width="2.625" style="220" customWidth="1"/>
    <col min="23" max="23" width="9.5" style="220" customWidth="1"/>
    <col min="24" max="24" width="15" style="220" customWidth="1"/>
    <col min="25" max="25" width="2.25" style="220" customWidth="1"/>
    <col min="26" max="26" width="100.625" style="220" customWidth="1"/>
    <col min="27" max="16384" width="9" style="220"/>
  </cols>
  <sheetData>
    <row r="1" spans="1:29" ht="19.5" customHeight="1" thickBot="1" x14ac:dyDescent="0.2">
      <c r="A1" s="1686" t="s">
        <v>638</v>
      </c>
      <c r="B1" s="1686"/>
      <c r="C1" s="1686"/>
      <c r="D1" s="1686"/>
      <c r="E1" s="1686"/>
      <c r="F1" s="1686"/>
      <c r="G1" s="1686"/>
      <c r="H1" s="1686"/>
      <c r="I1" s="1686"/>
      <c r="J1" s="1686"/>
      <c r="K1" s="1686"/>
      <c r="L1" s="1686"/>
      <c r="M1" s="1686"/>
      <c r="N1" s="1686"/>
      <c r="O1" s="1686"/>
      <c r="P1" s="1686"/>
      <c r="Q1" s="1686"/>
      <c r="R1" s="1686"/>
      <c r="S1" s="1686"/>
      <c r="T1" s="1686"/>
      <c r="U1" s="1686"/>
      <c r="V1" s="1686"/>
      <c r="W1" s="1686"/>
      <c r="X1" s="502"/>
      <c r="Y1" s="756"/>
      <c r="Z1" s="502"/>
    </row>
    <row r="2" spans="1:29" ht="24.95" customHeight="1" thickTop="1" thickBot="1" x14ac:dyDescent="0.2">
      <c r="A2" s="1352" t="s">
        <v>242</v>
      </c>
      <c r="B2" s="1352"/>
      <c r="C2" s="1352"/>
      <c r="D2" s="1352"/>
      <c r="E2" s="1352"/>
      <c r="F2" s="1352"/>
      <c r="G2" s="1352"/>
      <c r="H2" s="1352"/>
      <c r="I2" s="1352"/>
      <c r="J2" s="1352"/>
      <c r="K2" s="1352"/>
      <c r="L2" s="1352"/>
      <c r="M2" s="1352"/>
      <c r="N2" s="1352"/>
      <c r="O2" s="1352"/>
      <c r="P2" s="1352"/>
      <c r="Q2" s="1352"/>
      <c r="R2" s="1352"/>
      <c r="S2" s="1352"/>
      <c r="T2" s="1352"/>
      <c r="U2" s="1352"/>
      <c r="V2" s="1353"/>
      <c r="W2" s="246"/>
      <c r="X2" s="1496" t="str">
        <f>IF(AND(W15&lt;&gt;"",D31&lt;&gt;"",W49&lt;&gt;"",W63&lt;&gt;"",W77&lt;&gt;"",W2&lt;&gt;""),"",IF(W2="あり","下の1～4の問い合わせ窓口の設定の有無に関する必須事項を入力してください",IF(W2="","←「あり」か「なし」を選択してください","")))</f>
        <v>←「あり」か「なし」を選択してください</v>
      </c>
      <c r="Y2" s="756"/>
    </row>
    <row r="3" spans="1:29" ht="5.0999999999999996" customHeight="1" thickTop="1" x14ac:dyDescent="0.15">
      <c r="A3" s="479"/>
      <c r="B3" s="479"/>
      <c r="C3" s="479"/>
      <c r="D3" s="479"/>
      <c r="E3" s="479"/>
      <c r="F3" s="479"/>
      <c r="G3" s="479"/>
      <c r="H3" s="479"/>
      <c r="I3" s="479"/>
      <c r="J3" s="479"/>
      <c r="K3" s="479"/>
      <c r="L3" s="479"/>
      <c r="M3" s="479"/>
      <c r="N3" s="479"/>
      <c r="O3" s="479"/>
      <c r="P3" s="479"/>
      <c r="Q3" s="479"/>
      <c r="R3" s="479"/>
      <c r="S3" s="479"/>
      <c r="T3" s="479"/>
      <c r="U3" s="479"/>
      <c r="V3" s="501"/>
      <c r="W3" s="479"/>
      <c r="X3" s="1496"/>
      <c r="Y3" s="73"/>
    </row>
    <row r="4" spans="1:29" ht="20.25" customHeight="1" x14ac:dyDescent="0.15">
      <c r="A4" s="479"/>
      <c r="B4" s="479"/>
      <c r="C4" s="479"/>
      <c r="D4" s="479"/>
      <c r="E4" s="500" t="s">
        <v>559</v>
      </c>
      <c r="F4" s="1687">
        <f>表紙!E2</f>
        <v>0</v>
      </c>
      <c r="G4" s="1688"/>
      <c r="H4" s="1688"/>
      <c r="I4" s="1688"/>
      <c r="J4" s="1688"/>
      <c r="K4" s="1688"/>
      <c r="L4" s="1688"/>
      <c r="M4" s="1688"/>
      <c r="N4" s="1688"/>
      <c r="O4" s="1688"/>
      <c r="P4" s="1688"/>
      <c r="Q4" s="1688"/>
      <c r="R4" s="1688"/>
      <c r="S4" s="1688"/>
      <c r="T4" s="1688"/>
      <c r="U4" s="1688"/>
      <c r="V4" s="1688"/>
      <c r="W4" s="1689"/>
      <c r="X4" s="1496"/>
      <c r="Y4" s="756"/>
    </row>
    <row r="5" spans="1:29" ht="20.25" customHeight="1" x14ac:dyDescent="0.15">
      <c r="A5" s="479"/>
      <c r="B5" s="19"/>
      <c r="C5" s="19"/>
      <c r="D5" s="19"/>
      <c r="E5" s="499" t="s">
        <v>862</v>
      </c>
      <c r="F5" s="38" t="s">
        <v>1157</v>
      </c>
      <c r="G5" s="499"/>
      <c r="H5" s="499"/>
      <c r="I5" s="499"/>
      <c r="J5" s="499"/>
      <c r="K5" s="499"/>
      <c r="L5" s="499"/>
      <c r="M5" s="19"/>
      <c r="N5" s="108"/>
      <c r="O5" s="108"/>
      <c r="P5" s="108"/>
      <c r="Q5" s="108"/>
      <c r="R5" s="108"/>
      <c r="S5" s="108"/>
      <c r="T5" s="108"/>
      <c r="U5" s="108"/>
      <c r="V5" s="108"/>
      <c r="W5" s="108"/>
      <c r="X5" s="1496"/>
      <c r="Y5" s="1019"/>
      <c r="Z5" s="921" t="s">
        <v>239</v>
      </c>
    </row>
    <row r="6" spans="1:29" s="218" customFormat="1" ht="80.099999999999994" customHeight="1" x14ac:dyDescent="0.15">
      <c r="A6" s="225"/>
      <c r="B6" s="1690" t="s">
        <v>1121</v>
      </c>
      <c r="C6" s="1691"/>
      <c r="D6" s="1691"/>
      <c r="E6" s="1691"/>
      <c r="F6" s="1691"/>
      <c r="G6" s="1691"/>
      <c r="H6" s="1691"/>
      <c r="I6" s="1691"/>
      <c r="J6" s="1691"/>
      <c r="K6" s="1691"/>
      <c r="L6" s="1691"/>
      <c r="M6" s="1691"/>
      <c r="N6" s="1691"/>
      <c r="O6" s="1691"/>
      <c r="P6" s="1691"/>
      <c r="Q6" s="1691"/>
      <c r="R6" s="1691"/>
      <c r="S6" s="1691"/>
      <c r="T6" s="1691"/>
      <c r="U6" s="1691"/>
      <c r="V6" s="1691"/>
      <c r="W6" s="1691"/>
      <c r="X6" s="497"/>
      <c r="Y6" s="497"/>
      <c r="Z6" s="498"/>
      <c r="AA6" s="497"/>
      <c r="AB6" s="486"/>
      <c r="AC6" s="494"/>
    </row>
    <row r="7" spans="1:29" s="218" customFormat="1" ht="20.100000000000001" customHeight="1" x14ac:dyDescent="0.15">
      <c r="A7" s="225"/>
      <c r="B7" s="1021" t="s">
        <v>162</v>
      </c>
      <c r="C7" s="1000" t="s">
        <v>1074</v>
      </c>
      <c r="D7" s="1000" t="s">
        <v>1075</v>
      </c>
      <c r="E7" s="1692" t="s">
        <v>1076</v>
      </c>
      <c r="F7" s="1692"/>
      <c r="G7" s="1692"/>
      <c r="H7" s="1692"/>
      <c r="I7" s="1692"/>
      <c r="J7" s="1692"/>
      <c r="K7" s="1692"/>
      <c r="L7" s="1692"/>
      <c r="M7" s="1692"/>
      <c r="N7" s="1692" t="s">
        <v>1077</v>
      </c>
      <c r="O7" s="1692"/>
      <c r="P7" s="1692"/>
      <c r="Q7" s="1692"/>
      <c r="R7" s="1692"/>
      <c r="S7" s="1692"/>
      <c r="T7" s="1692"/>
      <c r="U7" s="1692"/>
      <c r="V7" s="1692"/>
      <c r="W7" s="225"/>
      <c r="X7" s="495"/>
      <c r="Y7" s="495"/>
      <c r="Z7" s="496"/>
      <c r="AA7" s="495"/>
      <c r="AB7" s="495"/>
      <c r="AC7" s="494"/>
    </row>
    <row r="8" spans="1:29" s="218" customFormat="1" ht="99.95" customHeight="1" x14ac:dyDescent="0.15">
      <c r="A8" s="225"/>
      <c r="B8" s="1001" t="s">
        <v>1078</v>
      </c>
      <c r="C8" s="1002" t="s">
        <v>1079</v>
      </c>
      <c r="D8" s="1002" t="s">
        <v>1080</v>
      </c>
      <c r="E8" s="1694" t="s">
        <v>1081</v>
      </c>
      <c r="F8" s="1695"/>
      <c r="G8" s="1695"/>
      <c r="H8" s="1695"/>
      <c r="I8" s="1695"/>
      <c r="J8" s="1695"/>
      <c r="K8" s="1695"/>
      <c r="L8" s="1695"/>
      <c r="M8" s="1696"/>
      <c r="N8" s="1697" t="s">
        <v>637</v>
      </c>
      <c r="O8" s="1697"/>
      <c r="P8" s="1697"/>
      <c r="Q8" s="1697"/>
      <c r="R8" s="1697"/>
      <c r="S8" s="1697"/>
      <c r="T8" s="1697"/>
      <c r="U8" s="1697"/>
      <c r="V8" s="1697"/>
      <c r="W8" s="225"/>
      <c r="X8" s="495"/>
      <c r="Y8" s="495"/>
      <c r="Z8" s="496"/>
      <c r="AA8" s="495"/>
      <c r="AB8" s="495"/>
      <c r="AC8" s="494"/>
    </row>
    <row r="9" spans="1:29" s="218" customFormat="1" ht="50.1" customHeight="1" x14ac:dyDescent="0.15">
      <c r="A9" s="225"/>
      <c r="B9" s="1021" t="s">
        <v>1082</v>
      </c>
      <c r="C9" s="1003" t="s">
        <v>636</v>
      </c>
      <c r="D9" s="1021" t="s">
        <v>1083</v>
      </c>
      <c r="E9" s="1692" t="s">
        <v>1084</v>
      </c>
      <c r="F9" s="1692"/>
      <c r="G9" s="1692"/>
      <c r="H9" s="1692"/>
      <c r="I9" s="1692"/>
      <c r="J9" s="1692"/>
      <c r="K9" s="1692"/>
      <c r="L9" s="1692"/>
      <c r="M9" s="1692"/>
      <c r="N9" s="1692" t="s">
        <v>482</v>
      </c>
      <c r="O9" s="1692"/>
      <c r="P9" s="1692"/>
      <c r="Q9" s="1692"/>
      <c r="R9" s="1692"/>
      <c r="S9" s="1692"/>
      <c r="T9" s="1692"/>
      <c r="U9" s="1692"/>
      <c r="V9" s="1692"/>
      <c r="W9" s="225"/>
      <c r="X9" s="495"/>
      <c r="Y9" s="495"/>
      <c r="Z9" s="496"/>
      <c r="AA9" s="495"/>
      <c r="AB9" s="495"/>
      <c r="AC9" s="494"/>
    </row>
    <row r="10" spans="1:29" s="218" customFormat="1" ht="50.1" customHeight="1" x14ac:dyDescent="0.15">
      <c r="A10" s="225"/>
      <c r="B10" s="1697" t="s">
        <v>1085</v>
      </c>
      <c r="C10" s="1698" t="s">
        <v>1086</v>
      </c>
      <c r="D10" s="1698" t="s">
        <v>1087</v>
      </c>
      <c r="E10" s="1697" t="s">
        <v>1088</v>
      </c>
      <c r="F10" s="1697"/>
      <c r="G10" s="1697"/>
      <c r="H10" s="1697"/>
      <c r="I10" s="1697"/>
      <c r="J10" s="1697"/>
      <c r="K10" s="1697"/>
      <c r="L10" s="1697"/>
      <c r="M10" s="1701"/>
      <c r="N10" s="1697" t="s">
        <v>1089</v>
      </c>
      <c r="O10" s="1697"/>
      <c r="P10" s="1697"/>
      <c r="Q10" s="1697"/>
      <c r="R10" s="1697"/>
      <c r="S10" s="1697"/>
      <c r="T10" s="1697"/>
      <c r="U10" s="1697"/>
      <c r="V10" s="1697"/>
      <c r="W10" s="225"/>
      <c r="X10" s="495"/>
      <c r="Y10" s="495"/>
      <c r="Z10" s="496"/>
      <c r="AA10" s="495"/>
      <c r="AB10" s="495"/>
      <c r="AC10" s="494"/>
    </row>
    <row r="11" spans="1:29" s="218" customFormat="1" ht="20.100000000000001" customHeight="1" x14ac:dyDescent="0.15">
      <c r="A11" s="225"/>
      <c r="B11" s="1697"/>
      <c r="C11" s="1699"/>
      <c r="D11" s="1699"/>
      <c r="E11" s="1692" t="s">
        <v>1090</v>
      </c>
      <c r="F11" s="1692"/>
      <c r="G11" s="1692"/>
      <c r="H11" s="1692"/>
      <c r="I11" s="1692"/>
      <c r="J11" s="1692"/>
      <c r="K11" s="1692"/>
      <c r="L11" s="1692"/>
      <c r="M11" s="1692"/>
      <c r="N11" s="1697"/>
      <c r="O11" s="1697"/>
      <c r="P11" s="1697"/>
      <c r="Q11" s="1697"/>
      <c r="R11" s="1697"/>
      <c r="S11" s="1697"/>
      <c r="T11" s="1697"/>
      <c r="U11" s="1697"/>
      <c r="V11" s="1697"/>
      <c r="W11" s="225"/>
      <c r="X11" s="495"/>
      <c r="Y11" s="495"/>
      <c r="Z11" s="496"/>
      <c r="AA11" s="495"/>
      <c r="AB11" s="495"/>
      <c r="AC11" s="494"/>
    </row>
    <row r="12" spans="1:29" s="218" customFormat="1" ht="50.1" customHeight="1" x14ac:dyDescent="0.15">
      <c r="A12" s="225"/>
      <c r="B12" s="1697"/>
      <c r="C12" s="1700"/>
      <c r="D12" s="1700"/>
      <c r="E12" s="1701" t="s">
        <v>1091</v>
      </c>
      <c r="F12" s="1701"/>
      <c r="G12" s="1701"/>
      <c r="H12" s="1701"/>
      <c r="I12" s="1701"/>
      <c r="J12" s="1701"/>
      <c r="K12" s="1701"/>
      <c r="L12" s="1701"/>
      <c r="M12" s="1701"/>
      <c r="N12" s="1697"/>
      <c r="O12" s="1697"/>
      <c r="P12" s="1697"/>
      <c r="Q12" s="1697"/>
      <c r="R12" s="1697"/>
      <c r="S12" s="1697"/>
      <c r="T12" s="1697"/>
      <c r="U12" s="1697"/>
      <c r="V12" s="1697"/>
      <c r="W12" s="225"/>
      <c r="X12" s="495"/>
      <c r="Y12" s="495"/>
      <c r="Z12" s="496"/>
      <c r="AA12" s="495"/>
      <c r="AB12" s="495"/>
      <c r="AC12" s="494"/>
    </row>
    <row r="13" spans="1:29" ht="10.5" customHeight="1" x14ac:dyDescent="0.15">
      <c r="A13" s="479"/>
      <c r="B13" s="479"/>
      <c r="C13" s="480"/>
      <c r="D13" s="480"/>
      <c r="E13" s="480"/>
      <c r="F13" s="480"/>
      <c r="G13" s="480"/>
      <c r="H13" s="480"/>
      <c r="I13" s="480"/>
      <c r="J13" s="480"/>
      <c r="K13" s="480"/>
      <c r="L13" s="480"/>
      <c r="M13" s="480"/>
      <c r="N13" s="480"/>
      <c r="O13" s="480"/>
      <c r="P13" s="480"/>
      <c r="Q13" s="480"/>
      <c r="R13" s="480"/>
      <c r="S13" s="480"/>
      <c r="T13" s="480"/>
      <c r="U13" s="480"/>
      <c r="V13" s="479"/>
      <c r="W13" s="479"/>
      <c r="Z13" s="274"/>
    </row>
    <row r="14" spans="1:29" ht="20.25" customHeight="1" thickBot="1" x14ac:dyDescent="0.2">
      <c r="A14" s="493" t="s">
        <v>1103</v>
      </c>
      <c r="B14" s="1693" t="s">
        <v>634</v>
      </c>
      <c r="C14" s="1693"/>
      <c r="D14" s="1693"/>
      <c r="E14" s="1693"/>
      <c r="F14" s="1693"/>
      <c r="G14" s="1693"/>
      <c r="H14" s="1693"/>
      <c r="I14" s="1693"/>
      <c r="J14" s="1693"/>
      <c r="K14" s="1693"/>
      <c r="L14" s="1693"/>
      <c r="M14" s="1693"/>
      <c r="N14" s="1693"/>
      <c r="O14" s="1693"/>
      <c r="P14" s="1693"/>
      <c r="Q14" s="1693"/>
      <c r="R14" s="1693"/>
      <c r="S14" s="1693"/>
      <c r="T14" s="1693"/>
      <c r="U14" s="1693"/>
      <c r="V14" s="1693"/>
      <c r="W14" s="1693"/>
      <c r="Z14" s="274"/>
    </row>
    <row r="15" spans="1:29" ht="25.5" customHeight="1" thickBot="1" x14ac:dyDescent="0.2">
      <c r="A15" s="1004">
        <v>1</v>
      </c>
      <c r="B15" s="1024" t="s">
        <v>633</v>
      </c>
      <c r="C15" s="1005"/>
      <c r="D15" s="1006"/>
      <c r="E15" s="1006"/>
      <c r="F15" s="1006"/>
      <c r="G15" s="1006"/>
      <c r="H15" s="1006"/>
      <c r="I15" s="1006"/>
      <c r="J15" s="1006"/>
      <c r="K15" s="1006"/>
      <c r="L15" s="1006"/>
      <c r="M15" s="1006"/>
      <c r="N15" s="1006"/>
      <c r="O15" s="1006"/>
      <c r="P15" s="1006"/>
      <c r="Q15" s="1006"/>
      <c r="R15" s="1006"/>
      <c r="S15" s="1006"/>
      <c r="T15" s="1006"/>
      <c r="U15" s="1006"/>
      <c r="V15" s="1006"/>
      <c r="W15" s="963"/>
      <c r="Z15" s="274"/>
    </row>
    <row r="16" spans="1:29" ht="25.5" customHeight="1" thickBot="1" x14ac:dyDescent="0.2">
      <c r="A16" s="1004">
        <v>2</v>
      </c>
      <c r="B16" s="1665" t="s">
        <v>619</v>
      </c>
      <c r="C16" s="1666"/>
      <c r="D16" s="1460"/>
      <c r="E16" s="1461"/>
      <c r="F16" s="1461"/>
      <c r="G16" s="1461"/>
      <c r="H16" s="1461"/>
      <c r="I16" s="1461"/>
      <c r="J16" s="1461"/>
      <c r="K16" s="1461"/>
      <c r="L16" s="1461"/>
      <c r="M16" s="1461"/>
      <c r="N16" s="1461"/>
      <c r="O16" s="1461"/>
      <c r="P16" s="1461"/>
      <c r="Q16" s="1461"/>
      <c r="R16" s="1461"/>
      <c r="S16" s="1461"/>
      <c r="T16" s="1461"/>
      <c r="U16" s="1461"/>
      <c r="V16" s="1461"/>
      <c r="W16" s="1462"/>
      <c r="Z16" s="274"/>
    </row>
    <row r="17" spans="1:26" ht="25.5" customHeight="1" thickBot="1" x14ac:dyDescent="0.2">
      <c r="A17" s="1004">
        <v>3</v>
      </c>
      <c r="B17" s="1702" t="s">
        <v>632</v>
      </c>
      <c r="C17" s="1703"/>
      <c r="D17" s="1704"/>
      <c r="E17" s="1704"/>
      <c r="F17" s="1704"/>
      <c r="G17" s="1704"/>
      <c r="H17" s="1704"/>
      <c r="I17" s="1704"/>
      <c r="J17" s="1704"/>
      <c r="K17" s="1704"/>
      <c r="L17" s="1704"/>
      <c r="M17" s="1704"/>
      <c r="N17" s="1401"/>
      <c r="O17" s="1402"/>
      <c r="P17" s="1402"/>
      <c r="Q17" s="1402"/>
      <c r="R17" s="1402"/>
      <c r="S17" s="1402"/>
      <c r="T17" s="1402"/>
      <c r="U17" s="1402"/>
      <c r="V17" s="1705"/>
      <c r="W17" s="1706"/>
      <c r="Z17" s="274"/>
    </row>
    <row r="18" spans="1:26" ht="50.1" customHeight="1" thickBot="1" x14ac:dyDescent="0.2">
      <c r="A18" s="1004">
        <v>4</v>
      </c>
      <c r="B18" s="1665" t="s">
        <v>631</v>
      </c>
      <c r="C18" s="1666"/>
      <c r="D18" s="1321"/>
      <c r="E18" s="1339"/>
      <c r="F18" s="1339"/>
      <c r="G18" s="1339"/>
      <c r="H18" s="1339"/>
      <c r="I18" s="1339"/>
      <c r="J18" s="1339"/>
      <c r="K18" s="1339"/>
      <c r="L18" s="1339"/>
      <c r="M18" s="1339"/>
      <c r="N18" s="1339"/>
      <c r="O18" s="1339"/>
      <c r="P18" s="1339"/>
      <c r="Q18" s="1339"/>
      <c r="R18" s="1339"/>
      <c r="S18" s="1339"/>
      <c r="T18" s="1339"/>
      <c r="U18" s="1339"/>
      <c r="V18" s="1339"/>
      <c r="W18" s="1322"/>
      <c r="Z18" s="274"/>
    </row>
    <row r="19" spans="1:26" ht="60" customHeight="1" thickBot="1" x14ac:dyDescent="0.2">
      <c r="A19" s="1004">
        <v>5</v>
      </c>
      <c r="B19" s="1665" t="s">
        <v>126</v>
      </c>
      <c r="C19" s="1666"/>
      <c r="D19" s="1321"/>
      <c r="E19" s="1339"/>
      <c r="F19" s="1339"/>
      <c r="G19" s="1339"/>
      <c r="H19" s="1339"/>
      <c r="I19" s="1339"/>
      <c r="J19" s="1339"/>
      <c r="K19" s="1339"/>
      <c r="L19" s="1339"/>
      <c r="M19" s="1339"/>
      <c r="N19" s="1339"/>
      <c r="O19" s="1339"/>
      <c r="P19" s="1339"/>
      <c r="Q19" s="1339"/>
      <c r="R19" s="1339"/>
      <c r="S19" s="1339"/>
      <c r="T19" s="1339"/>
      <c r="U19" s="1339"/>
      <c r="V19" s="1339"/>
      <c r="W19" s="1322"/>
      <c r="Z19" s="274"/>
    </row>
    <row r="20" spans="1:26" ht="24.95" customHeight="1" thickBot="1" x14ac:dyDescent="0.2">
      <c r="A20" s="1667">
        <v>6</v>
      </c>
      <c r="B20" s="1668" t="s">
        <v>630</v>
      </c>
      <c r="C20" s="1007" t="s">
        <v>35</v>
      </c>
      <c r="D20" s="1387"/>
      <c r="E20" s="1388"/>
      <c r="F20" s="1388"/>
      <c r="G20" s="1388"/>
      <c r="H20" s="1388"/>
      <c r="I20" s="1388"/>
      <c r="J20" s="1388"/>
      <c r="K20" s="1388"/>
      <c r="L20" s="1388"/>
      <c r="M20" s="1388"/>
      <c r="N20" s="1388"/>
      <c r="O20" s="1388"/>
      <c r="P20" s="1388"/>
      <c r="Q20" s="1388"/>
      <c r="R20" s="1388"/>
      <c r="S20" s="1388"/>
      <c r="T20" s="1388"/>
      <c r="U20" s="1388"/>
      <c r="V20" s="1388"/>
      <c r="W20" s="1389"/>
      <c r="Z20" s="274"/>
    </row>
    <row r="21" spans="1:26" ht="39.950000000000003" customHeight="1" thickBot="1" x14ac:dyDescent="0.2">
      <c r="A21" s="1382"/>
      <c r="B21" s="1669"/>
      <c r="C21" s="250" t="s">
        <v>176</v>
      </c>
      <c r="D21" s="1321"/>
      <c r="E21" s="1339"/>
      <c r="F21" s="1339"/>
      <c r="G21" s="1339"/>
      <c r="H21" s="1339"/>
      <c r="I21" s="1339"/>
      <c r="J21" s="1339"/>
      <c r="K21" s="1339"/>
      <c r="L21" s="1339"/>
      <c r="M21" s="1339"/>
      <c r="N21" s="1339"/>
      <c r="O21" s="1339"/>
      <c r="P21" s="1339"/>
      <c r="Q21" s="1339"/>
      <c r="R21" s="1339"/>
      <c r="S21" s="1339"/>
      <c r="T21" s="1339"/>
      <c r="U21" s="1339"/>
      <c r="V21" s="1339"/>
      <c r="W21" s="1322"/>
      <c r="Z21" s="274"/>
    </row>
    <row r="22" spans="1:26" ht="25.5" customHeight="1" thickBot="1" x14ac:dyDescent="0.2">
      <c r="A22" s="1004">
        <v>7</v>
      </c>
      <c r="B22" s="1337" t="s">
        <v>629</v>
      </c>
      <c r="C22" s="1666"/>
      <c r="D22" s="1670"/>
      <c r="E22" s="1670"/>
      <c r="F22" s="1670"/>
      <c r="G22" s="1670"/>
      <c r="H22" s="1670"/>
      <c r="I22" s="1670"/>
      <c r="J22" s="1670"/>
      <c r="K22" s="1670"/>
      <c r="L22" s="1670"/>
      <c r="M22" s="1670"/>
      <c r="N22" s="1670"/>
      <c r="O22" s="1670"/>
      <c r="P22" s="1670"/>
      <c r="Q22" s="1670"/>
      <c r="R22" s="1670"/>
      <c r="S22" s="1670"/>
      <c r="T22" s="1670"/>
      <c r="U22" s="1670"/>
      <c r="V22" s="1670"/>
      <c r="W22" s="963"/>
      <c r="Z22" s="274"/>
    </row>
    <row r="23" spans="1:26" ht="25.5" customHeight="1" thickBot="1" x14ac:dyDescent="0.2">
      <c r="A23" s="1374">
        <v>8</v>
      </c>
      <c r="B23" s="1344" t="s">
        <v>606</v>
      </c>
      <c r="C23" s="1345"/>
      <c r="D23" s="1662"/>
      <c r="E23" s="1662"/>
      <c r="F23" s="1662"/>
      <c r="G23" s="1662"/>
      <c r="H23" s="1662"/>
      <c r="I23" s="1662"/>
      <c r="J23" s="1662"/>
      <c r="K23" s="1662"/>
      <c r="L23" s="1662"/>
      <c r="M23" s="1662"/>
      <c r="N23" s="1662"/>
      <c r="O23" s="1662"/>
      <c r="P23" s="1662"/>
      <c r="Q23" s="1662"/>
      <c r="R23" s="1662"/>
      <c r="S23" s="1662"/>
      <c r="T23" s="1662"/>
      <c r="U23" s="1662"/>
      <c r="V23" s="1662"/>
      <c r="W23" s="963"/>
      <c r="Z23" s="274"/>
    </row>
    <row r="24" spans="1:26" ht="25.5" customHeight="1" thickBot="1" x14ac:dyDescent="0.2">
      <c r="A24" s="1659"/>
      <c r="B24" s="1342" t="s">
        <v>124</v>
      </c>
      <c r="C24" s="1343"/>
      <c r="D24" s="1460"/>
      <c r="E24" s="1461"/>
      <c r="F24" s="1461"/>
      <c r="G24" s="1461"/>
      <c r="H24" s="1461"/>
      <c r="I24" s="1461"/>
      <c r="J24" s="1461"/>
      <c r="K24" s="1461"/>
      <c r="L24" s="1461"/>
      <c r="M24" s="1461"/>
      <c r="N24" s="1461"/>
      <c r="O24" s="1461"/>
      <c r="P24" s="1461"/>
      <c r="Q24" s="1461"/>
      <c r="R24" s="1461"/>
      <c r="S24" s="1461"/>
      <c r="T24" s="1461"/>
      <c r="U24" s="1461"/>
      <c r="V24" s="1461"/>
      <c r="W24" s="1462"/>
      <c r="Z24" s="274"/>
    </row>
    <row r="25" spans="1:26" ht="25.5" customHeight="1" thickBot="1" x14ac:dyDescent="0.2">
      <c r="A25" s="1376"/>
      <c r="B25" s="1377" t="s">
        <v>900</v>
      </c>
      <c r="C25" s="1379"/>
      <c r="D25" s="1460"/>
      <c r="E25" s="1461"/>
      <c r="F25" s="1461"/>
      <c r="G25" s="1461"/>
      <c r="H25" s="1461"/>
      <c r="I25" s="1461"/>
      <c r="J25" s="1461"/>
      <c r="K25" s="1461"/>
      <c r="L25" s="1461"/>
      <c r="M25" s="1462"/>
      <c r="N25" s="1393" t="s">
        <v>123</v>
      </c>
      <c r="O25" s="1394"/>
      <c r="P25" s="1395"/>
      <c r="Q25" s="1363"/>
      <c r="R25" s="1363"/>
      <c r="S25" s="1363"/>
      <c r="T25" s="1363"/>
      <c r="U25" s="1363"/>
      <c r="V25" s="1363"/>
      <c r="W25" s="1023"/>
      <c r="Z25" s="274"/>
    </row>
    <row r="26" spans="1:26" ht="25.5" customHeight="1" thickBot="1" x14ac:dyDescent="0.2">
      <c r="A26" s="1374">
        <v>9</v>
      </c>
      <c r="B26" s="1344" t="s">
        <v>605</v>
      </c>
      <c r="C26" s="1345"/>
      <c r="D26" s="1660"/>
      <c r="E26" s="1660"/>
      <c r="F26" s="1660"/>
      <c r="G26" s="1660"/>
      <c r="H26" s="1660"/>
      <c r="I26" s="1660"/>
      <c r="J26" s="1660"/>
      <c r="K26" s="1660"/>
      <c r="L26" s="1660"/>
      <c r="M26" s="1660"/>
      <c r="N26" s="1660"/>
      <c r="O26" s="1660"/>
      <c r="P26" s="1660"/>
      <c r="Q26" s="1660"/>
      <c r="R26" s="1660"/>
      <c r="S26" s="1660"/>
      <c r="T26" s="1660"/>
      <c r="U26" s="1660"/>
      <c r="V26" s="1660"/>
      <c r="W26" s="963"/>
      <c r="Z26" s="274"/>
    </row>
    <row r="27" spans="1:26" ht="25.5" customHeight="1" thickBot="1" x14ac:dyDescent="0.2">
      <c r="A27" s="1659"/>
      <c r="B27" s="1342" t="s">
        <v>124</v>
      </c>
      <c r="C27" s="1343"/>
      <c r="D27" s="1460"/>
      <c r="E27" s="1461"/>
      <c r="F27" s="1461"/>
      <c r="G27" s="1461"/>
      <c r="H27" s="1461"/>
      <c r="I27" s="1461"/>
      <c r="J27" s="1461"/>
      <c r="K27" s="1461"/>
      <c r="L27" s="1461"/>
      <c r="M27" s="1461"/>
      <c r="N27" s="1461"/>
      <c r="O27" s="1461"/>
      <c r="P27" s="1461"/>
      <c r="Q27" s="1461"/>
      <c r="R27" s="1461"/>
      <c r="S27" s="1461"/>
      <c r="T27" s="1461"/>
      <c r="U27" s="1461"/>
      <c r="V27" s="1461"/>
      <c r="W27" s="1462"/>
      <c r="Z27" s="274"/>
    </row>
    <row r="28" spans="1:26" ht="25.5" customHeight="1" thickBot="1" x14ac:dyDescent="0.2">
      <c r="A28" s="1376"/>
      <c r="B28" s="1377" t="s">
        <v>901</v>
      </c>
      <c r="C28" s="1379"/>
      <c r="D28" s="1460"/>
      <c r="E28" s="1461"/>
      <c r="F28" s="1461"/>
      <c r="G28" s="1461"/>
      <c r="H28" s="1461"/>
      <c r="I28" s="1461"/>
      <c r="J28" s="1461"/>
      <c r="K28" s="1461"/>
      <c r="L28" s="1461"/>
      <c r="M28" s="1462"/>
      <c r="N28" s="1393" t="s">
        <v>123</v>
      </c>
      <c r="O28" s="1394"/>
      <c r="P28" s="1395"/>
      <c r="Q28" s="1363"/>
      <c r="R28" s="1363"/>
      <c r="S28" s="1363"/>
      <c r="T28" s="1363"/>
      <c r="U28" s="1363"/>
      <c r="V28" s="1363"/>
      <c r="W28" s="1023"/>
      <c r="Z28" s="274"/>
    </row>
    <row r="29" spans="1:26" ht="20.25" customHeight="1" x14ac:dyDescent="0.15">
      <c r="A29" s="479"/>
      <c r="B29" s="479"/>
      <c r="C29" s="480"/>
      <c r="D29" s="480"/>
      <c r="E29" s="480"/>
      <c r="F29" s="480"/>
      <c r="G29" s="480"/>
      <c r="H29" s="480"/>
      <c r="I29" s="480"/>
      <c r="J29" s="480"/>
      <c r="K29" s="480"/>
      <c r="L29" s="480"/>
      <c r="M29" s="480"/>
      <c r="N29" s="480"/>
      <c r="O29" s="480"/>
      <c r="P29" s="480"/>
      <c r="Q29" s="480"/>
      <c r="R29" s="480"/>
      <c r="S29" s="480"/>
      <c r="T29" s="480"/>
      <c r="U29" s="480"/>
      <c r="V29" s="479"/>
      <c r="W29" s="479"/>
      <c r="Z29" s="274"/>
    </row>
    <row r="30" spans="1:26" ht="25.5" customHeight="1" thickBot="1" x14ac:dyDescent="0.2">
      <c r="A30" s="482" t="s">
        <v>1104</v>
      </c>
      <c r="B30" s="1025" t="s">
        <v>628</v>
      </c>
      <c r="C30" s="1025"/>
      <c r="D30" s="1025"/>
      <c r="E30" s="1025"/>
      <c r="F30" s="1025"/>
      <c r="G30" s="1025"/>
      <c r="H30" s="1025"/>
      <c r="I30" s="1025"/>
      <c r="J30" s="1025"/>
      <c r="K30" s="1025"/>
      <c r="L30" s="1025"/>
      <c r="M30" s="1025"/>
      <c r="N30" s="1025"/>
      <c r="O30" s="1025"/>
      <c r="P30" s="1025"/>
      <c r="Q30" s="1025"/>
      <c r="R30" s="1025"/>
      <c r="S30" s="1025"/>
      <c r="T30" s="1025"/>
      <c r="U30" s="1025"/>
      <c r="V30" s="1025"/>
      <c r="W30" s="1025"/>
      <c r="Z30" s="274"/>
    </row>
    <row r="31" spans="1:26" ht="33" customHeight="1" thickBot="1" x14ac:dyDescent="0.2">
      <c r="A31" s="1004">
        <v>1</v>
      </c>
      <c r="B31" s="1663" t="s">
        <v>627</v>
      </c>
      <c r="C31" s="1679"/>
      <c r="D31" s="963"/>
      <c r="E31" s="1008" t="s">
        <v>1092</v>
      </c>
      <c r="F31" s="1008"/>
      <c r="G31" s="1008"/>
      <c r="H31" s="1008"/>
      <c r="I31" s="1008"/>
      <c r="J31" s="1009"/>
      <c r="K31" s="1680" t="s">
        <v>1093</v>
      </c>
      <c r="L31" s="1680"/>
      <c r="M31" s="1680"/>
      <c r="N31" s="1680"/>
      <c r="O31" s="1680"/>
      <c r="P31" s="1680"/>
      <c r="Q31" s="1680"/>
      <c r="R31" s="1680"/>
      <c r="S31" s="1680"/>
      <c r="T31" s="1680"/>
      <c r="U31" s="1680"/>
      <c r="V31" s="1680"/>
      <c r="W31" s="1681"/>
      <c r="Z31" s="274"/>
    </row>
    <row r="32" spans="1:26" ht="28.5" customHeight="1" thickBot="1" x14ac:dyDescent="0.2">
      <c r="A32" s="1004">
        <v>2</v>
      </c>
      <c r="B32" s="1684" t="s">
        <v>626</v>
      </c>
      <c r="C32" s="1685"/>
      <c r="D32" s="253"/>
      <c r="E32" s="492" t="s">
        <v>1092</v>
      </c>
      <c r="F32" s="492"/>
      <c r="G32" s="492"/>
      <c r="H32" s="492"/>
      <c r="I32" s="492"/>
      <c r="J32" s="491"/>
      <c r="K32" s="1682"/>
      <c r="L32" s="1682"/>
      <c r="M32" s="1682"/>
      <c r="N32" s="1682"/>
      <c r="O32" s="1682"/>
      <c r="P32" s="1682"/>
      <c r="Q32" s="1682"/>
      <c r="R32" s="1682"/>
      <c r="S32" s="1682"/>
      <c r="T32" s="1682"/>
      <c r="U32" s="1682"/>
      <c r="V32" s="1682"/>
      <c r="W32" s="1683"/>
      <c r="Z32" s="274"/>
    </row>
    <row r="33" spans="1:26" ht="25.5" customHeight="1" thickBot="1" x14ac:dyDescent="0.2">
      <c r="A33" s="1004">
        <v>3</v>
      </c>
      <c r="B33" s="1665" t="s">
        <v>619</v>
      </c>
      <c r="C33" s="1666"/>
      <c r="D33" s="1460"/>
      <c r="E33" s="1461"/>
      <c r="F33" s="1461"/>
      <c r="G33" s="1461"/>
      <c r="H33" s="1461"/>
      <c r="I33" s="1461"/>
      <c r="J33" s="1461"/>
      <c r="K33" s="1461"/>
      <c r="L33" s="1461"/>
      <c r="M33" s="1461"/>
      <c r="N33" s="1461"/>
      <c r="O33" s="1461"/>
      <c r="P33" s="1461"/>
      <c r="Q33" s="1461"/>
      <c r="R33" s="1461"/>
      <c r="S33" s="1461"/>
      <c r="T33" s="1461"/>
      <c r="U33" s="1461"/>
      <c r="V33" s="1461"/>
      <c r="W33" s="1462"/>
      <c r="X33" s="1029"/>
      <c r="Y33" s="490"/>
      <c r="Z33" s="274"/>
    </row>
    <row r="34" spans="1:26" ht="25.5" customHeight="1" thickBot="1" x14ac:dyDescent="0.2">
      <c r="A34" s="1004">
        <v>4</v>
      </c>
      <c r="B34" s="1665" t="s">
        <v>609</v>
      </c>
      <c r="C34" s="1666"/>
      <c r="D34" s="1321"/>
      <c r="E34" s="1339"/>
      <c r="F34" s="1339"/>
      <c r="G34" s="1339"/>
      <c r="H34" s="1339"/>
      <c r="I34" s="1339"/>
      <c r="J34" s="1339"/>
      <c r="K34" s="1339"/>
      <c r="L34" s="1339"/>
      <c r="M34" s="1339"/>
      <c r="N34" s="1339"/>
      <c r="O34" s="1339"/>
      <c r="P34" s="1339"/>
      <c r="Q34" s="1339"/>
      <c r="R34" s="1339"/>
      <c r="S34" s="1339"/>
      <c r="T34" s="1339"/>
      <c r="U34" s="1339"/>
      <c r="V34" s="1339"/>
      <c r="W34" s="1322"/>
      <c r="X34" s="1029"/>
      <c r="Y34" s="490"/>
      <c r="Z34" s="274"/>
    </row>
    <row r="35" spans="1:26" ht="25.5" customHeight="1" thickBot="1" x14ac:dyDescent="0.2">
      <c r="A35" s="1004">
        <v>5</v>
      </c>
      <c r="B35" s="1337" t="s">
        <v>1094</v>
      </c>
      <c r="C35" s="1338"/>
      <c r="D35" s="1321"/>
      <c r="E35" s="1339"/>
      <c r="F35" s="1339"/>
      <c r="G35" s="1339"/>
      <c r="H35" s="1339"/>
      <c r="I35" s="1339"/>
      <c r="J35" s="1339"/>
      <c r="K35" s="1339"/>
      <c r="L35" s="1339"/>
      <c r="M35" s="1339"/>
      <c r="N35" s="1339"/>
      <c r="O35" s="1339"/>
      <c r="P35" s="1339"/>
      <c r="Q35" s="1339"/>
      <c r="R35" s="1339"/>
      <c r="S35" s="1339"/>
      <c r="T35" s="1339"/>
      <c r="U35" s="1339"/>
      <c r="V35" s="1339"/>
      <c r="W35" s="1322"/>
      <c r="X35" s="490"/>
      <c r="Y35" s="490"/>
      <c r="Z35" s="274"/>
    </row>
    <row r="36" spans="1:26" ht="42.6" customHeight="1" thickBot="1" x14ac:dyDescent="0.2">
      <c r="A36" s="1004">
        <v>6</v>
      </c>
      <c r="B36" s="1677" t="s">
        <v>1095</v>
      </c>
      <c r="C36" s="1678"/>
      <c r="D36" s="288"/>
      <c r="E36" s="238" t="s">
        <v>1096</v>
      </c>
      <c r="F36" s="238"/>
      <c r="G36" s="238"/>
      <c r="H36" s="238"/>
      <c r="I36" s="238"/>
      <c r="J36" s="238"/>
      <c r="K36" s="238"/>
      <c r="L36" s="238"/>
      <c r="M36" s="238"/>
      <c r="N36" s="238"/>
      <c r="O36" s="238"/>
      <c r="P36" s="238"/>
      <c r="Q36" s="238"/>
      <c r="R36" s="238"/>
      <c r="S36" s="238"/>
      <c r="T36" s="238"/>
      <c r="U36" s="238"/>
      <c r="V36" s="238"/>
      <c r="W36" s="489"/>
      <c r="Z36" s="274"/>
    </row>
    <row r="37" spans="1:26" ht="35.1" customHeight="1" thickBot="1" x14ac:dyDescent="0.2">
      <c r="A37" s="1004">
        <v>7</v>
      </c>
      <c r="B37" s="1665" t="s">
        <v>126</v>
      </c>
      <c r="C37" s="1666"/>
      <c r="D37" s="1321"/>
      <c r="E37" s="1339"/>
      <c r="F37" s="1339"/>
      <c r="G37" s="1339"/>
      <c r="H37" s="1339"/>
      <c r="I37" s="1339"/>
      <c r="J37" s="1339"/>
      <c r="K37" s="1339"/>
      <c r="L37" s="1339"/>
      <c r="M37" s="1339"/>
      <c r="N37" s="1339"/>
      <c r="O37" s="1339"/>
      <c r="P37" s="1339"/>
      <c r="Q37" s="1339"/>
      <c r="R37" s="1339"/>
      <c r="S37" s="1339"/>
      <c r="T37" s="1339"/>
      <c r="U37" s="1339"/>
      <c r="V37" s="1339"/>
      <c r="W37" s="1322"/>
      <c r="Z37" s="274"/>
    </row>
    <row r="38" spans="1:26" ht="25.5" customHeight="1" thickBot="1" x14ac:dyDescent="0.2">
      <c r="A38" s="1667">
        <v>8</v>
      </c>
      <c r="B38" s="1668" t="s">
        <v>625</v>
      </c>
      <c r="C38" s="1007" t="s">
        <v>35</v>
      </c>
      <c r="D38" s="1387"/>
      <c r="E38" s="1388"/>
      <c r="F38" s="1388"/>
      <c r="G38" s="1388"/>
      <c r="H38" s="1388"/>
      <c r="I38" s="1388"/>
      <c r="J38" s="1388"/>
      <c r="K38" s="1388"/>
      <c r="L38" s="1388"/>
      <c r="M38" s="1388"/>
      <c r="N38" s="1388"/>
      <c r="O38" s="1388"/>
      <c r="P38" s="1388"/>
      <c r="Q38" s="1388"/>
      <c r="R38" s="1388"/>
      <c r="S38" s="1388"/>
      <c r="T38" s="1388"/>
      <c r="U38" s="1388"/>
      <c r="V38" s="1388"/>
      <c r="W38" s="1389"/>
      <c r="Z38" s="274"/>
    </row>
    <row r="39" spans="1:26" ht="44.45" customHeight="1" thickBot="1" x14ac:dyDescent="0.2">
      <c r="A39" s="1382"/>
      <c r="B39" s="1669"/>
      <c r="C39" s="250" t="s">
        <v>176</v>
      </c>
      <c r="D39" s="1321"/>
      <c r="E39" s="1339"/>
      <c r="F39" s="1339"/>
      <c r="G39" s="1339"/>
      <c r="H39" s="1339"/>
      <c r="I39" s="1339"/>
      <c r="J39" s="1339"/>
      <c r="K39" s="1339"/>
      <c r="L39" s="1339"/>
      <c r="M39" s="1339"/>
      <c r="N39" s="1339"/>
      <c r="O39" s="1339"/>
      <c r="P39" s="1339"/>
      <c r="Q39" s="1339"/>
      <c r="R39" s="1339"/>
      <c r="S39" s="1339"/>
      <c r="T39" s="1339"/>
      <c r="U39" s="1339"/>
      <c r="V39" s="1339"/>
      <c r="W39" s="1322"/>
      <c r="Z39" s="274"/>
    </row>
    <row r="40" spans="1:26" ht="24.95" customHeight="1" thickBot="1" x14ac:dyDescent="0.2">
      <c r="A40" s="1004">
        <v>9</v>
      </c>
      <c r="B40" s="1665" t="s">
        <v>607</v>
      </c>
      <c r="C40" s="1666"/>
      <c r="D40" s="1670"/>
      <c r="E40" s="1670"/>
      <c r="F40" s="1670"/>
      <c r="G40" s="1670"/>
      <c r="H40" s="1670"/>
      <c r="I40" s="1670"/>
      <c r="J40" s="1670"/>
      <c r="K40" s="1670"/>
      <c r="L40" s="1670"/>
      <c r="M40" s="1670"/>
      <c r="N40" s="1670"/>
      <c r="O40" s="1670"/>
      <c r="P40" s="1670"/>
      <c r="Q40" s="1670"/>
      <c r="R40" s="1670"/>
      <c r="S40" s="1670"/>
      <c r="T40" s="1670"/>
      <c r="U40" s="1670"/>
      <c r="V40" s="1670"/>
      <c r="W40" s="963"/>
      <c r="Z40" s="274"/>
    </row>
    <row r="41" spans="1:26" ht="39.950000000000003" customHeight="1" thickBot="1" x14ac:dyDescent="0.2">
      <c r="A41" s="1374">
        <v>10</v>
      </c>
      <c r="B41" s="1344" t="s">
        <v>606</v>
      </c>
      <c r="C41" s="1345"/>
      <c r="D41" s="1662"/>
      <c r="E41" s="1662"/>
      <c r="F41" s="1662"/>
      <c r="G41" s="1662"/>
      <c r="H41" s="1662"/>
      <c r="I41" s="1662"/>
      <c r="J41" s="1662"/>
      <c r="K41" s="1662"/>
      <c r="L41" s="1662"/>
      <c r="M41" s="1662"/>
      <c r="N41" s="1662"/>
      <c r="O41" s="1662"/>
      <c r="P41" s="1662"/>
      <c r="Q41" s="1662"/>
      <c r="R41" s="1662"/>
      <c r="S41" s="1662"/>
      <c r="T41" s="1662"/>
      <c r="U41" s="1662"/>
      <c r="V41" s="1662"/>
      <c r="W41" s="963"/>
      <c r="Z41" s="274"/>
    </row>
    <row r="42" spans="1:26" ht="25.5" customHeight="1" thickBot="1" x14ac:dyDescent="0.2">
      <c r="A42" s="1659"/>
      <c r="B42" s="1342" t="s">
        <v>124</v>
      </c>
      <c r="C42" s="1343"/>
      <c r="D42" s="1460"/>
      <c r="E42" s="1461"/>
      <c r="F42" s="1461"/>
      <c r="G42" s="1461"/>
      <c r="H42" s="1461"/>
      <c r="I42" s="1461"/>
      <c r="J42" s="1461"/>
      <c r="K42" s="1461"/>
      <c r="L42" s="1461"/>
      <c r="M42" s="1461"/>
      <c r="N42" s="1461"/>
      <c r="O42" s="1461"/>
      <c r="P42" s="1461"/>
      <c r="Q42" s="1461"/>
      <c r="R42" s="1461"/>
      <c r="S42" s="1461"/>
      <c r="T42" s="1461"/>
      <c r="U42" s="1461"/>
      <c r="V42" s="1461"/>
      <c r="W42" s="1462"/>
      <c r="Z42" s="274"/>
    </row>
    <row r="43" spans="1:26" ht="25.5" customHeight="1" thickBot="1" x14ac:dyDescent="0.2">
      <c r="A43" s="1376"/>
      <c r="B43" s="1377" t="s">
        <v>900</v>
      </c>
      <c r="C43" s="1379"/>
      <c r="D43" s="1460"/>
      <c r="E43" s="1461"/>
      <c r="F43" s="1461"/>
      <c r="G43" s="1461"/>
      <c r="H43" s="1461"/>
      <c r="I43" s="1461"/>
      <c r="J43" s="1461"/>
      <c r="K43" s="1461"/>
      <c r="L43" s="1461"/>
      <c r="M43" s="1462"/>
      <c r="N43" s="1393" t="s">
        <v>123</v>
      </c>
      <c r="O43" s="1394"/>
      <c r="P43" s="1395"/>
      <c r="Q43" s="1363"/>
      <c r="R43" s="1363"/>
      <c r="S43" s="1363"/>
      <c r="T43" s="1363"/>
      <c r="U43" s="1363"/>
      <c r="V43" s="1363"/>
      <c r="W43" s="1023"/>
      <c r="Z43" s="274"/>
    </row>
    <row r="44" spans="1:26" ht="25.5" customHeight="1" thickBot="1" x14ac:dyDescent="0.2">
      <c r="A44" s="1374">
        <v>11</v>
      </c>
      <c r="B44" s="1344" t="s">
        <v>605</v>
      </c>
      <c r="C44" s="1345"/>
      <c r="D44" s="1660"/>
      <c r="E44" s="1660"/>
      <c r="F44" s="1660"/>
      <c r="G44" s="1660"/>
      <c r="H44" s="1660"/>
      <c r="I44" s="1660"/>
      <c r="J44" s="1660"/>
      <c r="K44" s="1660"/>
      <c r="L44" s="1660"/>
      <c r="M44" s="1660"/>
      <c r="N44" s="1660"/>
      <c r="O44" s="1660"/>
      <c r="P44" s="1660"/>
      <c r="Q44" s="1660"/>
      <c r="R44" s="1660"/>
      <c r="S44" s="1660"/>
      <c r="T44" s="1660"/>
      <c r="U44" s="1660"/>
      <c r="V44" s="1660"/>
      <c r="W44" s="963"/>
      <c r="Z44" s="274"/>
    </row>
    <row r="45" spans="1:26" ht="24" customHeight="1" thickBot="1" x14ac:dyDescent="0.2">
      <c r="A45" s="1659"/>
      <c r="B45" s="1342" t="s">
        <v>124</v>
      </c>
      <c r="C45" s="1343"/>
      <c r="D45" s="1460"/>
      <c r="E45" s="1461"/>
      <c r="F45" s="1461"/>
      <c r="G45" s="1461"/>
      <c r="H45" s="1461"/>
      <c r="I45" s="1461"/>
      <c r="J45" s="1461"/>
      <c r="K45" s="1461"/>
      <c r="L45" s="1461"/>
      <c r="M45" s="1461"/>
      <c r="N45" s="1461"/>
      <c r="O45" s="1461"/>
      <c r="P45" s="1461"/>
      <c r="Q45" s="1461"/>
      <c r="R45" s="1461"/>
      <c r="S45" s="1461"/>
      <c r="T45" s="1461"/>
      <c r="U45" s="1461"/>
      <c r="V45" s="1461"/>
      <c r="W45" s="1462"/>
      <c r="Z45" s="274"/>
    </row>
    <row r="46" spans="1:26" ht="24" customHeight="1" thickBot="1" x14ac:dyDescent="0.2">
      <c r="A46" s="1376"/>
      <c r="B46" s="1377" t="s">
        <v>900</v>
      </c>
      <c r="C46" s="1379"/>
      <c r="D46" s="1460"/>
      <c r="E46" s="1461"/>
      <c r="F46" s="1461"/>
      <c r="G46" s="1461"/>
      <c r="H46" s="1461"/>
      <c r="I46" s="1461"/>
      <c r="J46" s="1461"/>
      <c r="K46" s="1461"/>
      <c r="L46" s="1461"/>
      <c r="M46" s="1462"/>
      <c r="N46" s="1393" t="s">
        <v>123</v>
      </c>
      <c r="O46" s="1394"/>
      <c r="P46" s="1395"/>
      <c r="Q46" s="1363"/>
      <c r="R46" s="1363"/>
      <c r="S46" s="1363"/>
      <c r="T46" s="1363"/>
      <c r="U46" s="1363"/>
      <c r="V46" s="1363"/>
      <c r="W46" s="1023"/>
      <c r="Z46" s="274"/>
    </row>
    <row r="47" spans="1:26" ht="20.25" customHeight="1" x14ac:dyDescent="0.15">
      <c r="A47" s="479"/>
      <c r="B47" s="479"/>
      <c r="C47" s="480"/>
      <c r="D47" s="480"/>
      <c r="E47" s="480"/>
      <c r="F47" s="480"/>
      <c r="G47" s="480"/>
      <c r="H47" s="480"/>
      <c r="I47" s="480"/>
      <c r="J47" s="480"/>
      <c r="K47" s="480"/>
      <c r="L47" s="480"/>
      <c r="M47" s="480"/>
      <c r="N47" s="480"/>
      <c r="O47" s="480"/>
      <c r="P47" s="480"/>
      <c r="Q47" s="480"/>
      <c r="R47" s="480"/>
      <c r="S47" s="480"/>
      <c r="T47" s="480"/>
      <c r="U47" s="480"/>
      <c r="V47" s="479"/>
      <c r="W47" s="479"/>
      <c r="Z47" s="274"/>
    </row>
    <row r="48" spans="1:26" ht="25.5" customHeight="1" thickBot="1" x14ac:dyDescent="0.2">
      <c r="A48" s="482" t="s">
        <v>1097</v>
      </c>
      <c r="B48" s="1025" t="s">
        <v>624</v>
      </c>
      <c r="C48" s="481"/>
      <c r="D48" s="481"/>
      <c r="E48" s="481"/>
      <c r="F48" s="481"/>
      <c r="G48" s="481"/>
      <c r="H48" s="481"/>
      <c r="I48" s="481"/>
      <c r="J48" s="481"/>
      <c r="K48" s="481"/>
      <c r="L48" s="481"/>
      <c r="M48" s="481"/>
      <c r="N48" s="481"/>
      <c r="O48" s="481"/>
      <c r="P48" s="481"/>
      <c r="Q48" s="481"/>
      <c r="R48" s="481"/>
      <c r="S48" s="481"/>
      <c r="T48" s="481"/>
      <c r="U48" s="481"/>
      <c r="V48" s="481"/>
      <c r="W48" s="481"/>
      <c r="Z48" s="274"/>
    </row>
    <row r="49" spans="1:30" ht="24" customHeight="1" thickBot="1" x14ac:dyDescent="0.2">
      <c r="A49" s="1004">
        <v>1</v>
      </c>
      <c r="B49" s="1671" t="s">
        <v>623</v>
      </c>
      <c r="C49" s="1672"/>
      <c r="D49" s="1673"/>
      <c r="E49" s="1673"/>
      <c r="F49" s="1673"/>
      <c r="G49" s="1673"/>
      <c r="H49" s="1673"/>
      <c r="I49" s="1673"/>
      <c r="J49" s="1673"/>
      <c r="K49" s="1673"/>
      <c r="L49" s="1673"/>
      <c r="M49" s="1673"/>
      <c r="N49" s="1673"/>
      <c r="O49" s="1673"/>
      <c r="P49" s="1673"/>
      <c r="Q49" s="1673"/>
      <c r="R49" s="1673"/>
      <c r="S49" s="1673"/>
      <c r="T49" s="1673"/>
      <c r="U49" s="1673"/>
      <c r="V49" s="1673"/>
      <c r="W49" s="963"/>
      <c r="Z49" s="274"/>
    </row>
    <row r="50" spans="1:30" ht="24" customHeight="1" thickBot="1" x14ac:dyDescent="0.2">
      <c r="A50" s="1004">
        <v>2</v>
      </c>
      <c r="B50" s="1665" t="s">
        <v>619</v>
      </c>
      <c r="C50" s="1666"/>
      <c r="D50" s="1460"/>
      <c r="E50" s="1461"/>
      <c r="F50" s="1461"/>
      <c r="G50" s="1461"/>
      <c r="H50" s="1461"/>
      <c r="I50" s="1461"/>
      <c r="J50" s="1461"/>
      <c r="K50" s="1461"/>
      <c r="L50" s="1461"/>
      <c r="M50" s="1461"/>
      <c r="N50" s="1461"/>
      <c r="O50" s="1461"/>
      <c r="P50" s="1461"/>
      <c r="Q50" s="1461"/>
      <c r="R50" s="1461"/>
      <c r="S50" s="1461"/>
      <c r="T50" s="1461"/>
      <c r="U50" s="1461"/>
      <c r="V50" s="1461"/>
      <c r="W50" s="1462"/>
      <c r="Z50" s="274"/>
    </row>
    <row r="51" spans="1:30" ht="17.25" customHeight="1" thickBot="1" x14ac:dyDescent="0.2">
      <c r="A51" s="1004">
        <v>3</v>
      </c>
      <c r="B51" s="1665" t="s">
        <v>126</v>
      </c>
      <c r="C51" s="1666"/>
      <c r="D51" s="1321"/>
      <c r="E51" s="1339"/>
      <c r="F51" s="1339"/>
      <c r="G51" s="1339"/>
      <c r="H51" s="1339"/>
      <c r="I51" s="1339"/>
      <c r="J51" s="1339"/>
      <c r="K51" s="1339"/>
      <c r="L51" s="1339"/>
      <c r="M51" s="1339"/>
      <c r="N51" s="1339"/>
      <c r="O51" s="1339"/>
      <c r="P51" s="1339"/>
      <c r="Q51" s="1339"/>
      <c r="R51" s="1339"/>
      <c r="S51" s="1339"/>
      <c r="T51" s="1339"/>
      <c r="U51" s="1339"/>
      <c r="V51" s="1339"/>
      <c r="W51" s="1322"/>
      <c r="X51" s="228"/>
      <c r="Y51" s="228"/>
      <c r="Z51" s="274"/>
    </row>
    <row r="52" spans="1:30" ht="20.25" customHeight="1" thickBot="1" x14ac:dyDescent="0.2">
      <c r="A52" s="1667">
        <v>4</v>
      </c>
      <c r="B52" s="1668" t="s">
        <v>622</v>
      </c>
      <c r="C52" s="1007" t="s">
        <v>35</v>
      </c>
      <c r="D52" s="1387"/>
      <c r="E52" s="1388"/>
      <c r="F52" s="1388"/>
      <c r="G52" s="1388"/>
      <c r="H52" s="1388"/>
      <c r="I52" s="1388"/>
      <c r="J52" s="1388"/>
      <c r="K52" s="1388"/>
      <c r="L52" s="1388"/>
      <c r="M52" s="1388"/>
      <c r="N52" s="1388"/>
      <c r="O52" s="1388"/>
      <c r="P52" s="1388"/>
      <c r="Q52" s="1388"/>
      <c r="R52" s="1388"/>
      <c r="S52" s="1388"/>
      <c r="T52" s="1388"/>
      <c r="U52" s="1388"/>
      <c r="V52" s="1388"/>
      <c r="W52" s="1389"/>
      <c r="Z52" s="274"/>
    </row>
    <row r="53" spans="1:30" ht="45.75" customHeight="1" thickBot="1" x14ac:dyDescent="0.2">
      <c r="A53" s="1382"/>
      <c r="B53" s="1669"/>
      <c r="C53" s="250" t="s">
        <v>1105</v>
      </c>
      <c r="D53" s="1321"/>
      <c r="E53" s="1339"/>
      <c r="F53" s="1339"/>
      <c r="G53" s="1339"/>
      <c r="H53" s="1339"/>
      <c r="I53" s="1339"/>
      <c r="J53" s="1339"/>
      <c r="K53" s="1339"/>
      <c r="L53" s="1339"/>
      <c r="M53" s="1339"/>
      <c r="N53" s="1339"/>
      <c r="O53" s="1339"/>
      <c r="P53" s="1339"/>
      <c r="Q53" s="1339"/>
      <c r="R53" s="1339"/>
      <c r="S53" s="1339"/>
      <c r="T53" s="1339"/>
      <c r="U53" s="1339"/>
      <c r="V53" s="1339"/>
      <c r="W53" s="1322"/>
      <c r="Z53" s="274"/>
    </row>
    <row r="54" spans="1:30" ht="25.5" customHeight="1" thickBot="1" x14ac:dyDescent="0.2">
      <c r="A54" s="1004">
        <v>5</v>
      </c>
      <c r="B54" s="1665" t="s">
        <v>607</v>
      </c>
      <c r="C54" s="1666"/>
      <c r="D54" s="1670"/>
      <c r="E54" s="1670"/>
      <c r="F54" s="1670"/>
      <c r="G54" s="1670"/>
      <c r="H54" s="1670"/>
      <c r="I54" s="1670"/>
      <c r="J54" s="1670"/>
      <c r="K54" s="1670"/>
      <c r="L54" s="1670"/>
      <c r="M54" s="1670"/>
      <c r="N54" s="1670"/>
      <c r="O54" s="1670"/>
      <c r="P54" s="1670"/>
      <c r="Q54" s="1670"/>
      <c r="R54" s="1670"/>
      <c r="S54" s="1670"/>
      <c r="T54" s="1670"/>
      <c r="U54" s="1670"/>
      <c r="V54" s="1670"/>
      <c r="W54" s="963"/>
      <c r="Z54" s="274"/>
    </row>
    <row r="55" spans="1:30" ht="48" customHeight="1" thickBot="1" x14ac:dyDescent="0.2">
      <c r="A55" s="1374">
        <v>6</v>
      </c>
      <c r="B55" s="1344" t="s">
        <v>606</v>
      </c>
      <c r="C55" s="1345"/>
      <c r="D55" s="1662"/>
      <c r="E55" s="1662"/>
      <c r="F55" s="1662"/>
      <c r="G55" s="1662"/>
      <c r="H55" s="1662"/>
      <c r="I55" s="1662"/>
      <c r="J55" s="1662"/>
      <c r="K55" s="1662"/>
      <c r="L55" s="1662"/>
      <c r="M55" s="1662"/>
      <c r="N55" s="1662"/>
      <c r="O55" s="1662"/>
      <c r="P55" s="1662"/>
      <c r="Q55" s="1662"/>
      <c r="R55" s="1662"/>
      <c r="S55" s="1662"/>
      <c r="T55" s="1662"/>
      <c r="U55" s="1662"/>
      <c r="V55" s="1662"/>
      <c r="W55" s="963"/>
      <c r="Z55" s="274"/>
    </row>
    <row r="56" spans="1:30" ht="25.5" customHeight="1" thickBot="1" x14ac:dyDescent="0.2">
      <c r="A56" s="1659"/>
      <c r="B56" s="1342" t="s">
        <v>124</v>
      </c>
      <c r="C56" s="1343"/>
      <c r="D56" s="1460"/>
      <c r="E56" s="1461"/>
      <c r="F56" s="1461"/>
      <c r="G56" s="1461"/>
      <c r="H56" s="1461"/>
      <c r="I56" s="1461"/>
      <c r="J56" s="1461"/>
      <c r="K56" s="1461"/>
      <c r="L56" s="1461"/>
      <c r="M56" s="1461"/>
      <c r="N56" s="1461"/>
      <c r="O56" s="1461"/>
      <c r="P56" s="1461"/>
      <c r="Q56" s="1461"/>
      <c r="R56" s="1461"/>
      <c r="S56" s="1461"/>
      <c r="T56" s="1461"/>
      <c r="U56" s="1461"/>
      <c r="V56" s="1461"/>
      <c r="W56" s="1462"/>
      <c r="Z56" s="274"/>
    </row>
    <row r="57" spans="1:30" ht="40.5" customHeight="1" thickBot="1" x14ac:dyDescent="0.2">
      <c r="A57" s="1376"/>
      <c r="B57" s="1377" t="s">
        <v>900</v>
      </c>
      <c r="C57" s="1379"/>
      <c r="D57" s="1460"/>
      <c r="E57" s="1461"/>
      <c r="F57" s="1461"/>
      <c r="G57" s="1461"/>
      <c r="H57" s="1461"/>
      <c r="I57" s="1461"/>
      <c r="J57" s="1461"/>
      <c r="K57" s="1461"/>
      <c r="L57" s="1461"/>
      <c r="M57" s="1462"/>
      <c r="N57" s="1393" t="s">
        <v>123</v>
      </c>
      <c r="O57" s="1394"/>
      <c r="P57" s="1395"/>
      <c r="Q57" s="1363"/>
      <c r="R57" s="1363"/>
      <c r="S57" s="1363"/>
      <c r="T57" s="1363"/>
      <c r="U57" s="1363"/>
      <c r="V57" s="1363"/>
      <c r="W57" s="1023"/>
      <c r="Z57" s="274"/>
    </row>
    <row r="58" spans="1:30" ht="25.5" customHeight="1" thickBot="1" x14ac:dyDescent="0.2">
      <c r="A58" s="1374">
        <v>7</v>
      </c>
      <c r="B58" s="1344" t="s">
        <v>605</v>
      </c>
      <c r="C58" s="1345"/>
      <c r="D58" s="1660"/>
      <c r="E58" s="1660"/>
      <c r="F58" s="1660"/>
      <c r="G58" s="1660"/>
      <c r="H58" s="1660"/>
      <c r="I58" s="1660"/>
      <c r="J58" s="1660"/>
      <c r="K58" s="1660"/>
      <c r="L58" s="1660"/>
      <c r="M58" s="1660"/>
      <c r="N58" s="1660"/>
      <c r="O58" s="1660"/>
      <c r="P58" s="1660"/>
      <c r="Q58" s="1660"/>
      <c r="R58" s="1660"/>
      <c r="S58" s="1660"/>
      <c r="T58" s="1660"/>
      <c r="U58" s="1660"/>
      <c r="V58" s="1660"/>
      <c r="W58" s="963"/>
      <c r="Z58" s="274"/>
      <c r="AD58" s="487"/>
    </row>
    <row r="59" spans="1:30" ht="25.5" customHeight="1" thickBot="1" x14ac:dyDescent="0.2">
      <c r="A59" s="1659"/>
      <c r="B59" s="1342" t="s">
        <v>124</v>
      </c>
      <c r="C59" s="1343"/>
      <c r="D59" s="1460"/>
      <c r="E59" s="1461"/>
      <c r="F59" s="1461"/>
      <c r="G59" s="1461"/>
      <c r="H59" s="1461"/>
      <c r="I59" s="1461"/>
      <c r="J59" s="1461"/>
      <c r="K59" s="1461"/>
      <c r="L59" s="1461"/>
      <c r="M59" s="1461"/>
      <c r="N59" s="1461"/>
      <c r="O59" s="1461"/>
      <c r="P59" s="1461"/>
      <c r="Q59" s="1461"/>
      <c r="R59" s="1461"/>
      <c r="S59" s="1461"/>
      <c r="T59" s="1461"/>
      <c r="U59" s="1461"/>
      <c r="V59" s="1461"/>
      <c r="W59" s="1462"/>
      <c r="Z59" s="274"/>
    </row>
    <row r="60" spans="1:30" ht="25.5" customHeight="1" thickBot="1" x14ac:dyDescent="0.2">
      <c r="A60" s="1376"/>
      <c r="B60" s="1377" t="s">
        <v>900</v>
      </c>
      <c r="C60" s="1379"/>
      <c r="D60" s="1460"/>
      <c r="E60" s="1461"/>
      <c r="F60" s="1461"/>
      <c r="G60" s="1461"/>
      <c r="H60" s="1461"/>
      <c r="I60" s="1461"/>
      <c r="J60" s="1461"/>
      <c r="K60" s="1461"/>
      <c r="L60" s="1461"/>
      <c r="M60" s="1462"/>
      <c r="N60" s="1393" t="s">
        <v>123</v>
      </c>
      <c r="O60" s="1394"/>
      <c r="P60" s="1395"/>
      <c r="Q60" s="1363"/>
      <c r="R60" s="1363"/>
      <c r="S60" s="1363"/>
      <c r="T60" s="1363"/>
      <c r="U60" s="1363"/>
      <c r="V60" s="1363"/>
      <c r="W60" s="1023"/>
      <c r="Z60" s="274"/>
    </row>
    <row r="61" spans="1:30" ht="20.25" customHeight="1" x14ac:dyDescent="0.15">
      <c r="A61" s="479"/>
      <c r="B61" s="479"/>
      <c r="C61" s="480"/>
      <c r="D61" s="480"/>
      <c r="E61" s="480"/>
      <c r="F61" s="480"/>
      <c r="G61" s="480"/>
      <c r="H61" s="480"/>
      <c r="I61" s="480"/>
      <c r="J61" s="480"/>
      <c r="K61" s="480"/>
      <c r="L61" s="480"/>
      <c r="M61" s="480"/>
      <c r="N61" s="480"/>
      <c r="O61" s="480"/>
      <c r="P61" s="480"/>
      <c r="Q61" s="480"/>
      <c r="R61" s="480"/>
      <c r="S61" s="480"/>
      <c r="T61" s="480"/>
      <c r="U61" s="480"/>
      <c r="V61" s="479"/>
      <c r="W61" s="479"/>
      <c r="Z61" s="274"/>
    </row>
    <row r="62" spans="1:30" ht="25.5" customHeight="1" thickBot="1" x14ac:dyDescent="0.2">
      <c r="A62" s="482" t="s">
        <v>1098</v>
      </c>
      <c r="B62" s="1025" t="s">
        <v>621</v>
      </c>
      <c r="C62" s="1025"/>
      <c r="D62" s="1025"/>
      <c r="E62" s="1025"/>
      <c r="F62" s="1025"/>
      <c r="G62" s="1025"/>
      <c r="H62" s="1025"/>
      <c r="I62" s="1025"/>
      <c r="J62" s="1025"/>
      <c r="K62" s="1025"/>
      <c r="L62" s="1025"/>
      <c r="M62" s="1025"/>
      <c r="N62" s="1025"/>
      <c r="O62" s="1025"/>
      <c r="P62" s="1025"/>
      <c r="Q62" s="1025"/>
      <c r="R62" s="1025"/>
      <c r="S62" s="1025"/>
      <c r="T62" s="1025"/>
      <c r="U62" s="1025"/>
      <c r="V62" s="1025"/>
      <c r="W62" s="1025"/>
      <c r="Z62" s="274"/>
    </row>
    <row r="63" spans="1:30" ht="25.5" customHeight="1" thickBot="1" x14ac:dyDescent="0.2">
      <c r="A63" s="1004">
        <v>1</v>
      </c>
      <c r="B63" s="1671" t="s">
        <v>620</v>
      </c>
      <c r="C63" s="1672"/>
      <c r="D63" s="1673"/>
      <c r="E63" s="1673"/>
      <c r="F63" s="1673"/>
      <c r="G63" s="1673"/>
      <c r="H63" s="1673"/>
      <c r="I63" s="1673"/>
      <c r="J63" s="1673"/>
      <c r="K63" s="1673"/>
      <c r="L63" s="1673"/>
      <c r="M63" s="1673"/>
      <c r="N63" s="1673"/>
      <c r="O63" s="1673"/>
      <c r="P63" s="1673"/>
      <c r="Q63" s="1673"/>
      <c r="R63" s="1673"/>
      <c r="S63" s="1673"/>
      <c r="T63" s="1673"/>
      <c r="U63" s="1673"/>
      <c r="V63" s="1673"/>
      <c r="W63" s="963"/>
      <c r="Z63" s="274"/>
    </row>
    <row r="64" spans="1:30" ht="25.5" customHeight="1" thickBot="1" x14ac:dyDescent="0.2">
      <c r="A64" s="1004">
        <v>2</v>
      </c>
      <c r="B64" s="1665" t="s">
        <v>619</v>
      </c>
      <c r="C64" s="1666"/>
      <c r="D64" s="1460"/>
      <c r="E64" s="1461"/>
      <c r="F64" s="1461"/>
      <c r="G64" s="1461"/>
      <c r="H64" s="1461"/>
      <c r="I64" s="1461"/>
      <c r="J64" s="1461"/>
      <c r="K64" s="1461"/>
      <c r="L64" s="1461"/>
      <c r="M64" s="1461"/>
      <c r="N64" s="1461"/>
      <c r="O64" s="1461"/>
      <c r="P64" s="1461"/>
      <c r="Q64" s="1461"/>
      <c r="R64" s="1461"/>
      <c r="S64" s="1461"/>
      <c r="T64" s="1461"/>
      <c r="U64" s="1461"/>
      <c r="V64" s="1461"/>
      <c r="W64" s="1462"/>
      <c r="Z64" s="274"/>
    </row>
    <row r="65" spans="1:26" ht="25.5" customHeight="1" thickBot="1" x14ac:dyDescent="0.2">
      <c r="A65" s="1004">
        <v>3</v>
      </c>
      <c r="B65" s="1665" t="s">
        <v>126</v>
      </c>
      <c r="C65" s="1666"/>
      <c r="D65" s="1321"/>
      <c r="E65" s="1339"/>
      <c r="F65" s="1339"/>
      <c r="G65" s="1339"/>
      <c r="H65" s="1339"/>
      <c r="I65" s="1339"/>
      <c r="J65" s="1339"/>
      <c r="K65" s="1339"/>
      <c r="L65" s="1339"/>
      <c r="M65" s="1339"/>
      <c r="N65" s="1339"/>
      <c r="O65" s="1339"/>
      <c r="P65" s="1339"/>
      <c r="Q65" s="1339"/>
      <c r="R65" s="1339"/>
      <c r="S65" s="1339"/>
      <c r="T65" s="1339"/>
      <c r="U65" s="1339"/>
      <c r="V65" s="1339"/>
      <c r="W65" s="1322"/>
      <c r="Z65" s="274"/>
    </row>
    <row r="66" spans="1:26" ht="25.5" customHeight="1" thickBot="1" x14ac:dyDescent="0.2">
      <c r="A66" s="1667">
        <v>4</v>
      </c>
      <c r="B66" s="1668" t="s">
        <v>618</v>
      </c>
      <c r="C66" s="1007" t="s">
        <v>35</v>
      </c>
      <c r="D66" s="1387"/>
      <c r="E66" s="1388"/>
      <c r="F66" s="1388"/>
      <c r="G66" s="1388"/>
      <c r="H66" s="1388"/>
      <c r="I66" s="1388"/>
      <c r="J66" s="1388"/>
      <c r="K66" s="1388"/>
      <c r="L66" s="1388"/>
      <c r="M66" s="1388"/>
      <c r="N66" s="1388"/>
      <c r="O66" s="1388"/>
      <c r="P66" s="1388"/>
      <c r="Q66" s="1388"/>
      <c r="R66" s="1388"/>
      <c r="S66" s="1388"/>
      <c r="T66" s="1388"/>
      <c r="U66" s="1388"/>
      <c r="V66" s="1388"/>
      <c r="W66" s="1389"/>
      <c r="Z66" s="274"/>
    </row>
    <row r="67" spans="1:26" ht="36" customHeight="1" thickBot="1" x14ac:dyDescent="0.2">
      <c r="A67" s="1382"/>
      <c r="B67" s="1669"/>
      <c r="C67" s="250" t="s">
        <v>176</v>
      </c>
      <c r="D67" s="1321"/>
      <c r="E67" s="1339"/>
      <c r="F67" s="1339"/>
      <c r="G67" s="1339"/>
      <c r="H67" s="1339"/>
      <c r="I67" s="1339"/>
      <c r="J67" s="1339"/>
      <c r="K67" s="1339"/>
      <c r="L67" s="1339"/>
      <c r="M67" s="1339"/>
      <c r="N67" s="1339"/>
      <c r="O67" s="1339"/>
      <c r="P67" s="1339"/>
      <c r="Q67" s="1339"/>
      <c r="R67" s="1339"/>
      <c r="S67" s="1339"/>
      <c r="T67" s="1339"/>
      <c r="U67" s="1339"/>
      <c r="V67" s="1339"/>
      <c r="W67" s="1322"/>
      <c r="X67" s="228"/>
      <c r="Y67" s="228"/>
      <c r="Z67" s="274"/>
    </row>
    <row r="68" spans="1:26" ht="20.25" customHeight="1" thickBot="1" x14ac:dyDescent="0.2">
      <c r="A68" s="1004">
        <v>5</v>
      </c>
      <c r="B68" s="1665" t="s">
        <v>607</v>
      </c>
      <c r="C68" s="1666"/>
      <c r="D68" s="1670"/>
      <c r="E68" s="1670"/>
      <c r="F68" s="1670"/>
      <c r="G68" s="1670"/>
      <c r="H68" s="1670"/>
      <c r="I68" s="1670"/>
      <c r="J68" s="1670"/>
      <c r="K68" s="1670"/>
      <c r="L68" s="1670"/>
      <c r="M68" s="1670"/>
      <c r="N68" s="1670"/>
      <c r="O68" s="1670"/>
      <c r="P68" s="1670"/>
      <c r="Q68" s="1670"/>
      <c r="R68" s="1670"/>
      <c r="S68" s="1670"/>
      <c r="T68" s="1670"/>
      <c r="U68" s="1670"/>
      <c r="V68" s="1670"/>
      <c r="W68" s="963"/>
      <c r="Z68" s="274"/>
    </row>
    <row r="69" spans="1:26" ht="25.5" customHeight="1" thickBot="1" x14ac:dyDescent="0.2">
      <c r="A69" s="1374">
        <v>6</v>
      </c>
      <c r="B69" s="1344" t="s">
        <v>606</v>
      </c>
      <c r="C69" s="1345"/>
      <c r="D69" s="1662"/>
      <c r="E69" s="1662"/>
      <c r="F69" s="1662"/>
      <c r="G69" s="1662"/>
      <c r="H69" s="1662"/>
      <c r="I69" s="1662"/>
      <c r="J69" s="1662"/>
      <c r="K69" s="1662"/>
      <c r="L69" s="1662"/>
      <c r="M69" s="1662"/>
      <c r="N69" s="1662"/>
      <c r="O69" s="1662"/>
      <c r="P69" s="1662"/>
      <c r="Q69" s="1662"/>
      <c r="R69" s="1662"/>
      <c r="S69" s="1662"/>
      <c r="T69" s="1662"/>
      <c r="U69" s="1662"/>
      <c r="V69" s="1662"/>
      <c r="W69" s="963"/>
      <c r="Z69" s="274"/>
    </row>
    <row r="70" spans="1:26" ht="25.5" customHeight="1" thickBot="1" x14ac:dyDescent="0.2">
      <c r="A70" s="1659"/>
      <c r="B70" s="1342" t="s">
        <v>124</v>
      </c>
      <c r="C70" s="1343"/>
      <c r="D70" s="1460"/>
      <c r="E70" s="1461"/>
      <c r="F70" s="1461"/>
      <c r="G70" s="1461"/>
      <c r="H70" s="1461"/>
      <c r="I70" s="1461"/>
      <c r="J70" s="1461"/>
      <c r="K70" s="1461"/>
      <c r="L70" s="1461"/>
      <c r="M70" s="1461"/>
      <c r="N70" s="1461"/>
      <c r="O70" s="1461"/>
      <c r="P70" s="1461"/>
      <c r="Q70" s="1461"/>
      <c r="R70" s="1461"/>
      <c r="S70" s="1461"/>
      <c r="T70" s="1461"/>
      <c r="U70" s="1461"/>
      <c r="V70" s="1461"/>
      <c r="W70" s="1462"/>
      <c r="Z70" s="274"/>
    </row>
    <row r="71" spans="1:26" ht="53.25" customHeight="1" thickBot="1" x14ac:dyDescent="0.2">
      <c r="A71" s="1376"/>
      <c r="B71" s="1377" t="s">
        <v>900</v>
      </c>
      <c r="C71" s="1379"/>
      <c r="D71" s="1460"/>
      <c r="E71" s="1461"/>
      <c r="F71" s="1461"/>
      <c r="G71" s="1461"/>
      <c r="H71" s="1461"/>
      <c r="I71" s="1461"/>
      <c r="J71" s="1461"/>
      <c r="K71" s="1461"/>
      <c r="L71" s="1461"/>
      <c r="M71" s="1462"/>
      <c r="N71" s="1393" t="s">
        <v>123</v>
      </c>
      <c r="O71" s="1394"/>
      <c r="P71" s="1395"/>
      <c r="Q71" s="1363"/>
      <c r="R71" s="1363"/>
      <c r="S71" s="1363"/>
      <c r="T71" s="1363"/>
      <c r="U71" s="1363"/>
      <c r="V71" s="1363"/>
      <c r="W71" s="1023"/>
      <c r="Z71" s="274"/>
    </row>
    <row r="72" spans="1:26" ht="25.5" customHeight="1" thickBot="1" x14ac:dyDescent="0.2">
      <c r="A72" s="1374">
        <v>7</v>
      </c>
      <c r="B72" s="1344" t="s">
        <v>605</v>
      </c>
      <c r="C72" s="1345"/>
      <c r="D72" s="1660"/>
      <c r="E72" s="1660"/>
      <c r="F72" s="1660"/>
      <c r="G72" s="1660"/>
      <c r="H72" s="1660"/>
      <c r="I72" s="1660"/>
      <c r="J72" s="1660"/>
      <c r="K72" s="1660"/>
      <c r="L72" s="1660"/>
      <c r="M72" s="1660"/>
      <c r="N72" s="1660"/>
      <c r="O72" s="1660"/>
      <c r="P72" s="1660"/>
      <c r="Q72" s="1660"/>
      <c r="R72" s="1660"/>
      <c r="S72" s="1660"/>
      <c r="T72" s="1660"/>
      <c r="U72" s="1660"/>
      <c r="V72" s="1660"/>
      <c r="W72" s="963"/>
      <c r="Z72" s="274"/>
    </row>
    <row r="73" spans="1:26" ht="40.5" customHeight="1" thickBot="1" x14ac:dyDescent="0.2">
      <c r="A73" s="1659"/>
      <c r="B73" s="1342" t="s">
        <v>124</v>
      </c>
      <c r="C73" s="1343"/>
      <c r="D73" s="1460"/>
      <c r="E73" s="1461"/>
      <c r="F73" s="1461"/>
      <c r="G73" s="1461"/>
      <c r="H73" s="1461"/>
      <c r="I73" s="1461"/>
      <c r="J73" s="1461"/>
      <c r="K73" s="1461"/>
      <c r="L73" s="1461"/>
      <c r="M73" s="1461"/>
      <c r="N73" s="1461"/>
      <c r="O73" s="1461"/>
      <c r="P73" s="1461"/>
      <c r="Q73" s="1461"/>
      <c r="R73" s="1461"/>
      <c r="S73" s="1461"/>
      <c r="T73" s="1461"/>
      <c r="U73" s="1461"/>
      <c r="V73" s="1461"/>
      <c r="W73" s="1462"/>
      <c r="Z73" s="274"/>
    </row>
    <row r="74" spans="1:26" ht="25.5" customHeight="1" thickBot="1" x14ac:dyDescent="0.2">
      <c r="A74" s="1376"/>
      <c r="B74" s="1377" t="s">
        <v>900</v>
      </c>
      <c r="C74" s="1676"/>
      <c r="D74" s="1460"/>
      <c r="E74" s="1461"/>
      <c r="F74" s="1461"/>
      <c r="G74" s="1461"/>
      <c r="H74" s="1461"/>
      <c r="I74" s="1461"/>
      <c r="J74" s="1461"/>
      <c r="K74" s="1461"/>
      <c r="L74" s="1461"/>
      <c r="M74" s="1462"/>
      <c r="N74" s="1393" t="s">
        <v>123</v>
      </c>
      <c r="O74" s="1394"/>
      <c r="P74" s="1395"/>
      <c r="Q74" s="1363"/>
      <c r="R74" s="1363"/>
      <c r="S74" s="1363"/>
      <c r="T74" s="1363"/>
      <c r="U74" s="1363"/>
      <c r="V74" s="1363"/>
      <c r="W74" s="1023"/>
      <c r="Z74" s="274"/>
    </row>
    <row r="75" spans="1:26" ht="20.25" customHeight="1" x14ac:dyDescent="0.15">
      <c r="A75" s="479"/>
      <c r="B75" s="479"/>
      <c r="C75" s="480"/>
      <c r="D75" s="480"/>
      <c r="E75" s="480"/>
      <c r="F75" s="480"/>
      <c r="G75" s="480"/>
      <c r="H75" s="480"/>
      <c r="I75" s="480"/>
      <c r="J75" s="480"/>
      <c r="K75" s="480"/>
      <c r="L75" s="480"/>
      <c r="M75" s="480"/>
      <c r="N75" s="480"/>
      <c r="O75" s="480"/>
      <c r="P75" s="480"/>
      <c r="Q75" s="480"/>
      <c r="R75" s="480"/>
      <c r="S75" s="480"/>
      <c r="T75" s="480"/>
      <c r="U75" s="480"/>
      <c r="V75" s="479"/>
      <c r="W75" s="479"/>
      <c r="Z75" s="274"/>
    </row>
    <row r="76" spans="1:26" ht="25.5" customHeight="1" thickBot="1" x14ac:dyDescent="0.2">
      <c r="A76" s="482" t="s">
        <v>1106</v>
      </c>
      <c r="B76" s="1025" t="s">
        <v>1107</v>
      </c>
      <c r="Z76" s="274"/>
    </row>
    <row r="77" spans="1:26" ht="25.5" customHeight="1" thickBot="1" x14ac:dyDescent="0.2">
      <c r="A77" s="1004">
        <v>1</v>
      </c>
      <c r="B77" s="1671" t="s">
        <v>1108</v>
      </c>
      <c r="C77" s="1672"/>
      <c r="D77" s="1673"/>
      <c r="E77" s="1673"/>
      <c r="F77" s="1673"/>
      <c r="G77" s="1673"/>
      <c r="H77" s="1673"/>
      <c r="I77" s="1673"/>
      <c r="J77" s="1673"/>
      <c r="K77" s="1673"/>
      <c r="L77" s="1673"/>
      <c r="M77" s="1673"/>
      <c r="N77" s="1673"/>
      <c r="O77" s="1673"/>
      <c r="P77" s="1673"/>
      <c r="Q77" s="1673"/>
      <c r="R77" s="1673"/>
      <c r="S77" s="1673"/>
      <c r="T77" s="1673"/>
      <c r="U77" s="1673"/>
      <c r="V77" s="1673"/>
      <c r="W77" s="963"/>
      <c r="Z77" s="274"/>
    </row>
    <row r="78" spans="1:26" ht="25.5" customHeight="1" thickBot="1" x14ac:dyDescent="0.2">
      <c r="A78" s="1004">
        <v>2</v>
      </c>
      <c r="B78" s="1337" t="s">
        <v>619</v>
      </c>
      <c r="C78" s="1338"/>
      <c r="D78" s="1460"/>
      <c r="E78" s="1461"/>
      <c r="F78" s="1461"/>
      <c r="G78" s="1461"/>
      <c r="H78" s="1461"/>
      <c r="I78" s="1461"/>
      <c r="J78" s="1461"/>
      <c r="K78" s="1461"/>
      <c r="L78" s="1461"/>
      <c r="M78" s="1461"/>
      <c r="N78" s="1461"/>
      <c r="O78" s="1461"/>
      <c r="P78" s="1461"/>
      <c r="Q78" s="1461"/>
      <c r="R78" s="1461"/>
      <c r="S78" s="1461"/>
      <c r="T78" s="1461"/>
      <c r="U78" s="1461"/>
      <c r="V78" s="1461"/>
      <c r="W78" s="1462"/>
      <c r="Z78" s="274"/>
    </row>
    <row r="79" spans="1:26" ht="25.5" customHeight="1" thickBot="1" x14ac:dyDescent="0.2">
      <c r="A79" s="1004">
        <v>3</v>
      </c>
      <c r="B79" s="1337" t="s">
        <v>126</v>
      </c>
      <c r="C79" s="1338"/>
      <c r="D79" s="1321"/>
      <c r="E79" s="1339"/>
      <c r="F79" s="1339"/>
      <c r="G79" s="1339"/>
      <c r="H79" s="1339"/>
      <c r="I79" s="1339"/>
      <c r="J79" s="1339"/>
      <c r="K79" s="1339"/>
      <c r="L79" s="1339"/>
      <c r="M79" s="1339"/>
      <c r="N79" s="1339"/>
      <c r="O79" s="1339"/>
      <c r="P79" s="1339"/>
      <c r="Q79" s="1339"/>
      <c r="R79" s="1339"/>
      <c r="S79" s="1339"/>
      <c r="T79" s="1339"/>
      <c r="U79" s="1339"/>
      <c r="V79" s="1339"/>
      <c r="W79" s="1322"/>
      <c r="Z79" s="274"/>
    </row>
    <row r="80" spans="1:26" ht="25.5" customHeight="1" thickBot="1" x14ac:dyDescent="0.2">
      <c r="A80" s="1667">
        <v>4</v>
      </c>
      <c r="B80" s="1674" t="s">
        <v>1109</v>
      </c>
      <c r="C80" s="1007" t="s">
        <v>35</v>
      </c>
      <c r="D80" s="1321"/>
      <c r="E80" s="1339"/>
      <c r="F80" s="1339"/>
      <c r="G80" s="1339"/>
      <c r="H80" s="1339"/>
      <c r="I80" s="1339"/>
      <c r="J80" s="1339"/>
      <c r="K80" s="1339"/>
      <c r="L80" s="1339"/>
      <c r="M80" s="1339"/>
      <c r="N80" s="1339"/>
      <c r="O80" s="1339"/>
      <c r="P80" s="1339"/>
      <c r="Q80" s="1339"/>
      <c r="R80" s="1339"/>
      <c r="S80" s="1339"/>
      <c r="T80" s="1339"/>
      <c r="U80" s="1339"/>
      <c r="V80" s="1339"/>
      <c r="W80" s="1322"/>
      <c r="Z80" s="1030"/>
    </row>
    <row r="81" spans="1:26" ht="52.5" customHeight="1" thickBot="1" x14ac:dyDescent="0.2">
      <c r="A81" s="1382"/>
      <c r="B81" s="1675"/>
      <c r="C81" s="250" t="s">
        <v>176</v>
      </c>
      <c r="D81" s="1321"/>
      <c r="E81" s="1339"/>
      <c r="F81" s="1339"/>
      <c r="G81" s="1339"/>
      <c r="H81" s="1339"/>
      <c r="I81" s="1339"/>
      <c r="J81" s="1339"/>
      <c r="K81" s="1339"/>
      <c r="L81" s="1339"/>
      <c r="M81" s="1339"/>
      <c r="N81" s="1339"/>
      <c r="O81" s="1339"/>
      <c r="P81" s="1339"/>
      <c r="Q81" s="1339"/>
      <c r="R81" s="1339"/>
      <c r="S81" s="1339"/>
      <c r="T81" s="1339"/>
      <c r="U81" s="1339"/>
      <c r="V81" s="1339"/>
      <c r="W81" s="1322"/>
      <c r="Z81" s="1030"/>
    </row>
    <row r="82" spans="1:26" ht="18" customHeight="1" thickBot="1" x14ac:dyDescent="0.2">
      <c r="A82" s="1004">
        <v>5</v>
      </c>
      <c r="B82" s="1665" t="s">
        <v>607</v>
      </c>
      <c r="C82" s="1666"/>
      <c r="D82" s="1670"/>
      <c r="E82" s="1670"/>
      <c r="F82" s="1670"/>
      <c r="G82" s="1670"/>
      <c r="H82" s="1670"/>
      <c r="I82" s="1670"/>
      <c r="J82" s="1670"/>
      <c r="K82" s="1670"/>
      <c r="L82" s="1670"/>
      <c r="M82" s="1670"/>
      <c r="N82" s="1670"/>
      <c r="O82" s="1670"/>
      <c r="P82" s="1670"/>
      <c r="Q82" s="1670"/>
      <c r="R82" s="1670"/>
      <c r="S82" s="1670"/>
      <c r="T82" s="1670"/>
      <c r="U82" s="1670"/>
      <c r="V82" s="1670"/>
      <c r="W82" s="963"/>
      <c r="X82" s="228"/>
      <c r="Y82" s="228"/>
      <c r="Z82" s="1030"/>
    </row>
    <row r="83" spans="1:26" ht="20.25" customHeight="1" thickBot="1" x14ac:dyDescent="0.2">
      <c r="A83" s="1374">
        <v>6</v>
      </c>
      <c r="B83" s="1344" t="s">
        <v>606</v>
      </c>
      <c r="C83" s="1345"/>
      <c r="D83" s="1662"/>
      <c r="E83" s="1662"/>
      <c r="F83" s="1662"/>
      <c r="G83" s="1662"/>
      <c r="H83" s="1662"/>
      <c r="I83" s="1662"/>
      <c r="J83" s="1662"/>
      <c r="K83" s="1662"/>
      <c r="L83" s="1662"/>
      <c r="M83" s="1662"/>
      <c r="N83" s="1662"/>
      <c r="O83" s="1662"/>
      <c r="P83" s="1662"/>
      <c r="Q83" s="1662"/>
      <c r="R83" s="1662"/>
      <c r="S83" s="1662"/>
      <c r="T83" s="1662"/>
      <c r="U83" s="1662"/>
      <c r="V83" s="1662"/>
      <c r="W83" s="963"/>
      <c r="X83" s="19"/>
      <c r="Y83" s="19"/>
      <c r="Z83" s="1030"/>
    </row>
    <row r="84" spans="1:26" s="216" customFormat="1" ht="25.5" customHeight="1" thickBot="1" x14ac:dyDescent="0.2">
      <c r="A84" s="1659"/>
      <c r="B84" s="1342" t="s">
        <v>124</v>
      </c>
      <c r="C84" s="1343"/>
      <c r="D84" s="1460"/>
      <c r="E84" s="1461"/>
      <c r="F84" s="1461"/>
      <c r="G84" s="1461"/>
      <c r="H84" s="1461"/>
      <c r="I84" s="1461"/>
      <c r="J84" s="1461"/>
      <c r="K84" s="1461"/>
      <c r="L84" s="1461"/>
      <c r="M84" s="1461"/>
      <c r="N84" s="1461"/>
      <c r="O84" s="1461"/>
      <c r="P84" s="1461"/>
      <c r="Q84" s="1461"/>
      <c r="R84" s="1461"/>
      <c r="S84" s="1461"/>
      <c r="T84" s="1461"/>
      <c r="U84" s="1461"/>
      <c r="V84" s="1461"/>
      <c r="W84" s="1462"/>
      <c r="Z84" s="1030"/>
    </row>
    <row r="85" spans="1:26" ht="27.75" customHeight="1" thickBot="1" x14ac:dyDescent="0.2">
      <c r="A85" s="1376"/>
      <c r="B85" s="1377" t="s">
        <v>900</v>
      </c>
      <c r="C85" s="1661"/>
      <c r="D85" s="1460"/>
      <c r="E85" s="1461"/>
      <c r="F85" s="1461"/>
      <c r="G85" s="1461"/>
      <c r="H85" s="1461"/>
      <c r="I85" s="1461"/>
      <c r="J85" s="1461"/>
      <c r="K85" s="1461"/>
      <c r="L85" s="1461"/>
      <c r="M85" s="1462"/>
      <c r="N85" s="1393" t="s">
        <v>123</v>
      </c>
      <c r="O85" s="1394"/>
      <c r="P85" s="1395"/>
      <c r="Q85" s="1363"/>
      <c r="R85" s="1363"/>
      <c r="S85" s="1363"/>
      <c r="T85" s="1363"/>
      <c r="U85" s="1363"/>
      <c r="V85" s="1363"/>
      <c r="W85" s="1023"/>
      <c r="X85" s="228"/>
      <c r="Y85" s="228"/>
      <c r="Z85" s="1030"/>
    </row>
    <row r="86" spans="1:26" ht="50.1" customHeight="1" thickBot="1" x14ac:dyDescent="0.2">
      <c r="A86" s="1374">
        <v>7</v>
      </c>
      <c r="B86" s="1344" t="s">
        <v>605</v>
      </c>
      <c r="C86" s="1345"/>
      <c r="D86" s="1660"/>
      <c r="E86" s="1660"/>
      <c r="F86" s="1660"/>
      <c r="G86" s="1660"/>
      <c r="H86" s="1660"/>
      <c r="I86" s="1660"/>
      <c r="J86" s="1660"/>
      <c r="K86" s="1660"/>
      <c r="L86" s="1660"/>
      <c r="M86" s="1660"/>
      <c r="N86" s="1660"/>
      <c r="O86" s="1660"/>
      <c r="P86" s="1660"/>
      <c r="Q86" s="1660"/>
      <c r="R86" s="1660"/>
      <c r="S86" s="1660"/>
      <c r="T86" s="1660"/>
      <c r="U86" s="1660"/>
      <c r="V86" s="1660"/>
      <c r="W86" s="963"/>
      <c r="Z86" s="1030"/>
    </row>
    <row r="87" spans="1:26" ht="43.5" customHeight="1" thickBot="1" x14ac:dyDescent="0.2">
      <c r="A87" s="1659"/>
      <c r="B87" s="1342" t="s">
        <v>124</v>
      </c>
      <c r="C87" s="1343"/>
      <c r="D87" s="1460"/>
      <c r="E87" s="1461"/>
      <c r="F87" s="1461"/>
      <c r="G87" s="1461"/>
      <c r="H87" s="1461"/>
      <c r="I87" s="1461"/>
      <c r="J87" s="1461"/>
      <c r="K87" s="1461"/>
      <c r="L87" s="1461"/>
      <c r="M87" s="1461"/>
      <c r="N87" s="1461"/>
      <c r="O87" s="1461"/>
      <c r="P87" s="1461"/>
      <c r="Q87" s="1461"/>
      <c r="R87" s="1461"/>
      <c r="S87" s="1461"/>
      <c r="T87" s="1461"/>
      <c r="U87" s="1461"/>
      <c r="V87" s="1461"/>
      <c r="W87" s="1462"/>
      <c r="Z87" s="1030"/>
    </row>
    <row r="88" spans="1:26" ht="25.5" customHeight="1" thickBot="1" x14ac:dyDescent="0.2">
      <c r="A88" s="1376"/>
      <c r="B88" s="1377" t="s">
        <v>901</v>
      </c>
      <c r="C88" s="1661"/>
      <c r="D88" s="1460"/>
      <c r="E88" s="1461"/>
      <c r="F88" s="1461"/>
      <c r="G88" s="1461"/>
      <c r="H88" s="1461"/>
      <c r="I88" s="1461"/>
      <c r="J88" s="1461"/>
      <c r="K88" s="1461"/>
      <c r="L88" s="1461"/>
      <c r="M88" s="1462"/>
      <c r="N88" s="1394" t="s">
        <v>123</v>
      </c>
      <c r="O88" s="1394"/>
      <c r="P88" s="1394"/>
      <c r="Q88" s="1363"/>
      <c r="R88" s="1363"/>
      <c r="S88" s="1363"/>
      <c r="T88" s="1363"/>
      <c r="U88" s="1363"/>
      <c r="V88" s="1363"/>
      <c r="W88" s="1023"/>
      <c r="Z88" s="1030"/>
    </row>
    <row r="89" spans="1:26" ht="20.25" customHeight="1" x14ac:dyDescent="0.15">
      <c r="A89" s="479"/>
      <c r="B89" s="479"/>
      <c r="C89" s="480"/>
      <c r="D89" s="480"/>
      <c r="E89" s="480"/>
      <c r="F89" s="480"/>
      <c r="G89" s="480"/>
      <c r="H89" s="480"/>
      <c r="I89" s="480"/>
      <c r="J89" s="480"/>
      <c r="K89" s="480"/>
      <c r="L89" s="480"/>
      <c r="M89" s="480"/>
      <c r="N89" s="480"/>
      <c r="O89" s="480"/>
      <c r="P89" s="480"/>
      <c r="Q89" s="480"/>
      <c r="R89" s="480"/>
      <c r="S89" s="480"/>
      <c r="T89" s="480"/>
      <c r="U89" s="480"/>
      <c r="V89" s="479"/>
      <c r="W89" s="479"/>
      <c r="Z89" s="274"/>
    </row>
    <row r="90" spans="1:26" ht="40.5" customHeight="1" thickBot="1" x14ac:dyDescent="0.2">
      <c r="A90" s="482" t="s">
        <v>1053</v>
      </c>
      <c r="B90" s="488" t="s">
        <v>616</v>
      </c>
      <c r="C90" s="485"/>
      <c r="D90" s="484"/>
      <c r="E90" s="484"/>
      <c r="F90" s="484"/>
      <c r="G90" s="484"/>
      <c r="H90" s="484"/>
      <c r="I90" s="484"/>
      <c r="J90" s="484"/>
      <c r="K90" s="484"/>
      <c r="L90" s="484"/>
      <c r="M90" s="484"/>
      <c r="N90" s="483"/>
      <c r="O90" s="483"/>
      <c r="P90" s="483"/>
      <c r="Q90" s="483"/>
      <c r="R90" s="483"/>
      <c r="S90" s="483"/>
      <c r="T90" s="483"/>
      <c r="U90" s="483"/>
      <c r="V90" s="479"/>
      <c r="W90" s="479"/>
      <c r="Z90" s="274"/>
    </row>
    <row r="91" spans="1:26" ht="25.5" customHeight="1" thickBot="1" x14ac:dyDescent="0.2">
      <c r="A91" s="482" t="s">
        <v>615</v>
      </c>
      <c r="B91" s="287"/>
      <c r="C91" s="481" t="s">
        <v>611</v>
      </c>
      <c r="D91" s="481"/>
      <c r="E91" s="964" t="s">
        <v>610</v>
      </c>
      <c r="F91" s="964"/>
      <c r="G91" s="964"/>
      <c r="H91" s="964"/>
      <c r="I91" s="964"/>
      <c r="J91" s="964"/>
      <c r="K91" s="964"/>
      <c r="L91" s="964"/>
      <c r="M91" s="964"/>
      <c r="N91" s="964"/>
      <c r="O91" s="964"/>
      <c r="P91" s="964"/>
      <c r="Q91" s="964"/>
      <c r="R91" s="964"/>
      <c r="S91" s="964"/>
      <c r="T91" s="964"/>
      <c r="U91" s="964"/>
      <c r="V91" s="964"/>
      <c r="W91" s="964"/>
      <c r="Z91" s="274"/>
    </row>
    <row r="92" spans="1:26" ht="25.5" customHeight="1" thickBot="1" x14ac:dyDescent="0.2">
      <c r="A92" s="479"/>
      <c r="B92" s="479"/>
      <c r="C92" s="480"/>
      <c r="D92" s="480"/>
      <c r="E92" s="480"/>
      <c r="F92" s="480"/>
      <c r="G92" s="480"/>
      <c r="H92" s="480"/>
      <c r="I92" s="480"/>
      <c r="J92" s="480"/>
      <c r="K92" s="480"/>
      <c r="L92" s="480"/>
      <c r="M92" s="480"/>
      <c r="N92" s="480"/>
      <c r="O92" s="480"/>
      <c r="P92" s="480"/>
      <c r="Q92" s="480"/>
      <c r="R92" s="480"/>
      <c r="S92" s="480"/>
      <c r="T92" s="480"/>
      <c r="U92" s="480"/>
      <c r="V92" s="479"/>
      <c r="W92" s="479"/>
      <c r="Z92" s="274"/>
    </row>
    <row r="93" spans="1:26" ht="25.5" customHeight="1" thickBot="1" x14ac:dyDescent="0.2">
      <c r="A93" s="1004">
        <v>1</v>
      </c>
      <c r="B93" s="1663" t="s">
        <v>609</v>
      </c>
      <c r="C93" s="1664"/>
      <c r="D93" s="1321"/>
      <c r="E93" s="1339"/>
      <c r="F93" s="1339"/>
      <c r="G93" s="1339"/>
      <c r="H93" s="1339"/>
      <c r="I93" s="1339"/>
      <c r="J93" s="1339"/>
      <c r="K93" s="1339"/>
      <c r="L93" s="1339"/>
      <c r="M93" s="1339"/>
      <c r="N93" s="1339"/>
      <c r="O93" s="1339"/>
      <c r="P93" s="1339"/>
      <c r="Q93" s="1339"/>
      <c r="R93" s="1339"/>
      <c r="S93" s="1339"/>
      <c r="T93" s="1339"/>
      <c r="U93" s="1339"/>
      <c r="V93" s="1339"/>
      <c r="W93" s="1322"/>
      <c r="Z93" s="274"/>
    </row>
    <row r="94" spans="1:26" ht="25.5" customHeight="1" thickBot="1" x14ac:dyDescent="0.2">
      <c r="A94" s="1004">
        <v>2</v>
      </c>
      <c r="B94" s="1665" t="s">
        <v>126</v>
      </c>
      <c r="C94" s="1666"/>
      <c r="D94" s="1321"/>
      <c r="E94" s="1339"/>
      <c r="F94" s="1339"/>
      <c r="G94" s="1339"/>
      <c r="H94" s="1339"/>
      <c r="I94" s="1339"/>
      <c r="J94" s="1339"/>
      <c r="K94" s="1339"/>
      <c r="L94" s="1339"/>
      <c r="M94" s="1339"/>
      <c r="N94" s="1339"/>
      <c r="O94" s="1339"/>
      <c r="P94" s="1339"/>
      <c r="Q94" s="1339"/>
      <c r="R94" s="1339"/>
      <c r="S94" s="1339"/>
      <c r="T94" s="1339"/>
      <c r="U94" s="1339"/>
      <c r="V94" s="1339"/>
      <c r="W94" s="1322"/>
      <c r="Z94" s="274"/>
    </row>
    <row r="95" spans="1:26" ht="25.5" customHeight="1" thickBot="1" x14ac:dyDescent="0.2">
      <c r="A95" s="1667">
        <v>3</v>
      </c>
      <c r="B95" s="1668" t="s">
        <v>608</v>
      </c>
      <c r="C95" s="1007" t="s">
        <v>35</v>
      </c>
      <c r="D95" s="1321"/>
      <c r="E95" s="1339"/>
      <c r="F95" s="1339"/>
      <c r="G95" s="1339"/>
      <c r="H95" s="1339"/>
      <c r="I95" s="1339"/>
      <c r="J95" s="1339"/>
      <c r="K95" s="1339"/>
      <c r="L95" s="1339"/>
      <c r="M95" s="1339"/>
      <c r="N95" s="1339"/>
      <c r="O95" s="1339"/>
      <c r="P95" s="1339"/>
      <c r="Q95" s="1339"/>
      <c r="R95" s="1339"/>
      <c r="S95" s="1339"/>
      <c r="T95" s="1339"/>
      <c r="U95" s="1339"/>
      <c r="V95" s="1339"/>
      <c r="W95" s="1322"/>
      <c r="Z95" s="274"/>
    </row>
    <row r="96" spans="1:26" ht="37.5" customHeight="1" thickBot="1" x14ac:dyDescent="0.2">
      <c r="A96" s="1382"/>
      <c r="B96" s="1669"/>
      <c r="C96" s="250" t="s">
        <v>176</v>
      </c>
      <c r="D96" s="1321"/>
      <c r="E96" s="1339"/>
      <c r="F96" s="1339"/>
      <c r="G96" s="1339"/>
      <c r="H96" s="1339"/>
      <c r="I96" s="1339"/>
      <c r="J96" s="1339"/>
      <c r="K96" s="1339"/>
      <c r="L96" s="1339"/>
      <c r="M96" s="1339"/>
      <c r="N96" s="1339"/>
      <c r="O96" s="1339"/>
      <c r="P96" s="1339"/>
      <c r="Q96" s="1339"/>
      <c r="R96" s="1339"/>
      <c r="S96" s="1339"/>
      <c r="T96" s="1339"/>
      <c r="U96" s="1339"/>
      <c r="V96" s="1339"/>
      <c r="W96" s="1322"/>
      <c r="Z96" s="274"/>
    </row>
    <row r="97" spans="1:26" ht="18" customHeight="1" thickBot="1" x14ac:dyDescent="0.2">
      <c r="A97" s="1004">
        <v>4</v>
      </c>
      <c r="B97" s="1665" t="s">
        <v>607</v>
      </c>
      <c r="C97" s="1666"/>
      <c r="D97" s="1670"/>
      <c r="E97" s="1670"/>
      <c r="F97" s="1670"/>
      <c r="G97" s="1670"/>
      <c r="H97" s="1670"/>
      <c r="I97" s="1670"/>
      <c r="J97" s="1670"/>
      <c r="K97" s="1670"/>
      <c r="L97" s="1670"/>
      <c r="M97" s="1670"/>
      <c r="N97" s="1670"/>
      <c r="O97" s="1670"/>
      <c r="P97" s="1670"/>
      <c r="Q97" s="1670"/>
      <c r="R97" s="1670"/>
      <c r="S97" s="1670"/>
      <c r="T97" s="1670"/>
      <c r="U97" s="1670"/>
      <c r="V97" s="1670"/>
      <c r="W97" s="963"/>
      <c r="X97" s="228"/>
      <c r="Y97" s="228"/>
      <c r="Z97" s="274"/>
    </row>
    <row r="98" spans="1:26" ht="20.25" customHeight="1" thickBot="1" x14ac:dyDescent="0.2">
      <c r="A98" s="1374">
        <v>5</v>
      </c>
      <c r="B98" s="1344" t="s">
        <v>606</v>
      </c>
      <c r="C98" s="1345"/>
      <c r="D98" s="1662"/>
      <c r="E98" s="1662"/>
      <c r="F98" s="1662"/>
      <c r="G98" s="1662"/>
      <c r="H98" s="1662"/>
      <c r="I98" s="1662"/>
      <c r="J98" s="1662"/>
      <c r="K98" s="1662"/>
      <c r="L98" s="1662"/>
      <c r="M98" s="1662"/>
      <c r="N98" s="1662"/>
      <c r="O98" s="1662"/>
      <c r="P98" s="1662"/>
      <c r="Q98" s="1662"/>
      <c r="R98" s="1662"/>
      <c r="S98" s="1662"/>
      <c r="T98" s="1662"/>
      <c r="U98" s="1662"/>
      <c r="V98" s="1662"/>
      <c r="W98" s="963"/>
      <c r="X98" s="19"/>
      <c r="Y98" s="19"/>
      <c r="Z98" s="274"/>
    </row>
    <row r="99" spans="1:26" s="216" customFormat="1" ht="25.5" customHeight="1" thickBot="1" x14ac:dyDescent="0.2">
      <c r="A99" s="1659"/>
      <c r="B99" s="1342" t="s">
        <v>124</v>
      </c>
      <c r="C99" s="1343"/>
      <c r="D99" s="1460"/>
      <c r="E99" s="1461"/>
      <c r="F99" s="1461"/>
      <c r="G99" s="1461"/>
      <c r="H99" s="1461"/>
      <c r="I99" s="1461"/>
      <c r="J99" s="1461"/>
      <c r="K99" s="1461"/>
      <c r="L99" s="1461"/>
      <c r="M99" s="1461"/>
      <c r="N99" s="1461"/>
      <c r="O99" s="1461"/>
      <c r="P99" s="1461"/>
      <c r="Q99" s="1461"/>
      <c r="R99" s="1461"/>
      <c r="S99" s="1461"/>
      <c r="T99" s="1461"/>
      <c r="U99" s="1461"/>
      <c r="V99" s="1461"/>
      <c r="W99" s="1462"/>
      <c r="Z99" s="274"/>
    </row>
    <row r="100" spans="1:26" ht="27.75" customHeight="1" thickBot="1" x14ac:dyDescent="0.2">
      <c r="A100" s="1376"/>
      <c r="B100" s="1377" t="s">
        <v>900</v>
      </c>
      <c r="C100" s="1661"/>
      <c r="D100" s="1460"/>
      <c r="E100" s="1461"/>
      <c r="F100" s="1461"/>
      <c r="G100" s="1461"/>
      <c r="H100" s="1461"/>
      <c r="I100" s="1461"/>
      <c r="J100" s="1461"/>
      <c r="K100" s="1461"/>
      <c r="L100" s="1461"/>
      <c r="M100" s="1462"/>
      <c r="N100" s="1393" t="s">
        <v>123</v>
      </c>
      <c r="O100" s="1394"/>
      <c r="P100" s="1395"/>
      <c r="Q100" s="1363"/>
      <c r="R100" s="1363"/>
      <c r="S100" s="1363"/>
      <c r="T100" s="1363"/>
      <c r="U100" s="1363"/>
      <c r="V100" s="1363"/>
      <c r="W100" s="1023"/>
      <c r="X100" s="228"/>
      <c r="Y100" s="228"/>
      <c r="Z100" s="274"/>
    </row>
    <row r="101" spans="1:26" ht="50.1" customHeight="1" thickBot="1" x14ac:dyDescent="0.2">
      <c r="A101" s="1374">
        <v>6</v>
      </c>
      <c r="B101" s="1344" t="s">
        <v>605</v>
      </c>
      <c r="C101" s="1345"/>
      <c r="D101" s="1660"/>
      <c r="E101" s="1660"/>
      <c r="F101" s="1660"/>
      <c r="G101" s="1660"/>
      <c r="H101" s="1660"/>
      <c r="I101" s="1660"/>
      <c r="J101" s="1660"/>
      <c r="K101" s="1660"/>
      <c r="L101" s="1660"/>
      <c r="M101" s="1660"/>
      <c r="N101" s="1660"/>
      <c r="O101" s="1660"/>
      <c r="P101" s="1660"/>
      <c r="Q101" s="1660"/>
      <c r="R101" s="1660"/>
      <c r="S101" s="1660"/>
      <c r="T101" s="1660"/>
      <c r="U101" s="1660"/>
      <c r="V101" s="1660"/>
      <c r="W101" s="963"/>
      <c r="Z101" s="274"/>
    </row>
    <row r="102" spans="1:26" ht="39.75" customHeight="1" thickBot="1" x14ac:dyDescent="0.2">
      <c r="A102" s="1659"/>
      <c r="B102" s="1342" t="s">
        <v>124</v>
      </c>
      <c r="C102" s="1343"/>
      <c r="D102" s="1460"/>
      <c r="E102" s="1461"/>
      <c r="F102" s="1461"/>
      <c r="G102" s="1461"/>
      <c r="H102" s="1461"/>
      <c r="I102" s="1461"/>
      <c r="J102" s="1461"/>
      <c r="K102" s="1461"/>
      <c r="L102" s="1461"/>
      <c r="M102" s="1461"/>
      <c r="N102" s="1461"/>
      <c r="O102" s="1461"/>
      <c r="P102" s="1461"/>
      <c r="Q102" s="1461"/>
      <c r="R102" s="1461"/>
      <c r="S102" s="1461"/>
      <c r="T102" s="1461"/>
      <c r="U102" s="1461"/>
      <c r="V102" s="1461"/>
      <c r="W102" s="1462"/>
      <c r="Z102" s="274"/>
    </row>
    <row r="103" spans="1:26" ht="25.5" customHeight="1" thickBot="1" x14ac:dyDescent="0.2">
      <c r="A103" s="1376"/>
      <c r="B103" s="1377" t="s">
        <v>901</v>
      </c>
      <c r="C103" s="1661"/>
      <c r="D103" s="1460"/>
      <c r="E103" s="1461"/>
      <c r="F103" s="1461"/>
      <c r="G103" s="1461"/>
      <c r="H103" s="1461"/>
      <c r="I103" s="1461"/>
      <c r="J103" s="1461"/>
      <c r="K103" s="1461"/>
      <c r="L103" s="1461"/>
      <c r="M103" s="1462"/>
      <c r="N103" s="1394" t="s">
        <v>123</v>
      </c>
      <c r="O103" s="1394"/>
      <c r="P103" s="1394"/>
      <c r="Q103" s="1363"/>
      <c r="R103" s="1363"/>
      <c r="S103" s="1363"/>
      <c r="T103" s="1363"/>
      <c r="U103" s="1363"/>
      <c r="V103" s="1363"/>
      <c r="W103" s="1023"/>
      <c r="Z103" s="274"/>
    </row>
    <row r="104" spans="1:26" ht="20.25" customHeight="1" thickBot="1" x14ac:dyDescent="0.2">
      <c r="A104" s="479"/>
      <c r="B104" s="479"/>
      <c r="C104" s="480"/>
      <c r="D104" s="480"/>
      <c r="E104" s="480"/>
      <c r="F104" s="480"/>
      <c r="G104" s="480"/>
      <c r="H104" s="480"/>
      <c r="I104" s="480"/>
      <c r="J104" s="480"/>
      <c r="K104" s="480"/>
      <c r="L104" s="480"/>
      <c r="M104" s="480"/>
      <c r="N104" s="480"/>
      <c r="O104" s="480"/>
      <c r="P104" s="480"/>
      <c r="Q104" s="480"/>
      <c r="R104" s="480"/>
      <c r="S104" s="480"/>
      <c r="T104" s="480"/>
      <c r="U104" s="480"/>
      <c r="V104" s="479"/>
      <c r="W104" s="479"/>
      <c r="Z104" s="274"/>
    </row>
    <row r="105" spans="1:26" ht="25.5" customHeight="1" thickBot="1" x14ac:dyDescent="0.2">
      <c r="A105" s="482" t="s">
        <v>614</v>
      </c>
      <c r="B105" s="287"/>
      <c r="C105" s="481" t="s">
        <v>611</v>
      </c>
      <c r="D105" s="481"/>
      <c r="E105" s="964" t="s">
        <v>610</v>
      </c>
      <c r="F105" s="964"/>
      <c r="G105" s="964"/>
      <c r="H105" s="964"/>
      <c r="I105" s="964"/>
      <c r="J105" s="964"/>
      <c r="K105" s="964"/>
      <c r="L105" s="964"/>
      <c r="M105" s="964"/>
      <c r="N105" s="964"/>
      <c r="O105" s="964"/>
      <c r="P105" s="964"/>
      <c r="Q105" s="964"/>
      <c r="R105" s="964"/>
      <c r="S105" s="964"/>
      <c r="T105" s="964"/>
      <c r="U105" s="964"/>
      <c r="V105" s="964"/>
      <c r="W105" s="964"/>
      <c r="Z105" s="274"/>
    </row>
    <row r="106" spans="1:26" ht="25.5" customHeight="1" thickBot="1" x14ac:dyDescent="0.2">
      <c r="A106" s="479"/>
      <c r="B106" s="479"/>
      <c r="C106" s="480"/>
      <c r="D106" s="480"/>
      <c r="E106" s="480"/>
      <c r="F106" s="480"/>
      <c r="G106" s="480"/>
      <c r="H106" s="480"/>
      <c r="I106" s="480"/>
      <c r="J106" s="480"/>
      <c r="K106" s="480"/>
      <c r="L106" s="480"/>
      <c r="M106" s="480"/>
      <c r="N106" s="480"/>
      <c r="O106" s="480"/>
      <c r="P106" s="480"/>
      <c r="Q106" s="480"/>
      <c r="R106" s="480"/>
      <c r="S106" s="480"/>
      <c r="T106" s="480"/>
      <c r="U106" s="480"/>
      <c r="V106" s="479"/>
      <c r="W106" s="479"/>
      <c r="Z106" s="274"/>
    </row>
    <row r="107" spans="1:26" ht="25.5" customHeight="1" thickBot="1" x14ac:dyDescent="0.2">
      <c r="A107" s="1004">
        <v>1</v>
      </c>
      <c r="B107" s="1663" t="s">
        <v>609</v>
      </c>
      <c r="C107" s="1664"/>
      <c r="D107" s="1321"/>
      <c r="E107" s="1339"/>
      <c r="F107" s="1339"/>
      <c r="G107" s="1339"/>
      <c r="H107" s="1339"/>
      <c r="I107" s="1339"/>
      <c r="J107" s="1339"/>
      <c r="K107" s="1339"/>
      <c r="L107" s="1339"/>
      <c r="M107" s="1339"/>
      <c r="N107" s="1339"/>
      <c r="O107" s="1339"/>
      <c r="P107" s="1339"/>
      <c r="Q107" s="1339"/>
      <c r="R107" s="1339"/>
      <c r="S107" s="1339"/>
      <c r="T107" s="1339"/>
      <c r="U107" s="1339"/>
      <c r="V107" s="1339"/>
      <c r="W107" s="1322"/>
      <c r="Z107" s="274"/>
    </row>
    <row r="108" spans="1:26" ht="25.5" customHeight="1" thickBot="1" x14ac:dyDescent="0.2">
      <c r="A108" s="1004">
        <v>2</v>
      </c>
      <c r="B108" s="1665" t="s">
        <v>126</v>
      </c>
      <c r="C108" s="1666"/>
      <c r="D108" s="1321"/>
      <c r="E108" s="1339"/>
      <c r="F108" s="1339"/>
      <c r="G108" s="1339"/>
      <c r="H108" s="1339"/>
      <c r="I108" s="1339"/>
      <c r="J108" s="1339"/>
      <c r="K108" s="1339"/>
      <c r="L108" s="1339"/>
      <c r="M108" s="1339"/>
      <c r="N108" s="1339"/>
      <c r="O108" s="1339"/>
      <c r="P108" s="1339"/>
      <c r="Q108" s="1339"/>
      <c r="R108" s="1339"/>
      <c r="S108" s="1339"/>
      <c r="T108" s="1339"/>
      <c r="U108" s="1339"/>
      <c r="V108" s="1339"/>
      <c r="W108" s="1322"/>
      <c r="Z108" s="274"/>
    </row>
    <row r="109" spans="1:26" ht="25.5" customHeight="1" thickBot="1" x14ac:dyDescent="0.2">
      <c r="A109" s="1667">
        <v>3</v>
      </c>
      <c r="B109" s="1668" t="s">
        <v>608</v>
      </c>
      <c r="C109" s="1007" t="s">
        <v>35</v>
      </c>
      <c r="D109" s="1321"/>
      <c r="E109" s="1339"/>
      <c r="F109" s="1339"/>
      <c r="G109" s="1339"/>
      <c r="H109" s="1339"/>
      <c r="I109" s="1339"/>
      <c r="J109" s="1339"/>
      <c r="K109" s="1339"/>
      <c r="L109" s="1339"/>
      <c r="M109" s="1339"/>
      <c r="N109" s="1339"/>
      <c r="O109" s="1339"/>
      <c r="P109" s="1339"/>
      <c r="Q109" s="1339"/>
      <c r="R109" s="1339"/>
      <c r="S109" s="1339"/>
      <c r="T109" s="1339"/>
      <c r="U109" s="1339"/>
      <c r="V109" s="1339"/>
      <c r="W109" s="1322"/>
      <c r="Z109" s="274"/>
    </row>
    <row r="110" spans="1:26" ht="34.5" customHeight="1" thickBot="1" x14ac:dyDescent="0.2">
      <c r="A110" s="1382"/>
      <c r="B110" s="1669"/>
      <c r="C110" s="250" t="s">
        <v>176</v>
      </c>
      <c r="D110" s="1321"/>
      <c r="E110" s="1339"/>
      <c r="F110" s="1339"/>
      <c r="G110" s="1339"/>
      <c r="H110" s="1339"/>
      <c r="I110" s="1339"/>
      <c r="J110" s="1339"/>
      <c r="K110" s="1339"/>
      <c r="L110" s="1339"/>
      <c r="M110" s="1339"/>
      <c r="N110" s="1339"/>
      <c r="O110" s="1339"/>
      <c r="P110" s="1339"/>
      <c r="Q110" s="1339"/>
      <c r="R110" s="1339"/>
      <c r="S110" s="1339"/>
      <c r="T110" s="1339"/>
      <c r="U110" s="1339"/>
      <c r="V110" s="1339"/>
      <c r="W110" s="1322"/>
      <c r="Z110" s="274"/>
    </row>
    <row r="111" spans="1:26" ht="18" customHeight="1" thickBot="1" x14ac:dyDescent="0.2">
      <c r="A111" s="1004">
        <v>4</v>
      </c>
      <c r="B111" s="1665" t="s">
        <v>607</v>
      </c>
      <c r="C111" s="1666"/>
      <c r="D111" s="1670"/>
      <c r="E111" s="1670"/>
      <c r="F111" s="1670"/>
      <c r="G111" s="1670"/>
      <c r="H111" s="1670"/>
      <c r="I111" s="1670"/>
      <c r="J111" s="1670"/>
      <c r="K111" s="1670"/>
      <c r="L111" s="1670"/>
      <c r="M111" s="1670"/>
      <c r="N111" s="1670"/>
      <c r="O111" s="1670"/>
      <c r="P111" s="1670"/>
      <c r="Q111" s="1670"/>
      <c r="R111" s="1670"/>
      <c r="S111" s="1670"/>
      <c r="T111" s="1670"/>
      <c r="U111" s="1670"/>
      <c r="V111" s="1670"/>
      <c r="W111" s="963"/>
      <c r="X111" s="228"/>
      <c r="Y111" s="228"/>
      <c r="Z111" s="274"/>
    </row>
    <row r="112" spans="1:26" ht="20.25" customHeight="1" thickBot="1" x14ac:dyDescent="0.2">
      <c r="A112" s="1374">
        <v>5</v>
      </c>
      <c r="B112" s="1344" t="s">
        <v>606</v>
      </c>
      <c r="C112" s="1345"/>
      <c r="D112" s="1662"/>
      <c r="E112" s="1662"/>
      <c r="F112" s="1662"/>
      <c r="G112" s="1662"/>
      <c r="H112" s="1662"/>
      <c r="I112" s="1662"/>
      <c r="J112" s="1662"/>
      <c r="K112" s="1662"/>
      <c r="L112" s="1662"/>
      <c r="M112" s="1662"/>
      <c r="N112" s="1662"/>
      <c r="O112" s="1662"/>
      <c r="P112" s="1662"/>
      <c r="Q112" s="1662"/>
      <c r="R112" s="1662"/>
      <c r="S112" s="1662"/>
      <c r="T112" s="1662"/>
      <c r="U112" s="1662"/>
      <c r="V112" s="1662"/>
      <c r="W112" s="963"/>
      <c r="X112" s="19"/>
      <c r="Y112" s="19"/>
      <c r="Z112" s="274"/>
    </row>
    <row r="113" spans="1:26" s="216" customFormat="1" ht="25.5" customHeight="1" thickBot="1" x14ac:dyDescent="0.2">
      <c r="A113" s="1659"/>
      <c r="B113" s="1342" t="s">
        <v>124</v>
      </c>
      <c r="C113" s="1343"/>
      <c r="D113" s="1460"/>
      <c r="E113" s="1461"/>
      <c r="F113" s="1461"/>
      <c r="G113" s="1461"/>
      <c r="H113" s="1461"/>
      <c r="I113" s="1461"/>
      <c r="J113" s="1461"/>
      <c r="K113" s="1461"/>
      <c r="L113" s="1461"/>
      <c r="M113" s="1461"/>
      <c r="N113" s="1461"/>
      <c r="O113" s="1461"/>
      <c r="P113" s="1461"/>
      <c r="Q113" s="1461"/>
      <c r="R113" s="1461"/>
      <c r="S113" s="1461"/>
      <c r="T113" s="1461"/>
      <c r="U113" s="1461"/>
      <c r="V113" s="1461"/>
      <c r="W113" s="1462"/>
      <c r="Z113" s="274"/>
    </row>
    <row r="114" spans="1:26" ht="27.75" customHeight="1" thickBot="1" x14ac:dyDescent="0.2">
      <c r="A114" s="1376"/>
      <c r="B114" s="1377" t="s">
        <v>900</v>
      </c>
      <c r="C114" s="1661"/>
      <c r="D114" s="1460"/>
      <c r="E114" s="1461"/>
      <c r="F114" s="1461"/>
      <c r="G114" s="1461"/>
      <c r="H114" s="1461"/>
      <c r="I114" s="1461"/>
      <c r="J114" s="1461"/>
      <c r="K114" s="1461"/>
      <c r="L114" s="1461"/>
      <c r="M114" s="1462"/>
      <c r="N114" s="1393" t="s">
        <v>123</v>
      </c>
      <c r="O114" s="1394"/>
      <c r="P114" s="1395"/>
      <c r="Q114" s="1363"/>
      <c r="R114" s="1363"/>
      <c r="S114" s="1363"/>
      <c r="T114" s="1363"/>
      <c r="U114" s="1363"/>
      <c r="V114" s="1363"/>
      <c r="W114" s="1023"/>
      <c r="X114" s="228"/>
      <c r="Y114" s="228"/>
      <c r="Z114" s="274"/>
    </row>
    <row r="115" spans="1:26" ht="50.1" customHeight="1" thickBot="1" x14ac:dyDescent="0.2">
      <c r="A115" s="1374">
        <v>6</v>
      </c>
      <c r="B115" s="1344" t="s">
        <v>605</v>
      </c>
      <c r="C115" s="1345"/>
      <c r="D115" s="1660"/>
      <c r="E115" s="1660"/>
      <c r="F115" s="1660"/>
      <c r="G115" s="1660"/>
      <c r="H115" s="1660"/>
      <c r="I115" s="1660"/>
      <c r="J115" s="1660"/>
      <c r="K115" s="1660"/>
      <c r="L115" s="1660"/>
      <c r="M115" s="1660"/>
      <c r="N115" s="1660"/>
      <c r="O115" s="1660"/>
      <c r="P115" s="1660"/>
      <c r="Q115" s="1660"/>
      <c r="R115" s="1660"/>
      <c r="S115" s="1660"/>
      <c r="T115" s="1660"/>
      <c r="U115" s="1660"/>
      <c r="V115" s="1660"/>
      <c r="W115" s="963"/>
      <c r="Z115" s="274"/>
    </row>
    <row r="116" spans="1:26" ht="39.75" customHeight="1" thickBot="1" x14ac:dyDescent="0.2">
      <c r="A116" s="1659"/>
      <c r="B116" s="1342" t="s">
        <v>124</v>
      </c>
      <c r="C116" s="1380"/>
      <c r="D116" s="1460"/>
      <c r="E116" s="1461"/>
      <c r="F116" s="1461"/>
      <c r="G116" s="1461"/>
      <c r="H116" s="1461"/>
      <c r="I116" s="1461"/>
      <c r="J116" s="1461"/>
      <c r="K116" s="1461"/>
      <c r="L116" s="1461"/>
      <c r="M116" s="1461"/>
      <c r="N116" s="1461"/>
      <c r="O116" s="1461"/>
      <c r="P116" s="1461"/>
      <c r="Q116" s="1461"/>
      <c r="R116" s="1461"/>
      <c r="S116" s="1461"/>
      <c r="T116" s="1461"/>
      <c r="U116" s="1461"/>
      <c r="V116" s="1461"/>
      <c r="W116" s="1462"/>
      <c r="Z116" s="274"/>
    </row>
    <row r="117" spans="1:26" ht="25.5" customHeight="1" thickBot="1" x14ac:dyDescent="0.2">
      <c r="A117" s="1376"/>
      <c r="B117" s="1377" t="s">
        <v>901</v>
      </c>
      <c r="C117" s="1661"/>
      <c r="D117" s="1460"/>
      <c r="E117" s="1461"/>
      <c r="F117" s="1461"/>
      <c r="G117" s="1461"/>
      <c r="H117" s="1461"/>
      <c r="I117" s="1461"/>
      <c r="J117" s="1461"/>
      <c r="K117" s="1461"/>
      <c r="L117" s="1461"/>
      <c r="M117" s="1462"/>
      <c r="N117" s="1394" t="s">
        <v>123</v>
      </c>
      <c r="O117" s="1394"/>
      <c r="P117" s="1394"/>
      <c r="Q117" s="1363"/>
      <c r="R117" s="1363"/>
      <c r="S117" s="1363"/>
      <c r="T117" s="1363"/>
      <c r="U117" s="1363"/>
      <c r="V117" s="1363"/>
      <c r="W117" s="1023"/>
      <c r="Z117" s="274"/>
    </row>
    <row r="118" spans="1:26" ht="20.25" customHeight="1" thickBot="1" x14ac:dyDescent="0.2">
      <c r="A118" s="479"/>
      <c r="B118" s="479"/>
      <c r="C118" s="480"/>
      <c r="D118" s="480"/>
      <c r="E118" s="480"/>
      <c r="F118" s="480"/>
      <c r="G118" s="480"/>
      <c r="H118" s="480"/>
      <c r="I118" s="480"/>
      <c r="J118" s="480"/>
      <c r="K118" s="480"/>
      <c r="L118" s="480"/>
      <c r="M118" s="480"/>
      <c r="N118" s="480"/>
      <c r="O118" s="480"/>
      <c r="P118" s="480"/>
      <c r="Q118" s="480"/>
      <c r="R118" s="480"/>
      <c r="S118" s="480"/>
      <c r="T118" s="480"/>
      <c r="U118" s="480"/>
      <c r="V118" s="479"/>
      <c r="W118" s="479"/>
      <c r="Z118" s="274"/>
    </row>
    <row r="119" spans="1:26" ht="25.5" customHeight="1" thickBot="1" x14ac:dyDescent="0.2">
      <c r="A119" s="482" t="s">
        <v>613</v>
      </c>
      <c r="B119" s="287"/>
      <c r="C119" s="481" t="s">
        <v>611</v>
      </c>
      <c r="D119" s="481"/>
      <c r="E119" s="964" t="s">
        <v>610</v>
      </c>
      <c r="F119" s="964"/>
      <c r="G119" s="964"/>
      <c r="H119" s="964"/>
      <c r="I119" s="964"/>
      <c r="J119" s="964"/>
      <c r="K119" s="964"/>
      <c r="L119" s="964"/>
      <c r="M119" s="964"/>
      <c r="N119" s="964"/>
      <c r="O119" s="964"/>
      <c r="P119" s="964"/>
      <c r="Q119" s="964"/>
      <c r="R119" s="964"/>
      <c r="S119" s="964"/>
      <c r="T119" s="964"/>
      <c r="U119" s="964"/>
      <c r="V119" s="964"/>
      <c r="W119" s="964"/>
      <c r="Z119" s="274"/>
    </row>
    <row r="120" spans="1:26" ht="25.5" customHeight="1" thickBot="1" x14ac:dyDescent="0.2">
      <c r="A120" s="479"/>
      <c r="B120" s="479"/>
      <c r="C120" s="480"/>
      <c r="D120" s="480"/>
      <c r="E120" s="480"/>
      <c r="F120" s="480"/>
      <c r="G120" s="480"/>
      <c r="H120" s="480"/>
      <c r="I120" s="480"/>
      <c r="J120" s="480"/>
      <c r="K120" s="480"/>
      <c r="L120" s="480"/>
      <c r="M120" s="480"/>
      <c r="N120" s="480"/>
      <c r="O120" s="480"/>
      <c r="P120" s="480"/>
      <c r="Q120" s="480"/>
      <c r="R120" s="480"/>
      <c r="S120" s="480"/>
      <c r="T120" s="480"/>
      <c r="U120" s="480"/>
      <c r="V120" s="479"/>
      <c r="W120" s="479"/>
      <c r="Z120" s="274"/>
    </row>
    <row r="121" spans="1:26" ht="25.5" customHeight="1" thickBot="1" x14ac:dyDescent="0.2">
      <c r="A121" s="1004">
        <v>1</v>
      </c>
      <c r="B121" s="1663" t="s">
        <v>609</v>
      </c>
      <c r="C121" s="1664"/>
      <c r="D121" s="1321"/>
      <c r="E121" s="1339"/>
      <c r="F121" s="1339"/>
      <c r="G121" s="1339"/>
      <c r="H121" s="1339"/>
      <c r="I121" s="1339"/>
      <c r="J121" s="1339"/>
      <c r="K121" s="1339"/>
      <c r="L121" s="1339"/>
      <c r="M121" s="1339"/>
      <c r="N121" s="1339"/>
      <c r="O121" s="1339"/>
      <c r="P121" s="1339"/>
      <c r="Q121" s="1339"/>
      <c r="R121" s="1339"/>
      <c r="S121" s="1339"/>
      <c r="T121" s="1339"/>
      <c r="U121" s="1339"/>
      <c r="V121" s="1339"/>
      <c r="W121" s="1322"/>
      <c r="Z121" s="274"/>
    </row>
    <row r="122" spans="1:26" ht="25.5" customHeight="1" thickBot="1" x14ac:dyDescent="0.2">
      <c r="A122" s="1004">
        <v>2</v>
      </c>
      <c r="B122" s="1665" t="s">
        <v>126</v>
      </c>
      <c r="C122" s="1666"/>
      <c r="D122" s="1321"/>
      <c r="E122" s="1339"/>
      <c r="F122" s="1339"/>
      <c r="G122" s="1339"/>
      <c r="H122" s="1339"/>
      <c r="I122" s="1339"/>
      <c r="J122" s="1339"/>
      <c r="K122" s="1339"/>
      <c r="L122" s="1339"/>
      <c r="M122" s="1339"/>
      <c r="N122" s="1339"/>
      <c r="O122" s="1339"/>
      <c r="P122" s="1339"/>
      <c r="Q122" s="1339"/>
      <c r="R122" s="1339"/>
      <c r="S122" s="1339"/>
      <c r="T122" s="1339"/>
      <c r="U122" s="1339"/>
      <c r="V122" s="1339"/>
      <c r="W122" s="1322"/>
      <c r="Z122" s="274"/>
    </row>
    <row r="123" spans="1:26" ht="25.5" customHeight="1" thickBot="1" x14ac:dyDescent="0.2">
      <c r="A123" s="1667">
        <v>3</v>
      </c>
      <c r="B123" s="1668" t="s">
        <v>608</v>
      </c>
      <c r="C123" s="1007" t="s">
        <v>35</v>
      </c>
      <c r="D123" s="1321"/>
      <c r="E123" s="1339"/>
      <c r="F123" s="1339"/>
      <c r="G123" s="1339"/>
      <c r="H123" s="1339"/>
      <c r="I123" s="1339"/>
      <c r="J123" s="1339"/>
      <c r="K123" s="1339"/>
      <c r="L123" s="1339"/>
      <c r="M123" s="1339"/>
      <c r="N123" s="1339"/>
      <c r="O123" s="1339"/>
      <c r="P123" s="1339"/>
      <c r="Q123" s="1339"/>
      <c r="R123" s="1339"/>
      <c r="S123" s="1339"/>
      <c r="T123" s="1339"/>
      <c r="U123" s="1339"/>
      <c r="V123" s="1339"/>
      <c r="W123" s="1322"/>
      <c r="Z123" s="274"/>
    </row>
    <row r="124" spans="1:26" ht="36.75" customHeight="1" thickBot="1" x14ac:dyDescent="0.2">
      <c r="A124" s="1382"/>
      <c r="B124" s="1669"/>
      <c r="C124" s="250" t="s">
        <v>1105</v>
      </c>
      <c r="D124" s="1321"/>
      <c r="E124" s="1339"/>
      <c r="F124" s="1339"/>
      <c r="G124" s="1339"/>
      <c r="H124" s="1339"/>
      <c r="I124" s="1339"/>
      <c r="J124" s="1339"/>
      <c r="K124" s="1339"/>
      <c r="L124" s="1339"/>
      <c r="M124" s="1339"/>
      <c r="N124" s="1339"/>
      <c r="O124" s="1339"/>
      <c r="P124" s="1339"/>
      <c r="Q124" s="1339"/>
      <c r="R124" s="1339"/>
      <c r="S124" s="1339"/>
      <c r="T124" s="1339"/>
      <c r="U124" s="1339"/>
      <c r="V124" s="1339"/>
      <c r="W124" s="1322"/>
      <c r="Z124" s="274"/>
    </row>
    <row r="125" spans="1:26" ht="18" customHeight="1" thickBot="1" x14ac:dyDescent="0.2">
      <c r="A125" s="1004">
        <v>4</v>
      </c>
      <c r="B125" s="1665" t="s">
        <v>607</v>
      </c>
      <c r="C125" s="1666"/>
      <c r="D125" s="1670"/>
      <c r="E125" s="1670"/>
      <c r="F125" s="1670"/>
      <c r="G125" s="1670"/>
      <c r="H125" s="1670"/>
      <c r="I125" s="1670"/>
      <c r="J125" s="1670"/>
      <c r="K125" s="1670"/>
      <c r="L125" s="1670"/>
      <c r="M125" s="1670"/>
      <c r="N125" s="1670"/>
      <c r="O125" s="1670"/>
      <c r="P125" s="1670"/>
      <c r="Q125" s="1670"/>
      <c r="R125" s="1670"/>
      <c r="S125" s="1670"/>
      <c r="T125" s="1670"/>
      <c r="U125" s="1670"/>
      <c r="V125" s="1670"/>
      <c r="W125" s="963"/>
      <c r="X125" s="228"/>
      <c r="Y125" s="228"/>
      <c r="Z125" s="274"/>
    </row>
    <row r="126" spans="1:26" ht="20.25" customHeight="1" thickBot="1" x14ac:dyDescent="0.2">
      <c r="A126" s="1374">
        <v>5</v>
      </c>
      <c r="B126" s="1344" t="s">
        <v>606</v>
      </c>
      <c r="C126" s="1345"/>
      <c r="D126" s="1662"/>
      <c r="E126" s="1662"/>
      <c r="F126" s="1662"/>
      <c r="G126" s="1662"/>
      <c r="H126" s="1662"/>
      <c r="I126" s="1662"/>
      <c r="J126" s="1662"/>
      <c r="K126" s="1662"/>
      <c r="L126" s="1662"/>
      <c r="M126" s="1662"/>
      <c r="N126" s="1662"/>
      <c r="O126" s="1662"/>
      <c r="P126" s="1662"/>
      <c r="Q126" s="1662"/>
      <c r="R126" s="1662"/>
      <c r="S126" s="1662"/>
      <c r="T126" s="1662"/>
      <c r="U126" s="1662"/>
      <c r="V126" s="1662"/>
      <c r="W126" s="963"/>
      <c r="X126" s="19"/>
      <c r="Y126" s="19"/>
      <c r="Z126" s="274"/>
    </row>
    <row r="127" spans="1:26" s="216" customFormat="1" ht="25.5" customHeight="1" thickBot="1" x14ac:dyDescent="0.2">
      <c r="A127" s="1659"/>
      <c r="B127" s="1342" t="s">
        <v>124</v>
      </c>
      <c r="C127" s="1343"/>
      <c r="D127" s="1460"/>
      <c r="E127" s="1461"/>
      <c r="F127" s="1461"/>
      <c r="G127" s="1461"/>
      <c r="H127" s="1461"/>
      <c r="I127" s="1461"/>
      <c r="J127" s="1461"/>
      <c r="K127" s="1461"/>
      <c r="L127" s="1461"/>
      <c r="M127" s="1461"/>
      <c r="N127" s="1461"/>
      <c r="O127" s="1461"/>
      <c r="P127" s="1461"/>
      <c r="Q127" s="1461"/>
      <c r="R127" s="1461"/>
      <c r="S127" s="1461"/>
      <c r="T127" s="1461"/>
      <c r="U127" s="1461"/>
      <c r="V127" s="1461"/>
      <c r="W127" s="1462"/>
      <c r="Z127" s="274"/>
    </row>
    <row r="128" spans="1:26" ht="27.75" customHeight="1" thickBot="1" x14ac:dyDescent="0.2">
      <c r="A128" s="1376"/>
      <c r="B128" s="1377" t="s">
        <v>900</v>
      </c>
      <c r="C128" s="1661"/>
      <c r="D128" s="1460"/>
      <c r="E128" s="1461"/>
      <c r="F128" s="1461"/>
      <c r="G128" s="1461"/>
      <c r="H128" s="1461"/>
      <c r="I128" s="1461"/>
      <c r="J128" s="1461"/>
      <c r="K128" s="1461"/>
      <c r="L128" s="1461"/>
      <c r="M128" s="1462"/>
      <c r="N128" s="1393" t="s">
        <v>123</v>
      </c>
      <c r="O128" s="1394"/>
      <c r="P128" s="1395"/>
      <c r="Q128" s="1363"/>
      <c r="R128" s="1363"/>
      <c r="S128" s="1363"/>
      <c r="T128" s="1363"/>
      <c r="U128" s="1363"/>
      <c r="V128" s="1363"/>
      <c r="W128" s="1023"/>
      <c r="X128" s="228"/>
      <c r="Y128" s="228"/>
      <c r="Z128" s="274"/>
    </row>
    <row r="129" spans="1:26" ht="50.1" customHeight="1" thickBot="1" x14ac:dyDescent="0.2">
      <c r="A129" s="1374">
        <v>6</v>
      </c>
      <c r="B129" s="1344" t="s">
        <v>605</v>
      </c>
      <c r="C129" s="1345"/>
      <c r="D129" s="1660"/>
      <c r="E129" s="1660"/>
      <c r="F129" s="1660"/>
      <c r="G129" s="1660"/>
      <c r="H129" s="1660"/>
      <c r="I129" s="1660"/>
      <c r="J129" s="1660"/>
      <c r="K129" s="1660"/>
      <c r="L129" s="1660"/>
      <c r="M129" s="1660"/>
      <c r="N129" s="1660"/>
      <c r="O129" s="1660"/>
      <c r="P129" s="1660"/>
      <c r="Q129" s="1660"/>
      <c r="R129" s="1660"/>
      <c r="S129" s="1660"/>
      <c r="T129" s="1660"/>
      <c r="U129" s="1660"/>
      <c r="V129" s="1660"/>
      <c r="W129" s="963"/>
      <c r="Z129" s="274"/>
    </row>
    <row r="130" spans="1:26" ht="39.75" customHeight="1" thickBot="1" x14ac:dyDescent="0.2">
      <c r="A130" s="1659"/>
      <c r="B130" s="1342" t="s">
        <v>124</v>
      </c>
      <c r="C130" s="1380"/>
      <c r="D130" s="1460"/>
      <c r="E130" s="1461"/>
      <c r="F130" s="1461"/>
      <c r="G130" s="1461"/>
      <c r="H130" s="1461"/>
      <c r="I130" s="1461"/>
      <c r="J130" s="1461"/>
      <c r="K130" s="1461"/>
      <c r="L130" s="1461"/>
      <c r="M130" s="1461"/>
      <c r="N130" s="1461"/>
      <c r="O130" s="1461"/>
      <c r="P130" s="1461"/>
      <c r="Q130" s="1461"/>
      <c r="R130" s="1461"/>
      <c r="S130" s="1461"/>
      <c r="T130" s="1461"/>
      <c r="U130" s="1461"/>
      <c r="V130" s="1461"/>
      <c r="W130" s="1462"/>
      <c r="Z130" s="274"/>
    </row>
    <row r="131" spans="1:26" ht="25.5" customHeight="1" thickBot="1" x14ac:dyDescent="0.2">
      <c r="A131" s="1376"/>
      <c r="B131" s="1377" t="s">
        <v>901</v>
      </c>
      <c r="C131" s="1661"/>
      <c r="D131" s="1460"/>
      <c r="E131" s="1461"/>
      <c r="F131" s="1461"/>
      <c r="G131" s="1461"/>
      <c r="H131" s="1461"/>
      <c r="I131" s="1461"/>
      <c r="J131" s="1461"/>
      <c r="K131" s="1461"/>
      <c r="L131" s="1461"/>
      <c r="M131" s="1462"/>
      <c r="N131" s="1394" t="s">
        <v>123</v>
      </c>
      <c r="O131" s="1394"/>
      <c r="P131" s="1394"/>
      <c r="Q131" s="1363"/>
      <c r="R131" s="1363"/>
      <c r="S131" s="1363"/>
      <c r="T131" s="1363"/>
      <c r="U131" s="1363"/>
      <c r="V131" s="1363"/>
      <c r="W131" s="1023"/>
      <c r="Z131" s="274"/>
    </row>
    <row r="132" spans="1:26" x14ac:dyDescent="0.15">
      <c r="Z132" s="1031"/>
    </row>
  </sheetData>
  <sheetProtection formatCells="0" formatColumns="0" formatRows="0" insertHyperlinks="0"/>
  <mergeCells count="250">
    <mergeCell ref="B17:M17"/>
    <mergeCell ref="N17:W17"/>
    <mergeCell ref="B18:C18"/>
    <mergeCell ref="D18:W18"/>
    <mergeCell ref="B19:C19"/>
    <mergeCell ref="D19:W19"/>
    <mergeCell ref="A20:A21"/>
    <mergeCell ref="B20:B21"/>
    <mergeCell ref="D20:W20"/>
    <mergeCell ref="D21:W21"/>
    <mergeCell ref="A1:W1"/>
    <mergeCell ref="A2:V2"/>
    <mergeCell ref="X2:X5"/>
    <mergeCell ref="F4:W4"/>
    <mergeCell ref="B6:W6"/>
    <mergeCell ref="E7:M7"/>
    <mergeCell ref="N7:V7"/>
    <mergeCell ref="B14:W14"/>
    <mergeCell ref="B16:C16"/>
    <mergeCell ref="D16:W16"/>
    <mergeCell ref="E8:M8"/>
    <mergeCell ref="N8:V8"/>
    <mergeCell ref="E9:M9"/>
    <mergeCell ref="N9:V9"/>
    <mergeCell ref="B10:B12"/>
    <mergeCell ref="C10:C12"/>
    <mergeCell ref="D10:D12"/>
    <mergeCell ref="E10:M10"/>
    <mergeCell ref="N10:V12"/>
    <mergeCell ref="E11:M11"/>
    <mergeCell ref="E12:M12"/>
    <mergeCell ref="B22:V22"/>
    <mergeCell ref="A23:A25"/>
    <mergeCell ref="B23:V23"/>
    <mergeCell ref="B24:C24"/>
    <mergeCell ref="D24:W24"/>
    <mergeCell ref="B25:C25"/>
    <mergeCell ref="D25:M25"/>
    <mergeCell ref="N25:P25"/>
    <mergeCell ref="Q25:S25"/>
    <mergeCell ref="T25:V25"/>
    <mergeCell ref="A26:A28"/>
    <mergeCell ref="B26:V26"/>
    <mergeCell ref="B27:C27"/>
    <mergeCell ref="D27:W27"/>
    <mergeCell ref="B28:C28"/>
    <mergeCell ref="D28:M28"/>
    <mergeCell ref="N28:P28"/>
    <mergeCell ref="Q28:S28"/>
    <mergeCell ref="T28:V28"/>
    <mergeCell ref="B31:C31"/>
    <mergeCell ref="K31:W32"/>
    <mergeCell ref="B32:C32"/>
    <mergeCell ref="B33:C33"/>
    <mergeCell ref="D33:W33"/>
    <mergeCell ref="B34:C34"/>
    <mergeCell ref="D34:W34"/>
    <mergeCell ref="B35:C35"/>
    <mergeCell ref="D35:W35"/>
    <mergeCell ref="B36:C36"/>
    <mergeCell ref="B37:C37"/>
    <mergeCell ref="D37:W37"/>
    <mergeCell ref="A38:A39"/>
    <mergeCell ref="B38:B39"/>
    <mergeCell ref="D38:W38"/>
    <mergeCell ref="D39:W39"/>
    <mergeCell ref="B40:V40"/>
    <mergeCell ref="A41:A43"/>
    <mergeCell ref="B41:V41"/>
    <mergeCell ref="B42:C42"/>
    <mergeCell ref="D42:W42"/>
    <mergeCell ref="B43:C43"/>
    <mergeCell ref="D43:M43"/>
    <mergeCell ref="N43:P43"/>
    <mergeCell ref="Q43:S43"/>
    <mergeCell ref="T43:V43"/>
    <mergeCell ref="A44:A46"/>
    <mergeCell ref="B44:V44"/>
    <mergeCell ref="B45:C45"/>
    <mergeCell ref="D45:W45"/>
    <mergeCell ref="B46:C46"/>
    <mergeCell ref="D46:M46"/>
    <mergeCell ref="N46:P46"/>
    <mergeCell ref="Q46:S46"/>
    <mergeCell ref="T46:V46"/>
    <mergeCell ref="B49:V49"/>
    <mergeCell ref="B50:C50"/>
    <mergeCell ref="D50:W50"/>
    <mergeCell ref="B51:C51"/>
    <mergeCell ref="D51:W51"/>
    <mergeCell ref="A52:A53"/>
    <mergeCell ref="B52:B53"/>
    <mergeCell ref="D52:W52"/>
    <mergeCell ref="D53:W53"/>
    <mergeCell ref="B54:V54"/>
    <mergeCell ref="A55:A57"/>
    <mergeCell ref="B55:V55"/>
    <mergeCell ref="B56:C56"/>
    <mergeCell ref="D56:W56"/>
    <mergeCell ref="B57:C57"/>
    <mergeCell ref="D57:M57"/>
    <mergeCell ref="N57:P57"/>
    <mergeCell ref="Q57:S57"/>
    <mergeCell ref="T57:V57"/>
    <mergeCell ref="A58:A60"/>
    <mergeCell ref="B58:V58"/>
    <mergeCell ref="B59:C59"/>
    <mergeCell ref="D59:W59"/>
    <mergeCell ref="B60:C60"/>
    <mergeCell ref="D60:M60"/>
    <mergeCell ref="N60:P60"/>
    <mergeCell ref="Q60:S60"/>
    <mergeCell ref="T60:V60"/>
    <mergeCell ref="B63:V63"/>
    <mergeCell ref="B64:C64"/>
    <mergeCell ref="D64:W64"/>
    <mergeCell ref="B65:C65"/>
    <mergeCell ref="D65:W65"/>
    <mergeCell ref="A66:A67"/>
    <mergeCell ref="B66:B67"/>
    <mergeCell ref="D66:W66"/>
    <mergeCell ref="D67:W67"/>
    <mergeCell ref="B68:V68"/>
    <mergeCell ref="A69:A71"/>
    <mergeCell ref="B69:V69"/>
    <mergeCell ref="B70:C70"/>
    <mergeCell ref="D70:W70"/>
    <mergeCell ref="B71:C71"/>
    <mergeCell ref="D71:M71"/>
    <mergeCell ref="N71:P71"/>
    <mergeCell ref="Q71:S71"/>
    <mergeCell ref="T71:V71"/>
    <mergeCell ref="A72:A74"/>
    <mergeCell ref="B72:V72"/>
    <mergeCell ref="B73:C73"/>
    <mergeCell ref="D73:W73"/>
    <mergeCell ref="B74:C74"/>
    <mergeCell ref="D74:M74"/>
    <mergeCell ref="N74:P74"/>
    <mergeCell ref="Q74:S74"/>
    <mergeCell ref="T74:V74"/>
    <mergeCell ref="B77:V77"/>
    <mergeCell ref="B78:C78"/>
    <mergeCell ref="D78:W78"/>
    <mergeCell ref="B79:C79"/>
    <mergeCell ref="D79:W79"/>
    <mergeCell ref="A80:A81"/>
    <mergeCell ref="B80:B81"/>
    <mergeCell ref="D80:W80"/>
    <mergeCell ref="D81:W81"/>
    <mergeCell ref="B82:V82"/>
    <mergeCell ref="A83:A85"/>
    <mergeCell ref="B83:V83"/>
    <mergeCell ref="B84:C84"/>
    <mergeCell ref="D84:W84"/>
    <mergeCell ref="B85:C85"/>
    <mergeCell ref="D85:M85"/>
    <mergeCell ref="N85:P85"/>
    <mergeCell ref="Q85:S85"/>
    <mergeCell ref="T85:V85"/>
    <mergeCell ref="A86:A88"/>
    <mergeCell ref="B86:V86"/>
    <mergeCell ref="B87:C87"/>
    <mergeCell ref="D87:W87"/>
    <mergeCell ref="B88:C88"/>
    <mergeCell ref="D88:M88"/>
    <mergeCell ref="N88:P88"/>
    <mergeCell ref="Q88:S88"/>
    <mergeCell ref="T88:V88"/>
    <mergeCell ref="B93:C93"/>
    <mergeCell ref="D93:W93"/>
    <mergeCell ref="B94:C94"/>
    <mergeCell ref="D94:W94"/>
    <mergeCell ref="A95:A96"/>
    <mergeCell ref="B95:B96"/>
    <mergeCell ref="D95:W95"/>
    <mergeCell ref="D96:W96"/>
    <mergeCell ref="B97:V97"/>
    <mergeCell ref="A98:A100"/>
    <mergeCell ref="B98:V98"/>
    <mergeCell ref="B99:C99"/>
    <mergeCell ref="D99:W99"/>
    <mergeCell ref="B100:C100"/>
    <mergeCell ref="D100:M100"/>
    <mergeCell ref="N100:P100"/>
    <mergeCell ref="Q100:S100"/>
    <mergeCell ref="T100:V100"/>
    <mergeCell ref="A101:A103"/>
    <mergeCell ref="B101:V101"/>
    <mergeCell ref="B102:C102"/>
    <mergeCell ref="D102:W102"/>
    <mergeCell ref="B103:C103"/>
    <mergeCell ref="D103:M103"/>
    <mergeCell ref="N103:P103"/>
    <mergeCell ref="Q103:S103"/>
    <mergeCell ref="T103:V103"/>
    <mergeCell ref="B107:C107"/>
    <mergeCell ref="D107:W107"/>
    <mergeCell ref="B108:C108"/>
    <mergeCell ref="D108:W108"/>
    <mergeCell ref="A109:A110"/>
    <mergeCell ref="B109:B110"/>
    <mergeCell ref="D109:W109"/>
    <mergeCell ref="D110:W110"/>
    <mergeCell ref="B111:V111"/>
    <mergeCell ref="A112:A114"/>
    <mergeCell ref="B112:V112"/>
    <mergeCell ref="B113:C113"/>
    <mergeCell ref="D113:W113"/>
    <mergeCell ref="B114:C114"/>
    <mergeCell ref="D114:M114"/>
    <mergeCell ref="N114:P114"/>
    <mergeCell ref="Q114:S114"/>
    <mergeCell ref="T114:V114"/>
    <mergeCell ref="A115:A117"/>
    <mergeCell ref="B115:V115"/>
    <mergeCell ref="B116:C116"/>
    <mergeCell ref="D116:W116"/>
    <mergeCell ref="B117:C117"/>
    <mergeCell ref="D117:M117"/>
    <mergeCell ref="N117:P117"/>
    <mergeCell ref="Q117:S117"/>
    <mergeCell ref="T117:V117"/>
    <mergeCell ref="B121:C121"/>
    <mergeCell ref="D121:W121"/>
    <mergeCell ref="B122:C122"/>
    <mergeCell ref="D122:W122"/>
    <mergeCell ref="A123:A124"/>
    <mergeCell ref="B123:B124"/>
    <mergeCell ref="D123:W123"/>
    <mergeCell ref="D124:W124"/>
    <mergeCell ref="B125:V125"/>
    <mergeCell ref="A126:A128"/>
    <mergeCell ref="B126:V126"/>
    <mergeCell ref="B127:C127"/>
    <mergeCell ref="D127:W127"/>
    <mergeCell ref="B128:C128"/>
    <mergeCell ref="D128:M128"/>
    <mergeCell ref="N128:P128"/>
    <mergeCell ref="Q128:S128"/>
    <mergeCell ref="T128:V128"/>
    <mergeCell ref="A129:A131"/>
    <mergeCell ref="B129:V129"/>
    <mergeCell ref="B130:C130"/>
    <mergeCell ref="D130:W130"/>
    <mergeCell ref="B131:C131"/>
    <mergeCell ref="D131:M131"/>
    <mergeCell ref="N131:P131"/>
    <mergeCell ref="Q131:S131"/>
    <mergeCell ref="T131:V131"/>
  </mergeCells>
  <phoneticPr fontId="4"/>
  <conditionalFormatting sqref="Y3">
    <cfRule type="cellIs" dxfId="1" priority="1" stopIfTrue="1" operator="equal">
      <formula>"未入力あり"</formula>
    </cfRule>
  </conditionalFormatting>
  <dataValidations count="9">
    <dataValidation type="list" allowBlank="1" showInputMessage="1" showErrorMessage="1" sqref="W82:W83 W86 W26 W68:W69 W72 W49 W40:W41 W44 W22:W23 W54:W55 W58 W63 W15 D31:D32 W97:W98 W101 W111:W112 W115 W125:W126 W129 W77">
      <formula1>"はい,いいえ"</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D36">
      <formula1>"対応している,対応していない"</formula1>
    </dataValidation>
    <dataValidation type="list" allowBlank="1" showInputMessage="1" showErrorMessage="1" prompt="表紙①に反映されます" sqref="W2">
      <formula1>"あり,なし"</formula1>
    </dataValidation>
    <dataValidation type="custom" imeMode="disabled" allowBlank="1" showInputMessage="1" showErrorMessage="1" error="半角で入力してください" prompt="アドレスは、手入力せずにホームページからコピーしてください" sqref="D21:W21 D39:W39 D53:W53 D67:W67 D81:W81 D96:W96 D110:W110 D124:W124">
      <formula1>LEN(D21)=LENB(D21)</formula1>
    </dataValidation>
    <dataValidation type="custom" imeMode="disabled" allowBlank="1" showInputMessage="1" showErrorMessage="1" error="半角で入力してください" prompt="電話番号はハイフン「-」を含め、半角で入力_x000a_XXX-XXXX-XXXX" sqref="D25:M25 D28:M28 D43:M43 D46:M46 D57:M57 D60:M60 D71:M71 D74:M74 D85:M85 D114:M114 D100:M100 D117:M117 D103:M103 D88:M88 D128:M128 D131:M131">
      <formula1>LEN(D25)=LENB(D25)</formula1>
    </dataValidation>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121:W121 D93:W93 D107:W107"/>
    <dataValidation allowBlank="1" showInputMessage="1" showErrorMessage="1" prompt="表紙シートの病院名を反映" sqref="F4:W4"/>
    <dataValidation imeMode="disabled" allowBlank="1" showInputMessage="1" showErrorMessage="1" prompt="内線番号を半角で入力" sqref="Q25:W25 Q28:W28 Q43:W43 Q46:W46 Q57:W57 Q60:W60 Q71:W71 Q74:W74 Q85:W85 Q100:W100 Q117:W117 Q103:W103 Q114:W114 Q88:W88 Q131:W131 Q128:W128"/>
  </dataValidations>
  <printOptions horizontalCentered="1"/>
  <pageMargins left="0.39370078740157483" right="0.39370078740157483" top="0.59055118110236227" bottom="0.59055118110236227" header="0.35433070866141736" footer="0.27559055118110237"/>
  <pageSetup paperSize="9" scale="75" fitToHeight="0" orientation="portrait"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view="pageBreakPreview" topLeftCell="A16" zoomScaleNormal="100" zoomScaleSheetLayoutView="100" zoomScalePageLayoutView="80" workbookViewId="0">
      <selection activeCell="F26" sqref="F26"/>
    </sheetView>
  </sheetViews>
  <sheetFormatPr defaultColWidth="8.875" defaultRowHeight="13.5" x14ac:dyDescent="0.15"/>
  <cols>
    <col min="1" max="1" width="3.625" style="235" customWidth="1"/>
    <col min="2" max="2" width="12.625" style="235" customWidth="1"/>
    <col min="3" max="4" width="8.625" style="235" customWidth="1"/>
    <col min="5" max="5" width="6.625" style="235" customWidth="1"/>
    <col min="6" max="6" width="17.625" style="235" customWidth="1"/>
    <col min="7" max="7" width="34.625" style="235" customWidth="1"/>
    <col min="8" max="8" width="15" style="235" customWidth="1"/>
    <col min="9" max="9" width="2.25" style="235" customWidth="1"/>
    <col min="10" max="10" width="80.625" style="235" customWidth="1"/>
    <col min="11" max="16384" width="8.875" style="235"/>
  </cols>
  <sheetData>
    <row r="1" spans="1:10" ht="19.5" customHeight="1" thickBot="1" x14ac:dyDescent="0.2">
      <c r="A1" s="1313" t="s">
        <v>654</v>
      </c>
      <c r="B1" s="1709"/>
      <c r="C1" s="1709"/>
      <c r="D1" s="1709"/>
      <c r="E1" s="1709"/>
      <c r="F1" s="1709"/>
      <c r="G1" s="1709"/>
      <c r="I1" s="756"/>
    </row>
    <row r="2" spans="1:10" ht="35.1" customHeight="1" thickTop="1" thickBot="1" x14ac:dyDescent="0.2">
      <c r="A2" s="1314" t="s">
        <v>242</v>
      </c>
      <c r="B2" s="1314"/>
      <c r="C2" s="1314"/>
      <c r="D2" s="1314"/>
      <c r="E2" s="1314"/>
      <c r="F2" s="1329"/>
      <c r="G2" s="215"/>
      <c r="H2" s="1707" t="str">
        <f>IF(AND(B12&lt;&gt;"",C12&lt;&gt;"",D12&lt;&gt;"",E12&lt;&gt;"",F12&lt;&gt;"",G12&lt;&gt;"",G2&lt;&gt;""),"",IF(G2="あり","下の表の少なくとも１項目は入力してください",IF(G2="","←「あり」か「なし」を選択してください","")))</f>
        <v>←「あり」か「なし」を選択してください</v>
      </c>
      <c r="I2" s="756"/>
    </row>
    <row r="3" spans="1:10" ht="5.0999999999999996" customHeight="1" thickTop="1" x14ac:dyDescent="0.15">
      <c r="A3" s="221"/>
      <c r="B3" s="221"/>
      <c r="C3" s="221"/>
      <c r="D3" s="221"/>
      <c r="E3" s="221"/>
      <c r="F3" s="221"/>
      <c r="G3" s="221"/>
      <c r="H3" s="1707"/>
      <c r="I3" s="73"/>
    </row>
    <row r="4" spans="1:10" ht="20.100000000000001" customHeight="1" x14ac:dyDescent="0.15">
      <c r="A4" s="221"/>
      <c r="B4" s="221"/>
      <c r="C4" s="221" t="s">
        <v>653</v>
      </c>
      <c r="D4" s="221"/>
      <c r="E4" s="221"/>
      <c r="F4" s="500" t="s">
        <v>184</v>
      </c>
      <c r="G4" s="519">
        <f>表紙!E2</f>
        <v>0</v>
      </c>
      <c r="H4" s="1707"/>
      <c r="I4" s="756"/>
    </row>
    <row r="5" spans="1:10" ht="20.100000000000001" customHeight="1" x14ac:dyDescent="0.15">
      <c r="F5" s="217" t="s">
        <v>863</v>
      </c>
      <c r="G5" s="390" t="s">
        <v>1168</v>
      </c>
      <c r="J5" s="921" t="s">
        <v>239</v>
      </c>
    </row>
    <row r="6" spans="1:10" ht="20.100000000000001" customHeight="1" x14ac:dyDescent="0.15">
      <c r="A6" s="1713" t="s">
        <v>652</v>
      </c>
      <c r="B6" s="1713"/>
      <c r="C6" s="1713"/>
      <c r="D6" s="1713"/>
      <c r="E6" s="1713"/>
      <c r="F6" s="1713"/>
      <c r="G6" s="1713"/>
      <c r="J6" s="274"/>
    </row>
    <row r="7" spans="1:10" ht="99.95" customHeight="1" x14ac:dyDescent="0.15">
      <c r="A7" s="1714" t="s">
        <v>1125</v>
      </c>
      <c r="B7" s="1714"/>
      <c r="C7" s="1714"/>
      <c r="D7" s="1714"/>
      <c r="E7" s="1714"/>
      <c r="F7" s="1714"/>
      <c r="G7" s="1714"/>
      <c r="J7" s="274"/>
    </row>
    <row r="8" spans="1:10" ht="27.95" customHeight="1" x14ac:dyDescent="0.15">
      <c r="A8" s="1710"/>
      <c r="B8" s="1711" t="s">
        <v>651</v>
      </c>
      <c r="C8" s="1712" t="s">
        <v>650</v>
      </c>
      <c r="D8" s="1712" t="s">
        <v>649</v>
      </c>
      <c r="E8" s="1708" t="s">
        <v>583</v>
      </c>
      <c r="F8" s="1708" t="s">
        <v>648</v>
      </c>
      <c r="G8" s="328" t="s">
        <v>647</v>
      </c>
      <c r="J8" s="274"/>
    </row>
    <row r="9" spans="1:10" ht="18" customHeight="1" x14ac:dyDescent="0.15">
      <c r="A9" s="1710"/>
      <c r="B9" s="1711"/>
      <c r="C9" s="1712"/>
      <c r="D9" s="1712"/>
      <c r="E9" s="1708"/>
      <c r="F9" s="1708"/>
      <c r="G9" s="517" t="s">
        <v>646</v>
      </c>
      <c r="J9" s="274"/>
    </row>
    <row r="10" spans="1:10" ht="18" customHeight="1" x14ac:dyDescent="0.15">
      <c r="A10" s="512" t="s">
        <v>571</v>
      </c>
      <c r="B10" s="516" t="s">
        <v>645</v>
      </c>
      <c r="C10" s="515">
        <v>4</v>
      </c>
      <c r="D10" s="515">
        <v>2</v>
      </c>
      <c r="E10" s="514" t="s">
        <v>189</v>
      </c>
      <c r="F10" s="514" t="s">
        <v>644</v>
      </c>
      <c r="G10" s="513" t="s">
        <v>643</v>
      </c>
      <c r="J10" s="274"/>
    </row>
    <row r="11" spans="1:10" ht="18" customHeight="1" thickBot="1" x14ac:dyDescent="0.2">
      <c r="A11" s="512" t="s">
        <v>642</v>
      </c>
      <c r="B11" s="511" t="s">
        <v>197</v>
      </c>
      <c r="C11" s="510">
        <v>1</v>
      </c>
      <c r="D11" s="510">
        <v>1</v>
      </c>
      <c r="E11" s="509" t="s">
        <v>641</v>
      </c>
      <c r="F11" s="509" t="s">
        <v>640</v>
      </c>
      <c r="G11" s="508" t="s">
        <v>639</v>
      </c>
      <c r="J11" s="274"/>
    </row>
    <row r="12" spans="1:10" ht="36" customHeight="1" thickBot="1" x14ac:dyDescent="0.2">
      <c r="A12" s="507">
        <v>1</v>
      </c>
      <c r="B12" s="505"/>
      <c r="C12" s="506"/>
      <c r="D12" s="506"/>
      <c r="E12" s="505"/>
      <c r="F12" s="505"/>
      <c r="G12" s="504"/>
      <c r="H12" s="813" t="str">
        <f>IF(AND(G2="あり",B12&lt;&gt;"",C12&lt;&gt;"",D12&lt;&gt;"",E12&lt;&gt;"",F12&lt;&gt;"",G12&lt;&gt;""),"OK",IF(G2&lt;&gt;"あり","",IF(OR(B12="",C12="",D12="",E12="",F12="",G12=""),"未記入あり","")))</f>
        <v/>
      </c>
      <c r="J12" s="274"/>
    </row>
    <row r="13" spans="1:10" ht="36" customHeight="1" thickBot="1" x14ac:dyDescent="0.2">
      <c r="A13" s="507">
        <v>2</v>
      </c>
      <c r="B13" s="505"/>
      <c r="C13" s="506"/>
      <c r="D13" s="506"/>
      <c r="E13" s="505"/>
      <c r="F13" s="505"/>
      <c r="G13" s="504"/>
      <c r="J13" s="274"/>
    </row>
    <row r="14" spans="1:10" ht="36" customHeight="1" thickBot="1" x14ac:dyDescent="0.2">
      <c r="A14" s="507">
        <v>3</v>
      </c>
      <c r="B14" s="505"/>
      <c r="C14" s="506"/>
      <c r="D14" s="506"/>
      <c r="E14" s="505"/>
      <c r="F14" s="505"/>
      <c r="G14" s="504"/>
      <c r="J14" s="274"/>
    </row>
    <row r="15" spans="1:10" ht="36" customHeight="1" thickBot="1" x14ac:dyDescent="0.2">
      <c r="A15" s="507">
        <v>4</v>
      </c>
      <c r="B15" s="505"/>
      <c r="C15" s="506"/>
      <c r="D15" s="506"/>
      <c r="E15" s="505"/>
      <c r="F15" s="505"/>
      <c r="G15" s="504"/>
      <c r="J15" s="274"/>
    </row>
    <row r="16" spans="1:10" ht="36" customHeight="1" thickBot="1" x14ac:dyDescent="0.2">
      <c r="A16" s="507">
        <v>5</v>
      </c>
      <c r="B16" s="505"/>
      <c r="C16" s="506"/>
      <c r="D16" s="506"/>
      <c r="E16" s="505"/>
      <c r="F16" s="505"/>
      <c r="G16" s="504"/>
      <c r="J16" s="274"/>
    </row>
    <row r="17" spans="1:10" ht="36" customHeight="1" thickBot="1" x14ac:dyDescent="0.2">
      <c r="A17" s="507">
        <v>6</v>
      </c>
      <c r="B17" s="505"/>
      <c r="C17" s="506"/>
      <c r="D17" s="506"/>
      <c r="E17" s="505"/>
      <c r="F17" s="505"/>
      <c r="G17" s="504"/>
      <c r="J17" s="274"/>
    </row>
    <row r="18" spans="1:10" ht="36" customHeight="1" thickBot="1" x14ac:dyDescent="0.2">
      <c r="A18" s="507">
        <v>7</v>
      </c>
      <c r="B18" s="505"/>
      <c r="C18" s="506"/>
      <c r="D18" s="506"/>
      <c r="E18" s="505"/>
      <c r="F18" s="505"/>
      <c r="G18" s="504"/>
      <c r="J18" s="274"/>
    </row>
    <row r="19" spans="1:10" ht="36" customHeight="1" thickBot="1" x14ac:dyDescent="0.2">
      <c r="A19" s="507">
        <v>8</v>
      </c>
      <c r="B19" s="505"/>
      <c r="C19" s="506"/>
      <c r="D19" s="506"/>
      <c r="E19" s="505"/>
      <c r="F19" s="505"/>
      <c r="G19" s="504"/>
      <c r="J19" s="274"/>
    </row>
    <row r="20" spans="1:10" ht="36" customHeight="1" thickBot="1" x14ac:dyDescent="0.2">
      <c r="A20" s="507">
        <v>9</v>
      </c>
      <c r="B20" s="505"/>
      <c r="C20" s="506"/>
      <c r="D20" s="506"/>
      <c r="E20" s="505"/>
      <c r="F20" s="505"/>
      <c r="G20" s="504"/>
      <c r="J20" s="274"/>
    </row>
    <row r="21" spans="1:10" ht="36" customHeight="1" thickBot="1" x14ac:dyDescent="0.2">
      <c r="A21" s="507">
        <v>10</v>
      </c>
      <c r="B21" s="505"/>
      <c r="C21" s="506"/>
      <c r="D21" s="506"/>
      <c r="E21" s="505"/>
      <c r="F21" s="505"/>
      <c r="G21" s="504"/>
      <c r="J21" s="274"/>
    </row>
    <row r="22" spans="1:10" ht="36" customHeight="1" thickBot="1" x14ac:dyDescent="0.2">
      <c r="A22" s="507">
        <v>11</v>
      </c>
      <c r="B22" s="505"/>
      <c r="C22" s="506"/>
      <c r="D22" s="506"/>
      <c r="E22" s="505"/>
      <c r="F22" s="505"/>
      <c r="G22" s="504"/>
      <c r="J22" s="274"/>
    </row>
    <row r="23" spans="1:10" ht="36" customHeight="1" thickBot="1" x14ac:dyDescent="0.2">
      <c r="A23" s="507">
        <v>12</v>
      </c>
      <c r="B23" s="505"/>
      <c r="C23" s="506"/>
      <c r="D23" s="506"/>
      <c r="E23" s="505"/>
      <c r="F23" s="505"/>
      <c r="G23" s="504"/>
      <c r="J23" s="274"/>
    </row>
    <row r="24" spans="1:10" ht="36" customHeight="1" thickBot="1" x14ac:dyDescent="0.2">
      <c r="A24" s="507">
        <v>13</v>
      </c>
      <c r="B24" s="505"/>
      <c r="C24" s="506"/>
      <c r="D24" s="506"/>
      <c r="E24" s="505"/>
      <c r="F24" s="505"/>
      <c r="G24" s="504"/>
      <c r="J24" s="274"/>
    </row>
    <row r="25" spans="1:10" ht="36" customHeight="1" thickBot="1" x14ac:dyDescent="0.2">
      <c r="A25" s="507">
        <v>14</v>
      </c>
      <c r="B25" s="505"/>
      <c r="C25" s="506"/>
      <c r="D25" s="506"/>
      <c r="E25" s="505"/>
      <c r="F25" s="505"/>
      <c r="G25" s="504"/>
      <c r="J25" s="274"/>
    </row>
    <row r="26" spans="1:10" ht="36" customHeight="1" thickBot="1" x14ac:dyDescent="0.2">
      <c r="A26" s="507">
        <v>15</v>
      </c>
      <c r="B26" s="505"/>
      <c r="C26" s="506"/>
      <c r="D26" s="506"/>
      <c r="E26" s="505"/>
      <c r="F26" s="505"/>
      <c r="G26" s="504"/>
      <c r="J26" s="275"/>
    </row>
    <row r="27" spans="1:10" x14ac:dyDescent="0.15">
      <c r="H27" s="261" t="s">
        <v>244</v>
      </c>
      <c r="I27" s="261"/>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printOptions horizontalCentered="1"/>
  <pageMargins left="0.39370078740157483" right="0.39370078740157483" top="0.59055118110236227" bottom="0.59055118110236227" header="0.35433070866141736" footer="0.27559055118110237"/>
  <pageSetup paperSize="9" scale="89" orientation="portrait"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109"/>
  <sheetViews>
    <sheetView showGridLines="0" view="pageBreakPreview" zoomScaleNormal="100" zoomScaleSheetLayoutView="100" zoomScalePageLayoutView="80" workbookViewId="0">
      <selection sqref="A1:W1"/>
    </sheetView>
  </sheetViews>
  <sheetFormatPr defaultColWidth="9" defaultRowHeight="12" x14ac:dyDescent="0.15"/>
  <cols>
    <col min="1" max="1" width="4.125" style="220" customWidth="1"/>
    <col min="2" max="2" width="15.625" style="220" customWidth="1"/>
    <col min="3" max="3" width="7.625" style="220" customWidth="1"/>
    <col min="4" max="4" width="25.625" style="220" customWidth="1"/>
    <col min="5" max="13" width="2.625" style="220" customWidth="1"/>
    <col min="14" max="14" width="1.625" style="220" customWidth="1"/>
    <col min="15" max="22" width="2.625" style="220" customWidth="1"/>
    <col min="23" max="23" width="4.625" style="220" customWidth="1"/>
    <col min="24" max="24" width="15" style="220" customWidth="1"/>
    <col min="25" max="25" width="2.25" style="220" customWidth="1"/>
    <col min="26" max="26" width="80.625" style="220" customWidth="1"/>
    <col min="27" max="16384" width="9" style="220"/>
  </cols>
  <sheetData>
    <row r="1" spans="1:48" ht="20.25" customHeight="1" thickBot="1" x14ac:dyDescent="0.2">
      <c r="A1" s="1328" t="s">
        <v>675</v>
      </c>
      <c r="B1" s="1328"/>
      <c r="C1" s="1328"/>
      <c r="D1" s="1328"/>
      <c r="E1" s="1328"/>
      <c r="F1" s="1328"/>
      <c r="G1" s="1328"/>
      <c r="H1" s="1328"/>
      <c r="I1" s="1328"/>
      <c r="J1" s="1328"/>
      <c r="K1" s="1328"/>
      <c r="L1" s="1328"/>
      <c r="M1" s="1328"/>
      <c r="N1" s="1328"/>
      <c r="O1" s="1328"/>
      <c r="P1" s="1328"/>
      <c r="Q1" s="1328"/>
      <c r="R1" s="1328"/>
      <c r="S1" s="1328"/>
      <c r="T1" s="1328"/>
      <c r="U1" s="1328"/>
      <c r="V1" s="1328"/>
      <c r="W1" s="1328"/>
      <c r="X1" s="502"/>
      <c r="Y1" s="756"/>
      <c r="Z1" s="502"/>
    </row>
    <row r="2" spans="1:48" ht="24.95" customHeight="1" thickTop="1" thickBot="1" x14ac:dyDescent="0.2">
      <c r="A2" s="1352" t="s">
        <v>674</v>
      </c>
      <c r="B2" s="1352"/>
      <c r="C2" s="1352"/>
      <c r="D2" s="1352"/>
      <c r="E2" s="1352"/>
      <c r="F2" s="1352"/>
      <c r="G2" s="1352"/>
      <c r="H2" s="1352"/>
      <c r="I2" s="1352"/>
      <c r="J2" s="1352"/>
      <c r="K2" s="1352"/>
      <c r="L2" s="1352"/>
      <c r="M2" s="1352"/>
      <c r="N2" s="1352"/>
      <c r="O2" s="1352"/>
      <c r="P2" s="1352"/>
      <c r="Q2" s="1352"/>
      <c r="R2" s="1352"/>
      <c r="S2" s="1352"/>
      <c r="T2" s="1352"/>
      <c r="U2" s="1352"/>
      <c r="V2" s="1353"/>
      <c r="W2" s="542"/>
      <c r="X2" s="1707" t="str">
        <f>IF(AND(M7&lt;&gt;"",M14&lt;&gt;"",M22&lt;&gt;"",M29&lt;&gt;"",W2&lt;&gt;""),"",IF(W2="あり","下の問い合わせ窓口について入力してください",IF(W2="","←「あり」か「なし」を選択してください","")))</f>
        <v>←「あり」か「なし」を選択してください</v>
      </c>
      <c r="Y2" s="756"/>
    </row>
    <row r="3" spans="1:48" ht="5.0999999999999996" customHeight="1" thickTop="1" x14ac:dyDescent="0.15">
      <c r="A3" s="479"/>
      <c r="B3" s="479"/>
      <c r="C3" s="479"/>
      <c r="D3" s="479"/>
      <c r="E3" s="479"/>
      <c r="F3" s="479"/>
      <c r="G3" s="479"/>
      <c r="H3" s="479"/>
      <c r="I3" s="479"/>
      <c r="J3" s="479"/>
      <c r="K3" s="479"/>
      <c r="L3" s="479"/>
      <c r="M3" s="479"/>
      <c r="N3" s="479"/>
      <c r="O3" s="479"/>
      <c r="P3" s="479"/>
      <c r="Q3" s="479"/>
      <c r="R3" s="479"/>
      <c r="S3" s="479"/>
      <c r="T3" s="479"/>
      <c r="U3" s="479"/>
      <c r="V3" s="479"/>
      <c r="W3" s="479"/>
      <c r="X3" s="1707"/>
    </row>
    <row r="4" spans="1:48" ht="20.100000000000001" customHeight="1" x14ac:dyDescent="0.15">
      <c r="A4" s="479"/>
      <c r="B4" s="479"/>
      <c r="C4" s="479"/>
      <c r="D4" s="541" t="s">
        <v>184</v>
      </c>
      <c r="E4" s="1722">
        <f>表紙!E2</f>
        <v>0</v>
      </c>
      <c r="F4" s="1723"/>
      <c r="G4" s="1723"/>
      <c r="H4" s="1723"/>
      <c r="I4" s="1723"/>
      <c r="J4" s="1723"/>
      <c r="K4" s="1723"/>
      <c r="L4" s="1723"/>
      <c r="M4" s="1723"/>
      <c r="N4" s="1723"/>
      <c r="O4" s="1723"/>
      <c r="P4" s="1723"/>
      <c r="Q4" s="1723"/>
      <c r="R4" s="1723"/>
      <c r="S4" s="1723"/>
      <c r="T4" s="1723"/>
      <c r="U4" s="1723"/>
      <c r="V4" s="1723"/>
      <c r="W4" s="1724"/>
      <c r="X4" s="1707"/>
      <c r="Y4" s="460"/>
      <c r="Z4" s="916" t="s">
        <v>239</v>
      </c>
    </row>
    <row r="5" spans="1:48" s="305" customFormat="1" ht="20.100000000000001" customHeight="1" x14ac:dyDescent="0.15">
      <c r="A5" s="540" t="s">
        <v>635</v>
      </c>
      <c r="B5" s="539" t="s">
        <v>1169</v>
      </c>
      <c r="C5" s="539"/>
      <c r="D5" s="539"/>
      <c r="E5" s="538"/>
      <c r="F5" s="538"/>
      <c r="G5" s="538"/>
      <c r="H5" s="538"/>
      <c r="I5" s="538"/>
      <c r="J5" s="538"/>
      <c r="K5" s="538"/>
      <c r="L5" s="538"/>
      <c r="M5" s="538"/>
      <c r="N5" s="538"/>
      <c r="O5" s="538"/>
      <c r="P5" s="538"/>
      <c r="Q5" s="538"/>
      <c r="R5" s="538"/>
      <c r="S5" s="538"/>
      <c r="T5" s="538"/>
      <c r="U5" s="538"/>
      <c r="V5" s="538"/>
      <c r="W5" s="538"/>
      <c r="X5" s="537"/>
      <c r="Y5" s="537"/>
      <c r="Z5" s="498"/>
      <c r="AA5" s="537"/>
      <c r="AB5" s="537"/>
      <c r="AC5" s="537"/>
      <c r="AD5" s="537"/>
      <c r="AE5" s="537"/>
      <c r="AF5" s="537"/>
      <c r="AG5" s="537"/>
      <c r="AH5" s="537"/>
      <c r="AI5" s="537"/>
      <c r="AJ5" s="537"/>
      <c r="AK5" s="537"/>
      <c r="AL5" s="537"/>
      <c r="AM5" s="537"/>
      <c r="AN5" s="537"/>
      <c r="AO5" s="537"/>
      <c r="AP5" s="537"/>
      <c r="AQ5" s="537"/>
      <c r="AR5" s="537"/>
      <c r="AS5" s="537"/>
      <c r="AT5" s="537"/>
      <c r="AU5" s="537"/>
      <c r="AV5" s="537"/>
    </row>
    <row r="6" spans="1:48" ht="22.15" customHeight="1" thickBot="1" x14ac:dyDescent="0.2">
      <c r="A6" s="529" t="s">
        <v>673</v>
      </c>
      <c r="B6" s="1721" t="s">
        <v>672</v>
      </c>
      <c r="C6" s="1721"/>
      <c r="D6" s="1721"/>
      <c r="E6" s="1721"/>
      <c r="F6" s="1721"/>
      <c r="G6" s="1721"/>
      <c r="H6" s="1721"/>
      <c r="I6" s="1721"/>
      <c r="J6" s="1721"/>
      <c r="K6" s="1721"/>
      <c r="L6" s="1721"/>
      <c r="M6" s="1721"/>
      <c r="N6" s="1721"/>
      <c r="O6" s="1721"/>
      <c r="P6" s="1721"/>
      <c r="Q6" s="1721"/>
      <c r="R6" s="1721"/>
      <c r="S6" s="1721"/>
      <c r="T6" s="1721"/>
      <c r="U6" s="1721"/>
      <c r="V6" s="1721"/>
      <c r="W6" s="1721"/>
      <c r="Z6" s="498"/>
    </row>
    <row r="7" spans="1:48" ht="21" customHeight="1" thickBot="1" x14ac:dyDescent="0.2">
      <c r="A7" s="1453">
        <v>1</v>
      </c>
      <c r="B7" s="1727" t="s">
        <v>671</v>
      </c>
      <c r="C7" s="1728"/>
      <c r="D7" s="1728"/>
      <c r="E7" s="1728"/>
      <c r="F7" s="1728"/>
      <c r="G7" s="1728"/>
      <c r="H7" s="1728"/>
      <c r="I7" s="1728"/>
      <c r="J7" s="1728"/>
      <c r="K7" s="1728"/>
      <c r="L7" s="1729"/>
      <c r="M7" s="1407"/>
      <c r="N7" s="1725"/>
      <c r="O7" s="1725"/>
      <c r="P7" s="1725"/>
      <c r="Q7" s="1725"/>
      <c r="R7" s="1725"/>
      <c r="S7" s="1725"/>
      <c r="T7" s="1725"/>
      <c r="U7" s="1725"/>
      <c r="V7" s="1725"/>
      <c r="W7" s="1726"/>
      <c r="X7" s="460"/>
      <c r="Y7" s="460"/>
      <c r="Z7" s="498"/>
    </row>
    <row r="8" spans="1:48" ht="15" customHeight="1" thickBot="1" x14ac:dyDescent="0.2">
      <c r="A8" s="1375"/>
      <c r="B8" s="527" t="s">
        <v>668</v>
      </c>
      <c r="C8" s="526"/>
      <c r="D8" s="526"/>
      <c r="E8" s="526"/>
      <c r="F8" s="526"/>
      <c r="G8" s="526"/>
      <c r="H8" s="386"/>
      <c r="I8" s="386"/>
      <c r="J8" s="526"/>
      <c r="K8" s="526"/>
      <c r="L8" s="386"/>
      <c r="M8" s="460"/>
      <c r="N8" s="384"/>
      <c r="O8" s="384"/>
      <c r="P8" s="384"/>
      <c r="Q8" s="460"/>
      <c r="R8" s="460"/>
      <c r="S8" s="384"/>
      <c r="T8" s="384"/>
      <c r="U8" s="384"/>
      <c r="V8" s="384"/>
      <c r="W8" s="535"/>
      <c r="X8" s="460"/>
      <c r="Y8" s="460"/>
      <c r="Z8" s="498"/>
    </row>
    <row r="9" spans="1:48" ht="21" customHeight="1" thickBot="1" x14ac:dyDescent="0.2">
      <c r="A9" s="1375"/>
      <c r="B9" s="524" t="s">
        <v>670</v>
      </c>
      <c r="C9" s="523"/>
      <c r="D9" s="522"/>
      <c r="E9" s="1730" t="s">
        <v>658</v>
      </c>
      <c r="F9" s="1730"/>
      <c r="G9" s="1731"/>
      <c r="H9" s="1732"/>
      <c r="I9" s="1733"/>
      <c r="J9" s="1734" t="s">
        <v>163</v>
      </c>
      <c r="K9" s="1735"/>
      <c r="L9" s="1732"/>
      <c r="M9" s="1733"/>
      <c r="N9" s="1734" t="s">
        <v>662</v>
      </c>
      <c r="O9" s="1736"/>
      <c r="P9" s="1735"/>
      <c r="Q9" s="1732"/>
      <c r="R9" s="1733"/>
      <c r="S9" s="1734" t="s">
        <v>656</v>
      </c>
      <c r="T9" s="1736"/>
      <c r="U9" s="1736"/>
      <c r="V9" s="1735"/>
      <c r="W9" s="521"/>
      <c r="X9" s="460"/>
      <c r="Y9" s="460"/>
      <c r="Z9" s="498"/>
    </row>
    <row r="10" spans="1:48" ht="21" customHeight="1" thickBot="1" x14ac:dyDescent="0.2">
      <c r="A10" s="1375"/>
      <c r="B10" s="1459" t="s">
        <v>124</v>
      </c>
      <c r="C10" s="1459"/>
      <c r="D10" s="1460"/>
      <c r="E10" s="1461"/>
      <c r="F10" s="1461"/>
      <c r="G10" s="1461"/>
      <c r="H10" s="1461"/>
      <c r="I10" s="1461"/>
      <c r="J10" s="1461"/>
      <c r="K10" s="1461"/>
      <c r="L10" s="1461"/>
      <c r="M10" s="1461"/>
      <c r="N10" s="1461"/>
      <c r="O10" s="1461"/>
      <c r="P10" s="1461"/>
      <c r="Q10" s="1461"/>
      <c r="R10" s="1461"/>
      <c r="S10" s="1461"/>
      <c r="T10" s="1461"/>
      <c r="U10" s="1461"/>
      <c r="V10" s="1461"/>
      <c r="W10" s="1462"/>
      <c r="X10" s="460"/>
      <c r="Y10" s="460"/>
      <c r="Z10" s="498"/>
    </row>
    <row r="11" spans="1:48" ht="54" customHeight="1" thickBot="1" x14ac:dyDescent="0.2">
      <c r="A11" s="1375"/>
      <c r="B11" s="1719" t="s">
        <v>655</v>
      </c>
      <c r="C11" s="520" t="s">
        <v>35</v>
      </c>
      <c r="D11" s="1321"/>
      <c r="E11" s="1339"/>
      <c r="F11" s="1339"/>
      <c r="G11" s="1339"/>
      <c r="H11" s="1339"/>
      <c r="I11" s="1339"/>
      <c r="J11" s="1339"/>
      <c r="K11" s="1339"/>
      <c r="L11" s="1339"/>
      <c r="M11" s="1339"/>
      <c r="N11" s="1339"/>
      <c r="O11" s="1339"/>
      <c r="P11" s="1339"/>
      <c r="Q11" s="1339"/>
      <c r="R11" s="1339"/>
      <c r="S11" s="1339"/>
      <c r="T11" s="1339"/>
      <c r="U11" s="1339"/>
      <c r="V11" s="1339"/>
      <c r="W11" s="1322"/>
      <c r="X11" s="460"/>
      <c r="Y11" s="460"/>
      <c r="Z11" s="498"/>
    </row>
    <row r="12" spans="1:48" ht="21" customHeight="1" thickBot="1" x14ac:dyDescent="0.2">
      <c r="A12" s="1375"/>
      <c r="B12" s="1720"/>
      <c r="C12" s="387" t="s">
        <v>617</v>
      </c>
      <c r="D12" s="1321"/>
      <c r="E12" s="1339"/>
      <c r="F12" s="1339"/>
      <c r="G12" s="1339"/>
      <c r="H12" s="1339"/>
      <c r="I12" s="1339"/>
      <c r="J12" s="1339"/>
      <c r="K12" s="1339"/>
      <c r="L12" s="1339"/>
      <c r="M12" s="1339"/>
      <c r="N12" s="1339"/>
      <c r="O12" s="1339"/>
      <c r="P12" s="1339"/>
      <c r="Q12" s="1339"/>
      <c r="R12" s="1339"/>
      <c r="S12" s="1339"/>
      <c r="T12" s="1339"/>
      <c r="U12" s="1339"/>
      <c r="V12" s="1339"/>
      <c r="W12" s="1322"/>
      <c r="X12" s="460"/>
      <c r="Y12" s="460"/>
      <c r="Z12" s="498"/>
    </row>
    <row r="13" spans="1:48" ht="21" customHeight="1" thickBot="1" x14ac:dyDescent="0.2">
      <c r="A13" s="1376"/>
      <c r="B13" s="1717" t="s">
        <v>902</v>
      </c>
      <c r="C13" s="1718"/>
      <c r="D13" s="1460"/>
      <c r="E13" s="1461"/>
      <c r="F13" s="1461"/>
      <c r="G13" s="1461"/>
      <c r="H13" s="1461"/>
      <c r="I13" s="1461"/>
      <c r="J13" s="1462"/>
      <c r="K13" s="1740" t="s">
        <v>123</v>
      </c>
      <c r="L13" s="1740"/>
      <c r="M13" s="1740"/>
      <c r="N13" s="1363"/>
      <c r="O13" s="1363"/>
      <c r="P13" s="1363"/>
      <c r="Q13" s="1363"/>
      <c r="R13" s="1363"/>
      <c r="S13" s="1363"/>
      <c r="T13" s="1363"/>
      <c r="U13" s="1363"/>
      <c r="V13" s="1363"/>
      <c r="W13" s="1363"/>
      <c r="X13" s="460"/>
      <c r="Y13" s="460"/>
      <c r="Z13" s="498"/>
    </row>
    <row r="14" spans="1:48" ht="21.75" customHeight="1" x14ac:dyDescent="0.15">
      <c r="A14" s="1453">
        <v>2</v>
      </c>
      <c r="B14" s="1737" t="s">
        <v>669</v>
      </c>
      <c r="C14" s="1738"/>
      <c r="D14" s="1738"/>
      <c r="E14" s="1738"/>
      <c r="F14" s="1738"/>
      <c r="G14" s="1738"/>
      <c r="H14" s="1738"/>
      <c r="I14" s="1738"/>
      <c r="J14" s="1738"/>
      <c r="K14" s="1738"/>
      <c r="L14" s="1739"/>
      <c r="M14" s="1745"/>
      <c r="N14" s="1746"/>
      <c r="O14" s="1746"/>
      <c r="P14" s="1746"/>
      <c r="Q14" s="1746"/>
      <c r="R14" s="1746"/>
      <c r="S14" s="1746"/>
      <c r="T14" s="1746"/>
      <c r="U14" s="1746"/>
      <c r="V14" s="1746"/>
      <c r="W14" s="1747"/>
      <c r="X14" s="460"/>
      <c r="Y14" s="460"/>
      <c r="Z14" s="498"/>
    </row>
    <row r="15" spans="1:48" ht="15" customHeight="1" thickBot="1" x14ac:dyDescent="0.2">
      <c r="A15" s="1375"/>
      <c r="B15" s="527" t="s">
        <v>668</v>
      </c>
      <c r="C15" s="526"/>
      <c r="D15" s="526"/>
      <c r="E15" s="526"/>
      <c r="F15" s="526"/>
      <c r="G15" s="526"/>
      <c r="H15" s="526"/>
      <c r="I15" s="526"/>
      <c r="J15" s="526"/>
      <c r="K15" s="526"/>
      <c r="L15" s="526"/>
      <c r="M15" s="526"/>
      <c r="N15" s="526"/>
      <c r="O15" s="526"/>
      <c r="P15" s="526"/>
      <c r="Q15" s="526"/>
      <c r="R15" s="526"/>
      <c r="S15" s="526"/>
      <c r="T15" s="526"/>
      <c r="U15" s="526"/>
      <c r="V15" s="526"/>
      <c r="W15" s="534"/>
      <c r="X15" s="460"/>
      <c r="Y15" s="460"/>
      <c r="Z15" s="498"/>
    </row>
    <row r="16" spans="1:48" s="530" customFormat="1" ht="21" customHeight="1" thickBot="1" x14ac:dyDescent="0.2">
      <c r="A16" s="1375"/>
      <c r="B16" s="524" t="s">
        <v>663</v>
      </c>
      <c r="C16" s="523"/>
      <c r="D16" s="522"/>
      <c r="E16" s="1730" t="s">
        <v>658</v>
      </c>
      <c r="F16" s="1730"/>
      <c r="G16" s="1731"/>
      <c r="H16" s="1732"/>
      <c r="I16" s="1733"/>
      <c r="J16" s="1734" t="s">
        <v>163</v>
      </c>
      <c r="K16" s="1735"/>
      <c r="L16" s="1732"/>
      <c r="M16" s="1733"/>
      <c r="N16" s="1734" t="s">
        <v>667</v>
      </c>
      <c r="O16" s="1736"/>
      <c r="P16" s="1735"/>
      <c r="Q16" s="1732"/>
      <c r="R16" s="1733"/>
      <c r="S16" s="1734" t="s">
        <v>656</v>
      </c>
      <c r="T16" s="1736"/>
      <c r="U16" s="1736"/>
      <c r="V16" s="1735"/>
      <c r="W16" s="521"/>
      <c r="Y16" s="533"/>
      <c r="Z16" s="532"/>
      <c r="AC16" s="531"/>
    </row>
    <row r="17" spans="1:26" ht="21" customHeight="1" thickBot="1" x14ac:dyDescent="0.2">
      <c r="A17" s="1375"/>
      <c r="B17" s="1459" t="s">
        <v>124</v>
      </c>
      <c r="C17" s="1459"/>
      <c r="D17" s="1460"/>
      <c r="E17" s="1461"/>
      <c r="F17" s="1461"/>
      <c r="G17" s="1461"/>
      <c r="H17" s="1461"/>
      <c r="I17" s="1461"/>
      <c r="J17" s="1461"/>
      <c r="K17" s="1461"/>
      <c r="L17" s="1461"/>
      <c r="M17" s="1461"/>
      <c r="N17" s="1461"/>
      <c r="O17" s="1461"/>
      <c r="P17" s="1461"/>
      <c r="Q17" s="1461"/>
      <c r="R17" s="1461"/>
      <c r="S17" s="1461"/>
      <c r="T17" s="1461"/>
      <c r="U17" s="1461"/>
      <c r="V17" s="1461"/>
      <c r="W17" s="1462"/>
      <c r="Z17" s="498"/>
    </row>
    <row r="18" spans="1:26" ht="53.25" customHeight="1" thickBot="1" x14ac:dyDescent="0.2">
      <c r="A18" s="1375"/>
      <c r="B18" s="1719" t="s">
        <v>655</v>
      </c>
      <c r="C18" s="520" t="s">
        <v>35</v>
      </c>
      <c r="D18" s="1321"/>
      <c r="E18" s="1339"/>
      <c r="F18" s="1339"/>
      <c r="G18" s="1339"/>
      <c r="H18" s="1339"/>
      <c r="I18" s="1339"/>
      <c r="J18" s="1339"/>
      <c r="K18" s="1339"/>
      <c r="L18" s="1339"/>
      <c r="M18" s="1339"/>
      <c r="N18" s="1339"/>
      <c r="O18" s="1339"/>
      <c r="P18" s="1339"/>
      <c r="Q18" s="1339"/>
      <c r="R18" s="1339"/>
      <c r="S18" s="1339"/>
      <c r="T18" s="1339"/>
      <c r="U18" s="1339"/>
      <c r="V18" s="1339"/>
      <c r="W18" s="1322"/>
      <c r="Z18" s="498"/>
    </row>
    <row r="19" spans="1:26" ht="21" customHeight="1" thickBot="1" x14ac:dyDescent="0.2">
      <c r="A19" s="1375"/>
      <c r="B19" s="1720"/>
      <c r="C19" s="387" t="s">
        <v>617</v>
      </c>
      <c r="D19" s="1321"/>
      <c r="E19" s="1339"/>
      <c r="F19" s="1339"/>
      <c r="G19" s="1339"/>
      <c r="H19" s="1339"/>
      <c r="I19" s="1339"/>
      <c r="J19" s="1339"/>
      <c r="K19" s="1339"/>
      <c r="L19" s="1339"/>
      <c r="M19" s="1339"/>
      <c r="N19" s="1339"/>
      <c r="O19" s="1339"/>
      <c r="P19" s="1339"/>
      <c r="Q19" s="1339"/>
      <c r="R19" s="1339"/>
      <c r="S19" s="1339"/>
      <c r="T19" s="1339"/>
      <c r="U19" s="1339"/>
      <c r="V19" s="1339"/>
      <c r="W19" s="1322"/>
      <c r="Z19" s="498"/>
    </row>
    <row r="20" spans="1:26" ht="30" customHeight="1" thickBot="1" x14ac:dyDescent="0.2">
      <c r="A20" s="1376"/>
      <c r="B20" s="1717" t="s">
        <v>902</v>
      </c>
      <c r="C20" s="1718"/>
      <c r="D20" s="1460"/>
      <c r="E20" s="1461"/>
      <c r="F20" s="1461"/>
      <c r="G20" s="1461"/>
      <c r="H20" s="1461"/>
      <c r="I20" s="1461"/>
      <c r="J20" s="1462"/>
      <c r="K20" s="1740" t="s">
        <v>123</v>
      </c>
      <c r="L20" s="1740"/>
      <c r="M20" s="1740"/>
      <c r="N20" s="1363"/>
      <c r="O20" s="1363"/>
      <c r="P20" s="1363"/>
      <c r="Q20" s="1363"/>
      <c r="R20" s="1363"/>
      <c r="S20" s="1363"/>
      <c r="T20" s="1363"/>
      <c r="U20" s="1363"/>
      <c r="V20" s="1363"/>
      <c r="W20" s="1363"/>
      <c r="Y20" s="456"/>
      <c r="Z20" s="498"/>
    </row>
    <row r="21" spans="1:26" ht="24" customHeight="1" thickBot="1" x14ac:dyDescent="0.2">
      <c r="A21" s="529" t="s">
        <v>666</v>
      </c>
      <c r="B21" s="528" t="s">
        <v>665</v>
      </c>
      <c r="C21" s="528"/>
      <c r="D21" s="528"/>
      <c r="E21" s="528"/>
      <c r="F21" s="528"/>
      <c r="G21" s="528"/>
      <c r="H21" s="528"/>
      <c r="I21" s="528"/>
      <c r="J21" s="528"/>
      <c r="K21" s="528"/>
      <c r="L21" s="528"/>
      <c r="M21" s="528"/>
      <c r="N21" s="528"/>
      <c r="O21" s="528"/>
      <c r="P21" s="528"/>
      <c r="Q21" s="528"/>
      <c r="R21" s="528"/>
      <c r="S21" s="528"/>
      <c r="T21" s="528"/>
      <c r="U21" s="528"/>
      <c r="V21" s="528"/>
      <c r="W21" s="528"/>
      <c r="Z21" s="498"/>
    </row>
    <row r="22" spans="1:26" ht="20.25" customHeight="1" thickBot="1" x14ac:dyDescent="0.2">
      <c r="A22" s="1453">
        <v>1</v>
      </c>
      <c r="B22" s="1742" t="s">
        <v>664</v>
      </c>
      <c r="C22" s="1743"/>
      <c r="D22" s="1743"/>
      <c r="E22" s="1743"/>
      <c r="F22" s="1743"/>
      <c r="G22" s="1743"/>
      <c r="H22" s="1743"/>
      <c r="I22" s="1743"/>
      <c r="J22" s="1743"/>
      <c r="K22" s="1743"/>
      <c r="L22" s="1744"/>
      <c r="M22" s="1407"/>
      <c r="N22" s="1725"/>
      <c r="O22" s="1725"/>
      <c r="P22" s="1725"/>
      <c r="Q22" s="1725"/>
      <c r="R22" s="1725"/>
      <c r="S22" s="1725"/>
      <c r="T22" s="1725"/>
      <c r="U22" s="1725"/>
      <c r="V22" s="1725"/>
      <c r="W22" s="1726"/>
      <c r="Z22" s="498"/>
    </row>
    <row r="23" spans="1:26" ht="24" customHeight="1" thickBot="1" x14ac:dyDescent="0.2">
      <c r="A23" s="1715"/>
      <c r="B23" s="527" t="s">
        <v>660</v>
      </c>
      <c r="C23" s="526"/>
      <c r="D23" s="526"/>
      <c r="E23" s="526"/>
      <c r="F23" s="526"/>
      <c r="G23" s="526"/>
      <c r="H23" s="526"/>
      <c r="I23" s="526"/>
      <c r="J23" s="526"/>
      <c r="K23" s="526"/>
      <c r="L23" s="526"/>
      <c r="M23" s="384"/>
      <c r="N23" s="384"/>
      <c r="O23" s="384"/>
      <c r="P23" s="384"/>
      <c r="Q23" s="384"/>
      <c r="R23" s="384"/>
      <c r="S23" s="384"/>
      <c r="T23" s="384"/>
      <c r="U23" s="384"/>
      <c r="V23" s="384"/>
      <c r="W23" s="525"/>
      <c r="Z23" s="498"/>
    </row>
    <row r="24" spans="1:26" ht="24" customHeight="1" thickBot="1" x14ac:dyDescent="0.2">
      <c r="A24" s="1715"/>
      <c r="B24" s="524" t="s">
        <v>663</v>
      </c>
      <c r="C24" s="523"/>
      <c r="D24" s="522"/>
      <c r="E24" s="1730" t="s">
        <v>658</v>
      </c>
      <c r="F24" s="1730"/>
      <c r="G24" s="1731"/>
      <c r="H24" s="1732"/>
      <c r="I24" s="1733"/>
      <c r="J24" s="1734" t="s">
        <v>163</v>
      </c>
      <c r="K24" s="1735"/>
      <c r="L24" s="1732"/>
      <c r="M24" s="1733"/>
      <c r="N24" s="1734" t="s">
        <v>662</v>
      </c>
      <c r="O24" s="1736"/>
      <c r="P24" s="1735"/>
      <c r="Q24" s="1732"/>
      <c r="R24" s="1733"/>
      <c r="S24" s="1734" t="s">
        <v>656</v>
      </c>
      <c r="T24" s="1736"/>
      <c r="U24" s="1736"/>
      <c r="V24" s="1735"/>
      <c r="W24" s="521"/>
      <c r="Z24" s="498"/>
    </row>
    <row r="25" spans="1:26" ht="24" customHeight="1" thickBot="1" x14ac:dyDescent="0.2">
      <c r="A25" s="1715"/>
      <c r="B25" s="1459" t="s">
        <v>124</v>
      </c>
      <c r="C25" s="1459"/>
      <c r="D25" s="1460"/>
      <c r="E25" s="1461"/>
      <c r="F25" s="1461"/>
      <c r="G25" s="1461"/>
      <c r="H25" s="1461"/>
      <c r="I25" s="1461"/>
      <c r="J25" s="1461"/>
      <c r="K25" s="1461"/>
      <c r="L25" s="1461"/>
      <c r="M25" s="1461"/>
      <c r="N25" s="1461"/>
      <c r="O25" s="1461"/>
      <c r="P25" s="1461"/>
      <c r="Q25" s="1461"/>
      <c r="R25" s="1461"/>
      <c r="S25" s="1461"/>
      <c r="T25" s="1461"/>
      <c r="U25" s="1461"/>
      <c r="V25" s="1461"/>
      <c r="W25" s="1462"/>
      <c r="Z25" s="498"/>
    </row>
    <row r="26" spans="1:26" ht="54" customHeight="1" thickBot="1" x14ac:dyDescent="0.2">
      <c r="A26" s="1715"/>
      <c r="B26" s="1719" t="s">
        <v>655</v>
      </c>
      <c r="C26" s="520" t="s">
        <v>35</v>
      </c>
      <c r="D26" s="1321"/>
      <c r="E26" s="1339"/>
      <c r="F26" s="1339"/>
      <c r="G26" s="1339"/>
      <c r="H26" s="1339"/>
      <c r="I26" s="1339"/>
      <c r="J26" s="1339"/>
      <c r="K26" s="1339"/>
      <c r="L26" s="1339"/>
      <c r="M26" s="1339"/>
      <c r="N26" s="1339"/>
      <c r="O26" s="1339"/>
      <c r="P26" s="1339"/>
      <c r="Q26" s="1339"/>
      <c r="R26" s="1339"/>
      <c r="S26" s="1339"/>
      <c r="T26" s="1339"/>
      <c r="U26" s="1339"/>
      <c r="V26" s="1339"/>
      <c r="W26" s="1322"/>
      <c r="Z26" s="498"/>
    </row>
    <row r="27" spans="1:26" ht="24" customHeight="1" thickBot="1" x14ac:dyDescent="0.2">
      <c r="A27" s="1715"/>
      <c r="B27" s="1720"/>
      <c r="C27" s="387" t="s">
        <v>617</v>
      </c>
      <c r="D27" s="1321"/>
      <c r="E27" s="1339"/>
      <c r="F27" s="1339"/>
      <c r="G27" s="1339"/>
      <c r="H27" s="1339"/>
      <c r="I27" s="1339"/>
      <c r="J27" s="1339"/>
      <c r="K27" s="1339"/>
      <c r="L27" s="1339"/>
      <c r="M27" s="1339"/>
      <c r="N27" s="1339"/>
      <c r="O27" s="1339"/>
      <c r="P27" s="1339"/>
      <c r="Q27" s="1339"/>
      <c r="R27" s="1339"/>
      <c r="S27" s="1339"/>
      <c r="T27" s="1339"/>
      <c r="U27" s="1339"/>
      <c r="V27" s="1339"/>
      <c r="W27" s="1322"/>
      <c r="Z27" s="498"/>
    </row>
    <row r="28" spans="1:26" ht="24" customHeight="1" thickBot="1" x14ac:dyDescent="0.2">
      <c r="A28" s="1716"/>
      <c r="B28" s="1717" t="s">
        <v>902</v>
      </c>
      <c r="C28" s="1718"/>
      <c r="D28" s="1460"/>
      <c r="E28" s="1461"/>
      <c r="F28" s="1461"/>
      <c r="G28" s="1461"/>
      <c r="H28" s="1461"/>
      <c r="I28" s="1461"/>
      <c r="J28" s="1462"/>
      <c r="K28" s="1740" t="s">
        <v>123</v>
      </c>
      <c r="L28" s="1740"/>
      <c r="M28" s="1740"/>
      <c r="N28" s="1363"/>
      <c r="O28" s="1363"/>
      <c r="P28" s="1363"/>
      <c r="Q28" s="1363"/>
      <c r="R28" s="1363"/>
      <c r="S28" s="1363"/>
      <c r="T28" s="1363"/>
      <c r="U28" s="1363"/>
      <c r="V28" s="1363"/>
      <c r="W28" s="1363"/>
      <c r="Z28" s="498"/>
    </row>
    <row r="29" spans="1:26" ht="21" customHeight="1" thickBot="1" x14ac:dyDescent="0.2">
      <c r="A29" s="1453">
        <v>2</v>
      </c>
      <c r="B29" s="1737" t="s">
        <v>661</v>
      </c>
      <c r="C29" s="1738"/>
      <c r="D29" s="1738"/>
      <c r="E29" s="1738"/>
      <c r="F29" s="1738"/>
      <c r="G29" s="1738"/>
      <c r="H29" s="1738"/>
      <c r="I29" s="1738"/>
      <c r="J29" s="1738"/>
      <c r="K29" s="1738"/>
      <c r="L29" s="1741"/>
      <c r="M29" s="1407"/>
      <c r="N29" s="1725"/>
      <c r="O29" s="1725"/>
      <c r="P29" s="1725"/>
      <c r="Q29" s="1725"/>
      <c r="R29" s="1725"/>
      <c r="S29" s="1725"/>
      <c r="T29" s="1725"/>
      <c r="U29" s="1725"/>
      <c r="V29" s="1725"/>
      <c r="W29" s="1726"/>
      <c r="Z29" s="498"/>
    </row>
    <row r="30" spans="1:26" ht="24" customHeight="1" thickBot="1" x14ac:dyDescent="0.2">
      <c r="A30" s="1375"/>
      <c r="B30" s="527" t="s">
        <v>660</v>
      </c>
      <c r="C30" s="526"/>
      <c r="D30" s="526"/>
      <c r="E30" s="526"/>
      <c r="F30" s="526"/>
      <c r="G30" s="526"/>
      <c r="H30" s="526"/>
      <c r="I30" s="526"/>
      <c r="J30" s="526"/>
      <c r="K30" s="526"/>
      <c r="L30" s="526"/>
      <c r="M30" s="384"/>
      <c r="N30" s="384"/>
      <c r="O30" s="384"/>
      <c r="P30" s="384"/>
      <c r="Q30" s="384"/>
      <c r="R30" s="384"/>
      <c r="S30" s="384"/>
      <c r="T30" s="384"/>
      <c r="U30" s="384"/>
      <c r="V30" s="384"/>
      <c r="W30" s="525"/>
      <c r="Z30" s="498"/>
    </row>
    <row r="31" spans="1:26" ht="24" customHeight="1" thickBot="1" x14ac:dyDescent="0.2">
      <c r="A31" s="1375"/>
      <c r="B31" s="524" t="s">
        <v>659</v>
      </c>
      <c r="C31" s="523"/>
      <c r="D31" s="522"/>
      <c r="E31" s="1730" t="s">
        <v>658</v>
      </c>
      <c r="F31" s="1730"/>
      <c r="G31" s="1731"/>
      <c r="H31" s="1732"/>
      <c r="I31" s="1733"/>
      <c r="J31" s="1734" t="s">
        <v>163</v>
      </c>
      <c r="K31" s="1735"/>
      <c r="L31" s="1732"/>
      <c r="M31" s="1733"/>
      <c r="N31" s="1734" t="s">
        <v>657</v>
      </c>
      <c r="O31" s="1736"/>
      <c r="P31" s="1735"/>
      <c r="Q31" s="1732"/>
      <c r="R31" s="1733"/>
      <c r="S31" s="1734" t="s">
        <v>656</v>
      </c>
      <c r="T31" s="1736"/>
      <c r="U31" s="1736"/>
      <c r="V31" s="1735"/>
      <c r="W31" s="521"/>
      <c r="Z31" s="498"/>
    </row>
    <row r="32" spans="1:26" ht="24" customHeight="1" thickBot="1" x14ac:dyDescent="0.2">
      <c r="A32" s="1375"/>
      <c r="B32" s="1459" t="s">
        <v>124</v>
      </c>
      <c r="C32" s="1459"/>
      <c r="D32" s="1460"/>
      <c r="E32" s="1461"/>
      <c r="F32" s="1461"/>
      <c r="G32" s="1461"/>
      <c r="H32" s="1461"/>
      <c r="I32" s="1461"/>
      <c r="J32" s="1461"/>
      <c r="K32" s="1461"/>
      <c r="L32" s="1461"/>
      <c r="M32" s="1461"/>
      <c r="N32" s="1461"/>
      <c r="O32" s="1461"/>
      <c r="P32" s="1461"/>
      <c r="Q32" s="1461"/>
      <c r="R32" s="1461"/>
      <c r="S32" s="1461"/>
      <c r="T32" s="1461"/>
      <c r="U32" s="1461"/>
      <c r="V32" s="1461"/>
      <c r="W32" s="1462"/>
      <c r="Z32" s="498"/>
    </row>
    <row r="33" spans="1:26" ht="53.25" customHeight="1" thickBot="1" x14ac:dyDescent="0.2">
      <c r="A33" s="1375"/>
      <c r="B33" s="1719" t="s">
        <v>655</v>
      </c>
      <c r="C33" s="520" t="s">
        <v>35</v>
      </c>
      <c r="D33" s="1321"/>
      <c r="E33" s="1339"/>
      <c r="F33" s="1339"/>
      <c r="G33" s="1339"/>
      <c r="H33" s="1339"/>
      <c r="I33" s="1339"/>
      <c r="J33" s="1339"/>
      <c r="K33" s="1339"/>
      <c r="L33" s="1339"/>
      <c r="M33" s="1339"/>
      <c r="N33" s="1339"/>
      <c r="O33" s="1339"/>
      <c r="P33" s="1339"/>
      <c r="Q33" s="1339"/>
      <c r="R33" s="1339"/>
      <c r="S33" s="1339"/>
      <c r="T33" s="1339"/>
      <c r="U33" s="1339"/>
      <c r="V33" s="1339"/>
      <c r="W33" s="1322"/>
      <c r="Z33" s="498"/>
    </row>
    <row r="34" spans="1:26" ht="24" customHeight="1" thickBot="1" x14ac:dyDescent="0.2">
      <c r="A34" s="1375"/>
      <c r="B34" s="1720"/>
      <c r="C34" s="387" t="s">
        <v>612</v>
      </c>
      <c r="D34" s="1321"/>
      <c r="E34" s="1339"/>
      <c r="F34" s="1339"/>
      <c r="G34" s="1339"/>
      <c r="H34" s="1339"/>
      <c r="I34" s="1339"/>
      <c r="J34" s="1339"/>
      <c r="K34" s="1339"/>
      <c r="L34" s="1339"/>
      <c r="M34" s="1339"/>
      <c r="N34" s="1339"/>
      <c r="O34" s="1339"/>
      <c r="P34" s="1339"/>
      <c r="Q34" s="1339"/>
      <c r="R34" s="1339"/>
      <c r="S34" s="1339"/>
      <c r="T34" s="1339"/>
      <c r="U34" s="1339"/>
      <c r="V34" s="1339"/>
      <c r="W34" s="1322"/>
      <c r="Z34" s="498"/>
    </row>
    <row r="35" spans="1:26" ht="24" customHeight="1" thickBot="1" x14ac:dyDescent="0.2">
      <c r="A35" s="1375"/>
      <c r="B35" s="1717" t="s">
        <v>902</v>
      </c>
      <c r="C35" s="1718"/>
      <c r="D35" s="1460"/>
      <c r="E35" s="1461"/>
      <c r="F35" s="1461"/>
      <c r="G35" s="1461"/>
      <c r="H35" s="1461"/>
      <c r="I35" s="1461"/>
      <c r="J35" s="1462"/>
      <c r="K35" s="1740" t="s">
        <v>123</v>
      </c>
      <c r="L35" s="1740"/>
      <c r="M35" s="1740"/>
      <c r="N35" s="1363"/>
      <c r="O35" s="1363"/>
      <c r="P35" s="1363"/>
      <c r="Q35" s="1363"/>
      <c r="R35" s="1363"/>
      <c r="S35" s="1363"/>
      <c r="T35" s="1363"/>
      <c r="U35" s="1363"/>
      <c r="V35" s="1363"/>
      <c r="W35" s="1363"/>
      <c r="Z35" s="498"/>
    </row>
    <row r="36" spans="1:26" ht="24" customHeight="1" x14ac:dyDescent="0.15">
      <c r="C36" s="228"/>
      <c r="D36" s="228"/>
      <c r="E36" s="228"/>
      <c r="F36" s="228"/>
      <c r="G36" s="228"/>
      <c r="H36" s="228"/>
      <c r="I36" s="228"/>
      <c r="J36" s="228"/>
      <c r="K36" s="228"/>
      <c r="L36" s="228"/>
      <c r="M36" s="228"/>
      <c r="N36" s="228"/>
      <c r="O36" s="228"/>
      <c r="P36" s="228"/>
      <c r="Q36" s="228"/>
      <c r="R36" s="228"/>
      <c r="S36" s="228"/>
      <c r="T36" s="228"/>
      <c r="U36" s="228"/>
      <c r="V36" s="228"/>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447"/>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447" t="s">
        <v>244</v>
      </c>
    </row>
  </sheetData>
  <sheetProtection formatCells="0" formatColumns="0" formatRows="0" insertHyperlinks="0"/>
  <mergeCells count="89">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N35:Q35"/>
    <mergeCell ref="R35:T35"/>
    <mergeCell ref="U35:W35"/>
    <mergeCell ref="H31:I31"/>
    <mergeCell ref="J31:K31"/>
    <mergeCell ref="D34:W34"/>
    <mergeCell ref="D35:J35"/>
    <mergeCell ref="K35:M35"/>
    <mergeCell ref="L31:M31"/>
    <mergeCell ref="N31:P31"/>
    <mergeCell ref="Q31:R31"/>
    <mergeCell ref="S31:V31"/>
    <mergeCell ref="D33:W33"/>
    <mergeCell ref="M29:W29"/>
    <mergeCell ref="E31:G31"/>
    <mergeCell ref="B29:L29"/>
    <mergeCell ref="B32:C32"/>
    <mergeCell ref="D32:W32"/>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B6:W6"/>
    <mergeCell ref="E4:W4"/>
    <mergeCell ref="X2:X4"/>
    <mergeCell ref="D10:W10"/>
    <mergeCell ref="M7:W7"/>
    <mergeCell ref="B7:L7"/>
    <mergeCell ref="E9:G9"/>
    <mergeCell ref="H9:I9"/>
    <mergeCell ref="J9:K9"/>
    <mergeCell ref="L9:M9"/>
    <mergeCell ref="S9:V9"/>
    <mergeCell ref="B10:C10"/>
    <mergeCell ref="N9:P9"/>
    <mergeCell ref="Q9:R9"/>
    <mergeCell ref="A7:A13"/>
    <mergeCell ref="A14:A20"/>
    <mergeCell ref="A22:A28"/>
    <mergeCell ref="A29:A35"/>
    <mergeCell ref="B13:C13"/>
    <mergeCell ref="B20:C20"/>
    <mergeCell ref="B28:C28"/>
    <mergeCell ref="B35:C35"/>
    <mergeCell ref="B11:B12"/>
    <mergeCell ref="B33:B34"/>
    <mergeCell ref="B18:B19"/>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printOptions horizontalCentered="1"/>
  <pageMargins left="0.39370078740157483" right="0.39370078740157483" top="0.59055118110236227" bottom="0.59055118110236227" header="0.35433070866141736" footer="0.27559055118110237"/>
  <pageSetup paperSize="9" scale="81" orientation="portrait" r:id="rId1"/>
  <headerFooter>
    <oddHeader>&amp;Rver.2.0</oddHeader>
    <oddFooter>&amp;C&amp;P/&amp;N&amp;R&amp;A</oddFooter>
  </headerFooter>
  <ignoredErrors>
    <ignoredError sqref="A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3"/>
  <sheetViews>
    <sheetView showGridLines="0" view="pageBreakPreview" zoomScale="110" zoomScaleNormal="100" zoomScaleSheetLayoutView="110" zoomScalePageLayoutView="70" workbookViewId="0">
      <selection activeCell="D14" sqref="D14"/>
    </sheetView>
  </sheetViews>
  <sheetFormatPr defaultColWidth="9" defaultRowHeight="14.25" x14ac:dyDescent="0.15"/>
  <cols>
    <col min="1" max="1" width="3.625" style="10" customWidth="1"/>
    <col min="2" max="3" width="8.625" style="10" customWidth="1"/>
    <col min="4" max="5" width="10.625" style="339" customWidth="1"/>
    <col min="6" max="6" width="68.625" style="17" customWidth="1"/>
    <col min="7" max="7" width="3.75" style="206" customWidth="1"/>
    <col min="8" max="8" width="80.625" style="19" customWidth="1"/>
    <col min="9" max="16384" width="9" style="10"/>
  </cols>
  <sheetData>
    <row r="1" spans="1:8" s="185" customFormat="1" ht="18" thickBot="1" x14ac:dyDescent="0.2">
      <c r="B1" s="186" t="s">
        <v>963</v>
      </c>
      <c r="C1" s="186"/>
      <c r="D1" s="186"/>
      <c r="E1" s="186"/>
      <c r="G1" s="205"/>
      <c r="H1" s="267"/>
    </row>
    <row r="2" spans="1:8" ht="24" customHeight="1" thickBot="1" x14ac:dyDescent="0.2">
      <c r="D2" s="162" t="s">
        <v>104</v>
      </c>
      <c r="E2" s="1202"/>
      <c r="F2" s="1203"/>
      <c r="H2" s="908" t="s">
        <v>866</v>
      </c>
    </row>
    <row r="3" spans="1:8" s="3" customFormat="1" ht="5.0999999999999996" customHeight="1" x14ac:dyDescent="0.15">
      <c r="G3" s="172"/>
      <c r="H3" s="169"/>
    </row>
    <row r="4" spans="1:8" s="3" customFormat="1" ht="24" customHeight="1" x14ac:dyDescent="0.15">
      <c r="A4" s="10"/>
      <c r="B4" s="305"/>
      <c r="C4" s="305"/>
      <c r="D4" s="162" t="s">
        <v>959</v>
      </c>
      <c r="E4" s="1205" t="s">
        <v>923</v>
      </c>
      <c r="F4" s="1206"/>
      <c r="G4" s="172"/>
      <c r="H4" s="169"/>
    </row>
    <row r="5" spans="1:8" ht="5.0999999999999996" customHeight="1" x14ac:dyDescent="0.15">
      <c r="B5" s="187"/>
      <c r="C5" s="187"/>
      <c r="F5" s="188"/>
      <c r="H5" s="268"/>
    </row>
    <row r="6" spans="1:8" ht="5.0999999999999996" customHeight="1" x14ac:dyDescent="0.15">
      <c r="A6" s="11"/>
      <c r="B6" s="11"/>
      <c r="C6" s="11"/>
      <c r="D6" s="189"/>
      <c r="E6" s="189"/>
      <c r="F6" s="190"/>
      <c r="H6" s="268"/>
    </row>
    <row r="7" spans="1:8" s="19" customFormat="1" ht="12" customHeight="1" x14ac:dyDescent="0.15">
      <c r="A7" s="12"/>
      <c r="B7" s="12"/>
      <c r="C7" s="12"/>
      <c r="D7" s="191" t="s">
        <v>924</v>
      </c>
      <c r="E7" s="192"/>
      <c r="F7" s="13"/>
      <c r="G7" s="207"/>
      <c r="H7" s="268"/>
    </row>
    <row r="8" spans="1:8" s="196" customFormat="1" ht="12" customHeight="1" x14ac:dyDescent="0.15">
      <c r="A8" s="193"/>
      <c r="B8" s="193"/>
      <c r="C8" s="193"/>
      <c r="D8" s="194" t="s">
        <v>925</v>
      </c>
      <c r="E8" s="194" t="s">
        <v>157</v>
      </c>
      <c r="F8" s="195" t="s">
        <v>231</v>
      </c>
      <c r="G8" s="208"/>
      <c r="H8" s="268"/>
    </row>
    <row r="9" spans="1:8" s="196" customFormat="1" ht="12" customHeight="1" x14ac:dyDescent="0.15">
      <c r="A9" s="193"/>
      <c r="B9" s="211" t="str">
        <f>IF('様式2（全般事項）'!V1="✔チェック欄に未入力なし","✔","未入力あり")</f>
        <v>未入力あり</v>
      </c>
      <c r="C9" s="193"/>
      <c r="D9" s="194" t="s">
        <v>926</v>
      </c>
      <c r="E9" s="194" t="s">
        <v>157</v>
      </c>
      <c r="F9" s="195" t="s">
        <v>183</v>
      </c>
      <c r="G9" s="208"/>
      <c r="H9" s="268"/>
    </row>
    <row r="10" spans="1:8" s="196" customFormat="1" ht="12" customHeight="1" x14ac:dyDescent="0.15">
      <c r="A10" s="193"/>
      <c r="B10" s="211" t="str">
        <f>IF('様式2（機能別）'!Q16="✔チェック欄に未入力なし","✔","未入力あり")</f>
        <v>未入力あり</v>
      </c>
      <c r="C10" s="193"/>
      <c r="D10" s="194" t="s">
        <v>926</v>
      </c>
      <c r="E10" s="194" t="s">
        <v>157</v>
      </c>
      <c r="F10" s="195" t="s">
        <v>927</v>
      </c>
      <c r="G10" s="208"/>
      <c r="H10" s="268"/>
    </row>
    <row r="11" spans="1:8" s="198" customFormat="1" ht="5.0999999999999996" customHeight="1" x14ac:dyDescent="0.15">
      <c r="A11" s="197"/>
      <c r="B11" s="197"/>
      <c r="C11" s="197"/>
      <c r="D11" s="183"/>
      <c r="E11" s="183"/>
      <c r="F11" s="314"/>
      <c r="G11" s="209"/>
      <c r="H11" s="268"/>
    </row>
    <row r="12" spans="1:8" s="19" customFormat="1" ht="35.1" customHeight="1" x14ac:dyDescent="0.15">
      <c r="A12" s="12"/>
      <c r="B12" s="12"/>
      <c r="C12" s="12"/>
      <c r="D12" s="191" t="s">
        <v>106</v>
      </c>
      <c r="E12" s="1204" t="s">
        <v>928</v>
      </c>
      <c r="F12" s="1204"/>
      <c r="G12" s="210"/>
      <c r="H12" s="268"/>
    </row>
    <row r="13" spans="1:8" s="196" customFormat="1" ht="24" customHeight="1" x14ac:dyDescent="0.15">
      <c r="A13" s="14"/>
      <c r="B13" s="199" t="s">
        <v>11</v>
      </c>
      <c r="C13" s="200" t="s">
        <v>10</v>
      </c>
      <c r="D13" s="184" t="s">
        <v>105</v>
      </c>
      <c r="E13" s="194" t="s">
        <v>158</v>
      </c>
      <c r="F13" s="201" t="s">
        <v>110</v>
      </c>
      <c r="G13" s="167"/>
      <c r="H13" s="268"/>
    </row>
    <row r="14" spans="1:8" s="196" customFormat="1" ht="12" customHeight="1" x14ac:dyDescent="0.15">
      <c r="A14" s="1207" t="s">
        <v>515</v>
      </c>
      <c r="B14" s="165" t="str">
        <f>IF('別紙１（満たしていない要件）'!E2="","未入力",'別紙１（満たしていない要件）'!E2)</f>
        <v>未入力</v>
      </c>
      <c r="C14" s="634"/>
      <c r="D14" s="708" t="s">
        <v>136</v>
      </c>
      <c r="E14" s="194" t="s">
        <v>157</v>
      </c>
      <c r="F14" s="195" t="s">
        <v>859</v>
      </c>
      <c r="G14" s="167"/>
      <c r="H14" s="268"/>
    </row>
    <row r="15" spans="1:8" s="196" customFormat="1" ht="12" customHeight="1" x14ac:dyDescent="0.15">
      <c r="A15" s="1208"/>
      <c r="B15" s="165" t="str">
        <f>IF('別紙２（専門とするがんの診療状況）'!K2="","未入力",'別紙２（専門とするがんの診療状況）'!K2)</f>
        <v>未入力</v>
      </c>
      <c r="C15" s="634"/>
      <c r="D15" s="708" t="s">
        <v>137</v>
      </c>
      <c r="E15" s="194" t="s">
        <v>157</v>
      </c>
      <c r="F15" s="195" t="s">
        <v>505</v>
      </c>
      <c r="G15" s="167"/>
      <c r="H15" s="268"/>
    </row>
    <row r="16" spans="1:8" s="196" customFormat="1" ht="12" customHeight="1" x14ac:dyDescent="0.15">
      <c r="A16" s="1208"/>
      <c r="B16" s="165" t="str">
        <f>IF('別紙３（緩和外来）'!X2="","未入力",'別紙３（緩和外来）'!X2)</f>
        <v>未入力</v>
      </c>
      <c r="C16" s="634"/>
      <c r="D16" s="708" t="s">
        <v>88</v>
      </c>
      <c r="E16" s="194" t="s">
        <v>157</v>
      </c>
      <c r="F16" s="195" t="s">
        <v>86</v>
      </c>
      <c r="G16" s="167"/>
      <c r="H16" s="268"/>
    </row>
    <row r="17" spans="1:8" s="196" customFormat="1" ht="12" customHeight="1" x14ac:dyDescent="0.15">
      <c r="A17" s="1208"/>
      <c r="B17" s="165" t="str">
        <f>IF('別紙４（緩和病棟）'!Y2="","未入力",'別紙４（緩和病棟）'!Y2)</f>
        <v>未入力</v>
      </c>
      <c r="C17" s="634"/>
      <c r="D17" s="708" t="s">
        <v>89</v>
      </c>
      <c r="E17" s="194" t="s">
        <v>157</v>
      </c>
      <c r="F17" s="195" t="s">
        <v>87</v>
      </c>
      <c r="G17" s="167"/>
      <c r="H17" s="268"/>
    </row>
    <row r="18" spans="1:8" s="196" customFormat="1" ht="12" customHeight="1" x14ac:dyDescent="0.15">
      <c r="A18" s="1208"/>
      <c r="B18" s="165" t="str">
        <f>IF('別紙５（地域緩和ケア連携体制）'!J2="","未入力",'別紙５（地域緩和ケア連携体制）'!J2)</f>
        <v>未入力</v>
      </c>
      <c r="C18" s="336">
        <f>IF(AND(B18 ="あり",'別紙５（地域緩和ケア連携体制）'!D15=""),"未入力",'別紙５（地域緩和ケア連携体制）'!D15)</f>
        <v>0</v>
      </c>
      <c r="D18" s="708" t="s">
        <v>90</v>
      </c>
      <c r="E18" s="811" t="s">
        <v>832</v>
      </c>
      <c r="F18" s="195" t="s">
        <v>743</v>
      </c>
      <c r="G18" s="167"/>
      <c r="H18" s="268"/>
    </row>
    <row r="19" spans="1:8" s="196" customFormat="1" ht="12" customHeight="1" x14ac:dyDescent="0.15">
      <c r="A19" s="1208"/>
      <c r="B19" s="165" t="str">
        <f>IF('別紙６（緩和メンバー）'!F2="","未入力",'別紙６（緩和メンバー）'!F2)</f>
        <v>未入力</v>
      </c>
      <c r="C19" s="955"/>
      <c r="D19" s="708" t="s">
        <v>91</v>
      </c>
      <c r="E19" s="194" t="s">
        <v>157</v>
      </c>
      <c r="F19" s="195" t="s">
        <v>513</v>
      </c>
      <c r="G19" s="167"/>
      <c r="H19" s="268"/>
    </row>
    <row r="20" spans="1:8" s="196" customFormat="1" ht="13.15" customHeight="1" x14ac:dyDescent="0.15">
      <c r="A20" s="1208"/>
      <c r="B20" s="165" t="str">
        <f>IF('別紙７（相談内容）'!G2="","未入力",'別紙７（相談内容）'!G2)</f>
        <v>未入力</v>
      </c>
      <c r="C20" s="634"/>
      <c r="D20" s="708" t="s">
        <v>286</v>
      </c>
      <c r="E20" s="194" t="s">
        <v>157</v>
      </c>
      <c r="F20" s="195" t="s">
        <v>151</v>
      </c>
      <c r="G20" s="167"/>
      <c r="H20" s="203"/>
    </row>
    <row r="21" spans="1:8" s="196" customFormat="1" ht="12" customHeight="1" x14ac:dyDescent="0.15">
      <c r="A21" s="1208"/>
      <c r="B21" s="165" t="str">
        <f>IF('別紙８（相談支援センター窓口）'!W2="","未入力",'別紙８（相談支援センター窓口）'!W2)</f>
        <v>未入力</v>
      </c>
      <c r="C21" s="634"/>
      <c r="D21" s="708" t="s">
        <v>287</v>
      </c>
      <c r="E21" s="194" t="s">
        <v>157</v>
      </c>
      <c r="F21" s="195" t="s">
        <v>913</v>
      </c>
      <c r="G21" s="167"/>
      <c r="H21" s="268"/>
    </row>
    <row r="22" spans="1:8" s="196" customFormat="1" ht="12" customHeight="1" x14ac:dyDescent="0.15">
      <c r="A22" s="1208"/>
      <c r="B22" s="165" t="str">
        <f>IF('別紙９（相談支援センター体制）'!I2="","未入力",'別紙９（相談支援センター体制）'!I2)</f>
        <v>未入力</v>
      </c>
      <c r="C22" s="634"/>
      <c r="D22" s="708" t="s">
        <v>85</v>
      </c>
      <c r="E22" s="194" t="s">
        <v>157</v>
      </c>
      <c r="F22" s="195" t="s">
        <v>228</v>
      </c>
      <c r="G22" s="167"/>
      <c r="H22" s="268"/>
    </row>
    <row r="23" spans="1:8" s="196" customFormat="1" ht="12" customHeight="1" x14ac:dyDescent="0.15">
      <c r="A23" s="1208"/>
      <c r="B23" s="165" t="str">
        <f>IF('別紙10（連携協力体制）'!H2="","未入力",'別紙10（連携協力体制）'!H2)</f>
        <v>未入力</v>
      </c>
      <c r="C23" s="202"/>
      <c r="D23" s="708" t="s">
        <v>92</v>
      </c>
      <c r="E23" s="194" t="s">
        <v>157</v>
      </c>
      <c r="F23" s="195" t="s">
        <v>229</v>
      </c>
      <c r="G23" s="208"/>
      <c r="H23" s="268"/>
    </row>
    <row r="24" spans="1:8" s="196" customFormat="1" ht="12" customHeight="1" x14ac:dyDescent="0.15">
      <c r="A24" s="1208"/>
      <c r="B24" s="165" t="str">
        <f>IF('別紙11（インターネット環境）'!Y2="","未入力",'別紙11（インターネット環境）'!Y2)</f>
        <v>未入力</v>
      </c>
      <c r="C24" s="202"/>
      <c r="D24" s="708" t="s">
        <v>72</v>
      </c>
      <c r="E24" s="194" t="s">
        <v>157</v>
      </c>
      <c r="F24" s="203" t="s">
        <v>1154</v>
      </c>
      <c r="G24" s="208"/>
      <c r="H24" s="268"/>
    </row>
    <row r="25" spans="1:8" s="196" customFormat="1" ht="12" customHeight="1" x14ac:dyDescent="0.15">
      <c r="A25" s="1208"/>
      <c r="B25" s="165" t="str">
        <f>IF('別紙12（専門外来）'!W2="","未入力",'別紙12（専門外来）'!W2)</f>
        <v>未入力</v>
      </c>
      <c r="C25" s="202"/>
      <c r="D25" s="708" t="s">
        <v>118</v>
      </c>
      <c r="E25" s="194" t="s">
        <v>157</v>
      </c>
      <c r="F25" s="203" t="s">
        <v>269</v>
      </c>
      <c r="G25" s="208"/>
      <c r="H25" s="268"/>
    </row>
    <row r="26" spans="1:8" s="196" customFormat="1" ht="12" customHeight="1" x14ac:dyDescent="0.15">
      <c r="A26" s="1208"/>
      <c r="B26" s="165" t="str">
        <f>IF('別紙13（院内がん登録）'!G2="","未入力",'別紙13（院内がん登録）'!G2)</f>
        <v>未入力</v>
      </c>
      <c r="C26" s="202"/>
      <c r="D26" s="708" t="s">
        <v>109</v>
      </c>
      <c r="E26" s="194" t="s">
        <v>157</v>
      </c>
      <c r="F26" s="203" t="s">
        <v>215</v>
      </c>
      <c r="G26" s="208"/>
      <c r="H26" s="268"/>
    </row>
    <row r="27" spans="1:8" s="196" customFormat="1" ht="12" customHeight="1" x14ac:dyDescent="0.15">
      <c r="A27" s="1208"/>
      <c r="B27" s="165" t="str">
        <f>IF('別紙14（臨床試験・治験）'!W2="","未入力",'別紙14（臨床試験・治験）'!W2)</f>
        <v>未入力</v>
      </c>
      <c r="C27" s="336">
        <f>IF(AND(B27="あり",'別紙15（PDCAサイクル）'!D11=""),"未入力",'別紙15（PDCAサイクル）'!D11)</f>
        <v>0</v>
      </c>
      <c r="D27" s="708" t="s">
        <v>83</v>
      </c>
      <c r="E27" s="811" t="s">
        <v>832</v>
      </c>
      <c r="F27" s="203" t="s">
        <v>138</v>
      </c>
      <c r="G27" s="208"/>
      <c r="H27" s="268"/>
    </row>
    <row r="28" spans="1:8" s="196" customFormat="1" ht="12" customHeight="1" x14ac:dyDescent="0.15">
      <c r="A28" s="1208"/>
      <c r="B28" s="165" t="str">
        <f>IF('別紙15（PDCAサイクル）'!K2="","未入力",'別紙15（PDCAサイクル）'!K2)</f>
        <v>未入力</v>
      </c>
      <c r="C28" s="941"/>
      <c r="D28" s="708" t="s">
        <v>84</v>
      </c>
      <c r="E28" s="194" t="s">
        <v>157</v>
      </c>
      <c r="F28" s="203" t="s">
        <v>230</v>
      </c>
      <c r="G28" s="208"/>
      <c r="H28" s="268"/>
    </row>
    <row r="29" spans="1:8" s="196" customFormat="1" ht="12" customHeight="1" x14ac:dyDescent="0.15">
      <c r="A29" s="1208"/>
      <c r="B29" s="165" t="str">
        <f>IF('別紙16（医療安全）'!I2="","未入力",'別紙16（医療安全）'!I2)</f>
        <v>未入力</v>
      </c>
      <c r="C29" s="941"/>
      <c r="D29" s="708" t="s">
        <v>1153</v>
      </c>
      <c r="E29" s="194" t="s">
        <v>157</v>
      </c>
      <c r="F29" s="203" t="s">
        <v>689</v>
      </c>
      <c r="G29" s="208"/>
      <c r="H29" s="268"/>
    </row>
    <row r="30" spans="1:8" x14ac:dyDescent="0.15">
      <c r="B30" s="198"/>
      <c r="C30" s="198"/>
      <c r="D30" s="392"/>
      <c r="E30" s="392"/>
      <c r="F30" s="204"/>
    </row>
    <row r="31" spans="1:8" x14ac:dyDescent="0.15">
      <c r="B31" s="198"/>
      <c r="C31" s="198"/>
      <c r="D31" s="392"/>
      <c r="E31" s="392"/>
      <c r="F31" s="204"/>
    </row>
    <row r="32" spans="1:8" x14ac:dyDescent="0.15">
      <c r="B32" s="198"/>
      <c r="C32" s="198"/>
      <c r="D32" s="392"/>
      <c r="E32" s="392"/>
      <c r="F32" s="204"/>
    </row>
    <row r="33" spans="2:6" x14ac:dyDescent="0.15">
      <c r="B33" s="198"/>
      <c r="C33" s="198"/>
      <c r="D33" s="392"/>
      <c r="E33" s="392"/>
      <c r="F33" s="204"/>
    </row>
  </sheetData>
  <sheetProtection formatCells="0" formatColumns="0" formatRows="0" insertHyperlinks="0"/>
  <mergeCells count="4">
    <mergeCell ref="E2:F2"/>
    <mergeCell ref="E12:F12"/>
    <mergeCell ref="E4:F4"/>
    <mergeCell ref="A14:A29"/>
  </mergeCells>
  <phoneticPr fontId="4"/>
  <conditionalFormatting sqref="E4:F4">
    <cfRule type="containsText" dxfId="34" priority="73" stopIfTrue="1" operator="containsText" text="様式4（全般事項）の「１．推薦区分」を選択してください">
      <formula>NOT(ISERROR(SEARCH("様式4（全般事項）の「１．推薦区分」を選択してください",E4)))</formula>
    </cfRule>
  </conditionalFormatting>
  <conditionalFormatting sqref="B14:C14 C15:C17 B23:C26 B15:B22 B26:B29">
    <cfRule type="cellIs" dxfId="33" priority="35" stopIfTrue="1" operator="equal">
      <formula>"未入力"</formula>
    </cfRule>
  </conditionalFormatting>
  <conditionalFormatting sqref="B9:B10">
    <cfRule type="cellIs" dxfId="32" priority="34" stopIfTrue="1" operator="equal">
      <formula>"未入力あり"</formula>
    </cfRule>
  </conditionalFormatting>
  <conditionalFormatting sqref="C19">
    <cfRule type="cellIs" dxfId="31" priority="29" stopIfTrue="1" operator="equal">
      <formula>"未入力"</formula>
    </cfRule>
  </conditionalFormatting>
  <conditionalFormatting sqref="C19">
    <cfRule type="cellIs" dxfId="30" priority="28" stopIfTrue="1" operator="equal">
      <formula>"未入力"</formula>
    </cfRule>
  </conditionalFormatting>
  <conditionalFormatting sqref="C20">
    <cfRule type="cellIs" dxfId="29" priority="25" stopIfTrue="1" operator="equal">
      <formula>"未入力"</formula>
    </cfRule>
  </conditionalFormatting>
  <conditionalFormatting sqref="C21">
    <cfRule type="cellIs" dxfId="28" priority="24" stopIfTrue="1" operator="equal">
      <formula>"未入力"</formula>
    </cfRule>
  </conditionalFormatting>
  <conditionalFormatting sqref="C22">
    <cfRule type="cellIs" dxfId="27" priority="23" stopIfTrue="1" operator="equal">
      <formula>"未入力"</formula>
    </cfRule>
  </conditionalFormatting>
  <conditionalFormatting sqref="C28">
    <cfRule type="cellIs" dxfId="26" priority="19" stopIfTrue="1" operator="equal">
      <formula>"未入力"</formula>
    </cfRule>
  </conditionalFormatting>
  <conditionalFormatting sqref="C28">
    <cfRule type="cellIs" dxfId="25" priority="18" stopIfTrue="1" operator="equal">
      <formula>"未入力"</formula>
    </cfRule>
  </conditionalFormatting>
  <conditionalFormatting sqref="C27">
    <cfRule type="cellIs" dxfId="24" priority="7" stopIfTrue="1" operator="equal">
      <formula>"未入力"</formula>
    </cfRule>
  </conditionalFormatting>
  <conditionalFormatting sqref="C27">
    <cfRule type="cellIs" dxfId="23" priority="6" stopIfTrue="1" operator="equal">
      <formula>"未入力"</formula>
    </cfRule>
  </conditionalFormatting>
  <conditionalFormatting sqref="C18">
    <cfRule type="cellIs" dxfId="22" priority="5" stopIfTrue="1" operator="equal">
      <formula>"未入力"</formula>
    </cfRule>
  </conditionalFormatting>
  <conditionalFormatting sqref="C18">
    <cfRule type="cellIs" dxfId="21" priority="4" stopIfTrue="1" operator="equal">
      <formula>"未入力"</formula>
    </cfRule>
  </conditionalFormatting>
  <conditionalFormatting sqref="B29">
    <cfRule type="cellIs" dxfId="20" priority="3" stopIfTrue="1" operator="equal">
      <formula>"未入力"</formula>
    </cfRule>
  </conditionalFormatting>
  <conditionalFormatting sqref="C29">
    <cfRule type="cellIs" dxfId="19" priority="2" stopIfTrue="1" operator="equal">
      <formula>"未入力"</formula>
    </cfRule>
  </conditionalFormatting>
  <conditionalFormatting sqref="C29">
    <cfRule type="cellIs" dxfId="18" priority="1" stopIfTrue="1" operator="equal">
      <formula>"未入力"</formula>
    </cfRule>
  </conditionalFormatting>
  <dataValidations xWindow="773" yWindow="338" count="2">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 allowBlank="1" showInputMessage="1" showErrorMessage="1" prompt="このセルは様式４（全般事項）のG列５行目を入力すれば反映されます。" sqref="E4:F4"/>
  </dataValidations>
  <hyperlinks>
    <hyperlink ref="D25" location="'別紙12（専門外来）'!A1" tooltip="別紙１６に移動します" display="別紙12"/>
    <hyperlink ref="D28" location="'別紙15（PDCAサイクル）'!A1" tooltip="別紙１９に移動します" display="別紙15"/>
    <hyperlink ref="D24" location="'別紙11（インターネット環境）'!A1" tooltip="別紙１５に移動します" display="別紙11"/>
    <hyperlink ref="D14" location="'別紙1（満たしていない要件）'!A1" tooltip="別紙１に移動します" display="別紙1"/>
    <hyperlink ref="D15" location="'別紙２（専門とするがんの診療状況）'!A1" tooltip="別紙２に移動します" display="別紙2"/>
    <hyperlink ref="D16" location="'別紙３（緩和外来）'!A1" tooltip="別紙３に移動します" display="別紙3"/>
    <hyperlink ref="D17" location="'別紙４（緩和病棟）'!A1" tooltip="別紙４に移動します" display="別紙4"/>
    <hyperlink ref="D18" location="'別紙５（地域緩和ケア連携体制）'!A1" tooltip="別紙５に移動します" display="別紙5"/>
    <hyperlink ref="D19" location="'別紙６（緩和メンバー）'!A1" tooltip="別紙８に移動します" display="別紙6"/>
    <hyperlink ref="D20" location="'別紙７（相談内容）'!A1" tooltip="別紙１１に移動します" display="別紙7"/>
    <hyperlink ref="D21" location="'別紙８（相談支援センター窓口）'!A1" tooltip="別紙１２に移動します" display="別紙8"/>
    <hyperlink ref="D22" location="'別紙９（相談支援センター体制）'!A1" tooltip="別紙１３に移動します" display="別紙9"/>
    <hyperlink ref="D23" location="'別紙10（連携協力体制）'!A1" tooltip="別紙１４に移動します" display="別紙10"/>
    <hyperlink ref="D26" location="'別紙13（院内がん登録）'!A1" tooltip="別紙１７に移動します" display="別紙13"/>
    <hyperlink ref="D27" location="'別紙14（臨床試験・治験）'!A1" tooltip="別紙１８に移動します" display="別紙14"/>
    <hyperlink ref="D29" location="'別紙16（医療安全）'!A1" tooltip="別紙１９に移動します" display="別紙16"/>
  </hyperlinks>
  <printOptions horizontalCentered="1"/>
  <pageMargins left="0.39370078740157483" right="0.39370078740157483" top="0.59055118110236227" bottom="0.59055118110236227" header="0.35433070866141736" footer="0.27559055118110237"/>
  <pageSetup paperSize="9" scale="87" orientation="portrait"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view="pageBreakPreview" zoomScaleNormal="100" zoomScaleSheetLayoutView="100" workbookViewId="0">
      <selection activeCell="J8" sqref="J8:K8"/>
    </sheetView>
  </sheetViews>
  <sheetFormatPr defaultColWidth="5.375" defaultRowHeight="13.5" x14ac:dyDescent="0.15"/>
  <cols>
    <col min="1" max="1" width="3.25" style="235" customWidth="1"/>
    <col min="2" max="2" width="8.625" style="235" customWidth="1"/>
    <col min="3" max="3" width="10.625" style="235" customWidth="1"/>
    <col min="4" max="4" width="15.625" style="235" customWidth="1"/>
    <col min="5" max="5" width="5.625" style="235" customWidth="1"/>
    <col min="6" max="11" width="8.625" style="235" customWidth="1"/>
    <col min="12" max="12" width="15" style="235" customWidth="1"/>
    <col min="13" max="13" width="2.625" style="231" customWidth="1"/>
    <col min="14" max="14" width="80.625" style="235" customWidth="1"/>
    <col min="15" max="16384" width="5.375" style="235"/>
  </cols>
  <sheetData>
    <row r="1" spans="1:14" ht="20.100000000000001" customHeight="1" thickBot="1" x14ac:dyDescent="0.2">
      <c r="A1" s="1313" t="s">
        <v>677</v>
      </c>
      <c r="B1" s="1313"/>
      <c r="C1" s="1313"/>
      <c r="D1" s="1313"/>
      <c r="E1" s="1313"/>
      <c r="F1" s="1313"/>
      <c r="G1" s="1313"/>
      <c r="H1" s="1313"/>
      <c r="I1" s="1313"/>
      <c r="J1" s="1313"/>
      <c r="K1" s="1313"/>
      <c r="M1" s="756"/>
    </row>
    <row r="2" spans="1:14" ht="24.95" customHeight="1" thickTop="1" thickBot="1" x14ac:dyDescent="0.2">
      <c r="A2" s="1352" t="s">
        <v>243</v>
      </c>
      <c r="B2" s="1352"/>
      <c r="C2" s="1352"/>
      <c r="D2" s="1352"/>
      <c r="E2" s="1352"/>
      <c r="F2" s="1352"/>
      <c r="G2" s="1352"/>
      <c r="H2" s="1352"/>
      <c r="I2" s="1352"/>
      <c r="J2" s="1353"/>
      <c r="K2" s="246"/>
      <c r="L2" s="1496" t="str">
        <f>IF(AND(D11&lt;&gt;"",K2&lt;&gt;"",J8&lt;&gt;""),"",IF(K2="あり","←下の表の記載及び別添資料の提出有無について選択してください",IF(K2="","←「あり」か「なし」を選択してください","")))</f>
        <v>←「あり」か「なし」を選択してください</v>
      </c>
      <c r="M2" s="756"/>
    </row>
    <row r="3" spans="1:14" ht="5.0999999999999996" customHeight="1" thickTop="1" x14ac:dyDescent="0.15">
      <c r="L3" s="1496"/>
      <c r="M3" s="3"/>
    </row>
    <row r="4" spans="1:14" ht="20.100000000000001" customHeight="1" x14ac:dyDescent="0.15">
      <c r="A4" s="234"/>
      <c r="B4" s="234"/>
      <c r="C4" s="234"/>
      <c r="D4" s="234"/>
      <c r="E4" s="234"/>
      <c r="F4" s="237" t="s">
        <v>184</v>
      </c>
      <c r="G4" s="1750">
        <f>表紙!E2</f>
        <v>0</v>
      </c>
      <c r="H4" s="1751"/>
      <c r="I4" s="1751"/>
      <c r="J4" s="1751"/>
      <c r="K4" s="1752"/>
      <c r="L4" s="1496"/>
      <c r="M4" s="756"/>
    </row>
    <row r="5" spans="1:14" ht="20.100000000000001" customHeight="1" x14ac:dyDescent="0.15">
      <c r="A5" s="234"/>
      <c r="B5" s="234"/>
      <c r="C5" s="234"/>
      <c r="D5" s="234"/>
      <c r="E5" s="234"/>
      <c r="F5" s="217" t="s">
        <v>862</v>
      </c>
      <c r="G5" s="38" t="s">
        <v>1155</v>
      </c>
      <c r="H5" s="198"/>
      <c r="I5" s="114"/>
      <c r="J5" s="548"/>
      <c r="K5" s="548"/>
      <c r="L5" s="1496"/>
      <c r="M5" s="756"/>
      <c r="N5" s="814"/>
    </row>
    <row r="6" spans="1:14" s="233" customFormat="1" ht="50.1" customHeight="1" x14ac:dyDescent="0.15">
      <c r="A6" s="1753" t="s">
        <v>858</v>
      </c>
      <c r="B6" s="1753"/>
      <c r="C6" s="1753"/>
      <c r="D6" s="1753"/>
      <c r="E6" s="1753"/>
      <c r="F6" s="1753"/>
      <c r="G6" s="1753"/>
      <c r="H6" s="1753"/>
      <c r="I6" s="1753"/>
      <c r="J6" s="1753"/>
      <c r="K6" s="1753"/>
      <c r="M6" s="543"/>
      <c r="N6" s="919" t="s">
        <v>239</v>
      </c>
    </row>
    <row r="7" spans="1:14" s="233" customFormat="1" ht="18.75" customHeight="1" thickBot="1" x14ac:dyDescent="0.2">
      <c r="A7" s="1748" t="s">
        <v>857</v>
      </c>
      <c r="B7" s="1748"/>
      <c r="C7" s="1748"/>
      <c r="D7" s="1748"/>
      <c r="E7" s="1748"/>
      <c r="F7" s="1748"/>
      <c r="G7" s="1748"/>
      <c r="H7" s="1748"/>
      <c r="I7" s="1748"/>
      <c r="J7" s="1749"/>
      <c r="K7" s="1749"/>
      <c r="M7" s="543"/>
      <c r="N7" s="1028"/>
    </row>
    <row r="8" spans="1:14" s="233" customFormat="1" ht="21" customHeight="1" thickBot="1" x14ac:dyDescent="0.2">
      <c r="A8" s="1764" t="s">
        <v>1110</v>
      </c>
      <c r="B8" s="1765"/>
      <c r="C8" s="1765"/>
      <c r="D8" s="1765"/>
      <c r="E8" s="1765"/>
      <c r="F8" s="1765"/>
      <c r="G8" s="1765"/>
      <c r="H8" s="1765"/>
      <c r="I8" s="1766"/>
      <c r="J8" s="1767"/>
      <c r="K8" s="1768"/>
      <c r="M8" s="543"/>
      <c r="N8" s="1028"/>
    </row>
    <row r="9" spans="1:14" s="233" customFormat="1" ht="54.75" customHeight="1" x14ac:dyDescent="0.15">
      <c r="A9" s="1763" t="s">
        <v>676</v>
      </c>
      <c r="B9" s="1763"/>
      <c r="C9" s="1763"/>
      <c r="D9" s="1763"/>
      <c r="E9" s="1763"/>
      <c r="F9" s="1763"/>
      <c r="G9" s="1763"/>
      <c r="H9" s="1763"/>
      <c r="I9" s="1763"/>
      <c r="J9" s="1763"/>
      <c r="K9" s="1763"/>
      <c r="M9" s="543"/>
      <c r="N9" s="1028"/>
    </row>
    <row r="10" spans="1:14" s="502" customFormat="1" ht="20.100000000000001" customHeight="1" thickBot="1" x14ac:dyDescent="0.2">
      <c r="A10" s="546" t="s">
        <v>1126</v>
      </c>
      <c r="B10" s="547"/>
      <c r="C10" s="547"/>
      <c r="D10" s="547"/>
      <c r="E10" s="547"/>
      <c r="F10" s="547"/>
      <c r="G10" s="547"/>
      <c r="H10" s="547"/>
      <c r="I10" s="547"/>
      <c r="J10" s="547"/>
      <c r="K10" s="547"/>
      <c r="M10" s="231"/>
      <c r="N10" s="498"/>
    </row>
    <row r="11" spans="1:14" s="220" customFormat="1" ht="15" customHeight="1" thickBot="1" x14ac:dyDescent="0.2">
      <c r="A11" s="545" t="s">
        <v>7</v>
      </c>
      <c r="B11" s="546"/>
      <c r="C11" s="444"/>
      <c r="D11" s="963"/>
      <c r="E11" s="220" t="s">
        <v>261</v>
      </c>
      <c r="M11" s="231"/>
      <c r="N11" s="274"/>
    </row>
    <row r="12" spans="1:14" s="220" customFormat="1" ht="15" customHeight="1" thickBot="1" x14ac:dyDescent="0.2">
      <c r="A12" s="545" t="s">
        <v>8</v>
      </c>
      <c r="D12" s="963"/>
      <c r="E12" s="1022" t="s">
        <v>262</v>
      </c>
      <c r="M12" s="231"/>
      <c r="N12" s="274"/>
    </row>
    <row r="13" spans="1:14" s="220" customFormat="1" ht="15" customHeight="1" thickBot="1" x14ac:dyDescent="0.2">
      <c r="A13" s="544" t="s">
        <v>9</v>
      </c>
      <c r="B13" s="502"/>
      <c r="C13" s="502"/>
      <c r="D13" s="502"/>
      <c r="E13" s="502"/>
      <c r="F13" s="1754"/>
      <c r="G13" s="1754"/>
      <c r="H13" s="1754"/>
      <c r="I13" s="502"/>
      <c r="J13" s="502"/>
      <c r="M13" s="231"/>
      <c r="N13" s="274"/>
    </row>
    <row r="14" spans="1:14" s="220" customFormat="1" x14ac:dyDescent="0.15">
      <c r="A14" s="536"/>
      <c r="B14" s="536"/>
      <c r="C14" s="536"/>
      <c r="D14" s="536"/>
      <c r="E14" s="536"/>
      <c r="F14" s="536"/>
      <c r="G14" s="536"/>
      <c r="H14" s="536"/>
      <c r="I14" s="536"/>
      <c r="J14" s="536"/>
      <c r="K14" s="536"/>
      <c r="M14" s="231"/>
      <c r="N14" s="274"/>
    </row>
    <row r="15" spans="1:14" s="220" customFormat="1" x14ac:dyDescent="0.15">
      <c r="A15" s="1497" t="s">
        <v>769</v>
      </c>
      <c r="B15" s="1755"/>
      <c r="C15" s="1755"/>
      <c r="D15" s="1755"/>
      <c r="E15" s="1755"/>
      <c r="F15" s="1755"/>
      <c r="G15" s="1755"/>
      <c r="H15" s="1755"/>
      <c r="I15" s="1755"/>
      <c r="J15" s="1755"/>
      <c r="K15" s="1756"/>
      <c r="M15" s="231"/>
      <c r="N15" s="274"/>
    </row>
    <row r="16" spans="1:14" s="220" customFormat="1" x14ac:dyDescent="0.15">
      <c r="A16" s="1757"/>
      <c r="B16" s="1758"/>
      <c r="C16" s="1758"/>
      <c r="D16" s="1758"/>
      <c r="E16" s="1758"/>
      <c r="F16" s="1758"/>
      <c r="G16" s="1758"/>
      <c r="H16" s="1758"/>
      <c r="I16" s="1758"/>
      <c r="J16" s="1758"/>
      <c r="K16" s="1759"/>
      <c r="M16" s="231"/>
      <c r="N16" s="274"/>
    </row>
    <row r="17" spans="1:14" s="220" customFormat="1" x14ac:dyDescent="0.15">
      <c r="A17" s="1757"/>
      <c r="B17" s="1758"/>
      <c r="C17" s="1758"/>
      <c r="D17" s="1758"/>
      <c r="E17" s="1758"/>
      <c r="F17" s="1758"/>
      <c r="G17" s="1758"/>
      <c r="H17" s="1758"/>
      <c r="I17" s="1758"/>
      <c r="J17" s="1758"/>
      <c r="K17" s="1759"/>
      <c r="M17" s="231"/>
      <c r="N17" s="274"/>
    </row>
    <row r="18" spans="1:14" s="220" customFormat="1" x14ac:dyDescent="0.15">
      <c r="A18" s="1757"/>
      <c r="B18" s="1758"/>
      <c r="C18" s="1758"/>
      <c r="D18" s="1758"/>
      <c r="E18" s="1758"/>
      <c r="F18" s="1758"/>
      <c r="G18" s="1758"/>
      <c r="H18" s="1758"/>
      <c r="I18" s="1758"/>
      <c r="J18" s="1758"/>
      <c r="K18" s="1759"/>
      <c r="M18" s="231"/>
      <c r="N18" s="274"/>
    </row>
    <row r="19" spans="1:14" s="220" customFormat="1" x14ac:dyDescent="0.15">
      <c r="A19" s="1757"/>
      <c r="B19" s="1758"/>
      <c r="C19" s="1758"/>
      <c r="D19" s="1758"/>
      <c r="E19" s="1758"/>
      <c r="F19" s="1758"/>
      <c r="G19" s="1758"/>
      <c r="H19" s="1758"/>
      <c r="I19" s="1758"/>
      <c r="J19" s="1758"/>
      <c r="K19" s="1759"/>
      <c r="M19" s="231"/>
      <c r="N19" s="274"/>
    </row>
    <row r="20" spans="1:14" s="220" customFormat="1" x14ac:dyDescent="0.15">
      <c r="A20" s="1757"/>
      <c r="B20" s="1758"/>
      <c r="C20" s="1758"/>
      <c r="D20" s="1758"/>
      <c r="E20" s="1758"/>
      <c r="F20" s="1758"/>
      <c r="G20" s="1758"/>
      <c r="H20" s="1758"/>
      <c r="I20" s="1758"/>
      <c r="J20" s="1758"/>
      <c r="K20" s="1759"/>
      <c r="M20" s="231"/>
      <c r="N20" s="274"/>
    </row>
    <row r="21" spans="1:14" s="220" customFormat="1" x14ac:dyDescent="0.15">
      <c r="A21" s="1757"/>
      <c r="B21" s="1758"/>
      <c r="C21" s="1758"/>
      <c r="D21" s="1758"/>
      <c r="E21" s="1758"/>
      <c r="F21" s="1758"/>
      <c r="G21" s="1758"/>
      <c r="H21" s="1758"/>
      <c r="I21" s="1758"/>
      <c r="J21" s="1758"/>
      <c r="K21" s="1759"/>
      <c r="M21" s="231"/>
      <c r="N21" s="274"/>
    </row>
    <row r="22" spans="1:14" s="220" customFormat="1" x14ac:dyDescent="0.15">
      <c r="A22" s="1757"/>
      <c r="B22" s="1758"/>
      <c r="C22" s="1758"/>
      <c r="D22" s="1758"/>
      <c r="E22" s="1758"/>
      <c r="F22" s="1758"/>
      <c r="G22" s="1758"/>
      <c r="H22" s="1758"/>
      <c r="I22" s="1758"/>
      <c r="J22" s="1758"/>
      <c r="K22" s="1759"/>
      <c r="M22" s="231"/>
      <c r="N22" s="274"/>
    </row>
    <row r="23" spans="1:14" s="220" customFormat="1" x14ac:dyDescent="0.15">
      <c r="A23" s="1757"/>
      <c r="B23" s="1758"/>
      <c r="C23" s="1758"/>
      <c r="D23" s="1758"/>
      <c r="E23" s="1758"/>
      <c r="F23" s="1758"/>
      <c r="G23" s="1758"/>
      <c r="H23" s="1758"/>
      <c r="I23" s="1758"/>
      <c r="J23" s="1758"/>
      <c r="K23" s="1759"/>
      <c r="M23" s="231"/>
      <c r="N23" s="274"/>
    </row>
    <row r="24" spans="1:14" s="220" customFormat="1" x14ac:dyDescent="0.15">
      <c r="A24" s="1757"/>
      <c r="B24" s="1758"/>
      <c r="C24" s="1758"/>
      <c r="D24" s="1758"/>
      <c r="E24" s="1758"/>
      <c r="F24" s="1758"/>
      <c r="G24" s="1758"/>
      <c r="H24" s="1758"/>
      <c r="I24" s="1758"/>
      <c r="J24" s="1758"/>
      <c r="K24" s="1759"/>
      <c r="M24" s="231"/>
      <c r="N24" s="274"/>
    </row>
    <row r="25" spans="1:14" s="220" customFormat="1" x14ac:dyDescent="0.15">
      <c r="A25" s="1760"/>
      <c r="B25" s="1761"/>
      <c r="C25" s="1761"/>
      <c r="D25" s="1761"/>
      <c r="E25" s="1761"/>
      <c r="F25" s="1761"/>
      <c r="G25" s="1761"/>
      <c r="H25" s="1761"/>
      <c r="I25" s="1761"/>
      <c r="J25" s="1761"/>
      <c r="K25" s="1762"/>
      <c r="M25" s="231"/>
      <c r="N25" s="274"/>
    </row>
  </sheetData>
  <sheetProtection formatCells="0" formatColumns="0" formatRows="0" insertHyperlinks="0"/>
  <mergeCells count="11">
    <mergeCell ref="F13:H13"/>
    <mergeCell ref="A15:K25"/>
    <mergeCell ref="A9:K9"/>
    <mergeCell ref="A8:I8"/>
    <mergeCell ref="J8:K8"/>
    <mergeCell ref="A7:K7"/>
    <mergeCell ref="A1:K1"/>
    <mergeCell ref="A2:J2"/>
    <mergeCell ref="L2:L5"/>
    <mergeCell ref="G4:K4"/>
    <mergeCell ref="A6:K6"/>
  </mergeCells>
  <phoneticPr fontId="4"/>
  <dataValidations count="7">
    <dataValidation type="list" allowBlank="1" showInputMessage="1" showErrorMessage="1" sqref="J8:K8">
      <formula1>"はい,いいえ"</formula1>
    </dataValidation>
    <dataValidation allowBlank="1" showErrorMessage="1" sqref="M4 M2"/>
    <dataValidation allowBlank="1" showErrorMessage="1" prompt="表紙シートの病院名を反映" sqref="M5"/>
    <dataValidation type="list" allowBlank="1" showInputMessage="1" showErrorMessage="1" sqref="D12">
      <formula1>"ワード,一太郎,リッチテキスト,エクセル,パワーポイント,PDF,その他"</formula1>
    </dataValidation>
    <dataValidation type="list" allowBlank="1" showInputMessage="1" showErrorMessage="1" sqref="D11">
      <formula1>"あり,なし"</formula1>
    </dataValidation>
    <dataValidation type="list" allowBlank="1" showInputMessage="1" showErrorMessage="1" prompt="表紙①に反映されます" sqref="K2">
      <formula1>"あり,なし"</formula1>
    </dataValidation>
    <dataValidation allowBlank="1" showInputMessage="1" showErrorMessage="1" prompt="表紙シートの病院名を反映" sqref="G4:K4"/>
  </dataValidations>
  <printOptions horizontalCentered="1"/>
  <pageMargins left="0.39370078740157483" right="0.39370078740157483" top="0.59055118110236227" bottom="0.59055118110236227" header="0.35433070866141736" footer="0.27559055118110237"/>
  <pageSetup paperSize="9" scale="87" orientation="portrait"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49"/>
  <sheetViews>
    <sheetView view="pageBreakPreview" zoomScaleNormal="100" zoomScaleSheetLayoutView="100" workbookViewId="0">
      <selection sqref="A1:I1"/>
    </sheetView>
  </sheetViews>
  <sheetFormatPr defaultColWidth="8.875" defaultRowHeight="13.5" x14ac:dyDescent="0.15"/>
  <cols>
    <col min="1" max="1" width="3.625" style="163" customWidth="1"/>
    <col min="2" max="2" width="6.75" style="163" customWidth="1"/>
    <col min="3" max="4" width="15.625" style="163" customWidth="1"/>
    <col min="5" max="5" width="17.75" style="163" customWidth="1"/>
    <col min="6" max="6" width="11.875" style="163" customWidth="1"/>
    <col min="7" max="7" width="15.875" style="163" customWidth="1"/>
    <col min="8" max="8" width="23.625" style="163" customWidth="1"/>
    <col min="9" max="9" width="27.25" style="163" customWidth="1"/>
    <col min="10" max="10" width="15" style="571" customWidth="1"/>
    <col min="11" max="11" width="2.625" style="571" customWidth="1"/>
    <col min="12" max="12" width="80.625" style="163" customWidth="1"/>
    <col min="13" max="16384" width="8.875" style="163"/>
  </cols>
  <sheetData>
    <row r="1" spans="1:12" ht="18" customHeight="1" thickBot="1" x14ac:dyDescent="0.2">
      <c r="A1" s="1796" t="s">
        <v>688</v>
      </c>
      <c r="B1" s="1796"/>
      <c r="C1" s="1796"/>
      <c r="D1" s="1796"/>
      <c r="E1" s="1796"/>
      <c r="F1" s="1796"/>
      <c r="G1" s="1796"/>
      <c r="H1" s="1796"/>
      <c r="I1" s="1796"/>
      <c r="K1" s="756"/>
    </row>
    <row r="2" spans="1:12" ht="24.95" customHeight="1" thickTop="1" thickBot="1" x14ac:dyDescent="0.2">
      <c r="A2" s="1797" t="s">
        <v>687</v>
      </c>
      <c r="B2" s="1797"/>
      <c r="C2" s="1797"/>
      <c r="D2" s="1797"/>
      <c r="E2" s="1797"/>
      <c r="F2" s="1797"/>
      <c r="G2" s="1797"/>
      <c r="H2" s="1797"/>
      <c r="I2" s="557"/>
      <c r="J2" s="1781" t="str">
        <f>IF(AND(I2&lt;&gt;"",C14&lt;&gt;"",D14&lt;&gt;"",E14&lt;&gt;"",F14&lt;&gt;"",I14&lt;&gt;""),"",IF(I2="あり","下の表うち、少なくとも部門長の欄は入力してください",IF(I2="","←「あり」か「なし」を選択してください","")))</f>
        <v>←「あり」か「なし」を選択してください</v>
      </c>
      <c r="K2" s="756"/>
    </row>
    <row r="3" spans="1:12" ht="15" thickTop="1" x14ac:dyDescent="0.15">
      <c r="A3" s="574"/>
      <c r="B3" s="574"/>
      <c r="C3" s="574"/>
      <c r="D3" s="574"/>
      <c r="E3" s="574"/>
      <c r="F3" s="574"/>
      <c r="G3" s="574"/>
      <c r="H3" s="574"/>
      <c r="I3" s="643" t="s">
        <v>686</v>
      </c>
      <c r="J3" s="1781"/>
      <c r="K3" s="756"/>
    </row>
    <row r="4" spans="1:12" ht="5.0999999999999996" customHeight="1" x14ac:dyDescent="0.15">
      <c r="A4" s="575"/>
      <c r="B4" s="575"/>
      <c r="C4" s="575"/>
      <c r="D4" s="575"/>
      <c r="E4" s="575"/>
      <c r="F4" s="575"/>
      <c r="G4" s="575"/>
      <c r="H4" s="575"/>
      <c r="I4" s="576"/>
      <c r="J4" s="1781"/>
      <c r="L4" s="816"/>
    </row>
    <row r="5" spans="1:12" s="556" customFormat="1" ht="20.100000000000001" customHeight="1" x14ac:dyDescent="0.15">
      <c r="A5" s="577"/>
      <c r="B5" s="577"/>
      <c r="C5" s="577"/>
      <c r="D5" s="577"/>
      <c r="E5" s="577"/>
      <c r="F5" s="578" t="s">
        <v>685</v>
      </c>
      <c r="G5" s="1798">
        <f>表紙!E2</f>
        <v>0</v>
      </c>
      <c r="H5" s="1799"/>
      <c r="I5" s="1800"/>
      <c r="J5" s="1781"/>
      <c r="K5" s="579"/>
      <c r="L5" s="916" t="s">
        <v>491</v>
      </c>
    </row>
    <row r="6" spans="1:12" s="556" customFormat="1" ht="20.100000000000001" customHeight="1" x14ac:dyDescent="0.15">
      <c r="A6" s="577"/>
      <c r="B6" s="577"/>
      <c r="C6" s="577"/>
      <c r="D6" s="577"/>
      <c r="E6" s="577"/>
      <c r="F6" s="578" t="s">
        <v>862</v>
      </c>
      <c r="G6" s="580" t="s">
        <v>1170</v>
      </c>
      <c r="H6" s="580"/>
      <c r="I6" s="580"/>
      <c r="J6" s="579"/>
      <c r="K6" s="579"/>
      <c r="L6" s="268"/>
    </row>
    <row r="7" spans="1:12" s="556" customFormat="1" ht="20.100000000000001" customHeight="1" x14ac:dyDescent="0.15">
      <c r="A7" s="575" t="s">
        <v>684</v>
      </c>
      <c r="B7" s="575"/>
      <c r="C7" s="577"/>
      <c r="D7" s="577"/>
      <c r="E7" s="577"/>
      <c r="F7" s="578"/>
      <c r="G7" s="581"/>
      <c r="H7" s="582"/>
      <c r="I7" s="582"/>
      <c r="J7" s="579"/>
      <c r="K7" s="579"/>
      <c r="L7" s="268"/>
    </row>
    <row r="8" spans="1:12" ht="16.5" customHeight="1" x14ac:dyDescent="0.15">
      <c r="A8" s="583"/>
      <c r="B8" s="583"/>
      <c r="C8" s="1801" t="s">
        <v>702</v>
      </c>
      <c r="D8" s="1801"/>
      <c r="E8" s="1801"/>
      <c r="F8" s="1801"/>
      <c r="G8" s="1801"/>
      <c r="H8" s="1801"/>
      <c r="I8" s="1801"/>
      <c r="L8" s="268"/>
    </row>
    <row r="9" spans="1:12" ht="50.25" customHeight="1" x14ac:dyDescent="0.15">
      <c r="A9" s="555"/>
      <c r="B9" s="555"/>
      <c r="C9" s="1793" t="s">
        <v>703</v>
      </c>
      <c r="D9" s="1793"/>
      <c r="E9" s="1793"/>
      <c r="F9" s="1793"/>
      <c r="G9" s="1793"/>
      <c r="H9" s="1793"/>
      <c r="I9" s="1793"/>
      <c r="L9" s="268"/>
    </row>
    <row r="10" spans="1:12" ht="25.5" customHeight="1" x14ac:dyDescent="0.15">
      <c r="A10" s="555"/>
      <c r="B10" s="555"/>
      <c r="C10" s="1793" t="s">
        <v>704</v>
      </c>
      <c r="D10" s="1793"/>
      <c r="E10" s="1793"/>
      <c r="F10" s="1793"/>
      <c r="G10" s="1793"/>
      <c r="H10" s="1793"/>
      <c r="I10" s="1793"/>
      <c r="L10" s="268"/>
    </row>
    <row r="11" spans="1:12" ht="30" customHeight="1" x14ac:dyDescent="0.15">
      <c r="A11" s="924"/>
      <c r="B11" s="924"/>
      <c r="C11" s="1811" t="s">
        <v>869</v>
      </c>
      <c r="D11" s="1811"/>
      <c r="E11" s="1811"/>
      <c r="F11" s="1811"/>
      <c r="G11" s="1811"/>
      <c r="H11" s="1811"/>
      <c r="I11" s="1811"/>
      <c r="L11" s="268"/>
    </row>
    <row r="12" spans="1:12" ht="18" customHeight="1" x14ac:dyDescent="0.15">
      <c r="A12" s="1782"/>
      <c r="B12" s="1783"/>
      <c r="C12" s="1802" t="s">
        <v>572</v>
      </c>
      <c r="D12" s="1804" t="s">
        <v>583</v>
      </c>
      <c r="E12" s="1806" t="s">
        <v>582</v>
      </c>
      <c r="F12" s="1808" t="s">
        <v>870</v>
      </c>
      <c r="G12" s="1809"/>
      <c r="H12" s="1809"/>
      <c r="I12" s="1810"/>
      <c r="L12" s="268"/>
    </row>
    <row r="13" spans="1:12" ht="18" customHeight="1" thickBot="1" x14ac:dyDescent="0.2">
      <c r="A13" s="1784"/>
      <c r="B13" s="1785"/>
      <c r="C13" s="1803"/>
      <c r="D13" s="1805"/>
      <c r="E13" s="1807"/>
      <c r="F13" s="1794" t="s">
        <v>683</v>
      </c>
      <c r="G13" s="1795"/>
      <c r="H13" s="926" t="s">
        <v>868</v>
      </c>
      <c r="I13" s="927" t="s">
        <v>682</v>
      </c>
      <c r="L13" s="268"/>
    </row>
    <row r="14" spans="1:12" ht="27" customHeight="1" thickBot="1" x14ac:dyDescent="0.2">
      <c r="A14" s="393">
        <v>1</v>
      </c>
      <c r="B14" s="570" t="s">
        <v>692</v>
      </c>
      <c r="C14" s="469"/>
      <c r="D14" s="468"/>
      <c r="E14" s="505"/>
      <c r="F14" s="1778"/>
      <c r="G14" s="1779"/>
      <c r="H14" s="925"/>
      <c r="I14" s="558"/>
      <c r="J14" s="815" t="str">
        <f>IF(AND(I2="あり",C14&lt;&gt;"",D14&lt;&gt;"",E14&lt;&gt;"",F14&lt;&gt;"",I14&lt;&gt;""),"OK",IF(I2&lt;&gt;"あり","",IF(OR(C14="",D14="",E14="",F14="",I14=""),"未記入あり","")))</f>
        <v/>
      </c>
      <c r="L14" s="268"/>
    </row>
    <row r="15" spans="1:12" ht="27" customHeight="1" thickBot="1" x14ac:dyDescent="0.2">
      <c r="A15" s="393">
        <v>2</v>
      </c>
      <c r="B15" s="1790"/>
      <c r="C15" s="469"/>
      <c r="D15" s="468"/>
      <c r="E15" s="505"/>
      <c r="F15" s="1778"/>
      <c r="G15" s="1779"/>
      <c r="H15" s="925"/>
      <c r="I15" s="558"/>
      <c r="L15" s="268"/>
    </row>
    <row r="16" spans="1:12" ht="27" customHeight="1" thickBot="1" x14ac:dyDescent="0.2">
      <c r="A16" s="393">
        <v>3</v>
      </c>
      <c r="B16" s="1791"/>
      <c r="C16" s="469"/>
      <c r="D16" s="468"/>
      <c r="E16" s="505"/>
      <c r="F16" s="1778"/>
      <c r="G16" s="1779"/>
      <c r="H16" s="925"/>
      <c r="I16" s="558"/>
      <c r="L16" s="268"/>
    </row>
    <row r="17" spans="1:12" ht="27" customHeight="1" thickBot="1" x14ac:dyDescent="0.2">
      <c r="A17" s="393">
        <v>4</v>
      </c>
      <c r="B17" s="1791"/>
      <c r="C17" s="469"/>
      <c r="D17" s="468"/>
      <c r="E17" s="505"/>
      <c r="F17" s="1778"/>
      <c r="G17" s="1779"/>
      <c r="H17" s="925"/>
      <c r="I17" s="558"/>
      <c r="L17" s="268"/>
    </row>
    <row r="18" spans="1:12" ht="27" customHeight="1" thickBot="1" x14ac:dyDescent="0.2">
      <c r="A18" s="393">
        <v>5</v>
      </c>
      <c r="B18" s="1791"/>
      <c r="C18" s="469"/>
      <c r="D18" s="468"/>
      <c r="E18" s="505"/>
      <c r="F18" s="1778"/>
      <c r="G18" s="1779"/>
      <c r="H18" s="925"/>
      <c r="I18" s="558"/>
      <c r="L18" s="268"/>
    </row>
    <row r="19" spans="1:12" ht="27" customHeight="1" thickBot="1" x14ac:dyDescent="0.2">
      <c r="A19" s="393">
        <v>6</v>
      </c>
      <c r="B19" s="1791"/>
      <c r="C19" s="469"/>
      <c r="D19" s="468"/>
      <c r="E19" s="505"/>
      <c r="F19" s="1778"/>
      <c r="G19" s="1779"/>
      <c r="H19" s="925"/>
      <c r="I19" s="558"/>
      <c r="L19" s="268"/>
    </row>
    <row r="20" spans="1:12" ht="27" customHeight="1" thickBot="1" x14ac:dyDescent="0.2">
      <c r="A20" s="393">
        <v>7</v>
      </c>
      <c r="B20" s="1791"/>
      <c r="C20" s="469"/>
      <c r="D20" s="468"/>
      <c r="E20" s="505"/>
      <c r="F20" s="1778"/>
      <c r="G20" s="1779"/>
      <c r="H20" s="925"/>
      <c r="I20" s="558"/>
      <c r="L20" s="268"/>
    </row>
    <row r="21" spans="1:12" ht="27" customHeight="1" thickBot="1" x14ac:dyDescent="0.2">
      <c r="A21" s="393">
        <v>8</v>
      </c>
      <c r="B21" s="1791"/>
      <c r="C21" s="469"/>
      <c r="D21" s="468"/>
      <c r="E21" s="505"/>
      <c r="F21" s="1778"/>
      <c r="G21" s="1779"/>
      <c r="H21" s="925"/>
      <c r="I21" s="558"/>
      <c r="L21" s="268"/>
    </row>
    <row r="22" spans="1:12" ht="27" customHeight="1" thickBot="1" x14ac:dyDescent="0.2">
      <c r="A22" s="393">
        <v>9</v>
      </c>
      <c r="B22" s="1791"/>
      <c r="C22" s="469"/>
      <c r="D22" s="468"/>
      <c r="E22" s="505"/>
      <c r="F22" s="1778"/>
      <c r="G22" s="1779"/>
      <c r="H22" s="925"/>
      <c r="I22" s="558"/>
      <c r="L22" s="268"/>
    </row>
    <row r="23" spans="1:12" ht="27" customHeight="1" thickBot="1" x14ac:dyDescent="0.2">
      <c r="A23" s="393">
        <v>10</v>
      </c>
      <c r="B23" s="1792"/>
      <c r="C23" s="469"/>
      <c r="D23" s="468"/>
      <c r="E23" s="505"/>
      <c r="F23" s="1778"/>
      <c r="G23" s="1779"/>
      <c r="H23" s="925"/>
      <c r="I23" s="558"/>
      <c r="L23" s="268"/>
    </row>
    <row r="24" spans="1:12" ht="20.100000000000001" customHeight="1" x14ac:dyDescent="0.15">
      <c r="A24" s="571"/>
      <c r="B24" s="571"/>
      <c r="C24" s="571"/>
      <c r="D24" s="571"/>
      <c r="E24" s="571"/>
      <c r="F24" s="571"/>
      <c r="G24" s="571"/>
      <c r="H24" s="571"/>
      <c r="I24" s="571"/>
      <c r="J24" s="573" t="s">
        <v>244</v>
      </c>
      <c r="K24" s="573"/>
      <c r="L24" s="268"/>
    </row>
    <row r="25" spans="1:12" x14ac:dyDescent="0.15">
      <c r="A25" s="1786" t="s">
        <v>573</v>
      </c>
      <c r="B25" s="1786"/>
      <c r="C25" s="1786"/>
      <c r="D25" s="1786"/>
      <c r="E25" s="1786"/>
      <c r="F25" s="1786"/>
      <c r="G25" s="1786"/>
      <c r="H25" s="1786"/>
      <c r="I25" s="1786"/>
      <c r="J25" s="1786"/>
      <c r="K25" s="725"/>
      <c r="L25" s="268"/>
    </row>
    <row r="26" spans="1:12" ht="24" customHeight="1" thickBot="1" x14ac:dyDescent="0.2">
      <c r="A26" s="554"/>
      <c r="B26" s="1787" t="s">
        <v>572</v>
      </c>
      <c r="C26" s="1788"/>
      <c r="D26" s="1788"/>
      <c r="E26" s="235"/>
      <c r="F26" s="228"/>
      <c r="G26" s="235"/>
      <c r="H26" s="235"/>
      <c r="I26" s="235"/>
      <c r="L26" s="268"/>
    </row>
    <row r="27" spans="1:12" ht="24" customHeight="1" thickBot="1" x14ac:dyDescent="0.2">
      <c r="A27" s="553" t="s">
        <v>681</v>
      </c>
      <c r="B27" s="1789" t="s">
        <v>680</v>
      </c>
      <c r="C27" s="1789"/>
      <c r="D27" s="1789"/>
      <c r="E27" s="235"/>
      <c r="F27" s="228"/>
      <c r="G27" s="235"/>
      <c r="H27" s="235"/>
      <c r="I27" s="235"/>
      <c r="L27" s="268"/>
    </row>
    <row r="28" spans="1:12" ht="24" customHeight="1" thickBot="1" x14ac:dyDescent="0.2">
      <c r="A28" s="552">
        <v>1</v>
      </c>
      <c r="B28" s="1594"/>
      <c r="C28" s="1595"/>
      <c r="D28" s="1596"/>
      <c r="E28" s="235"/>
      <c r="F28" s="228"/>
      <c r="G28" s="235"/>
      <c r="H28" s="235"/>
      <c r="I28" s="235"/>
      <c r="L28" s="268"/>
    </row>
    <row r="29" spans="1:12" ht="24" customHeight="1" thickBot="1" x14ac:dyDescent="0.2">
      <c r="A29" s="551">
        <v>2</v>
      </c>
      <c r="B29" s="1594"/>
      <c r="C29" s="1595"/>
      <c r="D29" s="1596"/>
      <c r="E29" s="235"/>
      <c r="F29" s="228"/>
      <c r="G29" s="235"/>
      <c r="H29" s="235"/>
      <c r="I29" s="235"/>
      <c r="L29" s="268"/>
    </row>
    <row r="30" spans="1:12" ht="24" customHeight="1" thickBot="1" x14ac:dyDescent="0.2">
      <c r="A30" s="551">
        <v>3</v>
      </c>
      <c r="B30" s="1594"/>
      <c r="C30" s="1595"/>
      <c r="D30" s="1596"/>
      <c r="E30" s="235"/>
      <c r="F30" s="228"/>
      <c r="G30" s="235"/>
      <c r="H30" s="235"/>
      <c r="I30" s="235"/>
      <c r="L30" s="268"/>
    </row>
    <row r="31" spans="1:12" ht="24" customHeight="1" thickBot="1" x14ac:dyDescent="0.2">
      <c r="A31" s="551">
        <v>4</v>
      </c>
      <c r="B31" s="1593"/>
      <c r="C31" s="1593"/>
      <c r="D31" s="1593"/>
      <c r="E31" s="235"/>
      <c r="F31" s="228"/>
      <c r="G31" s="235"/>
      <c r="H31" s="235"/>
      <c r="I31" s="235"/>
      <c r="L31" s="268"/>
    </row>
    <row r="32" spans="1:12" ht="24" customHeight="1" thickBot="1" x14ac:dyDescent="0.2">
      <c r="A32" s="551">
        <v>5</v>
      </c>
      <c r="B32" s="1593"/>
      <c r="C32" s="1593"/>
      <c r="D32" s="1593"/>
      <c r="E32" s="235"/>
      <c r="F32" s="228"/>
      <c r="G32" s="235"/>
      <c r="H32" s="235"/>
      <c r="I32" s="235"/>
      <c r="L32" s="268"/>
    </row>
    <row r="33" spans="1:12" x14ac:dyDescent="0.15">
      <c r="A33" s="571"/>
      <c r="B33" s="571"/>
      <c r="C33" s="571"/>
      <c r="D33" s="571"/>
      <c r="E33" s="572"/>
      <c r="F33" s="644"/>
      <c r="G33" s="572"/>
      <c r="H33" s="572"/>
      <c r="I33" s="572"/>
      <c r="L33" s="268"/>
    </row>
    <row r="34" spans="1:12" ht="42.75" customHeight="1" x14ac:dyDescent="0.15">
      <c r="A34" s="1770" t="s">
        <v>894</v>
      </c>
      <c r="B34" s="1771"/>
      <c r="C34" s="1771"/>
      <c r="D34" s="1771"/>
      <c r="E34" s="1771"/>
      <c r="F34" s="1771"/>
      <c r="G34" s="1771"/>
      <c r="H34" s="1771"/>
      <c r="I34" s="571"/>
      <c r="L34" s="268"/>
    </row>
    <row r="35" spans="1:12" x14ac:dyDescent="0.15">
      <c r="A35" s="571"/>
      <c r="B35" s="571"/>
      <c r="C35" s="571"/>
      <c r="D35" s="571"/>
      <c r="E35" s="571"/>
      <c r="F35" s="571"/>
      <c r="G35" s="571"/>
      <c r="H35" s="571"/>
      <c r="I35" s="571"/>
      <c r="L35" s="268"/>
    </row>
    <row r="36" spans="1:12" x14ac:dyDescent="0.15">
      <c r="A36" s="1780"/>
      <c r="B36" s="1780" t="s">
        <v>679</v>
      </c>
      <c r="C36" s="1780"/>
      <c r="D36" s="1780"/>
      <c r="E36" s="1780"/>
      <c r="F36" s="1780" t="s">
        <v>678</v>
      </c>
      <c r="G36" s="1780"/>
      <c r="H36" s="1780"/>
      <c r="I36" s="1774" t="s">
        <v>896</v>
      </c>
      <c r="J36" s="934"/>
      <c r="K36" s="163"/>
    </row>
    <row r="37" spans="1:12" x14ac:dyDescent="0.15">
      <c r="A37" s="1780"/>
      <c r="B37" s="1780"/>
      <c r="C37" s="1780"/>
      <c r="D37" s="1780"/>
      <c r="E37" s="1780"/>
      <c r="F37" s="1780"/>
      <c r="G37" s="1780"/>
      <c r="H37" s="1780"/>
      <c r="I37" s="1559"/>
      <c r="J37" s="934"/>
      <c r="K37" s="163"/>
    </row>
    <row r="38" spans="1:12" ht="33" customHeight="1" x14ac:dyDescent="0.15">
      <c r="A38" s="550" t="s">
        <v>514</v>
      </c>
      <c r="B38" s="1772" t="s">
        <v>888</v>
      </c>
      <c r="C38" s="1773"/>
      <c r="D38" s="1773"/>
      <c r="E38" s="1773"/>
      <c r="F38" s="1773" t="s">
        <v>895</v>
      </c>
      <c r="G38" s="1773"/>
      <c r="H38" s="1773"/>
      <c r="I38" s="932" t="s">
        <v>1171</v>
      </c>
      <c r="J38" s="934"/>
      <c r="K38" s="163"/>
    </row>
    <row r="39" spans="1:12" ht="33" customHeight="1" x14ac:dyDescent="0.15">
      <c r="A39" s="550" t="s">
        <v>514</v>
      </c>
      <c r="B39" s="1775" t="s">
        <v>889</v>
      </c>
      <c r="C39" s="1776"/>
      <c r="D39" s="1776"/>
      <c r="E39" s="1777"/>
      <c r="F39" s="1773" t="s">
        <v>864</v>
      </c>
      <c r="G39" s="1773"/>
      <c r="H39" s="1773"/>
      <c r="I39" s="932" t="s">
        <v>897</v>
      </c>
      <c r="J39" s="934"/>
      <c r="K39" s="163"/>
    </row>
    <row r="40" spans="1:12" ht="33" customHeight="1" x14ac:dyDescent="0.15">
      <c r="A40" s="550" t="s">
        <v>514</v>
      </c>
      <c r="B40" s="1772" t="s">
        <v>898</v>
      </c>
      <c r="C40" s="1773"/>
      <c r="D40" s="1773"/>
      <c r="E40" s="1773"/>
      <c r="F40" s="1773" t="s">
        <v>899</v>
      </c>
      <c r="G40" s="1773"/>
      <c r="H40" s="1773"/>
      <c r="I40" s="932" t="s">
        <v>897</v>
      </c>
      <c r="J40" s="934"/>
      <c r="K40" s="163"/>
    </row>
    <row r="41" spans="1:12" ht="33" customHeight="1" x14ac:dyDescent="0.15">
      <c r="A41" s="550" t="s">
        <v>514</v>
      </c>
      <c r="B41" s="1775" t="s">
        <v>891</v>
      </c>
      <c r="C41" s="1776"/>
      <c r="D41" s="1776"/>
      <c r="E41" s="1777"/>
      <c r="F41" s="1773" t="s">
        <v>864</v>
      </c>
      <c r="G41" s="1773"/>
      <c r="H41" s="1773"/>
      <c r="I41" s="932"/>
      <c r="J41" s="934"/>
      <c r="K41" s="163"/>
    </row>
    <row r="42" spans="1:12" ht="33" customHeight="1" x14ac:dyDescent="0.15">
      <c r="A42" s="550" t="s">
        <v>514</v>
      </c>
      <c r="B42" s="1772" t="s">
        <v>892</v>
      </c>
      <c r="C42" s="1773"/>
      <c r="D42" s="1773"/>
      <c r="E42" s="1773"/>
      <c r="F42" s="1773" t="s">
        <v>864</v>
      </c>
      <c r="G42" s="1773"/>
      <c r="H42" s="1773"/>
      <c r="I42" s="932"/>
      <c r="J42" s="934"/>
      <c r="K42" s="163"/>
    </row>
    <row r="43" spans="1:12" ht="33" customHeight="1" x14ac:dyDescent="0.15">
      <c r="A43" s="550" t="s">
        <v>514</v>
      </c>
      <c r="B43" s="1775" t="s">
        <v>893</v>
      </c>
      <c r="C43" s="1776"/>
      <c r="D43" s="1776"/>
      <c r="E43" s="1777"/>
      <c r="F43" s="1773" t="s">
        <v>864</v>
      </c>
      <c r="G43" s="1773"/>
      <c r="H43" s="1773"/>
      <c r="I43" s="932"/>
      <c r="J43" s="934"/>
      <c r="K43" s="163"/>
    </row>
    <row r="44" spans="1:12" ht="33" customHeight="1" x14ac:dyDescent="0.15">
      <c r="A44" s="550" t="s">
        <v>514</v>
      </c>
      <c r="B44" s="1772" t="s">
        <v>890</v>
      </c>
      <c r="C44" s="1773"/>
      <c r="D44" s="1773"/>
      <c r="E44" s="1773"/>
      <c r="F44" s="1773" t="s">
        <v>864</v>
      </c>
      <c r="G44" s="1773"/>
      <c r="H44" s="1773"/>
      <c r="I44" s="932"/>
      <c r="J44" s="934"/>
      <c r="K44" s="163"/>
    </row>
    <row r="45" spans="1:12" ht="33" customHeight="1" x14ac:dyDescent="0.15">
      <c r="A45" s="549">
        <v>1</v>
      </c>
      <c r="B45" s="1769"/>
      <c r="C45" s="1769"/>
      <c r="D45" s="1769"/>
      <c r="E45" s="1769"/>
      <c r="F45" s="1769"/>
      <c r="G45" s="1769"/>
      <c r="H45" s="1769"/>
      <c r="I45" s="933"/>
      <c r="J45" s="934"/>
      <c r="K45" s="163"/>
    </row>
    <row r="46" spans="1:12" ht="33" customHeight="1" x14ac:dyDescent="0.15">
      <c r="A46" s="549">
        <v>2</v>
      </c>
      <c r="B46" s="1769"/>
      <c r="C46" s="1769"/>
      <c r="D46" s="1769"/>
      <c r="E46" s="1769"/>
      <c r="F46" s="1769"/>
      <c r="G46" s="1769"/>
      <c r="H46" s="1769"/>
      <c r="I46" s="933"/>
      <c r="J46" s="934"/>
      <c r="K46" s="163"/>
    </row>
    <row r="47" spans="1:12" ht="33" customHeight="1" x14ac:dyDescent="0.15">
      <c r="A47" s="549">
        <v>3</v>
      </c>
      <c r="B47" s="1769"/>
      <c r="C47" s="1769"/>
      <c r="D47" s="1769"/>
      <c r="E47" s="1769"/>
      <c r="F47" s="1769"/>
      <c r="G47" s="1769"/>
      <c r="H47" s="1769"/>
      <c r="I47" s="933"/>
      <c r="J47" s="934"/>
      <c r="K47" s="163"/>
    </row>
    <row r="48" spans="1:12" ht="33" customHeight="1" x14ac:dyDescent="0.15">
      <c r="A48" s="549">
        <v>4</v>
      </c>
      <c r="B48" s="1769"/>
      <c r="C48" s="1769"/>
      <c r="D48" s="1769"/>
      <c r="E48" s="1769"/>
      <c r="F48" s="1769"/>
      <c r="G48" s="1769"/>
      <c r="H48" s="1769"/>
      <c r="I48" s="933"/>
      <c r="J48" s="934"/>
      <c r="K48" s="163"/>
    </row>
    <row r="49" spans="1:11" ht="33" customHeight="1" x14ac:dyDescent="0.15">
      <c r="A49" s="549">
        <v>5</v>
      </c>
      <c r="B49" s="1769"/>
      <c r="C49" s="1769"/>
      <c r="D49" s="1769"/>
      <c r="E49" s="1769"/>
      <c r="F49" s="1769"/>
      <c r="G49" s="1769"/>
      <c r="H49" s="1769"/>
      <c r="I49" s="933"/>
      <c r="J49" s="935"/>
      <c r="K49" s="163"/>
    </row>
  </sheetData>
  <mergeCells count="62">
    <mergeCell ref="F14:G14"/>
    <mergeCell ref="F13:G13"/>
    <mergeCell ref="F15:G15"/>
    <mergeCell ref="A1:I1"/>
    <mergeCell ref="A2:H2"/>
    <mergeCell ref="G5:I5"/>
    <mergeCell ref="C8:I8"/>
    <mergeCell ref="C9:I9"/>
    <mergeCell ref="C12:C13"/>
    <mergeCell ref="D12:D13"/>
    <mergeCell ref="E12:E13"/>
    <mergeCell ref="F12:I12"/>
    <mergeCell ref="C11:I11"/>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F16:G16"/>
    <mergeCell ref="F19:G19"/>
    <mergeCell ref="F20:G20"/>
    <mergeCell ref="F21:G21"/>
    <mergeCell ref="F22:G22"/>
    <mergeCell ref="I36:I37"/>
    <mergeCell ref="F40:H40"/>
    <mergeCell ref="B41:E41"/>
    <mergeCell ref="F41:H41"/>
    <mergeCell ref="F23:G23"/>
    <mergeCell ref="B47:E47"/>
    <mergeCell ref="F47:H47"/>
    <mergeCell ref="B48:E48"/>
    <mergeCell ref="F48:H48"/>
    <mergeCell ref="A34:H34"/>
    <mergeCell ref="B44:E44"/>
    <mergeCell ref="F44:H44"/>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printOptions horizontalCentered="1"/>
  <pageMargins left="0.39370078740157483" right="0.39370078740157483" top="0.59055118110236227" bottom="0.59055118110236227" header="0.35433070866141736" footer="0.27559055118110237"/>
  <pageSetup paperSize="9" scale="63" orientation="portrait"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2"/>
  <sheetViews>
    <sheetView showGridLines="0" tabSelected="1" view="pageBreakPreview" zoomScaleNormal="100" zoomScaleSheetLayoutView="100" workbookViewId="0">
      <selection activeCell="F26" sqref="F26"/>
    </sheetView>
  </sheetViews>
  <sheetFormatPr defaultColWidth="8.875" defaultRowHeight="13.5" x14ac:dyDescent="0.15"/>
  <cols>
    <col min="1" max="1" width="25.625" style="3" customWidth="1"/>
    <col min="2" max="2" width="65.625" style="3" customWidth="1"/>
    <col min="3" max="3" width="2.625" style="3" customWidth="1"/>
    <col min="4" max="4" width="80.625" style="73" customWidth="1"/>
    <col min="5" max="16384" width="8.875" style="3"/>
  </cols>
  <sheetData>
    <row r="1" spans="1:4" ht="39.950000000000003" customHeight="1" x14ac:dyDescent="0.15">
      <c r="A1" s="1209" t="s">
        <v>219</v>
      </c>
      <c r="B1" s="1209"/>
    </row>
    <row r="2" spans="1:4" ht="20.100000000000001" customHeight="1" x14ac:dyDescent="0.15"/>
    <row r="3" spans="1:4" ht="39.950000000000003" customHeight="1" x14ac:dyDescent="0.15">
      <c r="A3" s="635" t="s">
        <v>220</v>
      </c>
      <c r="B3" s="179">
        <f>表紙!E2</f>
        <v>0</v>
      </c>
      <c r="D3" s="908" t="s">
        <v>239</v>
      </c>
    </row>
    <row r="4" spans="1:4" ht="20.100000000000001" customHeight="1" thickBot="1" x14ac:dyDescent="0.2">
      <c r="D4" s="169"/>
    </row>
    <row r="5" spans="1:4" ht="39.950000000000003" customHeight="1" thickBot="1" x14ac:dyDescent="0.2">
      <c r="A5" s="636" t="s">
        <v>221</v>
      </c>
      <c r="B5" s="113"/>
      <c r="D5" s="169"/>
    </row>
    <row r="6" spans="1:4" ht="39.950000000000003" customHeight="1" thickBot="1" x14ac:dyDescent="0.2">
      <c r="A6" s="636" t="s">
        <v>222</v>
      </c>
      <c r="B6" s="113"/>
      <c r="D6" s="169"/>
    </row>
    <row r="7" spans="1:4" ht="39.950000000000003" customHeight="1" thickBot="1" x14ac:dyDescent="0.2">
      <c r="A7" s="636" t="s">
        <v>223</v>
      </c>
      <c r="B7" s="894"/>
      <c r="D7" s="169"/>
    </row>
    <row r="8" spans="1:4" ht="39.950000000000003" customHeight="1" thickBot="1" x14ac:dyDescent="0.2">
      <c r="A8" s="636" t="s">
        <v>224</v>
      </c>
      <c r="B8" s="113"/>
      <c r="D8" s="169"/>
    </row>
    <row r="9" spans="1:4" ht="39.950000000000003" customHeight="1" thickBot="1" x14ac:dyDescent="0.2">
      <c r="A9" s="636" t="s">
        <v>225</v>
      </c>
      <c r="B9" s="113"/>
      <c r="D9" s="169"/>
    </row>
    <row r="10" spans="1:4" ht="20.100000000000001" customHeight="1" x14ac:dyDescent="0.15">
      <c r="D10" s="169"/>
    </row>
    <row r="11" spans="1:4" ht="39.950000000000003" customHeight="1" x14ac:dyDescent="0.15">
      <c r="B11" s="637" t="s">
        <v>226</v>
      </c>
      <c r="D11" s="170"/>
    </row>
    <row r="12" spans="1:4" x14ac:dyDescent="0.15">
      <c r="C12" s="207" t="s">
        <v>245</v>
      </c>
    </row>
  </sheetData>
  <sheetProtection sheet="1" objects="1" scenarios="1" formatCells="0" formatColumns="0" formatRows="0" insertHyperlinks="0"/>
  <mergeCells count="1">
    <mergeCell ref="A1:B1"/>
  </mergeCells>
  <phoneticPr fontId="4"/>
  <dataValidations count="3">
    <dataValidation allowBlank="1" showInputMessage="1" showErrorMessage="1" prompt="表紙シートの病院名を反映" sqref="B3"/>
    <dataValidation type="custom" imeMode="disabled" allowBlank="1" showInputMessage="1" showErrorMessage="1" error="半角で入力してください" prompt="半角で入力" sqref="B8:B9">
      <formula1>LEN(B8)=LENB(B8)</formula1>
    </dataValidation>
    <dataValidation type="custom" imeMode="halfAlpha" allowBlank="1" showInputMessage="1" showErrorMessage="1" error="半角で入力してください" prompt="半角で入力" sqref="B7">
      <formula1>LEN(B7)=LENB(B7)</formula1>
    </dataValidation>
  </dataValidations>
  <printOptions horizontalCentered="1"/>
  <pageMargins left="0.39370078740157483" right="0.39370078740157483" top="0.59055118110236227" bottom="0.59055118110236227" header="0.35433070866141736" footer="0.27559055118110237"/>
  <pageSetup paperSize="9" orientation="portrait" r:id="rId1"/>
  <headerFooter>
    <oddHeader>&amp;Rver.2.0</oddHeader>
    <oddFooter>&amp;C&amp;P/&amp;N&amp;R&amp;A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216"/>
  <sheetViews>
    <sheetView showGridLines="0" view="pageBreakPreview" topLeftCell="A199" zoomScale="60" zoomScaleNormal="70" zoomScalePageLayoutView="30" workbookViewId="0">
      <selection activeCell="R204" sqref="R204"/>
    </sheetView>
  </sheetViews>
  <sheetFormatPr defaultColWidth="9" defaultRowHeight="20.100000000000001" customHeight="1" x14ac:dyDescent="0.15"/>
  <cols>
    <col min="1" max="1" width="1.875" style="4" customWidth="1"/>
    <col min="2" max="2" width="3.5" style="4" customWidth="1"/>
    <col min="3" max="3" width="6" style="4" customWidth="1"/>
    <col min="4" max="4" width="2.625" style="4" customWidth="1"/>
    <col min="5" max="5" width="2.875" style="4" customWidth="1"/>
    <col min="6" max="6" width="12.625" style="69" customWidth="1"/>
    <col min="7" max="7" width="33.625" style="70" customWidth="1"/>
    <col min="8" max="8" width="34.375" style="71" customWidth="1"/>
    <col min="9" max="9" width="10.625" style="72" customWidth="1"/>
    <col min="10" max="10" width="5.625" style="73" customWidth="1"/>
    <col min="11" max="11" width="2.375" style="73" customWidth="1"/>
    <col min="12" max="13" width="5.625" style="73" customWidth="1"/>
    <col min="14" max="14" width="7" style="73" customWidth="1"/>
    <col min="15" max="17" width="5.625" style="73" customWidth="1"/>
    <col min="18" max="18" width="10.625" style="72" customWidth="1"/>
    <col min="19" max="19" width="5.625" style="73" customWidth="1"/>
    <col min="20" max="20" width="10.625" style="69" customWidth="1"/>
    <col min="21" max="21" width="7.875" style="73" customWidth="1"/>
    <col min="22" max="22" width="6.5" style="339" customWidth="1"/>
    <col min="23" max="23" width="10.625" style="18" customWidth="1"/>
    <col min="24" max="24" width="2.625" style="10" customWidth="1"/>
    <col min="25" max="25" width="100.625" style="10" customWidth="1"/>
    <col min="26" max="26" width="9" style="10"/>
    <col min="27" max="30" width="9" style="21"/>
    <col min="31" max="16384" width="9" style="25"/>
  </cols>
  <sheetData>
    <row r="1" spans="1:30" ht="17.25" customHeight="1" x14ac:dyDescent="0.15">
      <c r="A1" s="10"/>
      <c r="B1" s="15"/>
      <c r="C1" s="15"/>
      <c r="D1" s="15"/>
      <c r="E1" s="15"/>
      <c r="F1" s="10"/>
      <c r="G1" s="16"/>
      <c r="H1" s="17"/>
      <c r="I1" s="18"/>
      <c r="J1" s="19"/>
      <c r="K1" s="19"/>
      <c r="L1" s="19"/>
      <c r="M1" s="19"/>
      <c r="N1" s="19"/>
      <c r="O1" s="19"/>
      <c r="P1" s="19"/>
      <c r="Q1" s="19"/>
      <c r="R1" s="18"/>
      <c r="S1" s="19"/>
      <c r="T1" s="10"/>
      <c r="U1" s="20"/>
      <c r="V1" s="1210" t="str">
        <f>IF(COUNTIF((W5:W216),"未入力あり"),"※このシートには未入力があります。「未入力あり」の行を確認してください。↓","✔チェック欄に未入力なし")</f>
        <v>※このシートには未入力があります。「未入力あり」の行を確認してください。↓</v>
      </c>
      <c r="W1" s="1210"/>
    </row>
    <row r="2" spans="1:30" ht="28.5" customHeight="1" x14ac:dyDescent="0.15">
      <c r="A2" s="1215" t="s">
        <v>1115</v>
      </c>
      <c r="B2" s="1215"/>
      <c r="C2" s="1215"/>
      <c r="D2" s="1215"/>
      <c r="E2" s="1215"/>
      <c r="F2" s="1215"/>
      <c r="G2" s="1215"/>
      <c r="H2" s="1215"/>
      <c r="I2" s="1215"/>
      <c r="J2" s="1215"/>
      <c r="K2" s="1215"/>
      <c r="L2" s="1215"/>
      <c r="M2" s="1215"/>
      <c r="N2" s="1215"/>
      <c r="O2" s="1215"/>
      <c r="P2" s="1215"/>
      <c r="Q2" s="1215"/>
      <c r="R2" s="1215"/>
      <c r="S2" s="1215"/>
      <c r="T2" s="1215"/>
      <c r="U2" s="1215"/>
      <c r="V2" s="1210"/>
      <c r="W2" s="1210"/>
      <c r="X2" s="176"/>
      <c r="Y2" s="176"/>
    </row>
    <row r="3" spans="1:30" ht="24.95" customHeight="1" x14ac:dyDescent="0.15">
      <c r="A3" s="1216" t="s">
        <v>1128</v>
      </c>
      <c r="B3" s="1216"/>
      <c r="C3" s="1216"/>
      <c r="D3" s="1216"/>
      <c r="E3" s="1216"/>
      <c r="F3" s="1216"/>
      <c r="G3" s="1216"/>
      <c r="H3" s="1216"/>
      <c r="I3" s="1216"/>
      <c r="J3" s="1216"/>
      <c r="K3" s="1216"/>
      <c r="L3" s="1216"/>
      <c r="M3" s="1216"/>
      <c r="N3" s="1216"/>
      <c r="O3" s="1216"/>
      <c r="P3" s="1216"/>
      <c r="Q3" s="1216"/>
      <c r="R3" s="1216"/>
      <c r="S3" s="1216"/>
      <c r="T3" s="1216"/>
      <c r="U3" s="1216"/>
      <c r="V3" s="1210"/>
      <c r="W3" s="1210"/>
      <c r="Y3" s="909" t="s">
        <v>249</v>
      </c>
    </row>
    <row r="4" spans="1:30" ht="9.75" customHeight="1" thickBot="1" x14ac:dyDescent="0.2">
      <c r="A4" s="15"/>
      <c r="B4" s="15"/>
      <c r="C4" s="15"/>
      <c r="D4" s="15"/>
      <c r="E4" s="15"/>
      <c r="F4" s="21"/>
      <c r="G4" s="16"/>
      <c r="H4" s="24"/>
      <c r="I4" s="22"/>
      <c r="J4" s="23"/>
      <c r="K4" s="23"/>
      <c r="L4" s="23"/>
      <c r="M4" s="23"/>
      <c r="N4" s="23"/>
      <c r="O4" s="23"/>
      <c r="P4" s="23"/>
      <c r="Q4" s="23"/>
      <c r="R4" s="22"/>
      <c r="S4" s="23"/>
      <c r="T4" s="21"/>
      <c r="U4" s="23"/>
      <c r="V4" s="1210"/>
      <c r="W4" s="1210"/>
      <c r="Y4" s="910"/>
    </row>
    <row r="5" spans="1:30" ht="20.100000000000001" customHeight="1" thickBot="1" x14ac:dyDescent="0.2">
      <c r="A5" s="25" t="s">
        <v>929</v>
      </c>
      <c r="B5" s="25"/>
      <c r="C5" s="25"/>
      <c r="D5" s="25"/>
      <c r="E5" s="25"/>
      <c r="F5" s="21"/>
      <c r="G5" s="164"/>
      <c r="H5" s="2" t="s">
        <v>260</v>
      </c>
      <c r="I5" s="15"/>
      <c r="J5" s="25" t="s">
        <v>255</v>
      </c>
      <c r="K5" s="306"/>
      <c r="L5" s="306"/>
      <c r="M5" s="15"/>
      <c r="N5" s="906"/>
      <c r="O5" s="899"/>
      <c r="P5" s="4" t="s">
        <v>253</v>
      </c>
      <c r="Q5" s="276"/>
      <c r="R5" s="4" t="s">
        <v>252</v>
      </c>
      <c r="S5" s="276"/>
      <c r="T5" s="15" t="s">
        <v>251</v>
      </c>
      <c r="U5" s="23"/>
      <c r="W5" s="972" t="str">
        <f>IF(OR(G5="",AND(G5&lt;&gt;"新規指定",OR(O5="",Q5="",S5=""))),"未入力あり","✔")</f>
        <v>未入力あり</v>
      </c>
      <c r="Y5" s="910"/>
    </row>
    <row r="6" spans="1:30" ht="20.100000000000001" customHeight="1" x14ac:dyDescent="0.15">
      <c r="A6" s="25"/>
      <c r="B6" s="25"/>
      <c r="C6" s="25"/>
      <c r="D6" s="25"/>
      <c r="E6" s="25"/>
      <c r="F6" s="21"/>
      <c r="G6" s="27"/>
      <c r="H6" s="24"/>
      <c r="I6" s="22"/>
      <c r="J6" s="23" t="s">
        <v>254</v>
      </c>
      <c r="K6" s="23"/>
      <c r="L6" s="23"/>
      <c r="M6" s="23"/>
      <c r="N6" s="23"/>
      <c r="O6" s="23"/>
      <c r="P6" s="23"/>
      <c r="Q6" s="23"/>
      <c r="R6" s="22"/>
      <c r="S6" s="23"/>
      <c r="T6" s="21"/>
      <c r="U6" s="23"/>
      <c r="Y6" s="910"/>
    </row>
    <row r="7" spans="1:30" ht="20.100000000000001" customHeight="1" x14ac:dyDescent="0.15">
      <c r="A7" s="25" t="s">
        <v>930</v>
      </c>
      <c r="B7" s="25"/>
      <c r="C7" s="25"/>
      <c r="D7" s="25"/>
      <c r="E7" s="25"/>
      <c r="F7" s="21"/>
      <c r="G7" s="26"/>
      <c r="H7" s="24"/>
      <c r="I7" s="22"/>
      <c r="J7" s="23"/>
      <c r="K7" s="23"/>
      <c r="L7" s="23"/>
      <c r="M7" s="23"/>
      <c r="N7" s="23"/>
      <c r="O7" s="23"/>
      <c r="P7" s="23"/>
      <c r="Q7" s="23"/>
      <c r="R7" s="22"/>
      <c r="S7" s="23"/>
      <c r="T7" s="22"/>
      <c r="U7" s="289"/>
      <c r="W7" s="15"/>
      <c r="Y7" s="910"/>
    </row>
    <row r="8" spans="1:30" ht="21.75" customHeight="1" x14ac:dyDescent="0.15">
      <c r="A8" s="973" t="s">
        <v>216</v>
      </c>
      <c r="B8" s="974"/>
      <c r="C8" s="974"/>
      <c r="D8" s="974"/>
      <c r="E8" s="974"/>
      <c r="F8" s="975"/>
      <c r="G8" s="976"/>
      <c r="H8" s="1217">
        <v>0</v>
      </c>
      <c r="I8" s="1218"/>
      <c r="J8" s="1218"/>
      <c r="K8" s="1218"/>
      <c r="L8" s="1218"/>
      <c r="M8" s="1218"/>
      <c r="N8" s="1218"/>
      <c r="O8" s="1218"/>
      <c r="P8" s="1218"/>
      <c r="Q8" s="1218"/>
      <c r="R8" s="1218"/>
      <c r="S8" s="1218"/>
      <c r="T8" s="1219"/>
      <c r="U8" s="977"/>
      <c r="V8" s="339">
        <v>8</v>
      </c>
      <c r="Y8" s="911"/>
    </row>
    <row r="9" spans="1:30" ht="18" thickBot="1" x14ac:dyDescent="0.2">
      <c r="A9" s="329"/>
      <c r="B9" s="33"/>
      <c r="C9" s="33"/>
      <c r="D9" s="33"/>
      <c r="E9" s="33"/>
      <c r="F9" s="34"/>
      <c r="G9" s="957"/>
      <c r="H9" s="331"/>
      <c r="I9" s="181"/>
      <c r="J9" s="181"/>
      <c r="K9" s="181"/>
      <c r="L9" s="181"/>
      <c r="M9" s="181"/>
      <c r="N9" s="181"/>
      <c r="O9" s="181"/>
      <c r="P9" s="181"/>
      <c r="Q9" s="181"/>
      <c r="R9" s="181"/>
      <c r="S9" s="181"/>
      <c r="T9" s="332"/>
      <c r="U9" s="330"/>
      <c r="V9" s="339">
        <v>9</v>
      </c>
      <c r="Y9" s="911"/>
    </row>
    <row r="10" spans="1:30" ht="20.100000000000001" customHeight="1" thickBot="1" x14ac:dyDescent="0.2">
      <c r="A10" s="28"/>
      <c r="B10" s="29" t="s">
        <v>1017</v>
      </c>
      <c r="C10" s="29"/>
      <c r="D10" s="29"/>
      <c r="E10" s="29"/>
      <c r="F10" s="30"/>
      <c r="G10" s="354"/>
      <c r="H10" s="1220"/>
      <c r="I10" s="1221"/>
      <c r="J10" s="1221"/>
      <c r="K10" s="1221"/>
      <c r="L10" s="1221"/>
      <c r="M10" s="1221"/>
      <c r="N10" s="1221"/>
      <c r="O10" s="1221"/>
      <c r="P10" s="1221"/>
      <c r="Q10" s="1221"/>
      <c r="R10" s="1221"/>
      <c r="S10" s="1221"/>
      <c r="T10" s="1222"/>
      <c r="U10" s="313"/>
      <c r="V10" s="339">
        <v>10</v>
      </c>
      <c r="W10" s="316"/>
      <c r="Y10" s="911"/>
    </row>
    <row r="11" spans="1:30" ht="20.100000000000001" customHeight="1" x14ac:dyDescent="0.15">
      <c r="A11" s="317" t="s">
        <v>860</v>
      </c>
      <c r="B11" s="29"/>
      <c r="C11" s="29"/>
      <c r="D11" s="29"/>
      <c r="E11" s="29"/>
      <c r="F11" s="30"/>
      <c r="G11" s="354"/>
      <c r="H11" s="322"/>
      <c r="I11" s="322"/>
      <c r="J11" s="322"/>
      <c r="K11" s="322"/>
      <c r="L11" s="322"/>
      <c r="M11" s="322"/>
      <c r="N11" s="322"/>
      <c r="O11" s="322"/>
      <c r="P11" s="322"/>
      <c r="Q11" s="322"/>
      <c r="R11" s="322"/>
      <c r="S11" s="322"/>
      <c r="T11" s="322"/>
      <c r="U11" s="313"/>
      <c r="V11" s="339">
        <v>11</v>
      </c>
      <c r="W11" s="316"/>
      <c r="Y11" s="911"/>
    </row>
    <row r="12" spans="1:30" ht="20.100000000000001" customHeight="1" thickBot="1" x14ac:dyDescent="0.2">
      <c r="A12" s="28" t="s">
        <v>185</v>
      </c>
      <c r="B12" s="29"/>
      <c r="C12" s="29"/>
      <c r="D12" s="29"/>
      <c r="E12" s="29"/>
      <c r="F12" s="30"/>
      <c r="G12" s="354"/>
      <c r="H12" s="318"/>
      <c r="I12" s="45"/>
      <c r="J12" s="45"/>
      <c r="K12" s="45"/>
      <c r="L12" s="45"/>
      <c r="M12" s="45"/>
      <c r="N12" s="45"/>
      <c r="O12" s="45"/>
      <c r="P12" s="45"/>
      <c r="Q12" s="45"/>
      <c r="R12" s="45"/>
      <c r="S12" s="45"/>
      <c r="T12" s="45"/>
      <c r="U12" s="31"/>
      <c r="V12" s="339">
        <v>12</v>
      </c>
      <c r="Y12" s="911"/>
      <c r="Z12" s="1225"/>
    </row>
    <row r="13" spans="1:30" s="21" customFormat="1" ht="20.100000000000001" customHeight="1" thickBot="1" x14ac:dyDescent="0.2">
      <c r="A13" s="28"/>
      <c r="B13" s="29" t="s">
        <v>116</v>
      </c>
      <c r="C13" s="29"/>
      <c r="D13" s="29"/>
      <c r="E13" s="29"/>
      <c r="F13" s="30"/>
      <c r="G13" s="49" t="s">
        <v>1018</v>
      </c>
      <c r="H13" s="285"/>
      <c r="I13" s="638"/>
      <c r="J13" s="638"/>
      <c r="K13" s="638"/>
      <c r="L13" s="638"/>
      <c r="M13" s="638"/>
      <c r="N13" s="638"/>
      <c r="O13" s="638"/>
      <c r="P13" s="638"/>
      <c r="Q13" s="638"/>
      <c r="R13" s="638"/>
      <c r="S13" s="638"/>
      <c r="T13" s="638"/>
      <c r="U13" s="31"/>
      <c r="V13" s="339">
        <v>13</v>
      </c>
      <c r="W13" s="316"/>
      <c r="X13" s="10"/>
      <c r="Y13" s="911"/>
      <c r="Z13" s="1225"/>
    </row>
    <row r="14" spans="1:30" s="21" customFormat="1" ht="20.100000000000001" customHeight="1" thickBot="1" x14ac:dyDescent="0.2">
      <c r="A14" s="28"/>
      <c r="B14" s="32" t="s">
        <v>156</v>
      </c>
      <c r="C14" s="354"/>
      <c r="D14" s="354"/>
      <c r="E14" s="354"/>
      <c r="F14" s="30"/>
      <c r="G14" s="319"/>
      <c r="H14" s="277"/>
      <c r="I14" s="1226"/>
      <c r="J14" s="1227"/>
      <c r="K14" s="1227"/>
      <c r="L14" s="1227"/>
      <c r="M14" s="1227"/>
      <c r="N14" s="1227"/>
      <c r="O14" s="1227"/>
      <c r="P14" s="1227"/>
      <c r="Q14" s="1227"/>
      <c r="R14" s="1227"/>
      <c r="S14" s="1227"/>
      <c r="T14" s="1228"/>
      <c r="U14" s="31"/>
      <c r="V14" s="339">
        <v>14</v>
      </c>
      <c r="W14" s="316"/>
      <c r="X14" s="10"/>
      <c r="Y14" s="911"/>
      <c r="Z14" s="1225"/>
    </row>
    <row r="15" spans="1:30" ht="21" customHeight="1" thickBot="1" x14ac:dyDescent="0.2">
      <c r="A15" s="329"/>
      <c r="B15" s="333" t="s">
        <v>272</v>
      </c>
      <c r="C15" s="957"/>
      <c r="D15" s="957"/>
      <c r="E15" s="957"/>
      <c r="F15" s="34"/>
      <c r="G15" s="334"/>
      <c r="H15" s="110"/>
      <c r="I15" s="1220"/>
      <c r="J15" s="1221"/>
      <c r="K15" s="1221"/>
      <c r="L15" s="1221"/>
      <c r="M15" s="1221"/>
      <c r="N15" s="1221"/>
      <c r="O15" s="1221"/>
      <c r="P15" s="1221"/>
      <c r="Q15" s="1221"/>
      <c r="R15" s="1221"/>
      <c r="S15" s="1221"/>
      <c r="T15" s="1222"/>
      <c r="U15" s="335"/>
      <c r="V15" s="339">
        <v>15</v>
      </c>
      <c r="W15" s="316"/>
      <c r="Y15" s="911"/>
      <c r="Z15" s="1225"/>
      <c r="AA15" s="25"/>
      <c r="AB15" s="25"/>
      <c r="AC15" s="25"/>
      <c r="AD15" s="25"/>
    </row>
    <row r="16" spans="1:30" ht="20.100000000000001" customHeight="1" thickBot="1" x14ac:dyDescent="0.2">
      <c r="A16" s="28"/>
      <c r="B16" s="32" t="s">
        <v>55</v>
      </c>
      <c r="C16" s="354"/>
      <c r="D16" s="354"/>
      <c r="E16" s="354"/>
      <c r="F16" s="30"/>
      <c r="G16" s="354"/>
      <c r="H16" s="1229"/>
      <c r="I16" s="1230"/>
      <c r="J16" s="1230"/>
      <c r="K16" s="1230"/>
      <c r="L16" s="1230"/>
      <c r="M16" s="1230"/>
      <c r="N16" s="1230"/>
      <c r="O16" s="1230"/>
      <c r="P16" s="1230"/>
      <c r="Q16" s="1230"/>
      <c r="R16" s="1230"/>
      <c r="S16" s="1230"/>
      <c r="T16" s="1231"/>
      <c r="U16" s="31"/>
      <c r="V16" s="339">
        <v>16</v>
      </c>
      <c r="W16" s="316"/>
      <c r="Y16" s="911"/>
      <c r="Z16" s="1225"/>
      <c r="AA16" s="25"/>
      <c r="AB16" s="25"/>
      <c r="AC16" s="25"/>
      <c r="AD16" s="25"/>
    </row>
    <row r="17" spans="1:30" ht="20.100000000000001" customHeight="1" thickBot="1" x14ac:dyDescent="0.2">
      <c r="A17" s="28"/>
      <c r="B17" s="32" t="s">
        <v>96</v>
      </c>
      <c r="C17" s="354"/>
      <c r="D17" s="354"/>
      <c r="E17" s="354"/>
      <c r="F17" s="30"/>
      <c r="G17" s="354"/>
      <c r="H17" s="1229"/>
      <c r="I17" s="1230"/>
      <c r="J17" s="1230"/>
      <c r="K17" s="1230"/>
      <c r="L17" s="1230"/>
      <c r="M17" s="1230"/>
      <c r="N17" s="1230"/>
      <c r="O17" s="1230"/>
      <c r="P17" s="1230"/>
      <c r="Q17" s="1230"/>
      <c r="R17" s="1230"/>
      <c r="S17" s="1230"/>
      <c r="T17" s="1231"/>
      <c r="U17" s="31"/>
      <c r="V17" s="339">
        <v>17</v>
      </c>
      <c r="W17" s="22"/>
      <c r="Y17" s="911"/>
      <c r="Z17" s="1225"/>
      <c r="AA17" s="25"/>
      <c r="AB17" s="25"/>
      <c r="AC17" s="25"/>
      <c r="AD17" s="25"/>
    </row>
    <row r="18" spans="1:30" ht="20.100000000000001" customHeight="1" thickBot="1" x14ac:dyDescent="0.2">
      <c r="A18" s="28"/>
      <c r="B18" s="32" t="s">
        <v>97</v>
      </c>
      <c r="C18" s="354"/>
      <c r="D18" s="354"/>
      <c r="E18" s="354"/>
      <c r="F18" s="30"/>
      <c r="G18" s="354"/>
      <c r="H18" s="1229"/>
      <c r="I18" s="1230"/>
      <c r="J18" s="1230"/>
      <c r="K18" s="1230"/>
      <c r="L18" s="1230"/>
      <c r="M18" s="1230"/>
      <c r="N18" s="1230"/>
      <c r="O18" s="1230"/>
      <c r="P18" s="1230"/>
      <c r="Q18" s="1230"/>
      <c r="R18" s="1230"/>
      <c r="S18" s="1230"/>
      <c r="T18" s="1231"/>
      <c r="U18" s="31"/>
      <c r="V18" s="339">
        <v>18</v>
      </c>
      <c r="W18" s="22"/>
      <c r="Y18" s="911"/>
      <c r="Z18" s="1225"/>
      <c r="AA18" s="25"/>
      <c r="AB18" s="25"/>
      <c r="AC18" s="25"/>
      <c r="AD18" s="25"/>
    </row>
    <row r="19" spans="1:30" ht="20.100000000000001" customHeight="1" thickBot="1" x14ac:dyDescent="0.2">
      <c r="A19" s="28"/>
      <c r="B19" s="32" t="s">
        <v>1019</v>
      </c>
      <c r="C19" s="354"/>
      <c r="D19" s="354"/>
      <c r="E19" s="354"/>
      <c r="F19" s="30"/>
      <c r="G19" s="354"/>
      <c r="H19" s="1229"/>
      <c r="I19" s="1230"/>
      <c r="J19" s="1230"/>
      <c r="K19" s="1230"/>
      <c r="L19" s="1230"/>
      <c r="M19" s="1230"/>
      <c r="N19" s="1230"/>
      <c r="O19" s="1230"/>
      <c r="P19" s="1230"/>
      <c r="Q19" s="1230"/>
      <c r="R19" s="1230"/>
      <c r="S19" s="1230"/>
      <c r="T19" s="1231"/>
      <c r="U19" s="31"/>
      <c r="V19" s="339">
        <v>19</v>
      </c>
      <c r="W19" s="22"/>
      <c r="Y19" s="911"/>
      <c r="Z19" s="1225"/>
      <c r="AA19" s="25"/>
      <c r="AB19" s="25"/>
      <c r="AC19" s="25"/>
      <c r="AD19" s="25"/>
    </row>
    <row r="20" spans="1:30" ht="20.100000000000001" customHeight="1" thickBot="1" x14ac:dyDescent="0.2">
      <c r="A20" s="28"/>
      <c r="B20" s="29" t="s">
        <v>108</v>
      </c>
      <c r="C20" s="29"/>
      <c r="D20" s="29"/>
      <c r="E20" s="29"/>
      <c r="F20" s="30"/>
      <c r="G20" s="354"/>
      <c r="H20" s="1232"/>
      <c r="I20" s="1233"/>
      <c r="J20" s="1233"/>
      <c r="K20" s="1233"/>
      <c r="L20" s="1233"/>
      <c r="M20" s="1233"/>
      <c r="N20" s="1233"/>
      <c r="O20" s="1233"/>
      <c r="P20" s="1233"/>
      <c r="Q20" s="1233"/>
      <c r="R20" s="1233"/>
      <c r="S20" s="1233"/>
      <c r="T20" s="1234"/>
      <c r="U20" s="31"/>
      <c r="V20" s="339">
        <v>20</v>
      </c>
      <c r="W20" s="316"/>
      <c r="Y20" s="911"/>
      <c r="Z20" s="1225"/>
      <c r="AA20" s="25"/>
      <c r="AB20" s="25"/>
      <c r="AC20" s="25"/>
      <c r="AD20" s="25"/>
    </row>
    <row r="21" spans="1:30" ht="20.100000000000001" customHeight="1" x14ac:dyDescent="0.15">
      <c r="A21" s="317" t="s">
        <v>861</v>
      </c>
      <c r="B21" s="29"/>
      <c r="C21" s="29"/>
      <c r="D21" s="29"/>
      <c r="E21" s="29"/>
      <c r="F21" s="30"/>
      <c r="G21" s="354"/>
      <c r="H21" s="40"/>
      <c r="I21" s="41"/>
      <c r="J21" s="40"/>
      <c r="K21" s="40"/>
      <c r="L21" s="40"/>
      <c r="M21" s="40"/>
      <c r="N21" s="40"/>
      <c r="O21" s="40"/>
      <c r="P21" s="40"/>
      <c r="Q21" s="40"/>
      <c r="R21" s="41"/>
      <c r="S21" s="42"/>
      <c r="T21" s="42"/>
      <c r="U21" s="35"/>
      <c r="V21" s="339">
        <v>21</v>
      </c>
      <c r="Y21" s="911"/>
      <c r="Z21" s="1225"/>
      <c r="AA21" s="25"/>
      <c r="AB21" s="25"/>
      <c r="AC21" s="25"/>
      <c r="AD21" s="25"/>
    </row>
    <row r="22" spans="1:30" ht="27" customHeight="1" x14ac:dyDescent="0.15">
      <c r="A22" s="28" t="s">
        <v>1020</v>
      </c>
      <c r="B22" s="29"/>
      <c r="C22" s="29"/>
      <c r="D22" s="29"/>
      <c r="E22" s="29"/>
      <c r="F22" s="32"/>
      <c r="G22" s="354"/>
      <c r="H22" s="315"/>
      <c r="I22" s="43"/>
      <c r="J22" s="29"/>
      <c r="K22" s="29"/>
      <c r="L22" s="29"/>
      <c r="M22" s="29"/>
      <c r="N22" s="29"/>
      <c r="O22" s="29"/>
      <c r="P22" s="29"/>
      <c r="Q22" s="29"/>
      <c r="R22" s="43"/>
      <c r="S22" s="29"/>
      <c r="T22" s="29"/>
      <c r="U22" s="36"/>
      <c r="V22" s="339">
        <v>22</v>
      </c>
      <c r="Y22" s="911"/>
      <c r="AA22" s="25"/>
      <c r="AB22" s="25"/>
      <c r="AC22" s="25"/>
      <c r="AD22" s="25"/>
    </row>
    <row r="23" spans="1:30" ht="18" thickBot="1" x14ac:dyDescent="0.2">
      <c r="A23" s="28"/>
      <c r="B23" s="32" t="s">
        <v>93</v>
      </c>
      <c r="C23" s="29"/>
      <c r="D23" s="29"/>
      <c r="E23" s="29"/>
      <c r="F23" s="32"/>
      <c r="G23" s="354"/>
      <c r="H23" s="315"/>
      <c r="I23" s="44"/>
      <c r="J23" s="12"/>
      <c r="K23" s="12"/>
      <c r="L23" s="12"/>
      <c r="M23" s="12"/>
      <c r="N23" s="12"/>
      <c r="O23" s="12"/>
      <c r="P23" s="12"/>
      <c r="Q23" s="12"/>
      <c r="R23" s="44"/>
      <c r="S23" s="12"/>
      <c r="T23" s="315"/>
      <c r="U23" s="35"/>
      <c r="V23" s="339">
        <v>23</v>
      </c>
      <c r="Y23" s="911"/>
      <c r="AA23" s="25"/>
      <c r="AB23" s="25"/>
      <c r="AC23" s="25"/>
      <c r="AD23" s="25"/>
    </row>
    <row r="24" spans="1:30" ht="20.100000000000001" customHeight="1" thickBot="1" x14ac:dyDescent="0.2">
      <c r="A24" s="28"/>
      <c r="B24" s="29"/>
      <c r="C24" s="29" t="s">
        <v>182</v>
      </c>
      <c r="D24" s="354"/>
      <c r="E24" s="29"/>
      <c r="F24" s="45"/>
      <c r="G24" s="354"/>
      <c r="H24" s="315"/>
      <c r="I24" s="46"/>
      <c r="J24" s="12"/>
      <c r="K24" s="12"/>
      <c r="L24" s="12"/>
      <c r="M24" s="12"/>
      <c r="N24" s="12"/>
      <c r="O24" s="12"/>
      <c r="P24" s="12"/>
      <c r="Q24" s="12"/>
      <c r="R24" s="6"/>
      <c r="S24" s="30" t="s">
        <v>187</v>
      </c>
      <c r="T24" s="315"/>
      <c r="U24" s="35"/>
      <c r="V24" s="339">
        <v>24</v>
      </c>
      <c r="W24" s="972" t="str">
        <f>IF(R24="","未入力あり","✔")</f>
        <v>未入力あり</v>
      </c>
      <c r="Y24" s="911"/>
      <c r="AA24" s="25"/>
      <c r="AB24" s="25"/>
      <c r="AC24" s="25"/>
      <c r="AD24" s="25"/>
    </row>
    <row r="25" spans="1:30" ht="20.100000000000001" customHeight="1" thickBot="1" x14ac:dyDescent="0.2">
      <c r="A25" s="28"/>
      <c r="B25" s="45"/>
      <c r="C25" s="32" t="s">
        <v>98</v>
      </c>
      <c r="D25" s="354"/>
      <c r="E25" s="29"/>
      <c r="F25" s="45"/>
      <c r="G25" s="354"/>
      <c r="H25" s="315"/>
      <c r="I25" s="46"/>
      <c r="J25" s="12"/>
      <c r="K25" s="12"/>
      <c r="L25" s="12"/>
      <c r="M25" s="12"/>
      <c r="N25" s="12"/>
      <c r="O25" s="12"/>
      <c r="P25" s="12"/>
      <c r="Q25" s="12"/>
      <c r="R25" s="6"/>
      <c r="S25" s="30" t="s">
        <v>187</v>
      </c>
      <c r="T25" s="315"/>
      <c r="U25" s="35"/>
      <c r="V25" s="339">
        <v>25</v>
      </c>
      <c r="W25" s="972" t="str">
        <f>IF(R25="","未入力あり","✔")</f>
        <v>未入力あり</v>
      </c>
      <c r="Y25" s="911"/>
      <c r="AA25" s="25"/>
      <c r="AB25" s="25"/>
      <c r="AC25" s="25"/>
      <c r="AD25" s="25"/>
    </row>
    <row r="26" spans="1:30" ht="20.100000000000001" customHeight="1" thickBot="1" x14ac:dyDescent="0.2">
      <c r="A26" s="28"/>
      <c r="B26" s="45"/>
      <c r="C26" s="32" t="s">
        <v>99</v>
      </c>
      <c r="D26" s="354"/>
      <c r="E26" s="29"/>
      <c r="F26" s="45"/>
      <c r="G26" s="354"/>
      <c r="H26" s="315"/>
      <c r="I26" s="46"/>
      <c r="J26" s="12"/>
      <c r="K26" s="12"/>
      <c r="L26" s="12"/>
      <c r="M26" s="12"/>
      <c r="N26" s="12"/>
      <c r="O26" s="12"/>
      <c r="P26" s="12"/>
      <c r="Q26" s="12"/>
      <c r="R26" s="6"/>
      <c r="S26" s="30" t="s">
        <v>187</v>
      </c>
      <c r="T26" s="315"/>
      <c r="U26" s="35"/>
      <c r="V26" s="339">
        <v>26</v>
      </c>
      <c r="W26" s="972" t="str">
        <f>IF(R26="","未入力あり","✔")</f>
        <v>未入力あり</v>
      </c>
      <c r="Y26" s="911"/>
      <c r="AA26" s="25"/>
      <c r="AB26" s="25"/>
      <c r="AC26" s="25"/>
      <c r="AD26" s="25"/>
    </row>
    <row r="27" spans="1:30" ht="20.100000000000001" customHeight="1" thickBot="1" x14ac:dyDescent="0.2">
      <c r="A27" s="28"/>
      <c r="B27" s="29"/>
      <c r="C27" s="29" t="s">
        <v>100</v>
      </c>
      <c r="D27" s="29"/>
      <c r="E27" s="29"/>
      <c r="F27" s="45"/>
      <c r="G27" s="354"/>
      <c r="H27" s="315"/>
      <c r="I27" s="46"/>
      <c r="J27" s="12"/>
      <c r="K27" s="12"/>
      <c r="L27" s="12"/>
      <c r="M27" s="12"/>
      <c r="N27" s="12"/>
      <c r="O27" s="12"/>
      <c r="P27" s="12"/>
      <c r="Q27" s="12"/>
      <c r="R27" s="6"/>
      <c r="S27" s="30" t="s">
        <v>187</v>
      </c>
      <c r="T27" s="315"/>
      <c r="U27" s="35"/>
      <c r="V27" s="339">
        <v>27</v>
      </c>
      <c r="W27" s="972" t="str">
        <f>IF(R27="","未入力あり","✔")</f>
        <v>未入力あり</v>
      </c>
      <c r="X27" s="21"/>
      <c r="Y27" s="911"/>
      <c r="AA27" s="25"/>
      <c r="AB27" s="25"/>
      <c r="AC27" s="25"/>
      <c r="AD27" s="25"/>
    </row>
    <row r="28" spans="1:30" ht="20.100000000000001" customHeight="1" thickBot="1" x14ac:dyDescent="0.2">
      <c r="A28" s="28"/>
      <c r="B28" s="30"/>
      <c r="C28" s="958"/>
      <c r="D28" s="956"/>
      <c r="E28" s="956"/>
      <c r="F28" s="959"/>
      <c r="G28" s="956"/>
      <c r="H28" s="315"/>
      <c r="I28" s="46"/>
      <c r="J28" s="12"/>
      <c r="K28" s="12"/>
      <c r="L28" s="12"/>
      <c r="M28" s="12"/>
      <c r="N28" s="12"/>
      <c r="O28" s="12"/>
      <c r="P28" s="12"/>
      <c r="Q28" s="12"/>
      <c r="R28" s="48"/>
      <c r="S28" s="30"/>
      <c r="T28" s="315"/>
      <c r="U28" s="35"/>
      <c r="V28" s="339">
        <v>28</v>
      </c>
      <c r="Y28" s="911"/>
      <c r="AA28" s="25"/>
      <c r="AB28" s="25"/>
      <c r="AC28" s="25"/>
      <c r="AD28" s="25"/>
    </row>
    <row r="29" spans="1:30" ht="47.25" customHeight="1" thickBot="1" x14ac:dyDescent="0.2">
      <c r="A29" s="28" t="s">
        <v>1021</v>
      </c>
      <c r="B29" s="29"/>
      <c r="C29" s="29"/>
      <c r="D29" s="29"/>
      <c r="E29" s="29"/>
      <c r="F29" s="30"/>
      <c r="G29" s="354"/>
      <c r="H29" s="354"/>
      <c r="I29" s="354"/>
      <c r="J29" s="354"/>
      <c r="K29" s="265"/>
      <c r="L29" s="265"/>
      <c r="M29" s="265"/>
      <c r="N29" s="265"/>
      <c r="O29" s="265"/>
      <c r="P29" s="265"/>
      <c r="Q29" s="266" t="s">
        <v>273</v>
      </c>
      <c r="R29" s="6"/>
      <c r="S29" s="30" t="s">
        <v>233</v>
      </c>
      <c r="T29" s="30"/>
      <c r="U29" s="35"/>
      <c r="V29" s="339">
        <v>29</v>
      </c>
      <c r="W29" s="972" t="str">
        <f>IF(R29="","未入力あり","✔")</f>
        <v>未入力あり</v>
      </c>
      <c r="Y29" s="911"/>
      <c r="Z29" s="25"/>
      <c r="AA29" s="25"/>
      <c r="AB29" s="25"/>
      <c r="AC29" s="25"/>
      <c r="AD29" s="25"/>
    </row>
    <row r="30" spans="1:30" ht="90" customHeight="1" x14ac:dyDescent="0.15">
      <c r="A30" s="28"/>
      <c r="B30" s="45"/>
      <c r="C30" s="32"/>
      <c r="D30" s="1223" t="s">
        <v>218</v>
      </c>
      <c r="E30" s="1224"/>
      <c r="F30" s="1224"/>
      <c r="G30" s="1224"/>
      <c r="H30" s="1224"/>
      <c r="I30" s="1224"/>
      <c r="J30" s="1224"/>
      <c r="K30" s="1224"/>
      <c r="L30" s="1224"/>
      <c r="M30" s="1224"/>
      <c r="N30" s="1224"/>
      <c r="O30" s="1224"/>
      <c r="P30" s="1224"/>
      <c r="Q30" s="1224"/>
      <c r="R30" s="1224"/>
      <c r="S30" s="1224"/>
      <c r="T30" s="1224"/>
      <c r="U30" s="35"/>
      <c r="V30" s="339">
        <v>30</v>
      </c>
      <c r="Y30" s="911"/>
      <c r="Z30" s="25"/>
      <c r="AA30" s="25"/>
      <c r="AB30" s="25"/>
      <c r="AC30" s="25"/>
      <c r="AD30" s="25"/>
    </row>
    <row r="31" spans="1:30" ht="20.100000000000001" customHeight="1" x14ac:dyDescent="0.15">
      <c r="A31" s="28"/>
      <c r="B31" s="29"/>
      <c r="C31" s="29"/>
      <c r="D31" s="29"/>
      <c r="E31" s="29"/>
      <c r="F31" s="30"/>
      <c r="G31" s="354"/>
      <c r="H31" s="315"/>
      <c r="I31" s="46"/>
      <c r="J31" s="12"/>
      <c r="K31" s="12"/>
      <c r="L31" s="12"/>
      <c r="M31" s="12"/>
      <c r="N31" s="12"/>
      <c r="O31" s="12"/>
      <c r="P31" s="12"/>
      <c r="Q31" s="12"/>
      <c r="R31" s="46"/>
      <c r="S31" s="12"/>
      <c r="T31" s="30"/>
      <c r="U31" s="35"/>
      <c r="V31" s="339">
        <v>31</v>
      </c>
      <c r="Y31" s="911"/>
      <c r="Z31" s="25"/>
      <c r="AA31" s="25"/>
      <c r="AB31" s="25"/>
      <c r="AC31" s="25"/>
      <c r="AD31" s="25"/>
    </row>
    <row r="32" spans="1:30" ht="20.100000000000001" customHeight="1" x14ac:dyDescent="0.15">
      <c r="A32" s="28"/>
      <c r="B32" s="29" t="s">
        <v>274</v>
      </c>
      <c r="C32" s="29"/>
      <c r="D32" s="29"/>
      <c r="E32" s="29"/>
      <c r="F32" s="30"/>
      <c r="G32" s="354"/>
      <c r="H32" s="315"/>
      <c r="I32" s="46"/>
      <c r="J32" s="12"/>
      <c r="K32" s="12"/>
      <c r="L32" s="12"/>
      <c r="M32" s="12"/>
      <c r="N32" s="12"/>
      <c r="O32" s="12"/>
      <c r="P32" s="12"/>
      <c r="Q32" s="12"/>
      <c r="R32" s="46"/>
      <c r="S32" s="12"/>
      <c r="T32" s="30"/>
      <c r="U32" s="35"/>
      <c r="V32" s="339">
        <v>32</v>
      </c>
      <c r="Y32" s="911"/>
      <c r="Z32" s="25"/>
      <c r="AA32" s="25"/>
      <c r="AB32" s="25"/>
      <c r="AC32" s="25"/>
      <c r="AD32" s="25"/>
    </row>
    <row r="33" spans="1:30" ht="21.75" customHeight="1" x14ac:dyDescent="0.15">
      <c r="A33" s="28"/>
      <c r="B33" s="45"/>
      <c r="C33" s="32"/>
      <c r="D33" s="32" t="s">
        <v>237</v>
      </c>
      <c r="E33" s="39"/>
      <c r="F33" s="39"/>
      <c r="G33" s="39"/>
      <c r="H33" s="39"/>
      <c r="I33" s="46" t="s">
        <v>275</v>
      </c>
      <c r="J33" s="44"/>
      <c r="K33" s="44"/>
      <c r="L33" s="44"/>
      <c r="M33" s="44"/>
      <c r="N33" s="44"/>
      <c r="O33" s="44"/>
      <c r="P33" s="44"/>
      <c r="Q33" s="44"/>
      <c r="R33" s="44" t="s">
        <v>1022</v>
      </c>
      <c r="S33" s="314"/>
      <c r="T33" s="314"/>
      <c r="U33" s="35"/>
      <c r="V33" s="339">
        <v>33</v>
      </c>
      <c r="Y33" s="911"/>
      <c r="Z33" s="25"/>
      <c r="AA33" s="25"/>
      <c r="AB33" s="25"/>
      <c r="AC33" s="25"/>
      <c r="AD33" s="25"/>
    </row>
    <row r="34" spans="1:30" ht="21.75" customHeight="1" thickBot="1" x14ac:dyDescent="0.2">
      <c r="A34" s="28"/>
      <c r="B34" s="45"/>
      <c r="C34" s="32"/>
      <c r="D34" s="354"/>
      <c r="E34" s="314"/>
      <c r="F34" s="314"/>
      <c r="G34" s="314"/>
      <c r="H34" s="314"/>
      <c r="I34" s="53" t="s">
        <v>276</v>
      </c>
      <c r="J34" s="45"/>
      <c r="K34" s="315"/>
      <c r="L34" s="315"/>
      <c r="M34" s="315"/>
      <c r="N34" s="315"/>
      <c r="O34" s="315"/>
      <c r="P34" s="315"/>
      <c r="Q34" s="315"/>
      <c r="R34" s="309"/>
      <c r="S34" s="314"/>
      <c r="T34" s="314"/>
      <c r="U34" s="35"/>
      <c r="V34" s="339">
        <v>34</v>
      </c>
      <c r="Y34" s="911"/>
      <c r="Z34" s="25"/>
      <c r="AA34" s="25"/>
      <c r="AB34" s="25"/>
      <c r="AC34" s="25"/>
      <c r="AD34" s="25"/>
    </row>
    <row r="35" spans="1:30" ht="20.100000000000001" customHeight="1" thickBot="1" x14ac:dyDescent="0.2">
      <c r="A35" s="28"/>
      <c r="B35" s="29"/>
      <c r="C35" s="32" t="s">
        <v>102</v>
      </c>
      <c r="D35" s="29"/>
      <c r="E35" s="29"/>
      <c r="F35" s="30"/>
      <c r="G35" s="354"/>
      <c r="H35" s="315"/>
      <c r="I35" s="263"/>
      <c r="J35" s="30" t="s">
        <v>233</v>
      </c>
      <c r="K35" s="30"/>
      <c r="L35" s="30"/>
      <c r="M35" s="30"/>
      <c r="N35" s="30"/>
      <c r="O35" s="30"/>
      <c r="P35" s="30"/>
      <c r="Q35" s="30"/>
      <c r="R35" s="6"/>
      <c r="S35" s="30" t="s">
        <v>233</v>
      </c>
      <c r="T35" s="30"/>
      <c r="U35" s="35"/>
      <c r="V35" s="339">
        <v>35</v>
      </c>
      <c r="W35" s="972" t="str">
        <f>IF(AND(I35="",R35=""),"未入力あり","✔")</f>
        <v>未入力あり</v>
      </c>
      <c r="Y35" s="912"/>
      <c r="Z35" s="25"/>
      <c r="AA35" s="25"/>
      <c r="AB35" s="25"/>
      <c r="AC35" s="25"/>
      <c r="AD35" s="25"/>
    </row>
    <row r="36" spans="1:30" ht="20.100000000000001" customHeight="1" thickBot="1" x14ac:dyDescent="0.2">
      <c r="A36" s="28"/>
      <c r="B36" s="29"/>
      <c r="C36" s="32" t="s">
        <v>188</v>
      </c>
      <c r="D36" s="29"/>
      <c r="E36" s="29"/>
      <c r="F36" s="30"/>
      <c r="G36" s="354"/>
      <c r="H36" s="315"/>
      <c r="I36" s="263"/>
      <c r="J36" s="30" t="s">
        <v>233</v>
      </c>
      <c r="K36" s="30"/>
      <c r="L36" s="30"/>
      <c r="M36" s="30"/>
      <c r="N36" s="30"/>
      <c r="O36" s="30"/>
      <c r="P36" s="30"/>
      <c r="Q36" s="30"/>
      <c r="R36" s="6"/>
      <c r="S36" s="30" t="s">
        <v>233</v>
      </c>
      <c r="T36" s="30"/>
      <c r="U36" s="35"/>
      <c r="V36" s="339">
        <v>36</v>
      </c>
      <c r="W36" s="972" t="str">
        <f t="shared" ref="W36:W58" si="0">IF(AND(I36="",R36=""),"未入力あり","✔")</f>
        <v>未入力あり</v>
      </c>
      <c r="Y36" s="911"/>
      <c r="Z36" s="25"/>
      <c r="AA36" s="25"/>
      <c r="AB36" s="25"/>
      <c r="AC36" s="25"/>
      <c r="AD36" s="25"/>
    </row>
    <row r="37" spans="1:30" ht="20.100000000000001" customHeight="1" thickBot="1" x14ac:dyDescent="0.2">
      <c r="A37" s="28"/>
      <c r="B37" s="29"/>
      <c r="C37" s="32" t="s">
        <v>190</v>
      </c>
      <c r="D37" s="29"/>
      <c r="E37" s="29"/>
      <c r="F37" s="30"/>
      <c r="G37" s="354"/>
      <c r="H37" s="315"/>
      <c r="I37" s="263"/>
      <c r="J37" s="30" t="s">
        <v>233</v>
      </c>
      <c r="K37" s="30"/>
      <c r="L37" s="30"/>
      <c r="M37" s="30"/>
      <c r="N37" s="30"/>
      <c r="O37" s="30"/>
      <c r="P37" s="30"/>
      <c r="Q37" s="30"/>
      <c r="R37" s="6"/>
      <c r="S37" s="30" t="s">
        <v>233</v>
      </c>
      <c r="T37" s="30"/>
      <c r="U37" s="35"/>
      <c r="V37" s="339">
        <v>37</v>
      </c>
      <c r="W37" s="972" t="str">
        <f t="shared" si="0"/>
        <v>未入力あり</v>
      </c>
      <c r="Y37" s="911"/>
      <c r="Z37" s="25"/>
      <c r="AA37" s="25"/>
      <c r="AB37" s="25"/>
      <c r="AC37" s="25"/>
      <c r="AD37" s="25"/>
    </row>
    <row r="38" spans="1:30" ht="20.100000000000001" customHeight="1" thickBot="1" x14ac:dyDescent="0.2">
      <c r="A38" s="28"/>
      <c r="B38" s="29"/>
      <c r="C38" s="32" t="s">
        <v>191</v>
      </c>
      <c r="D38" s="29"/>
      <c r="E38" s="29"/>
      <c r="F38" s="30"/>
      <c r="G38" s="354"/>
      <c r="H38" s="315"/>
      <c r="I38" s="263"/>
      <c r="J38" s="30" t="s">
        <v>233</v>
      </c>
      <c r="K38" s="30"/>
      <c r="L38" s="30"/>
      <c r="M38" s="30"/>
      <c r="N38" s="30"/>
      <c r="O38" s="30"/>
      <c r="P38" s="30"/>
      <c r="Q38" s="30"/>
      <c r="R38" s="6"/>
      <c r="S38" s="30" t="s">
        <v>233</v>
      </c>
      <c r="T38" s="30"/>
      <c r="U38" s="35"/>
      <c r="V38" s="339">
        <v>38</v>
      </c>
      <c r="W38" s="972" t="str">
        <f t="shared" si="0"/>
        <v>未入力あり</v>
      </c>
      <c r="Y38" s="911"/>
      <c r="Z38" s="25"/>
      <c r="AA38" s="25"/>
      <c r="AB38" s="25"/>
      <c r="AC38" s="25"/>
      <c r="AD38" s="25"/>
    </row>
    <row r="39" spans="1:30" ht="20.100000000000001" customHeight="1" thickBot="1" x14ac:dyDescent="0.2">
      <c r="A39" s="28"/>
      <c r="B39" s="29"/>
      <c r="C39" s="32" t="s">
        <v>201</v>
      </c>
      <c r="D39" s="29"/>
      <c r="E39" s="29"/>
      <c r="F39" s="30"/>
      <c r="G39" s="354"/>
      <c r="H39" s="315"/>
      <c r="I39" s="263"/>
      <c r="J39" s="30" t="s">
        <v>233</v>
      </c>
      <c r="K39" s="30"/>
      <c r="L39" s="30"/>
      <c r="M39" s="30"/>
      <c r="N39" s="30"/>
      <c r="O39" s="30"/>
      <c r="P39" s="30"/>
      <c r="Q39" s="30"/>
      <c r="R39" s="6"/>
      <c r="S39" s="30" t="s">
        <v>233</v>
      </c>
      <c r="T39" s="30"/>
      <c r="U39" s="35"/>
      <c r="V39" s="339">
        <v>39</v>
      </c>
      <c r="W39" s="972" t="str">
        <f t="shared" si="0"/>
        <v>未入力あり</v>
      </c>
      <c r="Y39" s="911"/>
      <c r="Z39" s="25"/>
      <c r="AA39" s="25"/>
      <c r="AB39" s="25"/>
      <c r="AC39" s="25"/>
      <c r="AD39" s="25"/>
    </row>
    <row r="40" spans="1:30" ht="20.100000000000001" customHeight="1" thickBot="1" x14ac:dyDescent="0.2">
      <c r="A40" s="28"/>
      <c r="B40" s="29"/>
      <c r="C40" s="32" t="s">
        <v>192</v>
      </c>
      <c r="D40" s="29"/>
      <c r="E40" s="29"/>
      <c r="F40" s="30"/>
      <c r="G40" s="354"/>
      <c r="H40" s="315"/>
      <c r="I40" s="263"/>
      <c r="J40" s="30" t="s">
        <v>233</v>
      </c>
      <c r="K40" s="30"/>
      <c r="L40" s="30"/>
      <c r="M40" s="30"/>
      <c r="N40" s="30"/>
      <c r="O40" s="30"/>
      <c r="P40" s="30"/>
      <c r="Q40" s="30"/>
      <c r="R40" s="6"/>
      <c r="S40" s="30" t="s">
        <v>233</v>
      </c>
      <c r="T40" s="30"/>
      <c r="U40" s="35"/>
      <c r="V40" s="339">
        <v>40</v>
      </c>
      <c r="W40" s="972" t="str">
        <f t="shared" si="0"/>
        <v>未入力あり</v>
      </c>
      <c r="Y40" s="911"/>
      <c r="Z40" s="25"/>
      <c r="AA40" s="25"/>
      <c r="AB40" s="25"/>
      <c r="AC40" s="25"/>
      <c r="AD40" s="25"/>
    </row>
    <row r="41" spans="1:30" ht="20.100000000000001" customHeight="1" thickBot="1" x14ac:dyDescent="0.2">
      <c r="A41" s="28"/>
      <c r="B41" s="29"/>
      <c r="C41" s="32" t="s">
        <v>205</v>
      </c>
      <c r="D41" s="29"/>
      <c r="E41" s="29"/>
      <c r="F41" s="30"/>
      <c r="G41" s="354"/>
      <c r="H41" s="315"/>
      <c r="I41" s="263"/>
      <c r="J41" s="30" t="s">
        <v>233</v>
      </c>
      <c r="K41" s="30"/>
      <c r="L41" s="30"/>
      <c r="M41" s="30"/>
      <c r="N41" s="30"/>
      <c r="O41" s="30"/>
      <c r="P41" s="30"/>
      <c r="Q41" s="30"/>
      <c r="R41" s="6"/>
      <c r="S41" s="30" t="s">
        <v>233</v>
      </c>
      <c r="T41" s="30"/>
      <c r="U41" s="35"/>
      <c r="V41" s="339">
        <v>41</v>
      </c>
      <c r="W41" s="972" t="str">
        <f t="shared" si="0"/>
        <v>未入力あり</v>
      </c>
      <c r="Y41" s="911"/>
      <c r="Z41" s="25"/>
      <c r="AA41" s="25"/>
      <c r="AB41" s="25"/>
      <c r="AC41" s="25"/>
      <c r="AD41" s="25"/>
    </row>
    <row r="42" spans="1:30" ht="20.100000000000001" customHeight="1" thickBot="1" x14ac:dyDescent="0.2">
      <c r="A42" s="28"/>
      <c r="B42" s="29"/>
      <c r="C42" s="32" t="s">
        <v>234</v>
      </c>
      <c r="D42" s="29"/>
      <c r="E42" s="29"/>
      <c r="F42" s="30"/>
      <c r="G42" s="354"/>
      <c r="H42" s="315"/>
      <c r="I42" s="263"/>
      <c r="J42" s="30" t="s">
        <v>233</v>
      </c>
      <c r="K42" s="30"/>
      <c r="L42" s="30"/>
      <c r="M42" s="30"/>
      <c r="N42" s="30"/>
      <c r="O42" s="30"/>
      <c r="P42" s="30"/>
      <c r="Q42" s="30"/>
      <c r="R42" s="6"/>
      <c r="S42" s="30" t="s">
        <v>233</v>
      </c>
      <c r="T42" s="30"/>
      <c r="U42" s="35"/>
      <c r="V42" s="339">
        <v>42</v>
      </c>
      <c r="W42" s="972" t="str">
        <f t="shared" si="0"/>
        <v>未入力あり</v>
      </c>
      <c r="Y42" s="911"/>
      <c r="Z42" s="25"/>
      <c r="AA42" s="25"/>
      <c r="AB42" s="25"/>
      <c r="AC42" s="25"/>
      <c r="AD42" s="25"/>
    </row>
    <row r="43" spans="1:30" ht="20.100000000000001" customHeight="1" thickBot="1" x14ac:dyDescent="0.2">
      <c r="A43" s="28"/>
      <c r="B43" s="29"/>
      <c r="C43" s="32" t="s">
        <v>235</v>
      </c>
      <c r="D43" s="29"/>
      <c r="E43" s="29"/>
      <c r="F43" s="30"/>
      <c r="G43" s="354"/>
      <c r="H43" s="315"/>
      <c r="I43" s="263"/>
      <c r="J43" s="30" t="s">
        <v>233</v>
      </c>
      <c r="K43" s="30"/>
      <c r="L43" s="30"/>
      <c r="M43" s="30"/>
      <c r="N43" s="30"/>
      <c r="O43" s="30"/>
      <c r="P43" s="30"/>
      <c r="Q43" s="30"/>
      <c r="R43" s="6"/>
      <c r="S43" s="30" t="s">
        <v>233</v>
      </c>
      <c r="T43" s="30"/>
      <c r="U43" s="35"/>
      <c r="V43" s="339">
        <v>43</v>
      </c>
      <c r="W43" s="972" t="str">
        <f t="shared" si="0"/>
        <v>未入力あり</v>
      </c>
      <c r="Y43" s="911"/>
      <c r="Z43" s="25"/>
      <c r="AA43" s="25"/>
      <c r="AB43" s="25"/>
      <c r="AC43" s="25"/>
      <c r="AD43" s="25"/>
    </row>
    <row r="44" spans="1:30" ht="18" thickBot="1" x14ac:dyDescent="0.2">
      <c r="A44" s="28"/>
      <c r="B44" s="29"/>
      <c r="C44" s="32" t="s">
        <v>206</v>
      </c>
      <c r="D44" s="29"/>
      <c r="E44" s="29"/>
      <c r="F44" s="30"/>
      <c r="G44" s="354"/>
      <c r="H44" s="315"/>
      <c r="I44" s="263"/>
      <c r="J44" s="30" t="s">
        <v>233</v>
      </c>
      <c r="K44" s="30"/>
      <c r="L44" s="30"/>
      <c r="M44" s="30"/>
      <c r="N44" s="30"/>
      <c r="O44" s="30"/>
      <c r="P44" s="30"/>
      <c r="Q44" s="30"/>
      <c r="R44" s="6"/>
      <c r="S44" s="30" t="s">
        <v>233</v>
      </c>
      <c r="T44" s="30"/>
      <c r="U44" s="35"/>
      <c r="V44" s="339">
        <v>44</v>
      </c>
      <c r="W44" s="972" t="str">
        <f t="shared" si="0"/>
        <v>未入力あり</v>
      </c>
      <c r="Y44" s="911"/>
      <c r="Z44" s="25"/>
      <c r="AA44" s="25"/>
      <c r="AB44" s="25"/>
      <c r="AC44" s="25"/>
      <c r="AD44" s="25"/>
    </row>
    <row r="45" spans="1:30" ht="20.100000000000001" customHeight="1" thickBot="1" x14ac:dyDescent="0.2">
      <c r="A45" s="28"/>
      <c r="B45" s="29"/>
      <c r="C45" s="32" t="s">
        <v>207</v>
      </c>
      <c r="D45" s="29"/>
      <c r="E45" s="29"/>
      <c r="F45" s="30"/>
      <c r="G45" s="354"/>
      <c r="H45" s="315"/>
      <c r="I45" s="263"/>
      <c r="J45" s="30" t="s">
        <v>233</v>
      </c>
      <c r="K45" s="30"/>
      <c r="L45" s="30"/>
      <c r="M45" s="30"/>
      <c r="N45" s="30"/>
      <c r="O45" s="30"/>
      <c r="P45" s="30"/>
      <c r="Q45" s="30"/>
      <c r="R45" s="6"/>
      <c r="S45" s="30" t="s">
        <v>233</v>
      </c>
      <c r="T45" s="30"/>
      <c r="U45" s="35"/>
      <c r="V45" s="339">
        <v>45</v>
      </c>
      <c r="W45" s="972" t="str">
        <f t="shared" si="0"/>
        <v>未入力あり</v>
      </c>
      <c r="Y45" s="911"/>
      <c r="Z45" s="25"/>
      <c r="AA45" s="25"/>
      <c r="AB45" s="25"/>
      <c r="AC45" s="25"/>
      <c r="AD45" s="25"/>
    </row>
    <row r="46" spans="1:30" ht="20.100000000000001" customHeight="1" thickBot="1" x14ac:dyDescent="0.2">
      <c r="A46" s="28"/>
      <c r="B46" s="29"/>
      <c r="C46" s="32" t="s">
        <v>202</v>
      </c>
      <c r="D46" s="29"/>
      <c r="E46" s="29"/>
      <c r="F46" s="30"/>
      <c r="G46" s="354"/>
      <c r="H46" s="315"/>
      <c r="I46" s="263"/>
      <c r="J46" s="30" t="s">
        <v>233</v>
      </c>
      <c r="K46" s="30"/>
      <c r="L46" s="30"/>
      <c r="M46" s="30"/>
      <c r="N46" s="30"/>
      <c r="O46" s="30"/>
      <c r="P46" s="30"/>
      <c r="Q46" s="30"/>
      <c r="R46" s="6"/>
      <c r="S46" s="30" t="s">
        <v>233</v>
      </c>
      <c r="T46" s="30"/>
      <c r="U46" s="35"/>
      <c r="V46" s="339">
        <v>46</v>
      </c>
      <c r="W46" s="972" t="str">
        <f t="shared" si="0"/>
        <v>未入力あり</v>
      </c>
      <c r="Y46" s="911"/>
      <c r="Z46" s="25"/>
      <c r="AA46" s="25"/>
      <c r="AB46" s="25"/>
      <c r="AC46" s="25"/>
      <c r="AD46" s="25"/>
    </row>
    <row r="47" spans="1:30" ht="20.100000000000001" customHeight="1" thickBot="1" x14ac:dyDescent="0.2">
      <c r="A47" s="28"/>
      <c r="B47" s="29"/>
      <c r="C47" s="32" t="s">
        <v>208</v>
      </c>
      <c r="D47" s="29"/>
      <c r="E47" s="29"/>
      <c r="F47" s="30"/>
      <c r="G47" s="354"/>
      <c r="H47" s="315"/>
      <c r="I47" s="263"/>
      <c r="J47" s="30" t="s">
        <v>233</v>
      </c>
      <c r="K47" s="30"/>
      <c r="L47" s="30"/>
      <c r="M47" s="30"/>
      <c r="N47" s="30"/>
      <c r="O47" s="30"/>
      <c r="P47" s="30"/>
      <c r="Q47" s="30"/>
      <c r="R47" s="6"/>
      <c r="S47" s="30" t="s">
        <v>233</v>
      </c>
      <c r="T47" s="30"/>
      <c r="U47" s="35"/>
      <c r="V47" s="339">
        <v>47</v>
      </c>
      <c r="W47" s="972" t="str">
        <f t="shared" si="0"/>
        <v>未入力あり</v>
      </c>
      <c r="Y47" s="911"/>
      <c r="Z47" s="25"/>
      <c r="AA47" s="25"/>
      <c r="AB47" s="25"/>
      <c r="AC47" s="25"/>
      <c r="AD47" s="25"/>
    </row>
    <row r="48" spans="1:30" ht="20.100000000000001" customHeight="1" thickBot="1" x14ac:dyDescent="0.2">
      <c r="A48" s="28"/>
      <c r="B48" s="29"/>
      <c r="C48" s="32" t="s">
        <v>209</v>
      </c>
      <c r="D48" s="29"/>
      <c r="E48" s="29"/>
      <c r="F48" s="30"/>
      <c r="G48" s="354"/>
      <c r="H48" s="315"/>
      <c r="I48" s="263"/>
      <c r="J48" s="30" t="s">
        <v>233</v>
      </c>
      <c r="K48" s="30"/>
      <c r="L48" s="30"/>
      <c r="M48" s="30"/>
      <c r="N48" s="30"/>
      <c r="O48" s="30"/>
      <c r="P48" s="30"/>
      <c r="Q48" s="30"/>
      <c r="R48" s="6"/>
      <c r="S48" s="30" t="s">
        <v>233</v>
      </c>
      <c r="T48" s="30"/>
      <c r="U48" s="35"/>
      <c r="V48" s="339">
        <v>48</v>
      </c>
      <c r="W48" s="972" t="str">
        <f t="shared" si="0"/>
        <v>未入力あり</v>
      </c>
      <c r="Y48" s="911"/>
      <c r="Z48" s="25"/>
      <c r="AA48" s="25"/>
      <c r="AB48" s="25"/>
      <c r="AC48" s="25"/>
      <c r="AD48" s="25"/>
    </row>
    <row r="49" spans="1:30" ht="20.100000000000001" customHeight="1" thickBot="1" x14ac:dyDescent="0.2">
      <c r="A49" s="28"/>
      <c r="B49" s="29"/>
      <c r="C49" s="32" t="s">
        <v>210</v>
      </c>
      <c r="D49" s="29"/>
      <c r="E49" s="29"/>
      <c r="F49" s="30"/>
      <c r="G49" s="354"/>
      <c r="H49" s="315"/>
      <c r="I49" s="263"/>
      <c r="J49" s="30" t="s">
        <v>233</v>
      </c>
      <c r="K49" s="30"/>
      <c r="L49" s="30"/>
      <c r="M49" s="30"/>
      <c r="N49" s="30"/>
      <c r="O49" s="30"/>
      <c r="P49" s="30"/>
      <c r="Q49" s="30"/>
      <c r="R49" s="6"/>
      <c r="S49" s="30" t="s">
        <v>233</v>
      </c>
      <c r="T49" s="30"/>
      <c r="U49" s="35"/>
      <c r="V49" s="339">
        <v>49</v>
      </c>
      <c r="W49" s="972" t="str">
        <f t="shared" si="0"/>
        <v>未入力あり</v>
      </c>
      <c r="Y49" s="911"/>
      <c r="Z49" s="25"/>
      <c r="AA49" s="25"/>
      <c r="AB49" s="25"/>
      <c r="AC49" s="25"/>
      <c r="AD49" s="25"/>
    </row>
    <row r="50" spans="1:30" ht="20.100000000000001" customHeight="1" thickBot="1" x14ac:dyDescent="0.2">
      <c r="A50" s="28"/>
      <c r="B50" s="29"/>
      <c r="C50" s="32" t="s">
        <v>211</v>
      </c>
      <c r="D50" s="29"/>
      <c r="E50" s="29"/>
      <c r="F50" s="30"/>
      <c r="G50" s="354"/>
      <c r="H50" s="315"/>
      <c r="I50" s="263"/>
      <c r="J50" s="30" t="s">
        <v>233</v>
      </c>
      <c r="K50" s="30"/>
      <c r="L50" s="30"/>
      <c r="M50" s="30"/>
      <c r="N50" s="30"/>
      <c r="O50" s="30"/>
      <c r="P50" s="30"/>
      <c r="Q50" s="30"/>
      <c r="R50" s="6"/>
      <c r="S50" s="30" t="s">
        <v>233</v>
      </c>
      <c r="T50" s="30"/>
      <c r="U50" s="35"/>
      <c r="V50" s="339">
        <v>50</v>
      </c>
      <c r="W50" s="972" t="str">
        <f t="shared" si="0"/>
        <v>未入力あり</v>
      </c>
      <c r="Y50" s="911"/>
      <c r="Z50" s="25"/>
      <c r="AA50" s="25"/>
      <c r="AB50" s="25"/>
      <c r="AC50" s="25"/>
      <c r="AD50" s="25"/>
    </row>
    <row r="51" spans="1:30" ht="20.100000000000001" customHeight="1" thickBot="1" x14ac:dyDescent="0.2">
      <c r="A51" s="28"/>
      <c r="B51" s="29"/>
      <c r="C51" s="32" t="s">
        <v>212</v>
      </c>
      <c r="D51" s="29"/>
      <c r="E51" s="29"/>
      <c r="F51" s="30"/>
      <c r="G51" s="354"/>
      <c r="H51" s="315"/>
      <c r="I51" s="263"/>
      <c r="J51" s="30" t="s">
        <v>233</v>
      </c>
      <c r="K51" s="30"/>
      <c r="L51" s="30"/>
      <c r="M51" s="30"/>
      <c r="N51" s="30"/>
      <c r="O51" s="30"/>
      <c r="P51" s="30"/>
      <c r="Q51" s="30"/>
      <c r="R51" s="6"/>
      <c r="S51" s="30" t="s">
        <v>233</v>
      </c>
      <c r="T51" s="30"/>
      <c r="U51" s="35"/>
      <c r="V51" s="339">
        <v>51</v>
      </c>
      <c r="W51" s="972" t="str">
        <f t="shared" si="0"/>
        <v>未入力あり</v>
      </c>
      <c r="Y51" s="911"/>
      <c r="Z51" s="25"/>
      <c r="AA51" s="25"/>
      <c r="AB51" s="25"/>
      <c r="AC51" s="25"/>
      <c r="AD51" s="25"/>
    </row>
    <row r="52" spans="1:30" ht="20.100000000000001" customHeight="1" thickBot="1" x14ac:dyDescent="0.2">
      <c r="A52" s="28"/>
      <c r="B52" s="29"/>
      <c r="C52" s="32" t="s">
        <v>203</v>
      </c>
      <c r="D52" s="29"/>
      <c r="E52" s="29"/>
      <c r="F52" s="30"/>
      <c r="G52" s="354"/>
      <c r="H52" s="315"/>
      <c r="I52" s="263"/>
      <c r="J52" s="30" t="s">
        <v>233</v>
      </c>
      <c r="K52" s="30"/>
      <c r="L52" s="30"/>
      <c r="M52" s="30"/>
      <c r="N52" s="30"/>
      <c r="O52" s="30"/>
      <c r="P52" s="30"/>
      <c r="Q52" s="30"/>
      <c r="R52" s="6"/>
      <c r="S52" s="30" t="s">
        <v>233</v>
      </c>
      <c r="T52" s="30"/>
      <c r="U52" s="35"/>
      <c r="V52" s="339">
        <v>52</v>
      </c>
      <c r="W52" s="972" t="str">
        <f t="shared" si="0"/>
        <v>未入力あり</v>
      </c>
      <c r="Y52" s="911"/>
      <c r="Z52" s="25"/>
      <c r="AA52" s="25"/>
      <c r="AB52" s="25"/>
      <c r="AC52" s="25"/>
      <c r="AD52" s="25"/>
    </row>
    <row r="53" spans="1:30" ht="20.100000000000001" customHeight="1" thickBot="1" x14ac:dyDescent="0.2">
      <c r="A53" s="28"/>
      <c r="B53" s="29"/>
      <c r="C53" s="32" t="s">
        <v>213</v>
      </c>
      <c r="D53" s="29"/>
      <c r="E53" s="29"/>
      <c r="F53" s="30"/>
      <c r="G53" s="354"/>
      <c r="H53" s="315"/>
      <c r="I53" s="263"/>
      <c r="J53" s="30" t="s">
        <v>233</v>
      </c>
      <c r="K53" s="30"/>
      <c r="L53" s="30"/>
      <c r="M53" s="30"/>
      <c r="N53" s="30"/>
      <c r="O53" s="30"/>
      <c r="P53" s="30"/>
      <c r="Q53" s="30"/>
      <c r="R53" s="6"/>
      <c r="S53" s="30" t="s">
        <v>233</v>
      </c>
      <c r="T53" s="30"/>
      <c r="U53" s="35"/>
      <c r="V53" s="339">
        <v>53</v>
      </c>
      <c r="W53" s="972" t="str">
        <f t="shared" si="0"/>
        <v>未入力あり</v>
      </c>
      <c r="Y53" s="911"/>
      <c r="Z53" s="25"/>
      <c r="AA53" s="25"/>
      <c r="AB53" s="25"/>
      <c r="AC53" s="25"/>
      <c r="AD53" s="25"/>
    </row>
    <row r="54" spans="1:30" ht="18" thickBot="1" x14ac:dyDescent="0.2">
      <c r="A54" s="28"/>
      <c r="B54" s="29"/>
      <c r="C54" s="32" t="s">
        <v>214</v>
      </c>
      <c r="D54" s="29"/>
      <c r="E54" s="29"/>
      <c r="F54" s="30"/>
      <c r="G54" s="354"/>
      <c r="H54" s="315"/>
      <c r="I54" s="263"/>
      <c r="J54" s="30" t="s">
        <v>233</v>
      </c>
      <c r="K54" s="30"/>
      <c r="L54" s="30"/>
      <c r="M54" s="30"/>
      <c r="N54" s="30"/>
      <c r="O54" s="30"/>
      <c r="P54" s="30"/>
      <c r="Q54" s="30"/>
      <c r="R54" s="6"/>
      <c r="S54" s="30" t="s">
        <v>233</v>
      </c>
      <c r="T54" s="30"/>
      <c r="U54" s="35"/>
      <c r="V54" s="339">
        <v>54</v>
      </c>
      <c r="W54" s="972" t="str">
        <f t="shared" si="0"/>
        <v>未入力あり</v>
      </c>
      <c r="Y54" s="911"/>
      <c r="Z54" s="25"/>
      <c r="AA54" s="25"/>
      <c r="AB54" s="25"/>
      <c r="AC54" s="25"/>
      <c r="AD54" s="25"/>
    </row>
    <row r="55" spans="1:30" ht="20.100000000000001" customHeight="1" thickBot="1" x14ac:dyDescent="0.2">
      <c r="A55" s="28"/>
      <c r="B55" s="29"/>
      <c r="C55" s="29" t="s">
        <v>169</v>
      </c>
      <c r="D55" s="29"/>
      <c r="E55" s="29"/>
      <c r="F55" s="30"/>
      <c r="G55" s="354"/>
      <c r="H55" s="13"/>
      <c r="I55" s="263"/>
      <c r="J55" s="30" t="s">
        <v>233</v>
      </c>
      <c r="K55" s="30"/>
      <c r="L55" s="30"/>
      <c r="M55" s="30"/>
      <c r="N55" s="30"/>
      <c r="O55" s="30"/>
      <c r="P55" s="30"/>
      <c r="Q55" s="30"/>
      <c r="R55" s="6"/>
      <c r="S55" s="30" t="s">
        <v>233</v>
      </c>
      <c r="T55" s="30"/>
      <c r="U55" s="35"/>
      <c r="V55" s="339">
        <v>55</v>
      </c>
      <c r="W55" s="972" t="str">
        <f t="shared" si="0"/>
        <v>未入力あり</v>
      </c>
      <c r="Y55" s="911"/>
      <c r="Z55" s="25"/>
      <c r="AA55" s="25"/>
      <c r="AB55" s="25"/>
      <c r="AC55" s="25"/>
      <c r="AD55" s="25"/>
    </row>
    <row r="56" spans="1:30" ht="20.100000000000001" customHeight="1" thickBot="1" x14ac:dyDescent="0.2">
      <c r="A56" s="28"/>
      <c r="B56" s="29"/>
      <c r="C56" s="32" t="s">
        <v>111</v>
      </c>
      <c r="D56" s="29"/>
      <c r="E56" s="29"/>
      <c r="F56" s="30"/>
      <c r="G56" s="354"/>
      <c r="H56" s="315"/>
      <c r="I56" s="263"/>
      <c r="J56" s="30" t="s">
        <v>233</v>
      </c>
      <c r="K56" s="30"/>
      <c r="L56" s="30"/>
      <c r="M56" s="30"/>
      <c r="N56" s="30"/>
      <c r="O56" s="30"/>
      <c r="P56" s="30"/>
      <c r="Q56" s="30"/>
      <c r="R56" s="6"/>
      <c r="S56" s="30" t="s">
        <v>233</v>
      </c>
      <c r="T56" s="30"/>
      <c r="U56" s="35"/>
      <c r="V56" s="339">
        <v>56</v>
      </c>
      <c r="W56" s="972" t="str">
        <f t="shared" si="0"/>
        <v>未入力あり</v>
      </c>
      <c r="Y56" s="911"/>
      <c r="Z56" s="25"/>
      <c r="AA56" s="25"/>
      <c r="AB56" s="25"/>
      <c r="AC56" s="25"/>
      <c r="AD56" s="25"/>
    </row>
    <row r="57" spans="1:30" ht="20.100000000000001" customHeight="1" thickBot="1" x14ac:dyDescent="0.2">
      <c r="A57" s="28"/>
      <c r="B57" s="29"/>
      <c r="C57" s="32" t="s">
        <v>504</v>
      </c>
      <c r="D57" s="29"/>
      <c r="E57" s="29"/>
      <c r="F57" s="30"/>
      <c r="G57" s="354"/>
      <c r="H57" s="315"/>
      <c r="I57" s="263"/>
      <c r="J57" s="30" t="s">
        <v>233</v>
      </c>
      <c r="K57" s="30"/>
      <c r="L57" s="30"/>
      <c r="M57" s="30"/>
      <c r="N57" s="30"/>
      <c r="O57" s="30"/>
      <c r="P57" s="30"/>
      <c r="Q57" s="30"/>
      <c r="R57" s="6"/>
      <c r="S57" s="30" t="s">
        <v>233</v>
      </c>
      <c r="T57" s="30"/>
      <c r="U57" s="35"/>
      <c r="V57" s="339">
        <v>57</v>
      </c>
      <c r="W57" s="972" t="str">
        <f t="shared" si="0"/>
        <v>未入力あり</v>
      </c>
      <c r="Y57" s="911"/>
      <c r="Z57" s="25"/>
      <c r="AA57" s="25"/>
      <c r="AB57" s="25"/>
      <c r="AC57" s="25"/>
      <c r="AD57" s="25"/>
    </row>
    <row r="58" spans="1:30" ht="20.100000000000001" customHeight="1" thickBot="1" x14ac:dyDescent="0.2">
      <c r="A58" s="28"/>
      <c r="B58" s="29"/>
      <c r="C58" s="32" t="s">
        <v>155</v>
      </c>
      <c r="D58" s="29"/>
      <c r="E58" s="29"/>
      <c r="F58" s="30"/>
      <c r="G58" s="354"/>
      <c r="H58" s="315"/>
      <c r="I58" s="263"/>
      <c r="J58" s="30" t="s">
        <v>233</v>
      </c>
      <c r="K58" s="30"/>
      <c r="L58" s="30"/>
      <c r="M58" s="30"/>
      <c r="N58" s="30"/>
      <c r="O58" s="30"/>
      <c r="P58" s="30"/>
      <c r="Q58" s="30"/>
      <c r="R58" s="6"/>
      <c r="S58" s="30" t="s">
        <v>233</v>
      </c>
      <c r="T58" s="30"/>
      <c r="U58" s="35"/>
      <c r="V58" s="339">
        <v>58</v>
      </c>
      <c r="W58" s="972" t="str">
        <f t="shared" si="0"/>
        <v>未入力あり</v>
      </c>
      <c r="Y58" s="911"/>
      <c r="Z58" s="25"/>
      <c r="AA58" s="25"/>
      <c r="AB58" s="25"/>
      <c r="AC58" s="25"/>
      <c r="AD58" s="25"/>
    </row>
    <row r="59" spans="1:30" ht="20.100000000000001" customHeight="1" x14ac:dyDescent="0.15">
      <c r="A59" s="28"/>
      <c r="B59" s="29"/>
      <c r="C59" s="32"/>
      <c r="D59" s="29"/>
      <c r="E59" s="29"/>
      <c r="F59" s="30"/>
      <c r="G59" s="957"/>
      <c r="H59" s="315"/>
      <c r="I59" s="50"/>
      <c r="J59" s="12"/>
      <c r="K59" s="12"/>
      <c r="L59" s="12"/>
      <c r="M59" s="12"/>
      <c r="N59" s="12"/>
      <c r="O59" s="12"/>
      <c r="P59" s="12"/>
      <c r="Q59" s="12"/>
      <c r="R59" s="22"/>
      <c r="S59" s="12"/>
      <c r="T59" s="30"/>
      <c r="U59" s="35"/>
      <c r="V59" s="339">
        <v>59</v>
      </c>
      <c r="Y59" s="911"/>
      <c r="Z59" s="25"/>
      <c r="AA59" s="25"/>
      <c r="AB59" s="25"/>
      <c r="AC59" s="25"/>
      <c r="AD59" s="25"/>
    </row>
    <row r="60" spans="1:30" ht="17.25" x14ac:dyDescent="0.15">
      <c r="A60" s="28"/>
      <c r="B60" s="29" t="s">
        <v>1023</v>
      </c>
      <c r="C60" s="56"/>
      <c r="D60" s="57"/>
      <c r="E60" s="57"/>
      <c r="F60" s="57"/>
      <c r="G60" s="57"/>
      <c r="H60" s="57"/>
      <c r="I60" s="46" t="s">
        <v>180</v>
      </c>
      <c r="J60" s="29"/>
      <c r="K60" s="29"/>
      <c r="L60" s="29"/>
      <c r="M60" s="29"/>
      <c r="N60" s="29"/>
      <c r="O60" s="29"/>
      <c r="P60" s="29"/>
      <c r="Q60" s="29"/>
      <c r="R60" s="46" t="s">
        <v>189</v>
      </c>
      <c r="S60" s="12"/>
      <c r="T60" s="30"/>
      <c r="U60" s="35"/>
      <c r="V60" s="339">
        <v>60</v>
      </c>
      <c r="Y60" s="911"/>
      <c r="Z60" s="25"/>
      <c r="AA60" s="25"/>
      <c r="AB60" s="25"/>
      <c r="AC60" s="25"/>
      <c r="AD60" s="25"/>
    </row>
    <row r="61" spans="1:30" ht="18" thickBot="1" x14ac:dyDescent="0.2">
      <c r="A61" s="28"/>
      <c r="B61" s="29" t="s">
        <v>70</v>
      </c>
      <c r="C61" s="58"/>
      <c r="D61" s="59"/>
      <c r="E61" s="59"/>
      <c r="F61" s="59"/>
      <c r="G61" s="59"/>
      <c r="H61" s="60"/>
      <c r="I61" s="46" t="s">
        <v>164</v>
      </c>
      <c r="J61" s="12"/>
      <c r="K61" s="12"/>
      <c r="L61" s="12"/>
      <c r="M61" s="12"/>
      <c r="N61" s="12"/>
      <c r="O61" s="12"/>
      <c r="P61" s="12"/>
      <c r="Q61" s="12"/>
      <c r="R61" s="46"/>
      <c r="S61" s="12"/>
      <c r="T61" s="30"/>
      <c r="U61" s="35"/>
      <c r="V61" s="339">
        <v>61</v>
      </c>
      <c r="Y61" s="911"/>
      <c r="Z61" s="25"/>
      <c r="AA61" s="25"/>
      <c r="AB61" s="25"/>
      <c r="AC61" s="25"/>
      <c r="AD61" s="25"/>
    </row>
    <row r="62" spans="1:30" ht="20.100000000000001" customHeight="1" thickBot="1" x14ac:dyDescent="0.2">
      <c r="A62" s="28"/>
      <c r="B62" s="29"/>
      <c r="C62" s="29" t="s">
        <v>1024</v>
      </c>
      <c r="D62" s="29"/>
      <c r="E62" s="29"/>
      <c r="F62" s="29"/>
      <c r="G62" s="354"/>
      <c r="H62" s="29"/>
      <c r="I62" s="263"/>
      <c r="J62" s="30" t="s">
        <v>233</v>
      </c>
      <c r="K62" s="30"/>
      <c r="L62" s="30"/>
      <c r="M62" s="30"/>
      <c r="N62" s="30"/>
      <c r="O62" s="30"/>
      <c r="P62" s="30"/>
      <c r="Q62" s="30"/>
      <c r="R62" s="212"/>
      <c r="S62" s="30" t="s">
        <v>232</v>
      </c>
      <c r="T62" s="30"/>
      <c r="U62" s="35"/>
      <c r="V62" s="339">
        <v>62</v>
      </c>
      <c r="W62" s="972" t="str">
        <f t="shared" ref="W62:W125" si="1">IF(AND(I62="",R62=""),"未入力あり","✔")</f>
        <v>未入力あり</v>
      </c>
      <c r="Y62" s="911"/>
      <c r="Z62" s="25"/>
      <c r="AA62" s="25"/>
      <c r="AB62" s="25"/>
      <c r="AC62" s="25"/>
      <c r="AD62" s="25"/>
    </row>
    <row r="63" spans="1:30" ht="20.100000000000001" customHeight="1" thickBot="1" x14ac:dyDescent="0.2">
      <c r="A63" s="28"/>
      <c r="B63" s="29"/>
      <c r="C63" s="29" t="s">
        <v>353</v>
      </c>
      <c r="D63" s="29"/>
      <c r="E63" s="29"/>
      <c r="F63" s="29"/>
      <c r="G63" s="354"/>
      <c r="H63" s="29"/>
      <c r="I63" s="263"/>
      <c r="J63" s="30" t="s">
        <v>233</v>
      </c>
      <c r="K63" s="30"/>
      <c r="L63" s="30"/>
      <c r="M63" s="30"/>
      <c r="N63" s="30"/>
      <c r="O63" s="30"/>
      <c r="P63" s="30"/>
      <c r="Q63" s="30"/>
      <c r="R63" s="212"/>
      <c r="S63" s="30" t="s">
        <v>232</v>
      </c>
      <c r="T63" s="30"/>
      <c r="U63" s="35"/>
      <c r="V63" s="339">
        <v>63</v>
      </c>
      <c r="W63" s="972" t="str">
        <f t="shared" si="1"/>
        <v>未入力あり</v>
      </c>
      <c r="Y63" s="912"/>
      <c r="Z63" s="25"/>
      <c r="AA63" s="25"/>
      <c r="AB63" s="25"/>
      <c r="AC63" s="25"/>
      <c r="AD63" s="25"/>
    </row>
    <row r="64" spans="1:30" ht="19.5" customHeight="1" thickBot="1" x14ac:dyDescent="0.2">
      <c r="A64" s="28"/>
      <c r="B64" s="29"/>
      <c r="C64" s="29" t="s">
        <v>291</v>
      </c>
      <c r="D64" s="29"/>
      <c r="E64" s="29"/>
      <c r="F64" s="29"/>
      <c r="G64" s="354"/>
      <c r="H64" s="29"/>
      <c r="I64" s="263"/>
      <c r="J64" s="30" t="s">
        <v>233</v>
      </c>
      <c r="K64" s="30"/>
      <c r="L64" s="30"/>
      <c r="M64" s="30"/>
      <c r="N64" s="30"/>
      <c r="O64" s="30"/>
      <c r="P64" s="30"/>
      <c r="Q64" s="30"/>
      <c r="R64" s="212"/>
      <c r="S64" s="30" t="s">
        <v>232</v>
      </c>
      <c r="T64" s="30"/>
      <c r="U64" s="35"/>
      <c r="V64" s="339">
        <v>64</v>
      </c>
      <c r="W64" s="972" t="str">
        <f t="shared" si="1"/>
        <v>未入力あり</v>
      </c>
      <c r="Y64" s="911"/>
      <c r="Z64" s="25"/>
      <c r="AA64" s="25"/>
      <c r="AB64" s="25"/>
      <c r="AC64" s="25"/>
      <c r="AD64" s="25"/>
    </row>
    <row r="65" spans="1:30" ht="39" customHeight="1" thickBot="1" x14ac:dyDescent="0.2">
      <c r="A65" s="28"/>
      <c r="B65" s="29"/>
      <c r="C65" s="1211" t="s">
        <v>1025</v>
      </c>
      <c r="D65" s="1211"/>
      <c r="E65" s="1211"/>
      <c r="F65" s="1211"/>
      <c r="G65" s="1211"/>
      <c r="H65" s="1212"/>
      <c r="I65" s="263"/>
      <c r="J65" s="30" t="s">
        <v>233</v>
      </c>
      <c r="K65" s="30"/>
      <c r="L65" s="30"/>
      <c r="M65" s="30"/>
      <c r="N65" s="30"/>
      <c r="O65" s="30"/>
      <c r="P65" s="30"/>
      <c r="Q65" s="30"/>
      <c r="R65" s="212"/>
      <c r="S65" s="30" t="s">
        <v>232</v>
      </c>
      <c r="T65" s="30"/>
      <c r="U65" s="35"/>
      <c r="V65" s="339">
        <v>65</v>
      </c>
      <c r="W65" s="972" t="str">
        <f t="shared" si="1"/>
        <v>未入力あり</v>
      </c>
      <c r="Y65" s="911"/>
      <c r="Z65" s="25"/>
      <c r="AA65" s="25"/>
      <c r="AB65" s="25"/>
      <c r="AC65" s="25"/>
      <c r="AD65" s="25"/>
    </row>
    <row r="66" spans="1:30" ht="19.5" customHeight="1" thickBot="1" x14ac:dyDescent="0.2">
      <c r="A66" s="28"/>
      <c r="B66" s="29"/>
      <c r="C66" s="15" t="s">
        <v>362</v>
      </c>
      <c r="D66" s="15"/>
      <c r="E66" s="15"/>
      <c r="F66" s="10"/>
      <c r="G66" s="16"/>
      <c r="H66" s="17"/>
      <c r="I66" s="263"/>
      <c r="J66" s="30" t="s">
        <v>233</v>
      </c>
      <c r="K66" s="30"/>
      <c r="L66" s="30"/>
      <c r="M66" s="30"/>
      <c r="N66" s="30"/>
      <c r="O66" s="30"/>
      <c r="P66" s="30"/>
      <c r="Q66" s="30"/>
      <c r="R66" s="212"/>
      <c r="S66" s="30" t="s">
        <v>233</v>
      </c>
      <c r="T66" s="30"/>
      <c r="U66" s="35"/>
      <c r="V66" s="339">
        <v>66</v>
      </c>
      <c r="W66" s="972" t="str">
        <f t="shared" si="1"/>
        <v>未入力あり</v>
      </c>
      <c r="Y66" s="911"/>
      <c r="Z66" s="25"/>
      <c r="AA66" s="25"/>
      <c r="AB66" s="25"/>
      <c r="AC66" s="25"/>
      <c r="AD66" s="25"/>
    </row>
    <row r="67" spans="1:30" ht="20.100000000000001" customHeight="1" thickBot="1" x14ac:dyDescent="0.2">
      <c r="A67" s="28"/>
      <c r="B67" s="29"/>
      <c r="C67" s="15" t="s">
        <v>292</v>
      </c>
      <c r="D67" s="29"/>
      <c r="E67" s="29"/>
      <c r="F67" s="29"/>
      <c r="G67" s="354"/>
      <c r="H67" s="29"/>
      <c r="I67" s="263"/>
      <c r="J67" s="30" t="s">
        <v>233</v>
      </c>
      <c r="K67" s="30"/>
      <c r="L67" s="30"/>
      <c r="M67" s="30"/>
      <c r="N67" s="30"/>
      <c r="O67" s="30"/>
      <c r="P67" s="30"/>
      <c r="Q67" s="30"/>
      <c r="R67" s="212"/>
      <c r="S67" s="30" t="s">
        <v>232</v>
      </c>
      <c r="T67" s="30"/>
      <c r="U67" s="35"/>
      <c r="V67" s="339">
        <v>67</v>
      </c>
      <c r="W67" s="972" t="str">
        <f t="shared" si="1"/>
        <v>未入力あり</v>
      </c>
      <c r="Y67" s="911"/>
      <c r="Z67" s="25"/>
      <c r="AA67" s="25"/>
      <c r="AB67" s="25"/>
      <c r="AC67" s="25"/>
      <c r="AD67" s="25"/>
    </row>
    <row r="68" spans="1:30" ht="20.100000000000001" customHeight="1" thickBot="1" x14ac:dyDescent="0.2">
      <c r="A68" s="28"/>
      <c r="B68" s="29"/>
      <c r="C68" s="29" t="s">
        <v>293</v>
      </c>
      <c r="D68" s="29"/>
      <c r="E68" s="29"/>
      <c r="F68" s="29"/>
      <c r="G68" s="354"/>
      <c r="H68" s="29"/>
      <c r="I68" s="263"/>
      <c r="J68" s="30" t="s">
        <v>233</v>
      </c>
      <c r="K68" s="30"/>
      <c r="L68" s="30"/>
      <c r="M68" s="30"/>
      <c r="N68" s="30"/>
      <c r="O68" s="30"/>
      <c r="P68" s="30"/>
      <c r="Q68" s="30"/>
      <c r="R68" s="212"/>
      <c r="S68" s="30" t="s">
        <v>232</v>
      </c>
      <c r="T68" s="30"/>
      <c r="U68" s="35"/>
      <c r="V68" s="339">
        <v>68</v>
      </c>
      <c r="W68" s="972" t="str">
        <f t="shared" si="1"/>
        <v>未入力あり</v>
      </c>
      <c r="Y68" s="911"/>
      <c r="Z68" s="25"/>
      <c r="AA68" s="25"/>
      <c r="AB68" s="25"/>
      <c r="AC68" s="25"/>
      <c r="AD68" s="25"/>
    </row>
    <row r="69" spans="1:30" ht="20.100000000000001" customHeight="1" thickBot="1" x14ac:dyDescent="0.2">
      <c r="A69" s="28"/>
      <c r="B69" s="29"/>
      <c r="C69" s="29" t="s">
        <v>294</v>
      </c>
      <c r="D69" s="29"/>
      <c r="E69" s="29"/>
      <c r="F69" s="29"/>
      <c r="G69" s="354"/>
      <c r="H69" s="29"/>
      <c r="I69" s="263"/>
      <c r="J69" s="30" t="s">
        <v>233</v>
      </c>
      <c r="K69" s="30"/>
      <c r="L69" s="30"/>
      <c r="M69" s="30"/>
      <c r="N69" s="30"/>
      <c r="O69" s="30"/>
      <c r="P69" s="30"/>
      <c r="Q69" s="30"/>
      <c r="R69" s="212"/>
      <c r="S69" s="30" t="s">
        <v>232</v>
      </c>
      <c r="T69" s="30"/>
      <c r="U69" s="35"/>
      <c r="V69" s="339">
        <v>69</v>
      </c>
      <c r="W69" s="972" t="str">
        <f t="shared" si="1"/>
        <v>未入力あり</v>
      </c>
      <c r="Y69" s="911"/>
      <c r="Z69" s="25"/>
      <c r="AA69" s="25"/>
      <c r="AB69" s="25"/>
      <c r="AC69" s="25"/>
      <c r="AD69" s="25"/>
    </row>
    <row r="70" spans="1:30" ht="20.100000000000001" customHeight="1" thickBot="1" x14ac:dyDescent="0.2">
      <c r="A70" s="28"/>
      <c r="B70" s="29"/>
      <c r="C70" s="29" t="s">
        <v>295</v>
      </c>
      <c r="D70" s="29"/>
      <c r="E70" s="29"/>
      <c r="F70" s="29"/>
      <c r="G70" s="354"/>
      <c r="H70" s="29"/>
      <c r="I70" s="263"/>
      <c r="J70" s="30" t="s">
        <v>233</v>
      </c>
      <c r="K70" s="30"/>
      <c r="L70" s="30"/>
      <c r="M70" s="30"/>
      <c r="N70" s="30"/>
      <c r="O70" s="30"/>
      <c r="P70" s="30"/>
      <c r="Q70" s="30"/>
      <c r="R70" s="212"/>
      <c r="S70" s="30" t="s">
        <v>232</v>
      </c>
      <c r="T70" s="30"/>
      <c r="U70" s="35"/>
      <c r="V70" s="339">
        <v>70</v>
      </c>
      <c r="W70" s="972" t="str">
        <f t="shared" si="1"/>
        <v>未入力あり</v>
      </c>
      <c r="Y70" s="911"/>
      <c r="Z70" s="25"/>
      <c r="AA70" s="25"/>
      <c r="AB70" s="25"/>
      <c r="AC70" s="25"/>
      <c r="AD70" s="25"/>
    </row>
    <row r="71" spans="1:30" ht="20.100000000000001" customHeight="1" thickBot="1" x14ac:dyDescent="0.2">
      <c r="A71" s="28"/>
      <c r="B71" s="29"/>
      <c r="C71" s="29" t="s">
        <v>693</v>
      </c>
      <c r="D71" s="29"/>
      <c r="E71" s="29"/>
      <c r="F71" s="29"/>
      <c r="G71" s="354"/>
      <c r="H71" s="29"/>
      <c r="I71" s="263"/>
      <c r="J71" s="30" t="s">
        <v>233</v>
      </c>
      <c r="K71" s="30"/>
      <c r="L71" s="30"/>
      <c r="M71" s="30"/>
      <c r="N71" s="30"/>
      <c r="O71" s="30"/>
      <c r="P71" s="30"/>
      <c r="Q71" s="30"/>
      <c r="R71" s="212"/>
      <c r="S71" s="30" t="s">
        <v>232</v>
      </c>
      <c r="T71" s="30"/>
      <c r="U71" s="35"/>
      <c r="V71" s="339">
        <v>71</v>
      </c>
      <c r="W71" s="972" t="str">
        <f t="shared" si="1"/>
        <v>未入力あり</v>
      </c>
      <c r="Y71" s="911"/>
      <c r="Z71" s="25"/>
      <c r="AA71" s="25"/>
      <c r="AB71" s="25"/>
      <c r="AC71" s="25"/>
      <c r="AD71" s="25"/>
    </row>
    <row r="72" spans="1:30" ht="20.100000000000001" customHeight="1" thickBot="1" x14ac:dyDescent="0.2">
      <c r="A72" s="28"/>
      <c r="B72" s="29"/>
      <c r="C72" s="29" t="s">
        <v>296</v>
      </c>
      <c r="D72" s="29"/>
      <c r="E72" s="29"/>
      <c r="F72" s="29"/>
      <c r="G72" s="354"/>
      <c r="H72" s="29"/>
      <c r="I72" s="263"/>
      <c r="J72" s="30" t="s">
        <v>233</v>
      </c>
      <c r="K72" s="30"/>
      <c r="L72" s="30"/>
      <c r="M72" s="30"/>
      <c r="N72" s="30"/>
      <c r="O72" s="30"/>
      <c r="P72" s="30"/>
      <c r="Q72" s="30"/>
      <c r="R72" s="212"/>
      <c r="S72" s="30" t="s">
        <v>232</v>
      </c>
      <c r="T72" s="30"/>
      <c r="U72" s="35"/>
      <c r="V72" s="339">
        <v>72</v>
      </c>
      <c r="W72" s="972" t="str">
        <f t="shared" si="1"/>
        <v>未入力あり</v>
      </c>
      <c r="Y72" s="911"/>
      <c r="Z72" s="25"/>
      <c r="AA72" s="25"/>
      <c r="AB72" s="25"/>
      <c r="AC72" s="25"/>
      <c r="AD72" s="25"/>
    </row>
    <row r="73" spans="1:30" ht="20.100000000000001" customHeight="1" thickBot="1" x14ac:dyDescent="0.2">
      <c r="A73" s="28"/>
      <c r="B73" s="29"/>
      <c r="C73" s="29" t="s">
        <v>297</v>
      </c>
      <c r="D73" s="29"/>
      <c r="E73" s="29"/>
      <c r="F73" s="29"/>
      <c r="G73" s="354"/>
      <c r="H73" s="29"/>
      <c r="I73" s="263"/>
      <c r="J73" s="30" t="s">
        <v>233</v>
      </c>
      <c r="K73" s="30"/>
      <c r="L73" s="30"/>
      <c r="M73" s="30"/>
      <c r="N73" s="30"/>
      <c r="O73" s="30"/>
      <c r="P73" s="30"/>
      <c r="Q73" s="30"/>
      <c r="R73" s="212"/>
      <c r="S73" s="30" t="s">
        <v>232</v>
      </c>
      <c r="T73" s="30"/>
      <c r="U73" s="35"/>
      <c r="V73" s="339">
        <v>73</v>
      </c>
      <c r="W73" s="972" t="str">
        <f t="shared" si="1"/>
        <v>未入力あり</v>
      </c>
      <c r="Y73" s="911"/>
      <c r="Z73" s="25"/>
      <c r="AA73" s="25"/>
      <c r="AB73" s="25"/>
      <c r="AC73" s="25"/>
      <c r="AD73" s="25"/>
    </row>
    <row r="74" spans="1:30" ht="20.100000000000001" customHeight="1" thickBot="1" x14ac:dyDescent="0.2">
      <c r="A74" s="28"/>
      <c r="B74" s="29"/>
      <c r="C74" s="29" t="s">
        <v>298</v>
      </c>
      <c r="D74" s="29"/>
      <c r="E74" s="29"/>
      <c r="F74" s="29"/>
      <c r="G74" s="354"/>
      <c r="H74" s="29"/>
      <c r="I74" s="263"/>
      <c r="J74" s="30" t="s">
        <v>233</v>
      </c>
      <c r="K74" s="30"/>
      <c r="L74" s="30"/>
      <c r="M74" s="30"/>
      <c r="N74" s="30"/>
      <c r="O74" s="30"/>
      <c r="P74" s="30"/>
      <c r="Q74" s="30"/>
      <c r="R74" s="212"/>
      <c r="S74" s="30" t="s">
        <v>232</v>
      </c>
      <c r="T74" s="30"/>
      <c r="U74" s="35"/>
      <c r="V74" s="339">
        <v>74</v>
      </c>
      <c r="W74" s="972" t="str">
        <f t="shared" si="1"/>
        <v>未入力あり</v>
      </c>
      <c r="Y74" s="911"/>
      <c r="Z74" s="25"/>
      <c r="AA74" s="25"/>
      <c r="AB74" s="25"/>
      <c r="AC74" s="25"/>
      <c r="AD74" s="25"/>
    </row>
    <row r="75" spans="1:30" ht="20.100000000000001" customHeight="1" thickBot="1" x14ac:dyDescent="0.2">
      <c r="A75" s="28"/>
      <c r="B75" s="29"/>
      <c r="C75" s="29" t="s">
        <v>299</v>
      </c>
      <c r="D75" s="29"/>
      <c r="E75" s="29"/>
      <c r="F75" s="30"/>
      <c r="G75" s="354"/>
      <c r="H75" s="354"/>
      <c r="I75" s="263"/>
      <c r="J75" s="30" t="s">
        <v>233</v>
      </c>
      <c r="K75" s="30"/>
      <c r="L75" s="30"/>
      <c r="M75" s="30"/>
      <c r="N75" s="30"/>
      <c r="O75" s="30"/>
      <c r="P75" s="30"/>
      <c r="Q75" s="30"/>
      <c r="R75" s="212"/>
      <c r="S75" s="30" t="s">
        <v>232</v>
      </c>
      <c r="T75" s="30"/>
      <c r="U75" s="35"/>
      <c r="V75" s="339">
        <v>75</v>
      </c>
      <c r="W75" s="972" t="str">
        <f t="shared" si="1"/>
        <v>未入力あり</v>
      </c>
      <c r="Y75" s="911"/>
      <c r="Z75" s="25"/>
      <c r="AA75" s="25"/>
      <c r="AB75" s="25"/>
      <c r="AC75" s="25"/>
      <c r="AD75" s="25"/>
    </row>
    <row r="76" spans="1:30" ht="20.100000000000001" customHeight="1" thickBot="1" x14ac:dyDescent="0.2">
      <c r="A76" s="28"/>
      <c r="B76" s="29"/>
      <c r="C76" s="29" t="s">
        <v>300</v>
      </c>
      <c r="D76" s="29"/>
      <c r="E76" s="29"/>
      <c r="F76" s="29"/>
      <c r="G76" s="354"/>
      <c r="H76" s="29"/>
      <c r="I76" s="263"/>
      <c r="J76" s="30" t="s">
        <v>233</v>
      </c>
      <c r="K76" s="30"/>
      <c r="L76" s="30"/>
      <c r="M76" s="30"/>
      <c r="N76" s="30"/>
      <c r="O76" s="30"/>
      <c r="P76" s="30"/>
      <c r="Q76" s="30"/>
      <c r="R76" s="212"/>
      <c r="S76" s="30" t="s">
        <v>232</v>
      </c>
      <c r="T76" s="30"/>
      <c r="U76" s="35"/>
      <c r="V76" s="339">
        <v>76</v>
      </c>
      <c r="W76" s="972" t="str">
        <f t="shared" si="1"/>
        <v>未入力あり</v>
      </c>
      <c r="Y76" s="911"/>
      <c r="Z76" s="25"/>
      <c r="AA76" s="25"/>
      <c r="AB76" s="25"/>
      <c r="AC76" s="25"/>
      <c r="AD76" s="25"/>
    </row>
    <row r="77" spans="1:30" ht="20.100000000000001" customHeight="1" thickBot="1" x14ac:dyDescent="0.2">
      <c r="A77" s="28"/>
      <c r="B77" s="29"/>
      <c r="C77" s="29" t="s">
        <v>301</v>
      </c>
      <c r="D77" s="29"/>
      <c r="E77" s="29"/>
      <c r="F77" s="29"/>
      <c r="G77" s="354"/>
      <c r="H77" s="29"/>
      <c r="I77" s="263"/>
      <c r="J77" s="30" t="s">
        <v>233</v>
      </c>
      <c r="K77" s="30"/>
      <c r="L77" s="30"/>
      <c r="M77" s="30"/>
      <c r="N77" s="30"/>
      <c r="O77" s="30"/>
      <c r="P77" s="30"/>
      <c r="Q77" s="30"/>
      <c r="R77" s="212"/>
      <c r="S77" s="30" t="s">
        <v>232</v>
      </c>
      <c r="T77" s="30"/>
      <c r="U77" s="35"/>
      <c r="V77" s="339">
        <v>77</v>
      </c>
      <c r="W77" s="972" t="str">
        <f t="shared" si="1"/>
        <v>未入力あり</v>
      </c>
      <c r="Y77" s="911"/>
      <c r="Z77" s="25"/>
      <c r="AA77" s="25"/>
      <c r="AB77" s="25"/>
      <c r="AC77" s="25"/>
      <c r="AD77" s="25"/>
    </row>
    <row r="78" spans="1:30" ht="20.100000000000001" customHeight="1" thickBot="1" x14ac:dyDescent="0.2">
      <c r="A78" s="28"/>
      <c r="B78" s="29"/>
      <c r="C78" s="29" t="s">
        <v>302</v>
      </c>
      <c r="D78" s="29"/>
      <c r="E78" s="29"/>
      <c r="F78" s="29"/>
      <c r="G78" s="354"/>
      <c r="H78" s="29"/>
      <c r="I78" s="263"/>
      <c r="J78" s="30" t="s">
        <v>233</v>
      </c>
      <c r="K78" s="30"/>
      <c r="L78" s="30"/>
      <c r="M78" s="30"/>
      <c r="N78" s="30"/>
      <c r="O78" s="30"/>
      <c r="P78" s="30"/>
      <c r="Q78" s="30"/>
      <c r="R78" s="212"/>
      <c r="S78" s="30" t="s">
        <v>232</v>
      </c>
      <c r="T78" s="30"/>
      <c r="U78" s="35"/>
      <c r="V78" s="339">
        <v>78</v>
      </c>
      <c r="W78" s="972" t="str">
        <f t="shared" si="1"/>
        <v>未入力あり</v>
      </c>
      <c r="Y78" s="911"/>
      <c r="Z78" s="25"/>
      <c r="AA78" s="25"/>
      <c r="AB78" s="25"/>
      <c r="AC78" s="25"/>
      <c r="AD78" s="25"/>
    </row>
    <row r="79" spans="1:30" ht="20.100000000000001" customHeight="1" thickBot="1" x14ac:dyDescent="0.2">
      <c r="A79" s="28"/>
      <c r="B79" s="29"/>
      <c r="C79" s="29" t="s">
        <v>303</v>
      </c>
      <c r="D79" s="29"/>
      <c r="E79" s="29"/>
      <c r="F79" s="29"/>
      <c r="G79" s="354"/>
      <c r="H79" s="29"/>
      <c r="I79" s="263"/>
      <c r="J79" s="30" t="s">
        <v>233</v>
      </c>
      <c r="K79" s="30"/>
      <c r="L79" s="30"/>
      <c r="M79" s="30"/>
      <c r="N79" s="30"/>
      <c r="O79" s="30"/>
      <c r="P79" s="30"/>
      <c r="Q79" s="30"/>
      <c r="R79" s="212"/>
      <c r="S79" s="30" t="s">
        <v>232</v>
      </c>
      <c r="T79" s="30"/>
      <c r="U79" s="35"/>
      <c r="V79" s="339">
        <v>79</v>
      </c>
      <c r="W79" s="972" t="str">
        <f t="shared" si="1"/>
        <v>未入力あり</v>
      </c>
      <c r="Y79" s="911"/>
      <c r="Z79" s="25"/>
      <c r="AA79" s="25"/>
      <c r="AB79" s="25"/>
      <c r="AC79" s="25"/>
      <c r="AD79" s="25"/>
    </row>
    <row r="80" spans="1:30" ht="20.100000000000001" customHeight="1" thickBot="1" x14ac:dyDescent="0.2">
      <c r="A80" s="28"/>
      <c r="B80" s="29"/>
      <c r="C80" s="29" t="s">
        <v>354</v>
      </c>
      <c r="D80" s="29"/>
      <c r="E80" s="29"/>
      <c r="F80" s="29"/>
      <c r="G80" s="354"/>
      <c r="H80" s="29"/>
      <c r="I80" s="263"/>
      <c r="J80" s="30" t="s">
        <v>233</v>
      </c>
      <c r="K80" s="30"/>
      <c r="L80" s="30"/>
      <c r="M80" s="30"/>
      <c r="N80" s="30"/>
      <c r="O80" s="30"/>
      <c r="P80" s="30"/>
      <c r="Q80" s="30"/>
      <c r="R80" s="212"/>
      <c r="S80" s="30" t="s">
        <v>232</v>
      </c>
      <c r="T80" s="30"/>
      <c r="U80" s="35"/>
      <c r="V80" s="339">
        <v>80</v>
      </c>
      <c r="W80" s="972" t="str">
        <f t="shared" si="1"/>
        <v>未入力あり</v>
      </c>
      <c r="Y80" s="911"/>
      <c r="Z80" s="25"/>
      <c r="AA80" s="25"/>
      <c r="AB80" s="25"/>
      <c r="AC80" s="25"/>
      <c r="AD80" s="25"/>
    </row>
    <row r="81" spans="1:30" ht="20.100000000000001" customHeight="1" thickBot="1" x14ac:dyDescent="0.2">
      <c r="A81" s="28"/>
      <c r="B81" s="29"/>
      <c r="C81" s="29" t="s">
        <v>304</v>
      </c>
      <c r="D81" s="29"/>
      <c r="E81" s="29"/>
      <c r="F81" s="29"/>
      <c r="G81" s="354"/>
      <c r="H81" s="29"/>
      <c r="I81" s="263"/>
      <c r="J81" s="30" t="s">
        <v>233</v>
      </c>
      <c r="K81" s="30"/>
      <c r="L81" s="30"/>
      <c r="M81" s="30"/>
      <c r="N81" s="30"/>
      <c r="O81" s="30"/>
      <c r="P81" s="30"/>
      <c r="Q81" s="30"/>
      <c r="R81" s="212"/>
      <c r="S81" s="30" t="s">
        <v>232</v>
      </c>
      <c r="T81" s="30"/>
      <c r="U81" s="35"/>
      <c r="V81" s="339">
        <v>81</v>
      </c>
      <c r="W81" s="972" t="str">
        <f t="shared" si="1"/>
        <v>未入力あり</v>
      </c>
      <c r="Y81" s="911"/>
      <c r="Z81" s="25"/>
      <c r="AA81" s="25"/>
      <c r="AB81" s="25"/>
      <c r="AC81" s="25"/>
      <c r="AD81" s="25"/>
    </row>
    <row r="82" spans="1:30" ht="20.100000000000001" customHeight="1" thickBot="1" x14ac:dyDescent="0.2">
      <c r="A82" s="28"/>
      <c r="B82" s="29"/>
      <c r="C82" s="29" t="s">
        <v>305</v>
      </c>
      <c r="D82" s="29"/>
      <c r="E82" s="29"/>
      <c r="F82" s="29"/>
      <c r="G82" s="354"/>
      <c r="H82" s="29"/>
      <c r="I82" s="263"/>
      <c r="J82" s="30" t="s">
        <v>233</v>
      </c>
      <c r="K82" s="30"/>
      <c r="L82" s="30"/>
      <c r="M82" s="30"/>
      <c r="N82" s="30"/>
      <c r="O82" s="30"/>
      <c r="P82" s="30"/>
      <c r="Q82" s="30"/>
      <c r="R82" s="212"/>
      <c r="S82" s="30" t="s">
        <v>232</v>
      </c>
      <c r="T82" s="30"/>
      <c r="U82" s="35"/>
      <c r="V82" s="339">
        <v>82</v>
      </c>
      <c r="W82" s="972" t="str">
        <f t="shared" si="1"/>
        <v>未入力あり</v>
      </c>
      <c r="Y82" s="911"/>
      <c r="Z82" s="25"/>
      <c r="AA82" s="25"/>
      <c r="AB82" s="25"/>
      <c r="AC82" s="25"/>
      <c r="AD82" s="25"/>
    </row>
    <row r="83" spans="1:30" ht="20.100000000000001" customHeight="1" thickBot="1" x14ac:dyDescent="0.2">
      <c r="A83" s="28"/>
      <c r="B83" s="29"/>
      <c r="C83" s="29" t="s">
        <v>306</v>
      </c>
      <c r="D83" s="29"/>
      <c r="E83" s="29"/>
      <c r="F83" s="29"/>
      <c r="G83" s="354"/>
      <c r="H83" s="29"/>
      <c r="I83" s="263"/>
      <c r="J83" s="30" t="s">
        <v>233</v>
      </c>
      <c r="K83" s="30"/>
      <c r="L83" s="30"/>
      <c r="M83" s="30"/>
      <c r="N83" s="30"/>
      <c r="O83" s="30"/>
      <c r="P83" s="30"/>
      <c r="Q83" s="30"/>
      <c r="R83" s="212"/>
      <c r="S83" s="30" t="s">
        <v>232</v>
      </c>
      <c r="T83" s="30"/>
      <c r="U83" s="35"/>
      <c r="V83" s="339">
        <v>83</v>
      </c>
      <c r="W83" s="972" t="str">
        <f t="shared" si="1"/>
        <v>未入力あり</v>
      </c>
      <c r="Y83" s="911"/>
      <c r="Z83" s="25"/>
      <c r="AA83" s="25"/>
      <c r="AB83" s="25"/>
      <c r="AC83" s="25"/>
      <c r="AD83" s="25"/>
    </row>
    <row r="84" spans="1:30" ht="20.100000000000001" customHeight="1" thickBot="1" x14ac:dyDescent="0.2">
      <c r="A84" s="28"/>
      <c r="B84" s="29"/>
      <c r="C84" s="29" t="s">
        <v>307</v>
      </c>
      <c r="D84" s="29"/>
      <c r="E84" s="29"/>
      <c r="F84" s="29"/>
      <c r="G84" s="354"/>
      <c r="H84" s="29"/>
      <c r="I84" s="263"/>
      <c r="J84" s="30" t="s">
        <v>233</v>
      </c>
      <c r="K84" s="30"/>
      <c r="L84" s="30"/>
      <c r="M84" s="30"/>
      <c r="N84" s="30"/>
      <c r="O84" s="30"/>
      <c r="P84" s="30"/>
      <c r="Q84" s="30"/>
      <c r="R84" s="212"/>
      <c r="S84" s="30" t="s">
        <v>232</v>
      </c>
      <c r="T84" s="30"/>
      <c r="U84" s="35"/>
      <c r="V84" s="339">
        <v>84</v>
      </c>
      <c r="W84" s="972" t="str">
        <f t="shared" si="1"/>
        <v>未入力あり</v>
      </c>
      <c r="Y84" s="911"/>
      <c r="Z84" s="25"/>
      <c r="AA84" s="25"/>
      <c r="AB84" s="25"/>
      <c r="AC84" s="25"/>
      <c r="AD84" s="25"/>
    </row>
    <row r="85" spans="1:30" ht="20.100000000000001" customHeight="1" thickBot="1" x14ac:dyDescent="0.2">
      <c r="A85" s="28"/>
      <c r="B85" s="29"/>
      <c r="C85" s="29" t="s">
        <v>355</v>
      </c>
      <c r="D85" s="29"/>
      <c r="E85" s="29"/>
      <c r="F85" s="29"/>
      <c r="G85" s="354"/>
      <c r="H85" s="29"/>
      <c r="I85" s="263"/>
      <c r="J85" s="30" t="s">
        <v>233</v>
      </c>
      <c r="K85" s="30"/>
      <c r="L85" s="30"/>
      <c r="M85" s="30"/>
      <c r="N85" s="30"/>
      <c r="O85" s="30"/>
      <c r="P85" s="30"/>
      <c r="Q85" s="30"/>
      <c r="R85" s="212"/>
      <c r="S85" s="30" t="s">
        <v>232</v>
      </c>
      <c r="T85" s="30"/>
      <c r="U85" s="35"/>
      <c r="V85" s="339">
        <v>85</v>
      </c>
      <c r="W85" s="972" t="str">
        <f t="shared" si="1"/>
        <v>未入力あり</v>
      </c>
      <c r="Y85" s="911"/>
      <c r="Z85" s="25"/>
      <c r="AA85" s="25"/>
      <c r="AB85" s="25"/>
      <c r="AC85" s="25"/>
      <c r="AD85" s="25"/>
    </row>
    <row r="86" spans="1:30" ht="20.100000000000001" customHeight="1" thickBot="1" x14ac:dyDescent="0.2">
      <c r="A86" s="28"/>
      <c r="B86" s="29"/>
      <c r="C86" s="29" t="s">
        <v>268</v>
      </c>
      <c r="D86" s="29"/>
      <c r="E86" s="29"/>
      <c r="F86" s="29"/>
      <c r="G86" s="354"/>
      <c r="H86" s="29"/>
      <c r="I86" s="263"/>
      <c r="J86" s="30" t="s">
        <v>233</v>
      </c>
      <c r="K86" s="30"/>
      <c r="L86" s="30"/>
      <c r="M86" s="30"/>
      <c r="N86" s="30"/>
      <c r="O86" s="30"/>
      <c r="P86" s="30"/>
      <c r="Q86" s="30"/>
      <c r="R86" s="212"/>
      <c r="S86" s="30" t="s">
        <v>232</v>
      </c>
      <c r="T86" s="30"/>
      <c r="U86" s="35"/>
      <c r="V86" s="339">
        <v>86</v>
      </c>
      <c r="W86" s="972" t="str">
        <f t="shared" si="1"/>
        <v>未入力あり</v>
      </c>
      <c r="Y86" s="911"/>
      <c r="Z86" s="25"/>
      <c r="AA86" s="25"/>
      <c r="AB86" s="25"/>
      <c r="AC86" s="25"/>
      <c r="AD86" s="25"/>
    </row>
    <row r="87" spans="1:30" ht="20.100000000000001" customHeight="1" thickBot="1" x14ac:dyDescent="0.2">
      <c r="A87" s="28"/>
      <c r="B87" s="29"/>
      <c r="C87" s="29" t="s">
        <v>308</v>
      </c>
      <c r="D87" s="29"/>
      <c r="E87" s="29"/>
      <c r="F87" s="29"/>
      <c r="G87" s="354"/>
      <c r="H87" s="29"/>
      <c r="I87" s="263"/>
      <c r="J87" s="30" t="s">
        <v>233</v>
      </c>
      <c r="K87" s="30"/>
      <c r="L87" s="30"/>
      <c r="M87" s="30"/>
      <c r="N87" s="30"/>
      <c r="O87" s="30"/>
      <c r="P87" s="30"/>
      <c r="Q87" s="30"/>
      <c r="R87" s="212"/>
      <c r="S87" s="30" t="s">
        <v>232</v>
      </c>
      <c r="T87" s="30"/>
      <c r="U87" s="35"/>
      <c r="V87" s="339">
        <v>87</v>
      </c>
      <c r="W87" s="972" t="str">
        <f t="shared" si="1"/>
        <v>未入力あり</v>
      </c>
      <c r="Y87" s="911"/>
      <c r="Z87" s="25"/>
      <c r="AA87" s="25"/>
      <c r="AB87" s="25"/>
      <c r="AC87" s="25"/>
      <c r="AD87" s="25"/>
    </row>
    <row r="88" spans="1:30" ht="20.100000000000001" customHeight="1" thickBot="1" x14ac:dyDescent="0.2">
      <c r="A88" s="28"/>
      <c r="B88" s="29"/>
      <c r="C88" s="29" t="s">
        <v>356</v>
      </c>
      <c r="D88" s="29"/>
      <c r="E88" s="29"/>
      <c r="F88" s="29"/>
      <c r="G88" s="354"/>
      <c r="H88" s="29"/>
      <c r="I88" s="263"/>
      <c r="J88" s="30" t="s">
        <v>233</v>
      </c>
      <c r="K88" s="30"/>
      <c r="L88" s="30"/>
      <c r="M88" s="30"/>
      <c r="N88" s="30"/>
      <c r="O88" s="30"/>
      <c r="P88" s="30"/>
      <c r="Q88" s="30"/>
      <c r="R88" s="212"/>
      <c r="S88" s="30" t="s">
        <v>232</v>
      </c>
      <c r="T88" s="30"/>
      <c r="U88" s="35"/>
      <c r="V88" s="339">
        <v>88</v>
      </c>
      <c r="W88" s="972" t="str">
        <f t="shared" si="1"/>
        <v>未入力あり</v>
      </c>
      <c r="Y88" s="911"/>
      <c r="Z88" s="25"/>
      <c r="AA88" s="25"/>
      <c r="AB88" s="25"/>
      <c r="AC88" s="25"/>
      <c r="AD88" s="25"/>
    </row>
    <row r="89" spans="1:30" ht="20.100000000000001" customHeight="1" thickBot="1" x14ac:dyDescent="0.2">
      <c r="A89" s="28"/>
      <c r="B89" s="29"/>
      <c r="C89" s="29" t="s">
        <v>309</v>
      </c>
      <c r="D89" s="29"/>
      <c r="E89" s="29"/>
      <c r="F89" s="29"/>
      <c r="G89" s="354"/>
      <c r="H89" s="29"/>
      <c r="I89" s="263"/>
      <c r="J89" s="30" t="s">
        <v>233</v>
      </c>
      <c r="K89" s="30"/>
      <c r="L89" s="30"/>
      <c r="M89" s="30"/>
      <c r="N89" s="30"/>
      <c r="O89" s="30"/>
      <c r="P89" s="30"/>
      <c r="Q89" s="30"/>
      <c r="R89" s="212"/>
      <c r="S89" s="30" t="s">
        <v>232</v>
      </c>
      <c r="T89" s="30"/>
      <c r="U89" s="35"/>
      <c r="V89" s="339">
        <v>89</v>
      </c>
      <c r="W89" s="972" t="str">
        <f t="shared" si="1"/>
        <v>未入力あり</v>
      </c>
      <c r="Y89" s="911"/>
      <c r="Z89" s="25"/>
      <c r="AA89" s="25"/>
      <c r="AB89" s="25"/>
      <c r="AC89" s="25"/>
      <c r="AD89" s="25"/>
    </row>
    <row r="90" spans="1:30" ht="20.100000000000001" customHeight="1" thickBot="1" x14ac:dyDescent="0.2">
      <c r="A90" s="28"/>
      <c r="B90" s="29"/>
      <c r="C90" s="29" t="s">
        <v>310</v>
      </c>
      <c r="D90" s="29"/>
      <c r="E90" s="29"/>
      <c r="F90" s="29"/>
      <c r="G90" s="354"/>
      <c r="H90" s="29"/>
      <c r="I90" s="263"/>
      <c r="J90" s="30" t="s">
        <v>233</v>
      </c>
      <c r="K90" s="30"/>
      <c r="L90" s="30"/>
      <c r="M90" s="30"/>
      <c r="N90" s="30"/>
      <c r="O90" s="30"/>
      <c r="P90" s="30"/>
      <c r="Q90" s="30"/>
      <c r="R90" s="212"/>
      <c r="S90" s="30" t="s">
        <v>232</v>
      </c>
      <c r="T90" s="30"/>
      <c r="U90" s="35"/>
      <c r="V90" s="339">
        <v>90</v>
      </c>
      <c r="W90" s="972" t="str">
        <f t="shared" si="1"/>
        <v>未入力あり</v>
      </c>
      <c r="Y90" s="911"/>
      <c r="Z90" s="25"/>
      <c r="AA90" s="25"/>
      <c r="AB90" s="25"/>
      <c r="AC90" s="25"/>
      <c r="AD90" s="25"/>
    </row>
    <row r="91" spans="1:30" ht="20.100000000000001" customHeight="1" thickBot="1" x14ac:dyDescent="0.2">
      <c r="A91" s="28"/>
      <c r="B91" s="29"/>
      <c r="C91" s="29" t="s">
        <v>311</v>
      </c>
      <c r="D91" s="29"/>
      <c r="E91" s="29"/>
      <c r="F91" s="29"/>
      <c r="G91" s="354"/>
      <c r="H91" s="29"/>
      <c r="I91" s="263"/>
      <c r="J91" s="30" t="s">
        <v>233</v>
      </c>
      <c r="K91" s="30"/>
      <c r="L91" s="30"/>
      <c r="M91" s="30"/>
      <c r="N91" s="30"/>
      <c r="O91" s="30"/>
      <c r="P91" s="30"/>
      <c r="Q91" s="30"/>
      <c r="R91" s="212"/>
      <c r="S91" s="30" t="s">
        <v>232</v>
      </c>
      <c r="T91" s="30"/>
      <c r="U91" s="35"/>
      <c r="V91" s="339">
        <v>91</v>
      </c>
      <c r="W91" s="972" t="str">
        <f t="shared" si="1"/>
        <v>未入力あり</v>
      </c>
      <c r="Y91" s="911"/>
      <c r="Z91" s="25"/>
      <c r="AA91" s="25"/>
      <c r="AB91" s="25"/>
      <c r="AC91" s="25"/>
      <c r="AD91" s="25"/>
    </row>
    <row r="92" spans="1:30" ht="20.100000000000001" customHeight="1" thickBot="1" x14ac:dyDescent="0.2">
      <c r="A92" s="28"/>
      <c r="B92" s="29"/>
      <c r="C92" s="29" t="s">
        <v>312</v>
      </c>
      <c r="D92" s="29"/>
      <c r="E92" s="29"/>
      <c r="F92" s="29"/>
      <c r="G92" s="354"/>
      <c r="H92" s="29"/>
      <c r="I92" s="263"/>
      <c r="J92" s="30" t="s">
        <v>233</v>
      </c>
      <c r="K92" s="30"/>
      <c r="L92" s="30"/>
      <c r="M92" s="30"/>
      <c r="N92" s="30"/>
      <c r="O92" s="30"/>
      <c r="P92" s="30"/>
      <c r="Q92" s="30"/>
      <c r="R92" s="212"/>
      <c r="S92" s="30" t="s">
        <v>232</v>
      </c>
      <c r="T92" s="30"/>
      <c r="U92" s="35"/>
      <c r="V92" s="339">
        <v>92</v>
      </c>
      <c r="W92" s="972" t="str">
        <f t="shared" si="1"/>
        <v>未入力あり</v>
      </c>
      <c r="Y92" s="911"/>
      <c r="Z92" s="25"/>
      <c r="AA92" s="25"/>
      <c r="AB92" s="25"/>
      <c r="AC92" s="25"/>
      <c r="AD92" s="25"/>
    </row>
    <row r="93" spans="1:30" ht="20.100000000000001" customHeight="1" thickBot="1" x14ac:dyDescent="0.2">
      <c r="A93" s="28"/>
      <c r="B93" s="29"/>
      <c r="C93" s="29" t="s">
        <v>313</v>
      </c>
      <c r="D93" s="29"/>
      <c r="E93" s="29"/>
      <c r="F93" s="29"/>
      <c r="G93" s="354"/>
      <c r="H93" s="29"/>
      <c r="I93" s="263"/>
      <c r="J93" s="30" t="s">
        <v>233</v>
      </c>
      <c r="K93" s="30"/>
      <c r="L93" s="30"/>
      <c r="M93" s="30"/>
      <c r="N93" s="30"/>
      <c r="O93" s="30"/>
      <c r="P93" s="30"/>
      <c r="Q93" s="30"/>
      <c r="R93" s="212"/>
      <c r="S93" s="30" t="s">
        <v>232</v>
      </c>
      <c r="T93" s="30"/>
      <c r="U93" s="35"/>
      <c r="V93" s="339">
        <v>93</v>
      </c>
      <c r="W93" s="972" t="str">
        <f t="shared" si="1"/>
        <v>未入力あり</v>
      </c>
      <c r="Y93" s="911"/>
      <c r="Z93" s="25"/>
      <c r="AA93" s="25"/>
      <c r="AB93" s="25"/>
      <c r="AC93" s="25"/>
      <c r="AD93" s="25"/>
    </row>
    <row r="94" spans="1:30" ht="20.100000000000001" customHeight="1" thickBot="1" x14ac:dyDescent="0.2">
      <c r="A94" s="28"/>
      <c r="B94" s="29"/>
      <c r="C94" s="29" t="s">
        <v>314</v>
      </c>
      <c r="D94" s="29"/>
      <c r="E94" s="29"/>
      <c r="F94" s="29"/>
      <c r="G94" s="354"/>
      <c r="H94" s="29"/>
      <c r="I94" s="263"/>
      <c r="J94" s="30" t="s">
        <v>233</v>
      </c>
      <c r="K94" s="30"/>
      <c r="L94" s="30"/>
      <c r="M94" s="30"/>
      <c r="N94" s="30"/>
      <c r="O94" s="30"/>
      <c r="P94" s="30"/>
      <c r="Q94" s="30"/>
      <c r="R94" s="212"/>
      <c r="S94" s="30" t="s">
        <v>232</v>
      </c>
      <c r="T94" s="30"/>
      <c r="U94" s="35"/>
      <c r="V94" s="339">
        <v>94</v>
      </c>
      <c r="W94" s="972" t="str">
        <f t="shared" si="1"/>
        <v>未入力あり</v>
      </c>
      <c r="Y94" s="911"/>
      <c r="Z94" s="25"/>
      <c r="AA94" s="25"/>
      <c r="AB94" s="25"/>
      <c r="AC94" s="25"/>
      <c r="AD94" s="25"/>
    </row>
    <row r="95" spans="1:30" ht="19.5" customHeight="1" thickBot="1" x14ac:dyDescent="0.2">
      <c r="A95" s="28"/>
      <c r="B95" s="29"/>
      <c r="C95" s="29" t="s">
        <v>315</v>
      </c>
      <c r="D95" s="29"/>
      <c r="E95" s="29"/>
      <c r="F95" s="29"/>
      <c r="G95" s="354"/>
      <c r="H95" s="29"/>
      <c r="I95" s="263"/>
      <c r="J95" s="30" t="s">
        <v>233</v>
      </c>
      <c r="K95" s="30"/>
      <c r="L95" s="30"/>
      <c r="M95" s="30"/>
      <c r="N95" s="30"/>
      <c r="O95" s="30"/>
      <c r="P95" s="30"/>
      <c r="Q95" s="30"/>
      <c r="R95" s="212"/>
      <c r="S95" s="30" t="s">
        <v>232</v>
      </c>
      <c r="T95" s="30"/>
      <c r="U95" s="35"/>
      <c r="V95" s="339">
        <v>95</v>
      </c>
      <c r="W95" s="972" t="str">
        <f t="shared" si="1"/>
        <v>未入力あり</v>
      </c>
      <c r="Y95" s="911"/>
      <c r="Z95" s="25"/>
      <c r="AA95" s="25"/>
      <c r="AB95" s="25"/>
      <c r="AC95" s="25"/>
      <c r="AD95" s="25"/>
    </row>
    <row r="96" spans="1:30" ht="20.100000000000001" customHeight="1" thickBot="1" x14ac:dyDescent="0.2">
      <c r="A96" s="28"/>
      <c r="B96" s="29"/>
      <c r="C96" s="29" t="s">
        <v>316</v>
      </c>
      <c r="D96" s="29"/>
      <c r="E96" s="29"/>
      <c r="F96" s="29"/>
      <c r="G96" s="354"/>
      <c r="H96" s="29"/>
      <c r="I96" s="263"/>
      <c r="J96" s="30" t="s">
        <v>233</v>
      </c>
      <c r="K96" s="30"/>
      <c r="L96" s="30"/>
      <c r="M96" s="30"/>
      <c r="N96" s="30"/>
      <c r="O96" s="30"/>
      <c r="P96" s="30"/>
      <c r="Q96" s="30"/>
      <c r="R96" s="212"/>
      <c r="S96" s="30" t="s">
        <v>232</v>
      </c>
      <c r="T96" s="30"/>
      <c r="U96" s="35"/>
      <c r="V96" s="339">
        <v>96</v>
      </c>
      <c r="W96" s="972" t="str">
        <f t="shared" si="1"/>
        <v>未入力あり</v>
      </c>
      <c r="Y96" s="911"/>
      <c r="Z96" s="25"/>
      <c r="AA96" s="25"/>
      <c r="AB96" s="25"/>
      <c r="AC96" s="25"/>
      <c r="AD96" s="25"/>
    </row>
    <row r="97" spans="1:30" ht="20.100000000000001" customHeight="1" thickBot="1" x14ac:dyDescent="0.2">
      <c r="A97" s="28"/>
      <c r="B97" s="29"/>
      <c r="C97" s="29" t="s">
        <v>317</v>
      </c>
      <c r="D97" s="29"/>
      <c r="E97" s="29"/>
      <c r="F97" s="29"/>
      <c r="G97" s="354"/>
      <c r="H97" s="29"/>
      <c r="I97" s="263"/>
      <c r="J97" s="30" t="s">
        <v>233</v>
      </c>
      <c r="K97" s="30"/>
      <c r="L97" s="30"/>
      <c r="M97" s="30"/>
      <c r="N97" s="30"/>
      <c r="O97" s="30"/>
      <c r="P97" s="30"/>
      <c r="Q97" s="30"/>
      <c r="R97" s="212"/>
      <c r="S97" s="30" t="s">
        <v>232</v>
      </c>
      <c r="T97" s="30"/>
      <c r="U97" s="35"/>
      <c r="V97" s="339">
        <v>97</v>
      </c>
      <c r="W97" s="972" t="str">
        <f t="shared" si="1"/>
        <v>未入力あり</v>
      </c>
      <c r="Y97" s="911"/>
      <c r="Z97" s="25"/>
      <c r="AA97" s="25"/>
      <c r="AB97" s="25"/>
      <c r="AC97" s="25"/>
      <c r="AD97" s="25"/>
    </row>
    <row r="98" spans="1:30" ht="20.100000000000001" customHeight="1" thickBot="1" x14ac:dyDescent="0.2">
      <c r="A98" s="28"/>
      <c r="B98" s="29"/>
      <c r="C98" s="29" t="s">
        <v>318</v>
      </c>
      <c r="D98" s="29"/>
      <c r="E98" s="29"/>
      <c r="F98" s="29"/>
      <c r="G98" s="354"/>
      <c r="H98" s="29"/>
      <c r="I98" s="263"/>
      <c r="J98" s="30" t="s">
        <v>233</v>
      </c>
      <c r="K98" s="30"/>
      <c r="L98" s="30"/>
      <c r="M98" s="30"/>
      <c r="N98" s="30"/>
      <c r="O98" s="30"/>
      <c r="P98" s="30"/>
      <c r="Q98" s="30"/>
      <c r="R98" s="212"/>
      <c r="S98" s="30" t="s">
        <v>232</v>
      </c>
      <c r="T98" s="30"/>
      <c r="U98" s="35"/>
      <c r="V98" s="339">
        <v>98</v>
      </c>
      <c r="W98" s="972" t="str">
        <f t="shared" si="1"/>
        <v>未入力あり</v>
      </c>
      <c r="Y98" s="911"/>
      <c r="Z98" s="25"/>
      <c r="AA98" s="25"/>
      <c r="AB98" s="25"/>
      <c r="AC98" s="25"/>
      <c r="AD98" s="25"/>
    </row>
    <row r="99" spans="1:30" ht="20.100000000000001" customHeight="1" thickBot="1" x14ac:dyDescent="0.2">
      <c r="A99" s="28"/>
      <c r="B99" s="29"/>
      <c r="C99" s="29" t="s">
        <v>319</v>
      </c>
      <c r="D99" s="29"/>
      <c r="E99" s="29"/>
      <c r="F99" s="29"/>
      <c r="G99" s="354"/>
      <c r="H99" s="29"/>
      <c r="I99" s="263"/>
      <c r="J99" s="30" t="s">
        <v>233</v>
      </c>
      <c r="K99" s="30"/>
      <c r="L99" s="30"/>
      <c r="M99" s="30"/>
      <c r="N99" s="30"/>
      <c r="O99" s="30"/>
      <c r="P99" s="30"/>
      <c r="Q99" s="30"/>
      <c r="R99" s="212"/>
      <c r="S99" s="30" t="s">
        <v>232</v>
      </c>
      <c r="T99" s="29"/>
      <c r="U99" s="36"/>
      <c r="V99" s="339">
        <v>99</v>
      </c>
      <c r="W99" s="972" t="str">
        <f t="shared" si="1"/>
        <v>未入力あり</v>
      </c>
      <c r="Y99" s="911"/>
      <c r="Z99" s="25"/>
      <c r="AA99" s="25"/>
      <c r="AB99" s="25"/>
      <c r="AC99" s="25"/>
      <c r="AD99" s="25"/>
    </row>
    <row r="100" spans="1:30" ht="20.100000000000001" customHeight="1" thickBot="1" x14ac:dyDescent="0.2">
      <c r="A100" s="28"/>
      <c r="B100" s="29"/>
      <c r="C100" s="29" t="s">
        <v>320</v>
      </c>
      <c r="D100" s="29"/>
      <c r="E100" s="29"/>
      <c r="F100" s="29"/>
      <c r="G100" s="354"/>
      <c r="H100" s="341"/>
      <c r="I100" s="263"/>
      <c r="J100" s="30" t="s">
        <v>233</v>
      </c>
      <c r="K100" s="30"/>
      <c r="L100" s="30"/>
      <c r="M100" s="30"/>
      <c r="N100" s="30"/>
      <c r="O100" s="30"/>
      <c r="P100" s="30"/>
      <c r="Q100" s="30"/>
      <c r="R100" s="212"/>
      <c r="S100" s="30" t="s">
        <v>232</v>
      </c>
      <c r="T100" s="29"/>
      <c r="U100" s="36"/>
      <c r="V100" s="339">
        <v>100</v>
      </c>
      <c r="W100" s="972" t="str">
        <f t="shared" si="1"/>
        <v>未入力あり</v>
      </c>
      <c r="Y100" s="911"/>
      <c r="Z100" s="25"/>
      <c r="AA100" s="25"/>
      <c r="AB100" s="25"/>
      <c r="AC100" s="25"/>
      <c r="AD100" s="25"/>
    </row>
    <row r="101" spans="1:30" ht="20.100000000000001" customHeight="1" thickBot="1" x14ac:dyDescent="0.2">
      <c r="A101" s="28"/>
      <c r="B101" s="29"/>
      <c r="C101" s="29" t="s">
        <v>321</v>
      </c>
      <c r="D101" s="29"/>
      <c r="E101" s="29"/>
      <c r="F101" s="29"/>
      <c r="G101" s="354"/>
      <c r="H101" s="342"/>
      <c r="I101" s="263"/>
      <c r="J101" s="30" t="s">
        <v>233</v>
      </c>
      <c r="K101" s="30"/>
      <c r="L101" s="30"/>
      <c r="M101" s="30"/>
      <c r="N101" s="30"/>
      <c r="O101" s="30"/>
      <c r="P101" s="30"/>
      <c r="Q101" s="30"/>
      <c r="R101" s="212"/>
      <c r="S101" s="30" t="s">
        <v>232</v>
      </c>
      <c r="T101" s="29"/>
      <c r="U101" s="36"/>
      <c r="V101" s="339">
        <v>101</v>
      </c>
      <c r="W101" s="972" t="str">
        <f t="shared" si="1"/>
        <v>未入力あり</v>
      </c>
      <c r="Y101" s="911"/>
      <c r="Z101" s="25"/>
      <c r="AA101" s="25"/>
      <c r="AB101" s="25"/>
      <c r="AC101" s="25"/>
      <c r="AD101" s="25"/>
    </row>
    <row r="102" spans="1:30" ht="20.100000000000001" customHeight="1" thickBot="1" x14ac:dyDescent="0.2">
      <c r="A102" s="28"/>
      <c r="B102" s="29"/>
      <c r="C102" s="29" t="s">
        <v>267</v>
      </c>
      <c r="D102" s="29"/>
      <c r="E102" s="29"/>
      <c r="F102" s="29"/>
      <c r="G102" s="354"/>
      <c r="H102" s="29"/>
      <c r="I102" s="263"/>
      <c r="J102" s="30" t="s">
        <v>233</v>
      </c>
      <c r="K102" s="30"/>
      <c r="L102" s="30"/>
      <c r="M102" s="30"/>
      <c r="N102" s="30"/>
      <c r="O102" s="30"/>
      <c r="P102" s="30"/>
      <c r="Q102" s="30"/>
      <c r="R102" s="212"/>
      <c r="S102" s="30" t="s">
        <v>232</v>
      </c>
      <c r="T102" s="30"/>
      <c r="U102" s="35"/>
      <c r="V102" s="339">
        <v>102</v>
      </c>
      <c r="W102" s="972" t="str">
        <f t="shared" si="1"/>
        <v>未入力あり</v>
      </c>
      <c r="Y102" s="911"/>
      <c r="Z102" s="25"/>
      <c r="AA102" s="25"/>
      <c r="AB102" s="25"/>
      <c r="AC102" s="25"/>
      <c r="AD102" s="25"/>
    </row>
    <row r="103" spans="1:30" ht="20.100000000000001" customHeight="1" thickBot="1" x14ac:dyDescent="0.2">
      <c r="A103" s="28"/>
      <c r="B103" s="29"/>
      <c r="C103" s="29" t="s">
        <v>322</v>
      </c>
      <c r="D103" s="29"/>
      <c r="E103" s="29"/>
      <c r="F103" s="29"/>
      <c r="G103" s="354"/>
      <c r="H103" s="29"/>
      <c r="I103" s="263"/>
      <c r="J103" s="30" t="s">
        <v>233</v>
      </c>
      <c r="K103" s="30"/>
      <c r="L103" s="30"/>
      <c r="M103" s="30"/>
      <c r="N103" s="30"/>
      <c r="O103" s="30"/>
      <c r="P103" s="30"/>
      <c r="Q103" s="30"/>
      <c r="R103" s="212"/>
      <c r="S103" s="30" t="s">
        <v>232</v>
      </c>
      <c r="T103" s="30"/>
      <c r="U103" s="35"/>
      <c r="V103" s="339">
        <v>103</v>
      </c>
      <c r="W103" s="972" t="str">
        <f t="shared" si="1"/>
        <v>未入力あり</v>
      </c>
      <c r="Y103" s="911"/>
      <c r="Z103" s="25"/>
      <c r="AA103" s="25"/>
      <c r="AB103" s="25"/>
      <c r="AC103" s="25"/>
      <c r="AD103" s="25"/>
    </row>
    <row r="104" spans="1:30" ht="20.100000000000001" customHeight="1" thickBot="1" x14ac:dyDescent="0.2">
      <c r="A104" s="28"/>
      <c r="B104" s="29"/>
      <c r="C104" s="29" t="s">
        <v>323</v>
      </c>
      <c r="D104" s="29"/>
      <c r="E104" s="29"/>
      <c r="F104" s="29"/>
      <c r="G104" s="354"/>
      <c r="H104" s="29"/>
      <c r="I104" s="263"/>
      <c r="J104" s="30" t="s">
        <v>233</v>
      </c>
      <c r="K104" s="30"/>
      <c r="L104" s="30"/>
      <c r="M104" s="30"/>
      <c r="N104" s="30"/>
      <c r="O104" s="30"/>
      <c r="P104" s="30"/>
      <c r="Q104" s="30"/>
      <c r="R104" s="212"/>
      <c r="S104" s="30" t="s">
        <v>232</v>
      </c>
      <c r="T104" s="30"/>
      <c r="U104" s="35"/>
      <c r="V104" s="339">
        <v>104</v>
      </c>
      <c r="W104" s="972" t="str">
        <f t="shared" si="1"/>
        <v>未入力あり</v>
      </c>
      <c r="Y104" s="911"/>
      <c r="Z104" s="25"/>
      <c r="AA104" s="25"/>
      <c r="AB104" s="25"/>
      <c r="AC104" s="25"/>
      <c r="AD104" s="25"/>
    </row>
    <row r="105" spans="1:30" ht="20.100000000000001" customHeight="1" thickBot="1" x14ac:dyDescent="0.2">
      <c r="A105" s="28"/>
      <c r="B105" s="29"/>
      <c r="C105" s="29" t="s">
        <v>324</v>
      </c>
      <c r="D105" s="29"/>
      <c r="E105" s="29"/>
      <c r="F105" s="29"/>
      <c r="G105" s="354"/>
      <c r="H105" s="29"/>
      <c r="I105" s="263"/>
      <c r="J105" s="30" t="s">
        <v>233</v>
      </c>
      <c r="K105" s="30"/>
      <c r="L105" s="30"/>
      <c r="M105" s="30"/>
      <c r="N105" s="30"/>
      <c r="O105" s="30"/>
      <c r="P105" s="30"/>
      <c r="Q105" s="30"/>
      <c r="R105" s="212"/>
      <c r="S105" s="30" t="s">
        <v>232</v>
      </c>
      <c r="T105" s="30"/>
      <c r="U105" s="35"/>
      <c r="V105" s="339">
        <v>105</v>
      </c>
      <c r="W105" s="972" t="str">
        <f t="shared" si="1"/>
        <v>未入力あり</v>
      </c>
      <c r="Y105" s="911"/>
      <c r="Z105" s="25"/>
      <c r="AA105" s="25"/>
      <c r="AB105" s="25"/>
      <c r="AC105" s="25"/>
      <c r="AD105" s="25"/>
    </row>
    <row r="106" spans="1:30" ht="20.100000000000001" customHeight="1" thickBot="1" x14ac:dyDescent="0.2">
      <c r="A106" s="28"/>
      <c r="B106" s="29"/>
      <c r="C106" s="29" t="s">
        <v>325</v>
      </c>
      <c r="D106" s="29"/>
      <c r="E106" s="29"/>
      <c r="F106" s="29"/>
      <c r="G106" s="354"/>
      <c r="H106" s="29"/>
      <c r="I106" s="263"/>
      <c r="J106" s="30" t="s">
        <v>233</v>
      </c>
      <c r="K106" s="30"/>
      <c r="L106" s="30"/>
      <c r="M106" s="30"/>
      <c r="N106" s="30"/>
      <c r="O106" s="30"/>
      <c r="P106" s="30"/>
      <c r="Q106" s="30"/>
      <c r="R106" s="212"/>
      <c r="S106" s="30" t="s">
        <v>232</v>
      </c>
      <c r="T106" s="30"/>
      <c r="U106" s="35"/>
      <c r="V106" s="339">
        <v>106</v>
      </c>
      <c r="W106" s="972" t="str">
        <f t="shared" si="1"/>
        <v>未入力あり</v>
      </c>
      <c r="Y106" s="911"/>
      <c r="Z106" s="25"/>
      <c r="AA106" s="25"/>
      <c r="AB106" s="25"/>
      <c r="AC106" s="25"/>
      <c r="AD106" s="25"/>
    </row>
    <row r="107" spans="1:30" ht="20.100000000000001" customHeight="1" thickBot="1" x14ac:dyDescent="0.2">
      <c r="A107" s="28"/>
      <c r="B107" s="29"/>
      <c r="C107" s="29" t="s">
        <v>326</v>
      </c>
      <c r="D107" s="29"/>
      <c r="E107" s="29"/>
      <c r="F107" s="29"/>
      <c r="G107" s="354"/>
      <c r="H107" s="29"/>
      <c r="I107" s="263"/>
      <c r="J107" s="30" t="s">
        <v>233</v>
      </c>
      <c r="K107" s="30"/>
      <c r="L107" s="30"/>
      <c r="M107" s="30"/>
      <c r="N107" s="30"/>
      <c r="O107" s="30"/>
      <c r="P107" s="30"/>
      <c r="Q107" s="30"/>
      <c r="R107" s="212"/>
      <c r="S107" s="30" t="s">
        <v>232</v>
      </c>
      <c r="T107" s="30"/>
      <c r="U107" s="35"/>
      <c r="V107" s="339">
        <v>107</v>
      </c>
      <c r="W107" s="972" t="str">
        <f t="shared" si="1"/>
        <v>未入力あり</v>
      </c>
      <c r="Y107" s="911"/>
      <c r="Z107" s="25"/>
      <c r="AA107" s="25"/>
      <c r="AB107" s="25"/>
      <c r="AC107" s="25"/>
      <c r="AD107" s="25"/>
    </row>
    <row r="108" spans="1:30" ht="20.100000000000001" customHeight="1" thickBot="1" x14ac:dyDescent="0.2">
      <c r="A108" s="28"/>
      <c r="B108" s="29"/>
      <c r="C108" s="29" t="s">
        <v>327</v>
      </c>
      <c r="D108" s="29"/>
      <c r="E108" s="29"/>
      <c r="F108" s="29"/>
      <c r="G108" s="354"/>
      <c r="H108" s="29"/>
      <c r="I108" s="263"/>
      <c r="J108" s="30" t="s">
        <v>233</v>
      </c>
      <c r="K108" s="30"/>
      <c r="L108" s="30"/>
      <c r="M108" s="30"/>
      <c r="N108" s="30"/>
      <c r="O108" s="30"/>
      <c r="P108" s="30"/>
      <c r="Q108" s="30"/>
      <c r="R108" s="212"/>
      <c r="S108" s="30" t="s">
        <v>232</v>
      </c>
      <c r="T108" s="30"/>
      <c r="U108" s="35"/>
      <c r="V108" s="339">
        <v>108</v>
      </c>
      <c r="W108" s="972" t="str">
        <f t="shared" si="1"/>
        <v>未入力あり</v>
      </c>
      <c r="Y108" s="911"/>
      <c r="Z108" s="25"/>
      <c r="AA108" s="25"/>
      <c r="AB108" s="25"/>
      <c r="AC108" s="25"/>
      <c r="AD108" s="25"/>
    </row>
    <row r="109" spans="1:30" ht="20.100000000000001" customHeight="1" thickBot="1" x14ac:dyDescent="0.2">
      <c r="A109" s="28"/>
      <c r="B109" s="29"/>
      <c r="C109" s="29" t="s">
        <v>357</v>
      </c>
      <c r="D109" s="29"/>
      <c r="E109" s="29"/>
      <c r="F109" s="29"/>
      <c r="G109" s="354"/>
      <c r="H109" s="29"/>
      <c r="I109" s="263"/>
      <c r="J109" s="30" t="s">
        <v>233</v>
      </c>
      <c r="K109" s="30"/>
      <c r="L109" s="30"/>
      <c r="M109" s="30"/>
      <c r="N109" s="30"/>
      <c r="O109" s="30"/>
      <c r="P109" s="30"/>
      <c r="Q109" s="30"/>
      <c r="R109" s="212"/>
      <c r="S109" s="30" t="s">
        <v>232</v>
      </c>
      <c r="T109" s="30"/>
      <c r="U109" s="35"/>
      <c r="V109" s="339">
        <v>109</v>
      </c>
      <c r="W109" s="972" t="str">
        <f t="shared" si="1"/>
        <v>未入力あり</v>
      </c>
      <c r="Y109" s="911"/>
      <c r="Z109" s="25"/>
      <c r="AA109" s="25"/>
      <c r="AB109" s="25"/>
      <c r="AC109" s="25"/>
      <c r="AD109" s="25"/>
    </row>
    <row r="110" spans="1:30" ht="20.100000000000001" customHeight="1" thickBot="1" x14ac:dyDescent="0.2">
      <c r="A110" s="28"/>
      <c r="B110" s="29"/>
      <c r="C110" s="29" t="s">
        <v>328</v>
      </c>
      <c r="D110" s="29"/>
      <c r="E110" s="29"/>
      <c r="F110" s="29"/>
      <c r="G110" s="354"/>
      <c r="H110" s="29"/>
      <c r="I110" s="263"/>
      <c r="J110" s="30" t="s">
        <v>233</v>
      </c>
      <c r="K110" s="30"/>
      <c r="L110" s="30"/>
      <c r="M110" s="30"/>
      <c r="N110" s="30"/>
      <c r="O110" s="30"/>
      <c r="P110" s="30"/>
      <c r="Q110" s="30"/>
      <c r="R110" s="212"/>
      <c r="S110" s="30" t="s">
        <v>232</v>
      </c>
      <c r="T110" s="30"/>
      <c r="U110" s="35"/>
      <c r="V110" s="339">
        <v>110</v>
      </c>
      <c r="W110" s="972" t="str">
        <f t="shared" si="1"/>
        <v>未入力あり</v>
      </c>
      <c r="Y110" s="911"/>
      <c r="Z110" s="25"/>
      <c r="AA110" s="25"/>
      <c r="AB110" s="25"/>
      <c r="AC110" s="25"/>
      <c r="AD110" s="25"/>
    </row>
    <row r="111" spans="1:30" ht="20.100000000000001" customHeight="1" thickBot="1" x14ac:dyDescent="0.2">
      <c r="A111" s="28"/>
      <c r="B111" s="29"/>
      <c r="C111" s="29" t="s">
        <v>329</v>
      </c>
      <c r="D111" s="29"/>
      <c r="E111" s="29"/>
      <c r="F111" s="29"/>
      <c r="G111" s="354"/>
      <c r="H111" s="29"/>
      <c r="I111" s="263"/>
      <c r="J111" s="30" t="s">
        <v>233</v>
      </c>
      <c r="K111" s="30"/>
      <c r="L111" s="30"/>
      <c r="M111" s="30"/>
      <c r="N111" s="30"/>
      <c r="O111" s="30"/>
      <c r="P111" s="30"/>
      <c r="Q111" s="30"/>
      <c r="R111" s="212"/>
      <c r="S111" s="30" t="s">
        <v>232</v>
      </c>
      <c r="T111" s="30"/>
      <c r="U111" s="35"/>
      <c r="V111" s="339">
        <v>111</v>
      </c>
      <c r="W111" s="972" t="str">
        <f t="shared" si="1"/>
        <v>未入力あり</v>
      </c>
      <c r="Y111" s="911"/>
      <c r="Z111" s="25"/>
      <c r="AA111" s="25"/>
      <c r="AB111" s="25"/>
      <c r="AC111" s="25"/>
      <c r="AD111" s="25"/>
    </row>
    <row r="112" spans="1:30" ht="20.100000000000001" customHeight="1" thickBot="1" x14ac:dyDescent="0.2">
      <c r="A112" s="28"/>
      <c r="B112" s="29"/>
      <c r="C112" s="29" t="s">
        <v>330</v>
      </c>
      <c r="D112" s="29"/>
      <c r="E112" s="29"/>
      <c r="F112" s="29"/>
      <c r="G112" s="354"/>
      <c r="H112" s="29"/>
      <c r="I112" s="263"/>
      <c r="J112" s="30" t="s">
        <v>233</v>
      </c>
      <c r="K112" s="30"/>
      <c r="L112" s="30"/>
      <c r="M112" s="30"/>
      <c r="N112" s="30"/>
      <c r="O112" s="30"/>
      <c r="P112" s="30"/>
      <c r="Q112" s="30"/>
      <c r="R112" s="212"/>
      <c r="S112" s="30" t="s">
        <v>232</v>
      </c>
      <c r="T112" s="30"/>
      <c r="U112" s="35"/>
      <c r="V112" s="339">
        <v>112</v>
      </c>
      <c r="W112" s="972" t="str">
        <f t="shared" si="1"/>
        <v>未入力あり</v>
      </c>
      <c r="Y112" s="911"/>
      <c r="Z112" s="25"/>
      <c r="AA112" s="25"/>
      <c r="AB112" s="25"/>
      <c r="AC112" s="25"/>
      <c r="AD112" s="25"/>
    </row>
    <row r="113" spans="1:30" ht="20.100000000000001" customHeight="1" thickBot="1" x14ac:dyDescent="0.2">
      <c r="A113" s="28"/>
      <c r="B113" s="29"/>
      <c r="C113" s="29" t="s">
        <v>331</v>
      </c>
      <c r="D113" s="29"/>
      <c r="E113" s="29"/>
      <c r="F113" s="29"/>
      <c r="G113" s="354"/>
      <c r="H113" s="29"/>
      <c r="I113" s="263"/>
      <c r="J113" s="30" t="s">
        <v>233</v>
      </c>
      <c r="K113" s="30"/>
      <c r="L113" s="30"/>
      <c r="M113" s="30"/>
      <c r="N113" s="30"/>
      <c r="O113" s="30"/>
      <c r="P113" s="30"/>
      <c r="Q113" s="30"/>
      <c r="R113" s="212"/>
      <c r="S113" s="30" t="s">
        <v>232</v>
      </c>
      <c r="T113" s="30"/>
      <c r="U113" s="35"/>
      <c r="V113" s="339">
        <v>113</v>
      </c>
      <c r="W113" s="972" t="str">
        <f t="shared" si="1"/>
        <v>未入力あり</v>
      </c>
      <c r="Y113" s="911"/>
      <c r="Z113" s="25"/>
      <c r="AA113" s="25"/>
      <c r="AB113" s="25"/>
      <c r="AC113" s="25"/>
      <c r="AD113" s="25"/>
    </row>
    <row r="114" spans="1:30" ht="20.100000000000001" customHeight="1" thickBot="1" x14ac:dyDescent="0.2">
      <c r="A114" s="28"/>
      <c r="B114" s="29"/>
      <c r="C114" s="29" t="s">
        <v>332</v>
      </c>
      <c r="D114" s="29"/>
      <c r="E114" s="29"/>
      <c r="F114" s="29"/>
      <c r="G114" s="354"/>
      <c r="H114" s="29"/>
      <c r="I114" s="263"/>
      <c r="J114" s="30" t="s">
        <v>233</v>
      </c>
      <c r="K114" s="30"/>
      <c r="L114" s="30"/>
      <c r="M114" s="30"/>
      <c r="N114" s="30"/>
      <c r="O114" s="30"/>
      <c r="P114" s="30"/>
      <c r="Q114" s="30"/>
      <c r="R114" s="212"/>
      <c r="S114" s="30" t="s">
        <v>232</v>
      </c>
      <c r="T114" s="30"/>
      <c r="U114" s="35"/>
      <c r="V114" s="339">
        <v>114</v>
      </c>
      <c r="W114" s="972" t="str">
        <f t="shared" si="1"/>
        <v>未入力あり</v>
      </c>
      <c r="Y114" s="911"/>
      <c r="Z114" s="25"/>
      <c r="AA114" s="25"/>
      <c r="AB114" s="25"/>
      <c r="AC114" s="25"/>
      <c r="AD114" s="25"/>
    </row>
    <row r="115" spans="1:30" ht="20.100000000000001" customHeight="1" thickBot="1" x14ac:dyDescent="0.2">
      <c r="A115" s="28"/>
      <c r="B115" s="29"/>
      <c r="C115" s="29" t="s">
        <v>333</v>
      </c>
      <c r="D115" s="29"/>
      <c r="E115" s="29"/>
      <c r="F115" s="29"/>
      <c r="G115" s="354"/>
      <c r="H115" s="29"/>
      <c r="I115" s="263"/>
      <c r="J115" s="30" t="s">
        <v>233</v>
      </c>
      <c r="K115" s="30"/>
      <c r="L115" s="30"/>
      <c r="M115" s="30"/>
      <c r="N115" s="30"/>
      <c r="O115" s="30"/>
      <c r="P115" s="30"/>
      <c r="Q115" s="30"/>
      <c r="R115" s="212"/>
      <c r="S115" s="30" t="s">
        <v>232</v>
      </c>
      <c r="T115" s="30"/>
      <c r="U115" s="35"/>
      <c r="V115" s="339">
        <v>115</v>
      </c>
      <c r="W115" s="972" t="str">
        <f t="shared" si="1"/>
        <v>未入力あり</v>
      </c>
      <c r="Y115" s="911"/>
      <c r="Z115" s="25"/>
      <c r="AA115" s="25"/>
      <c r="AB115" s="25"/>
      <c r="AC115" s="25"/>
      <c r="AD115" s="25"/>
    </row>
    <row r="116" spans="1:30" ht="20.100000000000001" customHeight="1" thickBot="1" x14ac:dyDescent="0.2">
      <c r="A116" s="28"/>
      <c r="B116" s="29"/>
      <c r="C116" s="29" t="s">
        <v>334</v>
      </c>
      <c r="D116" s="29"/>
      <c r="E116" s="29"/>
      <c r="F116" s="29"/>
      <c r="G116" s="354"/>
      <c r="H116" s="29"/>
      <c r="I116" s="263"/>
      <c r="J116" s="30" t="s">
        <v>233</v>
      </c>
      <c r="K116" s="30"/>
      <c r="L116" s="30"/>
      <c r="M116" s="30"/>
      <c r="N116" s="30"/>
      <c r="O116" s="30"/>
      <c r="P116" s="30"/>
      <c r="Q116" s="30"/>
      <c r="R116" s="212"/>
      <c r="S116" s="30" t="s">
        <v>232</v>
      </c>
      <c r="T116" s="30"/>
      <c r="U116" s="35"/>
      <c r="V116" s="339">
        <v>116</v>
      </c>
      <c r="W116" s="972" t="str">
        <f t="shared" si="1"/>
        <v>未入力あり</v>
      </c>
      <c r="Y116" s="911"/>
      <c r="Z116" s="25"/>
      <c r="AA116" s="25"/>
      <c r="AB116" s="25"/>
      <c r="AC116" s="25"/>
      <c r="AD116" s="25"/>
    </row>
    <row r="117" spans="1:30" ht="20.100000000000001" customHeight="1" thickBot="1" x14ac:dyDescent="0.2">
      <c r="A117" s="28"/>
      <c r="B117" s="29"/>
      <c r="C117" s="29" t="s">
        <v>335</v>
      </c>
      <c r="D117" s="29"/>
      <c r="E117" s="29"/>
      <c r="F117" s="29"/>
      <c r="G117" s="354"/>
      <c r="H117" s="29"/>
      <c r="I117" s="263"/>
      <c r="J117" s="30" t="s">
        <v>233</v>
      </c>
      <c r="K117" s="30"/>
      <c r="L117" s="30"/>
      <c r="M117" s="30"/>
      <c r="N117" s="30"/>
      <c r="O117" s="30"/>
      <c r="P117" s="30"/>
      <c r="Q117" s="30"/>
      <c r="R117" s="212"/>
      <c r="S117" s="30" t="s">
        <v>232</v>
      </c>
      <c r="T117" s="30"/>
      <c r="U117" s="35"/>
      <c r="V117" s="339">
        <v>117</v>
      </c>
      <c r="W117" s="972" t="str">
        <f t="shared" si="1"/>
        <v>未入力あり</v>
      </c>
      <c r="Y117" s="911"/>
      <c r="Z117" s="25"/>
      <c r="AA117" s="25"/>
      <c r="AB117" s="25"/>
      <c r="AC117" s="25"/>
      <c r="AD117" s="25"/>
    </row>
    <row r="118" spans="1:30" ht="20.100000000000001" customHeight="1" thickBot="1" x14ac:dyDescent="0.2">
      <c r="A118" s="28"/>
      <c r="B118" s="29"/>
      <c r="C118" s="29" t="s">
        <v>336</v>
      </c>
      <c r="D118" s="29"/>
      <c r="E118" s="29"/>
      <c r="F118" s="29"/>
      <c r="G118" s="354"/>
      <c r="H118" s="29"/>
      <c r="I118" s="263"/>
      <c r="J118" s="30" t="s">
        <v>233</v>
      </c>
      <c r="K118" s="30"/>
      <c r="L118" s="30"/>
      <c r="M118" s="30"/>
      <c r="N118" s="30"/>
      <c r="O118" s="30"/>
      <c r="P118" s="30"/>
      <c r="Q118" s="30"/>
      <c r="R118" s="212"/>
      <c r="S118" s="30" t="s">
        <v>232</v>
      </c>
      <c r="T118" s="30"/>
      <c r="U118" s="35"/>
      <c r="V118" s="339">
        <v>118</v>
      </c>
      <c r="W118" s="972" t="str">
        <f t="shared" si="1"/>
        <v>未入力あり</v>
      </c>
      <c r="Y118" s="911"/>
      <c r="Z118" s="25"/>
      <c r="AA118" s="25"/>
      <c r="AB118" s="25"/>
      <c r="AC118" s="25"/>
      <c r="AD118" s="25"/>
    </row>
    <row r="119" spans="1:30" ht="20.100000000000001" customHeight="1" thickBot="1" x14ac:dyDescent="0.2">
      <c r="A119" s="28"/>
      <c r="B119" s="29"/>
      <c r="C119" s="29" t="s">
        <v>337</v>
      </c>
      <c r="D119" s="29"/>
      <c r="E119" s="29"/>
      <c r="F119" s="29"/>
      <c r="G119" s="354"/>
      <c r="H119" s="29"/>
      <c r="I119" s="263"/>
      <c r="J119" s="30" t="s">
        <v>233</v>
      </c>
      <c r="K119" s="30"/>
      <c r="L119" s="30"/>
      <c r="M119" s="30"/>
      <c r="N119" s="30"/>
      <c r="O119" s="30"/>
      <c r="P119" s="30"/>
      <c r="Q119" s="30"/>
      <c r="R119" s="212"/>
      <c r="S119" s="30" t="s">
        <v>232</v>
      </c>
      <c r="T119" s="30"/>
      <c r="U119" s="35"/>
      <c r="V119" s="339">
        <v>119</v>
      </c>
      <c r="W119" s="972" t="str">
        <f t="shared" si="1"/>
        <v>未入力あり</v>
      </c>
      <c r="Y119" s="911"/>
      <c r="Z119" s="25"/>
      <c r="AA119" s="25"/>
      <c r="AB119" s="25"/>
      <c r="AC119" s="25"/>
      <c r="AD119" s="25"/>
    </row>
    <row r="120" spans="1:30" ht="20.100000000000001" customHeight="1" thickBot="1" x14ac:dyDescent="0.2">
      <c r="A120" s="28"/>
      <c r="B120" s="29"/>
      <c r="C120" s="29" t="s">
        <v>338</v>
      </c>
      <c r="D120" s="29"/>
      <c r="E120" s="29"/>
      <c r="F120" s="29"/>
      <c r="G120" s="354"/>
      <c r="H120" s="29"/>
      <c r="I120" s="263"/>
      <c r="J120" s="30" t="s">
        <v>233</v>
      </c>
      <c r="K120" s="30"/>
      <c r="L120" s="30"/>
      <c r="M120" s="30"/>
      <c r="N120" s="30"/>
      <c r="O120" s="30"/>
      <c r="P120" s="30"/>
      <c r="Q120" s="30"/>
      <c r="R120" s="212"/>
      <c r="S120" s="30" t="s">
        <v>232</v>
      </c>
      <c r="T120" s="30"/>
      <c r="U120" s="35"/>
      <c r="V120" s="339">
        <v>120</v>
      </c>
      <c r="W120" s="972" t="str">
        <f t="shared" si="1"/>
        <v>未入力あり</v>
      </c>
      <c r="Y120" s="911"/>
      <c r="Z120" s="25"/>
      <c r="AA120" s="25"/>
      <c r="AB120" s="25"/>
      <c r="AC120" s="25"/>
      <c r="AD120" s="25"/>
    </row>
    <row r="121" spans="1:30" ht="18" thickBot="1" x14ac:dyDescent="0.2">
      <c r="A121" s="28"/>
      <c r="B121" s="29"/>
      <c r="C121" s="29" t="s">
        <v>339</v>
      </c>
      <c r="D121" s="29"/>
      <c r="E121" s="29"/>
      <c r="F121" s="29"/>
      <c r="G121" s="354"/>
      <c r="H121" s="29"/>
      <c r="I121" s="263"/>
      <c r="J121" s="30" t="s">
        <v>233</v>
      </c>
      <c r="K121" s="30"/>
      <c r="L121" s="30"/>
      <c r="M121" s="30"/>
      <c r="N121" s="30"/>
      <c r="O121" s="30"/>
      <c r="P121" s="30"/>
      <c r="Q121" s="30"/>
      <c r="R121" s="212"/>
      <c r="S121" s="30" t="s">
        <v>232</v>
      </c>
      <c r="T121" s="30"/>
      <c r="U121" s="35"/>
      <c r="V121" s="339">
        <v>121</v>
      </c>
      <c r="W121" s="972" t="str">
        <f t="shared" si="1"/>
        <v>未入力あり</v>
      </c>
      <c r="Y121" s="911"/>
      <c r="Z121" s="25"/>
      <c r="AA121" s="25"/>
      <c r="AB121" s="25"/>
      <c r="AC121" s="25"/>
      <c r="AD121" s="25"/>
    </row>
    <row r="122" spans="1:30" ht="20.100000000000001" customHeight="1" thickBot="1" x14ac:dyDescent="0.2">
      <c r="A122" s="28"/>
      <c r="B122" s="29"/>
      <c r="C122" s="29" t="s">
        <v>340</v>
      </c>
      <c r="D122" s="29"/>
      <c r="E122" s="29"/>
      <c r="F122" s="29"/>
      <c r="G122" s="354"/>
      <c r="H122" s="29"/>
      <c r="I122" s="263"/>
      <c r="J122" s="30" t="s">
        <v>233</v>
      </c>
      <c r="K122" s="30"/>
      <c r="L122" s="30"/>
      <c r="M122" s="30"/>
      <c r="N122" s="30"/>
      <c r="O122" s="30"/>
      <c r="P122" s="30"/>
      <c r="Q122" s="30"/>
      <c r="R122" s="212"/>
      <c r="S122" s="30" t="s">
        <v>232</v>
      </c>
      <c r="T122" s="30"/>
      <c r="U122" s="35"/>
      <c r="V122" s="339">
        <v>122</v>
      </c>
      <c r="W122" s="972" t="str">
        <f t="shared" si="1"/>
        <v>未入力あり</v>
      </c>
      <c r="Y122" s="911"/>
      <c r="Z122" s="25"/>
      <c r="AA122" s="25"/>
      <c r="AB122" s="25"/>
      <c r="AC122" s="25"/>
      <c r="AD122" s="25"/>
    </row>
    <row r="123" spans="1:30" ht="20.100000000000001" customHeight="1" thickBot="1" x14ac:dyDescent="0.2">
      <c r="A123" s="28"/>
      <c r="B123" s="29"/>
      <c r="C123" s="29" t="s">
        <v>341</v>
      </c>
      <c r="D123" s="29"/>
      <c r="E123" s="29"/>
      <c r="F123" s="29"/>
      <c r="G123" s="354"/>
      <c r="H123" s="29"/>
      <c r="I123" s="263"/>
      <c r="J123" s="30" t="s">
        <v>233</v>
      </c>
      <c r="K123" s="30"/>
      <c r="L123" s="30"/>
      <c r="M123" s="30"/>
      <c r="N123" s="30"/>
      <c r="O123" s="30"/>
      <c r="P123" s="30"/>
      <c r="Q123" s="30"/>
      <c r="R123" s="212"/>
      <c r="S123" s="30" t="s">
        <v>232</v>
      </c>
      <c r="T123" s="30"/>
      <c r="U123" s="35"/>
      <c r="V123" s="339">
        <v>123</v>
      </c>
      <c r="W123" s="972" t="str">
        <f t="shared" si="1"/>
        <v>未入力あり</v>
      </c>
      <c r="Y123" s="911"/>
      <c r="Z123" s="25"/>
      <c r="AA123" s="25"/>
      <c r="AB123" s="25"/>
      <c r="AC123" s="25"/>
      <c r="AD123" s="25"/>
    </row>
    <row r="124" spans="1:30" ht="20.100000000000001" customHeight="1" thickBot="1" x14ac:dyDescent="0.2">
      <c r="A124" s="28"/>
      <c r="B124" s="29"/>
      <c r="C124" s="29" t="s">
        <v>290</v>
      </c>
      <c r="D124" s="29"/>
      <c r="E124" s="29"/>
      <c r="F124" s="29"/>
      <c r="G124" s="354"/>
      <c r="H124" s="29"/>
      <c r="I124" s="263"/>
      <c r="J124" s="30" t="s">
        <v>233</v>
      </c>
      <c r="K124" s="30"/>
      <c r="L124" s="30"/>
      <c r="M124" s="30"/>
      <c r="N124" s="30"/>
      <c r="O124" s="30"/>
      <c r="P124" s="30"/>
      <c r="Q124" s="30"/>
      <c r="R124" s="212"/>
      <c r="S124" s="30" t="s">
        <v>232</v>
      </c>
      <c r="T124" s="30"/>
      <c r="U124" s="35"/>
      <c r="V124" s="339">
        <v>124</v>
      </c>
      <c r="W124" s="972" t="str">
        <f t="shared" si="1"/>
        <v>未入力あり</v>
      </c>
      <c r="Y124" s="911"/>
      <c r="Z124" s="25"/>
      <c r="AA124" s="25"/>
      <c r="AB124" s="25"/>
      <c r="AC124" s="25"/>
      <c r="AD124" s="25"/>
    </row>
    <row r="125" spans="1:30" ht="20.100000000000001" customHeight="1" thickBot="1" x14ac:dyDescent="0.2">
      <c r="A125" s="28"/>
      <c r="B125" s="29"/>
      <c r="C125" s="29" t="s">
        <v>342</v>
      </c>
      <c r="D125" s="29"/>
      <c r="E125" s="29"/>
      <c r="F125" s="29"/>
      <c r="G125" s="354"/>
      <c r="H125" s="29"/>
      <c r="I125" s="263"/>
      <c r="J125" s="30" t="s">
        <v>233</v>
      </c>
      <c r="K125" s="30"/>
      <c r="L125" s="30"/>
      <c r="M125" s="30"/>
      <c r="N125" s="30"/>
      <c r="O125" s="30"/>
      <c r="P125" s="30"/>
      <c r="Q125" s="30"/>
      <c r="R125" s="212"/>
      <c r="S125" s="30" t="s">
        <v>232</v>
      </c>
      <c r="T125" s="30"/>
      <c r="U125" s="35"/>
      <c r="V125" s="339">
        <v>125</v>
      </c>
      <c r="W125" s="972" t="str">
        <f t="shared" si="1"/>
        <v>未入力あり</v>
      </c>
      <c r="Y125" s="911"/>
      <c r="Z125" s="25"/>
      <c r="AA125" s="25"/>
      <c r="AB125" s="25"/>
      <c r="AC125" s="25"/>
      <c r="AD125" s="25"/>
    </row>
    <row r="126" spans="1:30" ht="20.100000000000001" customHeight="1" thickBot="1" x14ac:dyDescent="0.2">
      <c r="A126" s="28"/>
      <c r="B126" s="29"/>
      <c r="C126" s="29" t="s">
        <v>343</v>
      </c>
      <c r="D126" s="29"/>
      <c r="E126" s="29"/>
      <c r="F126" s="29"/>
      <c r="G126" s="354"/>
      <c r="H126" s="29"/>
      <c r="I126" s="263"/>
      <c r="J126" s="30" t="s">
        <v>233</v>
      </c>
      <c r="K126" s="30"/>
      <c r="L126" s="30"/>
      <c r="M126" s="30"/>
      <c r="N126" s="30"/>
      <c r="O126" s="30"/>
      <c r="P126" s="30"/>
      <c r="Q126" s="30"/>
      <c r="R126" s="212"/>
      <c r="S126" s="30" t="s">
        <v>232</v>
      </c>
      <c r="T126" s="30"/>
      <c r="U126" s="35"/>
      <c r="V126" s="339">
        <v>126</v>
      </c>
      <c r="W126" s="972" t="str">
        <f t="shared" ref="W126:W151" si="2">IF(AND(I126="",R126=""),"未入力あり","✔")</f>
        <v>未入力あり</v>
      </c>
      <c r="Y126" s="911"/>
      <c r="Z126" s="25"/>
      <c r="AA126" s="25"/>
      <c r="AB126" s="25"/>
      <c r="AC126" s="25"/>
      <c r="AD126" s="25"/>
    </row>
    <row r="127" spans="1:30" ht="39.75" customHeight="1" thickBot="1" x14ac:dyDescent="0.2">
      <c r="A127" s="28"/>
      <c r="B127" s="29"/>
      <c r="C127" s="1211" t="s">
        <v>344</v>
      </c>
      <c r="D127" s="1211"/>
      <c r="E127" s="1211"/>
      <c r="F127" s="1211"/>
      <c r="G127" s="1211"/>
      <c r="H127" s="1212"/>
      <c r="I127" s="263"/>
      <c r="J127" s="30" t="s">
        <v>233</v>
      </c>
      <c r="K127" s="30"/>
      <c r="L127" s="30"/>
      <c r="M127" s="30"/>
      <c r="N127" s="30"/>
      <c r="O127" s="30"/>
      <c r="P127" s="30"/>
      <c r="Q127" s="30"/>
      <c r="R127" s="212"/>
      <c r="S127" s="30" t="s">
        <v>232</v>
      </c>
      <c r="T127" s="30"/>
      <c r="U127" s="35"/>
      <c r="V127" s="339">
        <v>127</v>
      </c>
      <c r="W127" s="972" t="str">
        <f t="shared" si="2"/>
        <v>未入力あり</v>
      </c>
      <c r="Y127" s="911"/>
      <c r="Z127" s="25"/>
      <c r="AA127" s="25"/>
      <c r="AB127" s="25"/>
      <c r="AC127" s="25"/>
      <c r="AD127" s="25"/>
    </row>
    <row r="128" spans="1:30" ht="39.75" customHeight="1" thickBot="1" x14ac:dyDescent="0.2">
      <c r="A128" s="28"/>
      <c r="B128" s="29"/>
      <c r="C128" s="1211" t="s">
        <v>345</v>
      </c>
      <c r="D128" s="1211"/>
      <c r="E128" s="1211"/>
      <c r="F128" s="1211"/>
      <c r="G128" s="1211"/>
      <c r="H128" s="1212"/>
      <c r="I128" s="263"/>
      <c r="J128" s="30" t="s">
        <v>233</v>
      </c>
      <c r="K128" s="30"/>
      <c r="L128" s="30"/>
      <c r="M128" s="30"/>
      <c r="N128" s="30"/>
      <c r="O128" s="30"/>
      <c r="P128" s="30"/>
      <c r="Q128" s="30"/>
      <c r="R128" s="212"/>
      <c r="S128" s="30" t="s">
        <v>232</v>
      </c>
      <c r="T128" s="30"/>
      <c r="U128" s="35"/>
      <c r="V128" s="339">
        <v>128</v>
      </c>
      <c r="W128" s="972" t="str">
        <f t="shared" si="2"/>
        <v>未入力あり</v>
      </c>
      <c r="Y128" s="911"/>
      <c r="Z128" s="25"/>
      <c r="AA128" s="25"/>
      <c r="AB128" s="25"/>
      <c r="AC128" s="25"/>
      <c r="AD128" s="25"/>
    </row>
    <row r="129" spans="1:30" ht="20.100000000000001" customHeight="1" thickBot="1" x14ac:dyDescent="0.2">
      <c r="A129" s="28"/>
      <c r="B129" s="29"/>
      <c r="C129" s="29" t="s">
        <v>346</v>
      </c>
      <c r="D129" s="29"/>
      <c r="E129" s="29"/>
      <c r="F129" s="29"/>
      <c r="G129" s="354"/>
      <c r="H129" s="29"/>
      <c r="I129" s="263"/>
      <c r="J129" s="30" t="s">
        <v>233</v>
      </c>
      <c r="K129" s="30"/>
      <c r="L129" s="30"/>
      <c r="M129" s="30"/>
      <c r="N129" s="30"/>
      <c r="O129" s="30"/>
      <c r="P129" s="30"/>
      <c r="Q129" s="30"/>
      <c r="R129" s="212"/>
      <c r="S129" s="30" t="s">
        <v>232</v>
      </c>
      <c r="T129" s="30"/>
      <c r="U129" s="35"/>
      <c r="V129" s="339">
        <v>129</v>
      </c>
      <c r="W129" s="972" t="str">
        <f t="shared" si="2"/>
        <v>未入力あり</v>
      </c>
      <c r="Y129" s="911"/>
      <c r="Z129" s="25"/>
      <c r="AA129" s="25"/>
      <c r="AB129" s="25"/>
      <c r="AC129" s="25"/>
      <c r="AD129" s="25"/>
    </row>
    <row r="130" spans="1:30" ht="20.100000000000001" customHeight="1" thickBot="1" x14ac:dyDescent="0.2">
      <c r="A130" s="28"/>
      <c r="B130" s="29"/>
      <c r="C130" s="29" t="s">
        <v>347</v>
      </c>
      <c r="D130" s="29"/>
      <c r="E130" s="29"/>
      <c r="F130" s="29"/>
      <c r="G130" s="354"/>
      <c r="H130" s="29"/>
      <c r="I130" s="263"/>
      <c r="J130" s="30" t="s">
        <v>233</v>
      </c>
      <c r="K130" s="30"/>
      <c r="L130" s="30"/>
      <c r="M130" s="30"/>
      <c r="N130" s="30"/>
      <c r="O130" s="30"/>
      <c r="P130" s="30"/>
      <c r="Q130" s="30"/>
      <c r="R130" s="212"/>
      <c r="S130" s="30" t="s">
        <v>232</v>
      </c>
      <c r="T130" s="30"/>
      <c r="U130" s="35"/>
      <c r="V130" s="339">
        <v>130</v>
      </c>
      <c r="W130" s="972" t="str">
        <f t="shared" si="2"/>
        <v>未入力あり</v>
      </c>
      <c r="Y130" s="911"/>
      <c r="Z130" s="25"/>
      <c r="AA130" s="25"/>
      <c r="AB130" s="25"/>
      <c r="AC130" s="25"/>
      <c r="AD130" s="25"/>
    </row>
    <row r="131" spans="1:30" ht="20.100000000000001" customHeight="1" thickBot="1" x14ac:dyDescent="0.2">
      <c r="A131" s="28"/>
      <c r="B131" s="29"/>
      <c r="C131" s="29" t="s">
        <v>288</v>
      </c>
      <c r="D131" s="29"/>
      <c r="E131" s="29"/>
      <c r="F131" s="29"/>
      <c r="G131" s="354"/>
      <c r="H131" s="29"/>
      <c r="I131" s="263"/>
      <c r="J131" s="30" t="s">
        <v>233</v>
      </c>
      <c r="K131" s="30"/>
      <c r="L131" s="30"/>
      <c r="M131" s="30"/>
      <c r="N131" s="30"/>
      <c r="O131" s="30"/>
      <c r="P131" s="30"/>
      <c r="Q131" s="30"/>
      <c r="R131" s="212"/>
      <c r="S131" s="30" t="s">
        <v>233</v>
      </c>
      <c r="T131" s="30"/>
      <c r="U131" s="35"/>
      <c r="V131" s="339">
        <v>131</v>
      </c>
      <c r="W131" s="972" t="str">
        <f t="shared" si="2"/>
        <v>未入力あり</v>
      </c>
      <c r="Y131" s="911"/>
      <c r="Z131" s="25"/>
      <c r="AA131" s="25"/>
      <c r="AB131" s="25"/>
      <c r="AC131" s="25"/>
      <c r="AD131" s="25"/>
    </row>
    <row r="132" spans="1:30" ht="20.100000000000001" customHeight="1" thickBot="1" x14ac:dyDescent="0.2">
      <c r="A132" s="28"/>
      <c r="B132" s="29"/>
      <c r="C132" s="29" t="s">
        <v>348</v>
      </c>
      <c r="D132" s="29"/>
      <c r="E132" s="29"/>
      <c r="F132" s="29"/>
      <c r="G132" s="354"/>
      <c r="H132" s="29"/>
      <c r="I132" s="263"/>
      <c r="J132" s="30" t="s">
        <v>233</v>
      </c>
      <c r="K132" s="30"/>
      <c r="L132" s="30"/>
      <c r="M132" s="30"/>
      <c r="N132" s="30"/>
      <c r="O132" s="30"/>
      <c r="P132" s="30"/>
      <c r="Q132" s="30"/>
      <c r="R132" s="212"/>
      <c r="S132" s="30" t="s">
        <v>232</v>
      </c>
      <c r="T132" s="30"/>
      <c r="U132" s="35"/>
      <c r="V132" s="339">
        <v>132</v>
      </c>
      <c r="W132" s="972" t="str">
        <f t="shared" si="2"/>
        <v>未入力あり</v>
      </c>
      <c r="Y132" s="911"/>
      <c r="Z132" s="25"/>
      <c r="AA132" s="25"/>
      <c r="AB132" s="25"/>
      <c r="AC132" s="25"/>
      <c r="AD132" s="25"/>
    </row>
    <row r="133" spans="1:30" ht="19.5" customHeight="1" thickBot="1" x14ac:dyDescent="0.2">
      <c r="A133" s="28"/>
      <c r="B133" s="29"/>
      <c r="C133" s="343" t="s">
        <v>358</v>
      </c>
      <c r="D133" s="343"/>
      <c r="E133" s="343"/>
      <c r="F133" s="343"/>
      <c r="G133" s="343"/>
      <c r="H133" s="344"/>
      <c r="I133" s="263"/>
      <c r="J133" s="30" t="s">
        <v>233</v>
      </c>
      <c r="K133" s="30"/>
      <c r="L133" s="30"/>
      <c r="M133" s="30"/>
      <c r="N133" s="30"/>
      <c r="O133" s="30"/>
      <c r="P133" s="30"/>
      <c r="Q133" s="30"/>
      <c r="R133" s="212"/>
      <c r="S133" s="30" t="s">
        <v>232</v>
      </c>
      <c r="T133" s="30"/>
      <c r="U133" s="35"/>
      <c r="V133" s="339">
        <v>133</v>
      </c>
      <c r="W133" s="972" t="str">
        <f t="shared" si="2"/>
        <v>未入力あり</v>
      </c>
      <c r="Y133" s="911"/>
      <c r="Z133" s="25"/>
      <c r="AA133" s="25"/>
      <c r="AB133" s="25"/>
      <c r="AC133" s="25"/>
      <c r="AD133" s="25"/>
    </row>
    <row r="134" spans="1:30" ht="20.100000000000001" customHeight="1" thickBot="1" x14ac:dyDescent="0.2">
      <c r="A134" s="28"/>
      <c r="B134" s="29"/>
      <c r="C134" s="29" t="s">
        <v>381</v>
      </c>
      <c r="D134" s="29"/>
      <c r="E134" s="29"/>
      <c r="F134" s="30"/>
      <c r="G134" s="354"/>
      <c r="H134" s="354"/>
      <c r="I134" s="263"/>
      <c r="J134" s="30" t="s">
        <v>233</v>
      </c>
      <c r="K134" s="30"/>
      <c r="L134" s="30"/>
      <c r="M134" s="30"/>
      <c r="N134" s="30"/>
      <c r="O134" s="30"/>
      <c r="P134" s="30"/>
      <c r="Q134" s="30"/>
      <c r="R134" s="212"/>
      <c r="S134" s="30" t="s">
        <v>232</v>
      </c>
      <c r="T134" s="30"/>
      <c r="U134" s="35"/>
      <c r="V134" s="339">
        <v>134</v>
      </c>
      <c r="W134" s="972" t="str">
        <f t="shared" si="2"/>
        <v>未入力あり</v>
      </c>
      <c r="Y134" s="911"/>
      <c r="Z134" s="25"/>
      <c r="AA134" s="25"/>
      <c r="AB134" s="25"/>
      <c r="AC134" s="25"/>
      <c r="AD134" s="25"/>
    </row>
    <row r="135" spans="1:30" ht="19.5" customHeight="1" thickBot="1" x14ac:dyDescent="0.2">
      <c r="A135" s="28"/>
      <c r="B135" s="29"/>
      <c r="C135" s="1213" t="s">
        <v>359</v>
      </c>
      <c r="D135" s="1213"/>
      <c r="E135" s="1213"/>
      <c r="F135" s="1213"/>
      <c r="G135" s="1213"/>
      <c r="H135" s="1214"/>
      <c r="I135" s="263"/>
      <c r="J135" s="30" t="s">
        <v>233</v>
      </c>
      <c r="K135" s="30"/>
      <c r="L135" s="30"/>
      <c r="M135" s="30"/>
      <c r="N135" s="30"/>
      <c r="O135" s="30"/>
      <c r="P135" s="30"/>
      <c r="Q135" s="30"/>
      <c r="R135" s="212"/>
      <c r="S135" s="30" t="s">
        <v>232</v>
      </c>
      <c r="T135" s="30"/>
      <c r="U135" s="35"/>
      <c r="V135" s="339">
        <v>135</v>
      </c>
      <c r="W135" s="972" t="str">
        <f t="shared" si="2"/>
        <v>未入力あり</v>
      </c>
      <c r="Y135" s="911"/>
      <c r="Z135" s="25"/>
      <c r="AA135" s="25"/>
      <c r="AB135" s="25"/>
      <c r="AC135" s="25"/>
      <c r="AD135" s="25"/>
    </row>
    <row r="136" spans="1:30" ht="20.100000000000001" customHeight="1" thickBot="1" x14ac:dyDescent="0.2">
      <c r="A136" s="28"/>
      <c r="B136" s="29"/>
      <c r="C136" s="25" t="s">
        <v>349</v>
      </c>
      <c r="D136" s="37"/>
      <c r="E136" s="37"/>
      <c r="F136" s="37"/>
      <c r="G136" s="345"/>
      <c r="H136" s="37"/>
      <c r="I136" s="263"/>
      <c r="J136" s="30" t="s">
        <v>233</v>
      </c>
      <c r="K136" s="30"/>
      <c r="L136" s="30"/>
      <c r="M136" s="30"/>
      <c r="N136" s="30"/>
      <c r="O136" s="30"/>
      <c r="P136" s="30"/>
      <c r="Q136" s="30"/>
      <c r="R136" s="212"/>
      <c r="S136" s="30" t="s">
        <v>232</v>
      </c>
      <c r="T136" s="30"/>
      <c r="U136" s="35"/>
      <c r="V136" s="339">
        <v>136</v>
      </c>
      <c r="W136" s="972" t="str">
        <f t="shared" si="2"/>
        <v>未入力あり</v>
      </c>
      <c r="Y136" s="911"/>
      <c r="Z136" s="25"/>
      <c r="AA136" s="25"/>
      <c r="AB136" s="25"/>
      <c r="AC136" s="25"/>
      <c r="AD136" s="25"/>
    </row>
    <row r="137" spans="1:30" ht="20.100000000000001" customHeight="1" thickBot="1" x14ac:dyDescent="0.2">
      <c r="A137" s="28"/>
      <c r="B137" s="29"/>
      <c r="C137" s="29" t="s">
        <v>350</v>
      </c>
      <c r="D137" s="37"/>
      <c r="E137" s="37"/>
      <c r="F137" s="37"/>
      <c r="G137" s="345"/>
      <c r="H137" s="37"/>
      <c r="I137" s="263"/>
      <c r="J137" s="30" t="s">
        <v>186</v>
      </c>
      <c r="K137" s="30"/>
      <c r="L137" s="30"/>
      <c r="M137" s="30"/>
      <c r="N137" s="30"/>
      <c r="O137" s="30"/>
      <c r="P137" s="30"/>
      <c r="Q137" s="30"/>
      <c r="R137" s="212"/>
      <c r="S137" s="30" t="s">
        <v>186</v>
      </c>
      <c r="T137" s="30"/>
      <c r="U137" s="35"/>
      <c r="V137" s="339">
        <v>137</v>
      </c>
      <c r="W137" s="972" t="str">
        <f t="shared" si="2"/>
        <v>未入力あり</v>
      </c>
      <c r="Y137" s="911"/>
      <c r="Z137" s="25"/>
      <c r="AA137" s="25"/>
      <c r="AB137" s="25"/>
      <c r="AC137" s="25"/>
      <c r="AD137" s="25"/>
    </row>
    <row r="138" spans="1:30" ht="20.100000000000001" customHeight="1" thickBot="1" x14ac:dyDescent="0.2">
      <c r="A138" s="28"/>
      <c r="B138" s="29"/>
      <c r="C138" s="1213" t="s">
        <v>360</v>
      </c>
      <c r="D138" s="1213"/>
      <c r="E138" s="1213"/>
      <c r="F138" s="1213"/>
      <c r="G138" s="1213"/>
      <c r="H138" s="1214"/>
      <c r="I138" s="263"/>
      <c r="J138" s="30" t="s">
        <v>233</v>
      </c>
      <c r="K138" s="30"/>
      <c r="L138" s="30"/>
      <c r="M138" s="30"/>
      <c r="N138" s="30"/>
      <c r="O138" s="30"/>
      <c r="P138" s="30"/>
      <c r="Q138" s="30"/>
      <c r="R138" s="212"/>
      <c r="S138" s="30" t="s">
        <v>232</v>
      </c>
      <c r="T138" s="30"/>
      <c r="U138" s="35"/>
      <c r="V138" s="339">
        <v>138</v>
      </c>
      <c r="W138" s="972" t="str">
        <f t="shared" si="2"/>
        <v>未入力あり</v>
      </c>
      <c r="Y138" s="911"/>
      <c r="Z138" s="25"/>
      <c r="AA138" s="25"/>
      <c r="AB138" s="25"/>
      <c r="AC138" s="25"/>
      <c r="AD138" s="25"/>
    </row>
    <row r="139" spans="1:30" ht="20.100000000000001" customHeight="1" thickBot="1" x14ac:dyDescent="0.2">
      <c r="A139" s="28"/>
      <c r="B139" s="29"/>
      <c r="C139" s="29" t="s">
        <v>289</v>
      </c>
      <c r="D139" s="37"/>
      <c r="E139" s="37"/>
      <c r="F139" s="37"/>
      <c r="G139" s="345"/>
      <c r="H139" s="37"/>
      <c r="I139" s="263"/>
      <c r="J139" s="30" t="s">
        <v>233</v>
      </c>
      <c r="K139" s="30"/>
      <c r="L139" s="30"/>
      <c r="M139" s="30"/>
      <c r="N139" s="30"/>
      <c r="O139" s="30"/>
      <c r="P139" s="30"/>
      <c r="Q139" s="30"/>
      <c r="R139" s="212"/>
      <c r="S139" s="30" t="s">
        <v>232</v>
      </c>
      <c r="T139" s="30"/>
      <c r="U139" s="35"/>
      <c r="V139" s="339">
        <v>139</v>
      </c>
      <c r="W139" s="972" t="str">
        <f t="shared" si="2"/>
        <v>未入力あり</v>
      </c>
      <c r="Y139" s="911"/>
      <c r="Z139" s="25"/>
      <c r="AA139" s="25"/>
      <c r="AB139" s="25"/>
      <c r="AC139" s="25"/>
      <c r="AD139" s="25"/>
    </row>
    <row r="140" spans="1:30" ht="19.5" customHeight="1" thickBot="1" x14ac:dyDescent="0.2">
      <c r="A140" s="28"/>
      <c r="B140" s="29"/>
      <c r="C140" s="25" t="s">
        <v>351</v>
      </c>
      <c r="D140" s="37"/>
      <c r="E140" s="37"/>
      <c r="F140" s="51"/>
      <c r="G140" s="345"/>
      <c r="H140" s="345"/>
      <c r="I140" s="263"/>
      <c r="J140" s="30" t="s">
        <v>233</v>
      </c>
      <c r="K140" s="30"/>
      <c r="L140" s="30"/>
      <c r="M140" s="30"/>
      <c r="N140" s="30"/>
      <c r="O140" s="30"/>
      <c r="P140" s="30"/>
      <c r="Q140" s="30"/>
      <c r="R140" s="212"/>
      <c r="S140" s="30" t="s">
        <v>232</v>
      </c>
      <c r="T140" s="30"/>
      <c r="U140" s="35"/>
      <c r="V140" s="339">
        <v>140</v>
      </c>
      <c r="W140" s="972" t="str">
        <f t="shared" si="2"/>
        <v>未入力あり</v>
      </c>
      <c r="Y140" s="911"/>
      <c r="Z140" s="25"/>
      <c r="AA140" s="25"/>
      <c r="AB140" s="25"/>
      <c r="AC140" s="25"/>
      <c r="AD140" s="25"/>
    </row>
    <row r="141" spans="1:30" ht="19.5" customHeight="1" thickBot="1" x14ac:dyDescent="0.2">
      <c r="A141" s="28"/>
      <c r="B141" s="29"/>
      <c r="C141" s="32" t="s">
        <v>352</v>
      </c>
      <c r="D141" s="29"/>
      <c r="E141" s="29"/>
      <c r="F141" s="30"/>
      <c r="G141" s="354"/>
      <c r="H141" s="354"/>
      <c r="I141" s="263"/>
      <c r="J141" s="30" t="s">
        <v>233</v>
      </c>
      <c r="K141" s="30"/>
      <c r="L141" s="30"/>
      <c r="M141" s="30"/>
      <c r="N141" s="30"/>
      <c r="O141" s="30"/>
      <c r="P141" s="30"/>
      <c r="Q141" s="30"/>
      <c r="R141" s="212"/>
      <c r="S141" s="30" t="s">
        <v>232</v>
      </c>
      <c r="T141" s="30"/>
      <c r="U141" s="35"/>
      <c r="V141" s="339">
        <v>141</v>
      </c>
      <c r="W141" s="972" t="str">
        <f t="shared" si="2"/>
        <v>未入力あり</v>
      </c>
      <c r="Y141" s="911"/>
      <c r="Z141" s="25"/>
      <c r="AA141" s="25"/>
      <c r="AB141" s="25"/>
      <c r="AC141" s="25"/>
      <c r="AD141" s="25"/>
    </row>
    <row r="142" spans="1:30" ht="19.5" customHeight="1" thickBot="1" x14ac:dyDescent="0.2">
      <c r="A142" s="28"/>
      <c r="B142" s="29"/>
      <c r="C142" s="1211" t="s">
        <v>1026</v>
      </c>
      <c r="D142" s="1211"/>
      <c r="E142" s="1211"/>
      <c r="F142" s="1211"/>
      <c r="G142" s="1211"/>
      <c r="H142" s="1212"/>
      <c r="I142" s="263"/>
      <c r="J142" s="30" t="s">
        <v>233</v>
      </c>
      <c r="K142" s="30"/>
      <c r="L142" s="30"/>
      <c r="M142" s="30"/>
      <c r="N142" s="30"/>
      <c r="O142" s="30"/>
      <c r="P142" s="30"/>
      <c r="Q142" s="30"/>
      <c r="R142" s="212"/>
      <c r="S142" s="30" t="s">
        <v>232</v>
      </c>
      <c r="T142" s="30"/>
      <c r="U142" s="35"/>
      <c r="V142" s="339">
        <v>142</v>
      </c>
      <c r="W142" s="972" t="str">
        <f t="shared" si="2"/>
        <v>未入力あり</v>
      </c>
      <c r="Y142" s="911"/>
      <c r="Z142" s="25"/>
      <c r="AA142" s="25"/>
      <c r="AB142" s="25"/>
      <c r="AC142" s="25"/>
      <c r="AD142" s="25"/>
    </row>
    <row r="143" spans="1:30" ht="19.5" customHeight="1" thickBot="1" x14ac:dyDescent="0.2">
      <c r="A143" s="28"/>
      <c r="B143" s="29"/>
      <c r="C143" s="1211" t="s">
        <v>361</v>
      </c>
      <c r="D143" s="1235"/>
      <c r="E143" s="1235"/>
      <c r="F143" s="1235"/>
      <c r="G143" s="1235"/>
      <c r="H143" s="1236"/>
      <c r="I143" s="263"/>
      <c r="J143" s="30" t="s">
        <v>233</v>
      </c>
      <c r="K143" s="30"/>
      <c r="L143" s="30"/>
      <c r="M143" s="30"/>
      <c r="N143" s="30"/>
      <c r="O143" s="30"/>
      <c r="P143" s="30"/>
      <c r="Q143" s="30"/>
      <c r="R143" s="212"/>
      <c r="S143" s="30" t="s">
        <v>232</v>
      </c>
      <c r="T143" s="30"/>
      <c r="U143" s="35"/>
      <c r="V143" s="339">
        <v>143</v>
      </c>
      <c r="W143" s="972" t="str">
        <f t="shared" si="2"/>
        <v>未入力あり</v>
      </c>
      <c r="Y143" s="911"/>
      <c r="Z143" s="25"/>
      <c r="AA143" s="25"/>
      <c r="AB143" s="25"/>
      <c r="AC143" s="25"/>
      <c r="AD143" s="25"/>
    </row>
    <row r="144" spans="1:30" ht="19.5" customHeight="1" thickBot="1" x14ac:dyDescent="0.2">
      <c r="A144" s="28"/>
      <c r="B144" s="29"/>
      <c r="C144" s="346" t="s">
        <v>1027</v>
      </c>
      <c r="D144" s="346"/>
      <c r="E144" s="346"/>
      <c r="F144" s="346"/>
      <c r="G144" s="346"/>
      <c r="H144" s="346"/>
      <c r="I144" s="263"/>
      <c r="J144" s="30" t="s">
        <v>233</v>
      </c>
      <c r="K144" s="30"/>
      <c r="L144" s="30"/>
      <c r="M144" s="30"/>
      <c r="N144" s="30"/>
      <c r="O144" s="30"/>
      <c r="P144" s="30"/>
      <c r="Q144" s="30"/>
      <c r="R144" s="212"/>
      <c r="S144" s="30" t="s">
        <v>232</v>
      </c>
      <c r="T144" s="30"/>
      <c r="U144" s="35"/>
      <c r="V144" s="339">
        <v>144</v>
      </c>
      <c r="W144" s="972" t="str">
        <f t="shared" si="2"/>
        <v>未入力あり</v>
      </c>
      <c r="Y144" s="911"/>
      <c r="Z144" s="25"/>
      <c r="AA144" s="25"/>
      <c r="AB144" s="25"/>
      <c r="AC144" s="25"/>
      <c r="AD144" s="25"/>
    </row>
    <row r="145" spans="1:30" ht="19.5" customHeight="1" thickBot="1" x14ac:dyDescent="0.2">
      <c r="A145" s="28"/>
      <c r="B145" s="29"/>
      <c r="C145" s="1211" t="s">
        <v>1028</v>
      </c>
      <c r="D145" s="1235"/>
      <c r="E145" s="1235"/>
      <c r="F145" s="1235"/>
      <c r="G145" s="1235"/>
      <c r="H145" s="1236"/>
      <c r="I145" s="263"/>
      <c r="J145" s="30" t="s">
        <v>233</v>
      </c>
      <c r="K145" s="30"/>
      <c r="L145" s="30"/>
      <c r="M145" s="30"/>
      <c r="N145" s="30"/>
      <c r="O145" s="30"/>
      <c r="P145" s="30"/>
      <c r="Q145" s="30"/>
      <c r="R145" s="212"/>
      <c r="S145" s="30" t="s">
        <v>232</v>
      </c>
      <c r="T145" s="30"/>
      <c r="U145" s="35"/>
      <c r="V145" s="339">
        <v>145</v>
      </c>
      <c r="W145" s="972" t="str">
        <f t="shared" si="2"/>
        <v>未入力あり</v>
      </c>
      <c r="Y145" s="911"/>
      <c r="Z145" s="25"/>
      <c r="AA145" s="25"/>
      <c r="AB145" s="25"/>
      <c r="AC145" s="25"/>
      <c r="AD145" s="25"/>
    </row>
    <row r="146" spans="1:30" ht="19.5" customHeight="1" thickBot="1" x14ac:dyDescent="0.2">
      <c r="A146" s="28"/>
      <c r="B146" s="29"/>
      <c r="C146" s="346" t="s">
        <v>1029</v>
      </c>
      <c r="D146" s="346"/>
      <c r="E146" s="346"/>
      <c r="F146" s="346"/>
      <c r="G146" s="346"/>
      <c r="H146" s="346"/>
      <c r="I146" s="263"/>
      <c r="J146" s="30" t="s">
        <v>233</v>
      </c>
      <c r="K146" s="30"/>
      <c r="L146" s="30"/>
      <c r="M146" s="30"/>
      <c r="N146" s="30"/>
      <c r="O146" s="30"/>
      <c r="P146" s="30"/>
      <c r="Q146" s="30"/>
      <c r="R146" s="212"/>
      <c r="S146" s="30" t="s">
        <v>232</v>
      </c>
      <c r="T146" s="30"/>
      <c r="U146" s="35"/>
      <c r="V146" s="339">
        <v>146</v>
      </c>
      <c r="W146" s="972" t="str">
        <f t="shared" si="2"/>
        <v>未入力あり</v>
      </c>
      <c r="Y146" s="911"/>
      <c r="Z146" s="25"/>
      <c r="AA146" s="25"/>
      <c r="AB146" s="25"/>
      <c r="AC146" s="25"/>
      <c r="AD146" s="25"/>
    </row>
    <row r="147" spans="1:30" ht="19.5" customHeight="1" thickBot="1" x14ac:dyDescent="0.2">
      <c r="A147" s="28"/>
      <c r="B147" s="29"/>
      <c r="C147" s="346" t="s">
        <v>1030</v>
      </c>
      <c r="D147" s="346"/>
      <c r="E147" s="346"/>
      <c r="F147" s="346"/>
      <c r="G147" s="989"/>
      <c r="H147" s="346"/>
      <c r="I147" s="263"/>
      <c r="J147" s="30" t="s">
        <v>233</v>
      </c>
      <c r="K147" s="30"/>
      <c r="L147" s="30"/>
      <c r="M147" s="30"/>
      <c r="N147" s="30"/>
      <c r="O147" s="30"/>
      <c r="P147" s="30"/>
      <c r="Q147" s="30"/>
      <c r="R147" s="212"/>
      <c r="S147" s="30" t="s">
        <v>232</v>
      </c>
      <c r="T147" s="30"/>
      <c r="U147" s="35"/>
      <c r="V147" s="339">
        <v>147</v>
      </c>
      <c r="W147" s="972" t="str">
        <f t="shared" si="2"/>
        <v>未入力あり</v>
      </c>
      <c r="Y147" s="911"/>
      <c r="Z147" s="25"/>
      <c r="AA147" s="25"/>
      <c r="AB147" s="25"/>
      <c r="AC147" s="25"/>
      <c r="AD147" s="25"/>
    </row>
    <row r="148" spans="1:30" ht="20.100000000000001" customHeight="1" thickBot="1" x14ac:dyDescent="0.2">
      <c r="A148" s="28"/>
      <c r="B148" s="29" t="s">
        <v>1031</v>
      </c>
      <c r="C148" s="32"/>
      <c r="D148" s="29"/>
      <c r="E148" s="29"/>
      <c r="F148" s="30"/>
      <c r="G148" s="354"/>
      <c r="H148" s="315"/>
      <c r="I148" s="46"/>
      <c r="J148" s="12"/>
      <c r="K148" s="12"/>
      <c r="L148" s="12"/>
      <c r="M148" s="12"/>
      <c r="N148" s="12"/>
      <c r="O148" s="12"/>
      <c r="P148" s="12"/>
      <c r="Q148" s="12"/>
      <c r="R148" s="46"/>
      <c r="S148" s="12"/>
      <c r="T148" s="30"/>
      <c r="U148" s="35"/>
      <c r="V148" s="339">
        <v>148</v>
      </c>
      <c r="Y148" s="911"/>
      <c r="Z148" s="25"/>
      <c r="AA148" s="25"/>
      <c r="AB148" s="25"/>
      <c r="AC148" s="25"/>
      <c r="AD148" s="25"/>
    </row>
    <row r="149" spans="1:30" ht="20.100000000000001" customHeight="1" thickBot="1" x14ac:dyDescent="0.2">
      <c r="A149" s="28"/>
      <c r="B149" s="29"/>
      <c r="C149" s="347" t="s">
        <v>1032</v>
      </c>
      <c r="D149" s="29"/>
      <c r="E149" s="29"/>
      <c r="F149" s="30"/>
      <c r="G149" s="354"/>
      <c r="H149" s="315"/>
      <c r="I149" s="263"/>
      <c r="J149" s="30" t="s">
        <v>233</v>
      </c>
      <c r="K149" s="30"/>
      <c r="L149" s="30"/>
      <c r="M149" s="30"/>
      <c r="N149" s="30"/>
      <c r="O149" s="30"/>
      <c r="P149" s="30"/>
      <c r="Q149" s="30"/>
      <c r="R149" s="212"/>
      <c r="S149" s="30" t="s">
        <v>232</v>
      </c>
      <c r="T149" s="30"/>
      <c r="U149" s="35"/>
      <c r="V149" s="339">
        <v>149</v>
      </c>
      <c r="W149" s="972" t="str">
        <f t="shared" si="2"/>
        <v>未入力あり</v>
      </c>
      <c r="Y149" s="911"/>
      <c r="Z149" s="25"/>
      <c r="AA149" s="25"/>
      <c r="AB149" s="25"/>
      <c r="AC149" s="25"/>
      <c r="AD149" s="25"/>
    </row>
    <row r="150" spans="1:30" ht="20.100000000000001" customHeight="1" thickBot="1" x14ac:dyDescent="0.2">
      <c r="A150" s="28"/>
      <c r="B150" s="29"/>
      <c r="C150" s="347" t="s">
        <v>1033</v>
      </c>
      <c r="D150" s="29"/>
      <c r="E150" s="29"/>
      <c r="F150" s="30"/>
      <c r="G150" s="354"/>
      <c r="H150" s="315"/>
      <c r="I150" s="263"/>
      <c r="J150" s="30" t="s">
        <v>233</v>
      </c>
      <c r="K150" s="30"/>
      <c r="L150" s="30"/>
      <c r="M150" s="30"/>
      <c r="N150" s="30"/>
      <c r="O150" s="30"/>
      <c r="P150" s="30"/>
      <c r="Q150" s="30"/>
      <c r="R150" s="212"/>
      <c r="S150" s="30" t="s">
        <v>232</v>
      </c>
      <c r="T150" s="30"/>
      <c r="U150" s="35"/>
      <c r="V150" s="339">
        <v>150</v>
      </c>
      <c r="W150" s="972" t="str">
        <f t="shared" si="2"/>
        <v>未入力あり</v>
      </c>
      <c r="Y150" s="911"/>
      <c r="Z150" s="25"/>
      <c r="AA150" s="25"/>
      <c r="AB150" s="25"/>
      <c r="AC150" s="25"/>
      <c r="AD150" s="25"/>
    </row>
    <row r="151" spans="1:30" ht="20.100000000000001" customHeight="1" thickBot="1" x14ac:dyDescent="0.2">
      <c r="A151" s="28"/>
      <c r="B151" s="29"/>
      <c r="C151" s="347" t="s">
        <v>1034</v>
      </c>
      <c r="D151" s="29"/>
      <c r="E151" s="29"/>
      <c r="F151" s="30"/>
      <c r="G151" s="354"/>
      <c r="H151" s="315"/>
      <c r="I151" s="263"/>
      <c r="J151" s="30" t="s">
        <v>233</v>
      </c>
      <c r="K151" s="30"/>
      <c r="L151" s="30"/>
      <c r="M151" s="30"/>
      <c r="N151" s="30"/>
      <c r="O151" s="30"/>
      <c r="P151" s="30"/>
      <c r="Q151" s="30"/>
      <c r="R151" s="212"/>
      <c r="S151" s="30" t="s">
        <v>232</v>
      </c>
      <c r="T151" s="30"/>
      <c r="U151" s="35"/>
      <c r="V151" s="339">
        <v>151</v>
      </c>
      <c r="W151" s="972" t="str">
        <f t="shared" si="2"/>
        <v>未入力あり</v>
      </c>
      <c r="Y151" s="911"/>
      <c r="Z151" s="25"/>
      <c r="AA151" s="25"/>
      <c r="AB151" s="25"/>
      <c r="AC151" s="25"/>
      <c r="AD151" s="25"/>
    </row>
    <row r="152" spans="1:30" ht="20.100000000000001" customHeight="1" x14ac:dyDescent="0.15">
      <c r="A152" s="28"/>
      <c r="B152" s="29"/>
      <c r="C152" s="33"/>
      <c r="D152" s="33"/>
      <c r="E152" s="33"/>
      <c r="F152" s="33"/>
      <c r="G152" s="957"/>
      <c r="H152" s="33"/>
      <c r="I152" s="47"/>
      <c r="J152" s="12"/>
      <c r="K152" s="12"/>
      <c r="L152" s="12"/>
      <c r="M152" s="12"/>
      <c r="N152" s="12"/>
      <c r="O152" s="12"/>
      <c r="P152" s="12"/>
      <c r="Q152" s="12"/>
      <c r="R152" s="47"/>
      <c r="S152" s="12"/>
      <c r="T152" s="30"/>
      <c r="U152" s="35"/>
      <c r="V152" s="339">
        <v>152</v>
      </c>
      <c r="Y152" s="911"/>
      <c r="Z152" s="25"/>
      <c r="AA152" s="25"/>
      <c r="AB152" s="25"/>
      <c r="AC152" s="25"/>
      <c r="AD152" s="25"/>
    </row>
    <row r="153" spans="1:30" ht="20.100000000000001" customHeight="1" thickBot="1" x14ac:dyDescent="0.2">
      <c r="A153" s="28"/>
      <c r="B153" s="29" t="s">
        <v>188</v>
      </c>
      <c r="C153" s="29"/>
      <c r="D153" s="29"/>
      <c r="E153" s="29"/>
      <c r="F153" s="29"/>
      <c r="G153" s="354"/>
      <c r="H153" s="29"/>
      <c r="I153" s="53"/>
      <c r="J153" s="12"/>
      <c r="K153" s="12"/>
      <c r="L153" s="12"/>
      <c r="M153" s="12"/>
      <c r="N153" s="12"/>
      <c r="O153" s="12"/>
      <c r="P153" s="12"/>
      <c r="Q153" s="12"/>
      <c r="R153" s="53"/>
      <c r="S153" s="12"/>
      <c r="T153" s="30"/>
      <c r="U153" s="35"/>
      <c r="V153" s="339">
        <v>153</v>
      </c>
      <c r="Y153" s="911"/>
      <c r="Z153" s="25"/>
      <c r="AA153" s="25"/>
      <c r="AB153" s="25"/>
      <c r="AC153" s="25"/>
      <c r="AD153" s="25"/>
    </row>
    <row r="154" spans="1:30" ht="21" customHeight="1" thickBot="1" x14ac:dyDescent="0.2">
      <c r="A154" s="28"/>
      <c r="B154" s="29"/>
      <c r="C154" s="29" t="s">
        <v>22</v>
      </c>
      <c r="D154" s="29"/>
      <c r="E154" s="29"/>
      <c r="F154" s="29"/>
      <c r="G154" s="354"/>
      <c r="H154" s="29"/>
      <c r="I154" s="263"/>
      <c r="J154" s="30" t="s">
        <v>233</v>
      </c>
      <c r="K154" s="30"/>
      <c r="L154" s="30"/>
      <c r="M154" s="30"/>
      <c r="N154" s="30"/>
      <c r="O154" s="30"/>
      <c r="P154" s="30"/>
      <c r="Q154" s="30"/>
      <c r="R154" s="6"/>
      <c r="S154" s="30" t="s">
        <v>233</v>
      </c>
      <c r="T154" s="30"/>
      <c r="U154" s="35"/>
      <c r="V154" s="339">
        <v>154</v>
      </c>
      <c r="W154" s="972" t="str">
        <f>IF(AND(I154="",R154=""),"未入力あり","✔")</f>
        <v>未入力あり</v>
      </c>
      <c r="Y154" s="911"/>
      <c r="Z154" s="25"/>
      <c r="AA154" s="25"/>
      <c r="AB154" s="25"/>
      <c r="AC154" s="25"/>
      <c r="AD154" s="25"/>
    </row>
    <row r="155" spans="1:30" ht="21" customHeight="1" thickBot="1" x14ac:dyDescent="0.2">
      <c r="A155" s="28"/>
      <c r="B155" s="29"/>
      <c r="C155" s="29" t="s">
        <v>23</v>
      </c>
      <c r="D155" s="29"/>
      <c r="E155" s="29"/>
      <c r="F155" s="29"/>
      <c r="G155" s="354"/>
      <c r="H155" s="29"/>
      <c r="I155" s="263"/>
      <c r="J155" s="30" t="s">
        <v>233</v>
      </c>
      <c r="K155" s="30"/>
      <c r="L155" s="30"/>
      <c r="M155" s="30"/>
      <c r="N155" s="30"/>
      <c r="O155" s="30"/>
      <c r="P155" s="30"/>
      <c r="Q155" s="30"/>
      <c r="R155" s="6"/>
      <c r="S155" s="30" t="s">
        <v>233</v>
      </c>
      <c r="T155" s="30"/>
      <c r="U155" s="35"/>
      <c r="V155" s="339">
        <v>155</v>
      </c>
      <c r="W155" s="972" t="str">
        <f>IF(AND(I155="",R155=""),"未入力あり","✔")</f>
        <v>未入力あり</v>
      </c>
      <c r="Y155" s="911"/>
      <c r="Z155" s="25"/>
      <c r="AA155" s="25"/>
      <c r="AB155" s="25"/>
      <c r="AC155" s="25"/>
      <c r="AD155" s="25"/>
    </row>
    <row r="156" spans="1:30" ht="21" customHeight="1" x14ac:dyDescent="0.15">
      <c r="A156" s="28"/>
      <c r="B156" s="29"/>
      <c r="C156" s="29"/>
      <c r="D156" s="29"/>
      <c r="E156" s="29"/>
      <c r="F156" s="29"/>
      <c r="G156" s="354"/>
      <c r="H156" s="29"/>
      <c r="I156" s="47"/>
      <c r="J156" s="30"/>
      <c r="K156" s="30"/>
      <c r="L156" s="30"/>
      <c r="M156" s="30"/>
      <c r="N156" s="30"/>
      <c r="O156" s="30"/>
      <c r="P156" s="30"/>
      <c r="Q156" s="30"/>
      <c r="R156" s="47"/>
      <c r="S156" s="30"/>
      <c r="T156" s="30"/>
      <c r="U156" s="35"/>
      <c r="V156" s="339">
        <v>156</v>
      </c>
      <c r="Y156" s="911"/>
      <c r="Z156" s="25"/>
      <c r="AA156" s="25"/>
      <c r="AB156" s="25"/>
      <c r="AC156" s="25"/>
      <c r="AD156" s="25"/>
    </row>
    <row r="157" spans="1:30" ht="20.100000000000001" customHeight="1" thickBot="1" x14ac:dyDescent="0.2">
      <c r="A157" s="28"/>
      <c r="B157" s="29" t="s">
        <v>107</v>
      </c>
      <c r="C157" s="29"/>
      <c r="D157" s="29"/>
      <c r="E157" s="29"/>
      <c r="F157" s="29"/>
      <c r="G157" s="354"/>
      <c r="H157" s="29"/>
      <c r="I157" s="53"/>
      <c r="J157" s="30"/>
      <c r="K157" s="30"/>
      <c r="L157" s="30"/>
      <c r="M157" s="30"/>
      <c r="N157" s="30"/>
      <c r="O157" s="30"/>
      <c r="P157" s="30"/>
      <c r="Q157" s="30"/>
      <c r="R157" s="53"/>
      <c r="S157" s="30"/>
      <c r="T157" s="30"/>
      <c r="U157" s="35"/>
      <c r="V157" s="339">
        <v>157</v>
      </c>
      <c r="Y157" s="911"/>
      <c r="Z157" s="25"/>
      <c r="AA157" s="25"/>
      <c r="AB157" s="25"/>
      <c r="AC157" s="25"/>
      <c r="AD157" s="25"/>
    </row>
    <row r="158" spans="1:30" ht="20.100000000000001" customHeight="1" thickBot="1" x14ac:dyDescent="0.2">
      <c r="A158" s="28"/>
      <c r="B158" s="29"/>
      <c r="C158" s="29" t="s">
        <v>363</v>
      </c>
      <c r="D158" s="29"/>
      <c r="E158" s="29"/>
      <c r="F158" s="29"/>
      <c r="G158" s="354"/>
      <c r="H158" s="29"/>
      <c r="I158" s="263"/>
      <c r="J158" s="30" t="s">
        <v>233</v>
      </c>
      <c r="K158" s="30"/>
      <c r="L158" s="30"/>
      <c r="M158" s="30"/>
      <c r="N158" s="30"/>
      <c r="O158" s="30"/>
      <c r="P158" s="30"/>
      <c r="Q158" s="30"/>
      <c r="R158" s="6"/>
      <c r="S158" s="30" t="s">
        <v>233</v>
      </c>
      <c r="T158" s="30"/>
      <c r="U158" s="35"/>
      <c r="V158" s="339">
        <v>158</v>
      </c>
      <c r="W158" s="972" t="str">
        <f t="shared" ref="W158:W170" si="3">IF(AND(I158="",R158=""),"未入力あり","✔")</f>
        <v>未入力あり</v>
      </c>
      <c r="Y158" s="911"/>
      <c r="Z158" s="25"/>
      <c r="AA158" s="25"/>
      <c r="AB158" s="25"/>
      <c r="AC158" s="25"/>
      <c r="AD158" s="25"/>
    </row>
    <row r="159" spans="1:30" ht="20.100000000000001" customHeight="1" thickBot="1" x14ac:dyDescent="0.2">
      <c r="A159" s="28"/>
      <c r="B159" s="29"/>
      <c r="C159" s="29" t="s">
        <v>364</v>
      </c>
      <c r="D159" s="29"/>
      <c r="E159" s="29"/>
      <c r="F159" s="29"/>
      <c r="G159" s="354"/>
      <c r="H159" s="29"/>
      <c r="I159" s="263"/>
      <c r="J159" s="30" t="s">
        <v>233</v>
      </c>
      <c r="K159" s="30"/>
      <c r="L159" s="30"/>
      <c r="M159" s="30"/>
      <c r="N159" s="30"/>
      <c r="O159" s="30"/>
      <c r="P159" s="30"/>
      <c r="Q159" s="30"/>
      <c r="R159" s="6"/>
      <c r="S159" s="30" t="s">
        <v>233</v>
      </c>
      <c r="T159" s="30"/>
      <c r="U159" s="35"/>
      <c r="V159" s="339">
        <v>159</v>
      </c>
      <c r="W159" s="972" t="str">
        <f t="shared" si="3"/>
        <v>未入力あり</v>
      </c>
      <c r="Y159" s="911"/>
      <c r="Z159" s="25"/>
      <c r="AA159" s="25"/>
      <c r="AB159" s="25"/>
      <c r="AC159" s="25"/>
      <c r="AD159" s="25"/>
    </row>
    <row r="160" spans="1:30" ht="20.100000000000001" customHeight="1" thickBot="1" x14ac:dyDescent="0.2">
      <c r="A160" s="28"/>
      <c r="B160" s="29"/>
      <c r="C160" s="29" t="s">
        <v>365</v>
      </c>
      <c r="D160" s="29"/>
      <c r="E160" s="29"/>
      <c r="F160" s="29"/>
      <c r="G160" s="354"/>
      <c r="H160" s="29"/>
      <c r="I160" s="263"/>
      <c r="J160" s="30" t="s">
        <v>233</v>
      </c>
      <c r="K160" s="30"/>
      <c r="L160" s="30"/>
      <c r="M160" s="30"/>
      <c r="N160" s="30"/>
      <c r="O160" s="30"/>
      <c r="P160" s="30"/>
      <c r="Q160" s="30"/>
      <c r="R160" s="6"/>
      <c r="S160" s="30" t="s">
        <v>233</v>
      </c>
      <c r="T160" s="30"/>
      <c r="U160" s="35"/>
      <c r="V160" s="339">
        <v>160</v>
      </c>
      <c r="W160" s="972" t="str">
        <f t="shared" si="3"/>
        <v>未入力あり</v>
      </c>
      <c r="Y160" s="911"/>
      <c r="Z160" s="25"/>
      <c r="AA160" s="25"/>
      <c r="AB160" s="25"/>
      <c r="AC160" s="25"/>
      <c r="AD160" s="25"/>
    </row>
    <row r="161" spans="1:30" ht="20.100000000000001" customHeight="1" thickBot="1" x14ac:dyDescent="0.2">
      <c r="A161" s="28"/>
      <c r="B161" s="29"/>
      <c r="C161" s="29" t="s">
        <v>366</v>
      </c>
      <c r="D161" s="29"/>
      <c r="E161" s="29"/>
      <c r="F161" s="29"/>
      <c r="G161" s="354"/>
      <c r="H161" s="29"/>
      <c r="I161" s="263"/>
      <c r="J161" s="30" t="s">
        <v>233</v>
      </c>
      <c r="K161" s="30"/>
      <c r="L161" s="30"/>
      <c r="M161" s="30"/>
      <c r="N161" s="30"/>
      <c r="O161" s="30"/>
      <c r="P161" s="30"/>
      <c r="Q161" s="30"/>
      <c r="R161" s="6"/>
      <c r="S161" s="30" t="s">
        <v>233</v>
      </c>
      <c r="T161" s="30"/>
      <c r="U161" s="35"/>
      <c r="V161" s="339">
        <v>161</v>
      </c>
      <c r="W161" s="972" t="str">
        <f t="shared" si="3"/>
        <v>未入力あり</v>
      </c>
      <c r="Y161" s="911"/>
      <c r="Z161" s="25"/>
      <c r="AA161" s="25"/>
      <c r="AB161" s="25"/>
      <c r="AC161" s="25"/>
      <c r="AD161" s="25"/>
    </row>
    <row r="162" spans="1:30" ht="20.100000000000001" customHeight="1" thickBot="1" x14ac:dyDescent="0.2">
      <c r="A162" s="28"/>
      <c r="B162" s="29"/>
      <c r="C162" s="29" t="s">
        <v>367</v>
      </c>
      <c r="D162" s="29"/>
      <c r="E162" s="29"/>
      <c r="F162" s="29"/>
      <c r="G162" s="354"/>
      <c r="H162" s="29"/>
      <c r="I162" s="263"/>
      <c r="J162" s="30" t="s">
        <v>233</v>
      </c>
      <c r="K162" s="30"/>
      <c r="L162" s="30"/>
      <c r="M162" s="30"/>
      <c r="N162" s="30"/>
      <c r="O162" s="30"/>
      <c r="P162" s="30"/>
      <c r="Q162" s="30"/>
      <c r="R162" s="6"/>
      <c r="S162" s="30" t="s">
        <v>233</v>
      </c>
      <c r="T162" s="30"/>
      <c r="U162" s="35"/>
      <c r="V162" s="339">
        <v>162</v>
      </c>
      <c r="W162" s="972" t="str">
        <f t="shared" si="3"/>
        <v>未入力あり</v>
      </c>
      <c r="Y162" s="911"/>
      <c r="Z162" s="25"/>
      <c r="AA162" s="25"/>
      <c r="AB162" s="25"/>
      <c r="AC162" s="25"/>
      <c r="AD162" s="25"/>
    </row>
    <row r="163" spans="1:30" ht="20.100000000000001" customHeight="1" thickBot="1" x14ac:dyDescent="0.2">
      <c r="A163" s="28"/>
      <c r="B163" s="29"/>
      <c r="C163" s="29" t="s">
        <v>368</v>
      </c>
      <c r="D163" s="29"/>
      <c r="E163" s="29"/>
      <c r="F163" s="29"/>
      <c r="G163" s="354"/>
      <c r="H163" s="29"/>
      <c r="I163" s="263"/>
      <c r="J163" s="30" t="s">
        <v>233</v>
      </c>
      <c r="K163" s="30"/>
      <c r="L163" s="30"/>
      <c r="M163" s="30"/>
      <c r="N163" s="30"/>
      <c r="O163" s="30"/>
      <c r="P163" s="30"/>
      <c r="Q163" s="30"/>
      <c r="R163" s="6"/>
      <c r="S163" s="30" t="s">
        <v>233</v>
      </c>
      <c r="T163" s="30"/>
      <c r="U163" s="35"/>
      <c r="V163" s="339">
        <v>163</v>
      </c>
      <c r="W163" s="972" t="str">
        <f t="shared" si="3"/>
        <v>未入力あり</v>
      </c>
      <c r="Y163" s="911"/>
      <c r="Z163" s="25"/>
      <c r="AA163" s="25"/>
      <c r="AB163" s="25"/>
      <c r="AC163" s="25"/>
      <c r="AD163" s="25"/>
    </row>
    <row r="164" spans="1:30" ht="20.100000000000001" customHeight="1" thickBot="1" x14ac:dyDescent="0.2">
      <c r="A164" s="28"/>
      <c r="B164" s="29"/>
      <c r="C164" s="25" t="s">
        <v>369</v>
      </c>
      <c r="D164" s="29"/>
      <c r="E164" s="29"/>
      <c r="F164" s="29"/>
      <c r="G164" s="354"/>
      <c r="H164" s="29"/>
      <c r="I164" s="263"/>
      <c r="J164" s="30" t="s">
        <v>233</v>
      </c>
      <c r="K164" s="30"/>
      <c r="L164" s="30"/>
      <c r="M164" s="30"/>
      <c r="N164" s="30"/>
      <c r="O164" s="30"/>
      <c r="P164" s="30"/>
      <c r="Q164" s="30"/>
      <c r="R164" s="6"/>
      <c r="S164" s="30" t="s">
        <v>233</v>
      </c>
      <c r="T164" s="30"/>
      <c r="U164" s="35"/>
      <c r="V164" s="339">
        <v>164</v>
      </c>
      <c r="W164" s="972" t="str">
        <f t="shared" si="3"/>
        <v>未入力あり</v>
      </c>
      <c r="Y164" s="911"/>
      <c r="Z164" s="25"/>
      <c r="AA164" s="25"/>
      <c r="AB164" s="25"/>
      <c r="AC164" s="25"/>
      <c r="AD164" s="25"/>
    </row>
    <row r="165" spans="1:30" ht="20.100000000000001" customHeight="1" thickBot="1" x14ac:dyDescent="0.2">
      <c r="A165" s="28"/>
      <c r="B165" s="29"/>
      <c r="C165" s="29" t="s">
        <v>370</v>
      </c>
      <c r="D165" s="29"/>
      <c r="E165" s="29"/>
      <c r="F165" s="29"/>
      <c r="G165" s="354"/>
      <c r="H165" s="29"/>
      <c r="I165" s="263"/>
      <c r="J165" s="30" t="s">
        <v>233</v>
      </c>
      <c r="K165" s="30"/>
      <c r="L165" s="30"/>
      <c r="M165" s="30"/>
      <c r="N165" s="30"/>
      <c r="O165" s="30"/>
      <c r="P165" s="30"/>
      <c r="Q165" s="30"/>
      <c r="R165" s="6"/>
      <c r="S165" s="30" t="s">
        <v>233</v>
      </c>
      <c r="T165" s="30"/>
      <c r="U165" s="35"/>
      <c r="V165" s="339">
        <v>165</v>
      </c>
      <c r="W165" s="972" t="str">
        <f t="shared" si="3"/>
        <v>未入力あり</v>
      </c>
      <c r="Y165" s="911"/>
      <c r="Z165" s="25"/>
      <c r="AA165" s="25"/>
      <c r="AB165" s="25"/>
      <c r="AC165" s="25"/>
      <c r="AD165" s="25"/>
    </row>
    <row r="166" spans="1:30" ht="20.100000000000001" customHeight="1" thickBot="1" x14ac:dyDescent="0.2">
      <c r="A166" s="28"/>
      <c r="B166" s="29"/>
      <c r="C166" s="25" t="s">
        <v>371</v>
      </c>
      <c r="D166" s="29"/>
      <c r="E166" s="29"/>
      <c r="F166" s="29"/>
      <c r="G166" s="354"/>
      <c r="H166" s="29"/>
      <c r="I166" s="263"/>
      <c r="J166" s="54" t="s">
        <v>186</v>
      </c>
      <c r="K166" s="54"/>
      <c r="L166" s="54"/>
      <c r="M166" s="54"/>
      <c r="N166" s="54"/>
      <c r="O166" s="54"/>
      <c r="P166" s="54"/>
      <c r="Q166" s="54"/>
      <c r="R166" s="6"/>
      <c r="S166" s="54" t="s">
        <v>186</v>
      </c>
      <c r="T166" s="54"/>
      <c r="U166" s="61"/>
      <c r="V166" s="339">
        <v>166</v>
      </c>
      <c r="W166" s="972" t="str">
        <f t="shared" si="3"/>
        <v>未入力あり</v>
      </c>
      <c r="Y166" s="911"/>
      <c r="Z166" s="25"/>
      <c r="AA166" s="25"/>
      <c r="AB166" s="25"/>
      <c r="AC166" s="25"/>
      <c r="AD166" s="25"/>
    </row>
    <row r="167" spans="1:30" ht="20.100000000000001" customHeight="1" thickBot="1" x14ac:dyDescent="0.2">
      <c r="A167" s="28"/>
      <c r="B167" s="29"/>
      <c r="C167" s="29" t="s">
        <v>372</v>
      </c>
      <c r="D167" s="29"/>
      <c r="E167" s="29"/>
      <c r="F167" s="29"/>
      <c r="G167" s="354"/>
      <c r="H167" s="29"/>
      <c r="I167" s="263"/>
      <c r="J167" s="54" t="s">
        <v>186</v>
      </c>
      <c r="K167" s="54"/>
      <c r="L167" s="54"/>
      <c r="M167" s="54"/>
      <c r="N167" s="54"/>
      <c r="O167" s="54"/>
      <c r="P167" s="54"/>
      <c r="Q167" s="54"/>
      <c r="R167" s="6"/>
      <c r="S167" s="54" t="s">
        <v>186</v>
      </c>
      <c r="T167" s="54"/>
      <c r="U167" s="61"/>
      <c r="V167" s="339">
        <v>167</v>
      </c>
      <c r="W167" s="972" t="str">
        <f t="shared" si="3"/>
        <v>未入力あり</v>
      </c>
      <c r="Y167" s="911"/>
      <c r="Z167" s="25"/>
      <c r="AA167" s="25"/>
      <c r="AB167" s="25"/>
      <c r="AC167" s="25"/>
      <c r="AD167" s="25"/>
    </row>
    <row r="168" spans="1:30" ht="20.100000000000001" customHeight="1" thickBot="1" x14ac:dyDescent="0.2">
      <c r="A168" s="28"/>
      <c r="B168" s="29"/>
      <c r="C168" s="29" t="s">
        <v>373</v>
      </c>
      <c r="D168" s="29"/>
      <c r="E168" s="29"/>
      <c r="F168" s="29"/>
      <c r="G168" s="354"/>
      <c r="H168" s="29"/>
      <c r="I168" s="263"/>
      <c r="J168" s="54" t="s">
        <v>186</v>
      </c>
      <c r="K168" s="54"/>
      <c r="L168" s="54"/>
      <c r="M168" s="54"/>
      <c r="N168" s="54"/>
      <c r="O168" s="54"/>
      <c r="P168" s="54"/>
      <c r="Q168" s="54"/>
      <c r="R168" s="6"/>
      <c r="S168" s="54" t="s">
        <v>186</v>
      </c>
      <c r="T168" s="54"/>
      <c r="U168" s="61"/>
      <c r="V168" s="339">
        <v>168</v>
      </c>
      <c r="W168" s="972" t="str">
        <f t="shared" si="3"/>
        <v>未入力あり</v>
      </c>
      <c r="Y168" s="911"/>
      <c r="Z168" s="25"/>
      <c r="AA168" s="25"/>
      <c r="AB168" s="25"/>
      <c r="AC168" s="25"/>
      <c r="AD168" s="25"/>
    </row>
    <row r="169" spans="1:30" ht="20.100000000000001" customHeight="1" thickBot="1" x14ac:dyDescent="0.2">
      <c r="A169" s="28"/>
      <c r="B169" s="29"/>
      <c r="C169" s="29" t="s">
        <v>694</v>
      </c>
      <c r="D169" s="29"/>
      <c r="E169" s="29"/>
      <c r="F169" s="29"/>
      <c r="G169" s="354"/>
      <c r="H169" s="29"/>
      <c r="I169" s="263"/>
      <c r="J169" s="54" t="s">
        <v>186</v>
      </c>
      <c r="K169" s="54"/>
      <c r="L169" s="54"/>
      <c r="M169" s="54"/>
      <c r="N169" s="54"/>
      <c r="O169" s="54"/>
      <c r="P169" s="54"/>
      <c r="Q169" s="54"/>
      <c r="R169" s="6"/>
      <c r="S169" s="54" t="s">
        <v>186</v>
      </c>
      <c r="T169" s="54"/>
      <c r="U169" s="61"/>
      <c r="V169" s="339">
        <v>169</v>
      </c>
      <c r="W169" s="972" t="str">
        <f t="shared" si="3"/>
        <v>未入力あり</v>
      </c>
      <c r="Y169" s="911"/>
      <c r="Z169" s="25"/>
      <c r="AA169" s="25"/>
      <c r="AB169" s="25"/>
      <c r="AC169" s="25"/>
      <c r="AD169" s="25"/>
    </row>
    <row r="170" spans="1:30" ht="39.75" customHeight="1" thickBot="1" x14ac:dyDescent="0.2">
      <c r="A170" s="28"/>
      <c r="B170" s="29"/>
      <c r="C170" s="1237" t="s">
        <v>1035</v>
      </c>
      <c r="D170" s="1238"/>
      <c r="E170" s="1238"/>
      <c r="F170" s="1238"/>
      <c r="G170" s="1238"/>
      <c r="H170" s="1239"/>
      <c r="I170" s="263"/>
      <c r="J170" s="30" t="s">
        <v>233</v>
      </c>
      <c r="K170" s="30"/>
      <c r="L170" s="30"/>
      <c r="M170" s="30"/>
      <c r="N170" s="30"/>
      <c r="O170" s="30"/>
      <c r="P170" s="30"/>
      <c r="Q170" s="30"/>
      <c r="R170" s="6"/>
      <c r="S170" s="30" t="s">
        <v>233</v>
      </c>
      <c r="T170" s="30"/>
      <c r="U170" s="35"/>
      <c r="V170" s="339">
        <v>170</v>
      </c>
      <c r="W170" s="972" t="str">
        <f t="shared" si="3"/>
        <v>未入力あり</v>
      </c>
      <c r="Y170" s="911"/>
      <c r="Z170" s="25"/>
      <c r="AA170" s="25"/>
      <c r="AB170" s="25"/>
      <c r="AC170" s="25"/>
      <c r="AD170" s="25"/>
    </row>
    <row r="171" spans="1:30" ht="20.100000000000001" customHeight="1" x14ac:dyDescent="0.15">
      <c r="A171" s="28"/>
      <c r="B171" s="29"/>
      <c r="C171" s="29"/>
      <c r="D171" s="29"/>
      <c r="E171" s="29"/>
      <c r="F171" s="29"/>
      <c r="G171" s="354"/>
      <c r="H171" s="29"/>
      <c r="I171" s="47"/>
      <c r="J171" s="30"/>
      <c r="K171" s="30"/>
      <c r="L171" s="30"/>
      <c r="M171" s="30"/>
      <c r="N171" s="30"/>
      <c r="O171" s="30"/>
      <c r="P171" s="30"/>
      <c r="Q171" s="30"/>
      <c r="R171" s="47"/>
      <c r="S171" s="30"/>
      <c r="T171" s="30"/>
      <c r="U171" s="35"/>
      <c r="V171" s="339">
        <v>171</v>
      </c>
      <c r="Y171" s="911"/>
      <c r="Z171" s="25"/>
      <c r="AA171" s="25"/>
      <c r="AB171" s="25"/>
      <c r="AC171" s="25"/>
      <c r="AD171" s="25"/>
    </row>
    <row r="172" spans="1:30" ht="20.100000000000001" customHeight="1" x14ac:dyDescent="0.15">
      <c r="A172" s="28"/>
      <c r="B172" s="29" t="s">
        <v>193</v>
      </c>
      <c r="C172" s="29"/>
      <c r="D172" s="29"/>
      <c r="E172" s="29"/>
      <c r="F172" s="30"/>
      <c r="G172" s="354"/>
      <c r="H172" s="315"/>
      <c r="I172" s="46" t="s">
        <v>180</v>
      </c>
      <c r="J172" s="30"/>
      <c r="K172" s="30"/>
      <c r="L172" s="30"/>
      <c r="M172" s="30"/>
      <c r="N172" s="30"/>
      <c r="O172" s="30"/>
      <c r="P172" s="30"/>
      <c r="Q172" s="30"/>
      <c r="R172" s="46" t="s">
        <v>189</v>
      </c>
      <c r="S172" s="30"/>
      <c r="T172" s="30"/>
      <c r="U172" s="35"/>
      <c r="V172" s="339">
        <v>172</v>
      </c>
      <c r="Y172" s="911"/>
      <c r="Z172" s="25"/>
      <c r="AA172" s="25"/>
      <c r="AB172" s="25"/>
      <c r="AC172" s="25"/>
      <c r="AD172" s="25"/>
    </row>
    <row r="173" spans="1:30" ht="20.100000000000001" customHeight="1" thickBot="1" x14ac:dyDescent="0.2">
      <c r="A173" s="28"/>
      <c r="B173" s="29"/>
      <c r="C173" s="29"/>
      <c r="D173" s="29"/>
      <c r="E173" s="29"/>
      <c r="F173" s="30"/>
      <c r="G173" s="354"/>
      <c r="H173" s="315"/>
      <c r="I173" s="46" t="s">
        <v>164</v>
      </c>
      <c r="J173" s="30"/>
      <c r="K173" s="30"/>
      <c r="L173" s="30"/>
      <c r="M173" s="30"/>
      <c r="N173" s="30"/>
      <c r="O173" s="30"/>
      <c r="P173" s="30"/>
      <c r="Q173" s="30"/>
      <c r="R173" s="22"/>
      <c r="S173" s="30"/>
      <c r="T173" s="30"/>
      <c r="U173" s="35"/>
      <c r="V173" s="339">
        <v>173</v>
      </c>
      <c r="Y173" s="911"/>
      <c r="Z173" s="25"/>
      <c r="AA173" s="25"/>
      <c r="AB173" s="25"/>
      <c r="AC173" s="25"/>
      <c r="AD173" s="25"/>
    </row>
    <row r="174" spans="1:30" ht="19.5" customHeight="1" thickBot="1" x14ac:dyDescent="0.2">
      <c r="A174" s="28"/>
      <c r="B174" s="29"/>
      <c r="C174" s="32" t="s">
        <v>374</v>
      </c>
      <c r="D174" s="32"/>
      <c r="E174" s="32"/>
      <c r="F174" s="32"/>
      <c r="G174" s="32"/>
      <c r="H174" s="348"/>
      <c r="I174" s="263"/>
      <c r="J174" s="30" t="s">
        <v>233</v>
      </c>
      <c r="K174" s="30"/>
      <c r="L174" s="30"/>
      <c r="M174" s="30"/>
      <c r="N174" s="30"/>
      <c r="O174" s="30"/>
      <c r="P174" s="30"/>
      <c r="Q174" s="30"/>
      <c r="R174" s="6"/>
      <c r="S174" s="30" t="s">
        <v>233</v>
      </c>
      <c r="T174" s="30"/>
      <c r="U174" s="35"/>
      <c r="V174" s="339">
        <v>174</v>
      </c>
      <c r="W174" s="972" t="str">
        <f t="shared" ref="W174:W187" si="4">IF(AND(I174="",R174=""),"未入力あり","✔")</f>
        <v>未入力あり</v>
      </c>
      <c r="Y174" s="911"/>
      <c r="Z174" s="25"/>
      <c r="AA174" s="25"/>
      <c r="AB174" s="25"/>
      <c r="AC174" s="25"/>
      <c r="AD174" s="25"/>
    </row>
    <row r="175" spans="1:30" ht="19.5" customHeight="1" thickBot="1" x14ac:dyDescent="0.2">
      <c r="A175" s="28"/>
      <c r="B175" s="29"/>
      <c r="C175" s="32" t="s">
        <v>170</v>
      </c>
      <c r="D175" s="29"/>
      <c r="E175" s="29"/>
      <c r="F175" s="30"/>
      <c r="G175" s="354"/>
      <c r="H175" s="13"/>
      <c r="I175" s="263"/>
      <c r="J175" s="30" t="s">
        <v>233</v>
      </c>
      <c r="K175" s="30"/>
      <c r="L175" s="30"/>
      <c r="M175" s="30"/>
      <c r="N175" s="30"/>
      <c r="O175" s="30"/>
      <c r="P175" s="30"/>
      <c r="Q175" s="30"/>
      <c r="R175" s="6"/>
      <c r="S175" s="30" t="s">
        <v>233</v>
      </c>
      <c r="T175" s="30"/>
      <c r="U175" s="35"/>
      <c r="V175" s="339">
        <v>175</v>
      </c>
      <c r="W175" s="972" t="str">
        <f t="shared" si="4"/>
        <v>未入力あり</v>
      </c>
      <c r="Y175" s="911"/>
      <c r="Z175" s="25"/>
      <c r="AA175" s="25"/>
      <c r="AB175" s="25"/>
      <c r="AC175" s="25"/>
      <c r="AD175" s="25"/>
    </row>
    <row r="176" spans="1:30" ht="19.5" customHeight="1" thickBot="1" x14ac:dyDescent="0.2">
      <c r="A176" s="28"/>
      <c r="B176" s="29"/>
      <c r="C176" s="32" t="s">
        <v>78</v>
      </c>
      <c r="D176" s="29"/>
      <c r="E176" s="29"/>
      <c r="F176" s="30"/>
      <c r="G176" s="354"/>
      <c r="H176" s="349"/>
      <c r="I176" s="263"/>
      <c r="J176" s="30" t="s">
        <v>233</v>
      </c>
      <c r="K176" s="30"/>
      <c r="L176" s="30"/>
      <c r="M176" s="30"/>
      <c r="N176" s="30"/>
      <c r="O176" s="30"/>
      <c r="P176" s="30"/>
      <c r="Q176" s="30"/>
      <c r="R176" s="6"/>
      <c r="S176" s="30" t="s">
        <v>233</v>
      </c>
      <c r="T176" s="30"/>
      <c r="U176" s="35"/>
      <c r="V176" s="339">
        <v>176</v>
      </c>
      <c r="W176" s="972" t="str">
        <f t="shared" si="4"/>
        <v>未入力あり</v>
      </c>
      <c r="Y176" s="911"/>
      <c r="Z176" s="25"/>
      <c r="AA176" s="25"/>
      <c r="AB176" s="25"/>
      <c r="AC176" s="25"/>
      <c r="AD176" s="25"/>
    </row>
    <row r="177" spans="1:30" ht="19.5" customHeight="1" thickBot="1" x14ac:dyDescent="0.2">
      <c r="A177" s="28"/>
      <c r="B177" s="29"/>
      <c r="C177" s="32" t="s">
        <v>375</v>
      </c>
      <c r="D177" s="354"/>
      <c r="E177" s="354"/>
      <c r="F177" s="354"/>
      <c r="G177" s="354"/>
      <c r="H177" s="350"/>
      <c r="I177" s="263"/>
      <c r="J177" s="30" t="s">
        <v>233</v>
      </c>
      <c r="K177" s="30"/>
      <c r="L177" s="30"/>
      <c r="M177" s="30"/>
      <c r="N177" s="30"/>
      <c r="O177" s="30"/>
      <c r="P177" s="30"/>
      <c r="Q177" s="30"/>
      <c r="R177" s="6"/>
      <c r="S177" s="30" t="s">
        <v>233</v>
      </c>
      <c r="T177" s="30"/>
      <c r="U177" s="35"/>
      <c r="V177" s="339">
        <v>177</v>
      </c>
      <c r="W177" s="972" t="str">
        <f t="shared" si="4"/>
        <v>未入力あり</v>
      </c>
      <c r="Y177" s="911"/>
      <c r="Z177" s="25"/>
      <c r="AA177" s="25"/>
      <c r="AB177" s="25"/>
      <c r="AC177" s="25"/>
      <c r="AD177" s="25"/>
    </row>
    <row r="178" spans="1:30" ht="39" customHeight="1" thickBot="1" x14ac:dyDescent="0.2">
      <c r="A178" s="28"/>
      <c r="B178" s="29"/>
      <c r="C178" s="1211" t="s">
        <v>376</v>
      </c>
      <c r="D178" s="1211"/>
      <c r="E178" s="1211"/>
      <c r="F178" s="1211"/>
      <c r="G178" s="1211"/>
      <c r="H178" s="1212"/>
      <c r="I178" s="263"/>
      <c r="J178" s="30" t="s">
        <v>233</v>
      </c>
      <c r="K178" s="30"/>
      <c r="L178" s="30"/>
      <c r="M178" s="30"/>
      <c r="N178" s="30"/>
      <c r="O178" s="30"/>
      <c r="P178" s="30"/>
      <c r="Q178" s="30"/>
      <c r="R178" s="6"/>
      <c r="S178" s="30" t="s">
        <v>233</v>
      </c>
      <c r="T178" s="30"/>
      <c r="U178" s="35"/>
      <c r="V178" s="339">
        <v>178</v>
      </c>
      <c r="W178" s="972" t="str">
        <f t="shared" si="4"/>
        <v>未入力あり</v>
      </c>
      <c r="Y178" s="911"/>
      <c r="Z178" s="25"/>
      <c r="AA178" s="25"/>
      <c r="AB178" s="25"/>
      <c r="AC178" s="25"/>
      <c r="AD178" s="25"/>
    </row>
    <row r="179" spans="1:30" ht="19.5" customHeight="1" thickBot="1" x14ac:dyDescent="0.2">
      <c r="A179" s="28"/>
      <c r="B179" s="29"/>
      <c r="C179" s="32" t="s">
        <v>161</v>
      </c>
      <c r="D179" s="354"/>
      <c r="E179" s="354"/>
      <c r="F179" s="354"/>
      <c r="G179" s="354"/>
      <c r="H179" s="350"/>
      <c r="I179" s="263"/>
      <c r="J179" s="30" t="s">
        <v>233</v>
      </c>
      <c r="K179" s="30"/>
      <c r="L179" s="30"/>
      <c r="M179" s="30"/>
      <c r="N179" s="30"/>
      <c r="O179" s="30"/>
      <c r="P179" s="30"/>
      <c r="Q179" s="30"/>
      <c r="R179" s="6"/>
      <c r="S179" s="30" t="s">
        <v>233</v>
      </c>
      <c r="T179" s="30"/>
      <c r="U179" s="35"/>
      <c r="V179" s="339">
        <v>179</v>
      </c>
      <c r="W179" s="972" t="str">
        <f t="shared" si="4"/>
        <v>未入力あり</v>
      </c>
      <c r="Y179" s="911"/>
      <c r="Z179" s="25"/>
      <c r="AA179" s="25"/>
      <c r="AB179" s="25"/>
      <c r="AC179" s="25"/>
      <c r="AD179" s="25"/>
    </row>
    <row r="180" spans="1:30" ht="19.5" customHeight="1" thickBot="1" x14ac:dyDescent="0.2">
      <c r="A180" s="28"/>
      <c r="B180" s="29"/>
      <c r="C180" s="32" t="s">
        <v>159</v>
      </c>
      <c r="D180" s="354"/>
      <c r="E180" s="354"/>
      <c r="F180" s="354"/>
      <c r="G180" s="354"/>
      <c r="H180" s="350"/>
      <c r="I180" s="263"/>
      <c r="J180" s="30" t="s">
        <v>233</v>
      </c>
      <c r="K180" s="30"/>
      <c r="L180" s="30"/>
      <c r="M180" s="30"/>
      <c r="N180" s="30"/>
      <c r="O180" s="30"/>
      <c r="P180" s="30"/>
      <c r="Q180" s="30"/>
      <c r="R180" s="6"/>
      <c r="S180" s="30" t="s">
        <v>233</v>
      </c>
      <c r="T180" s="30"/>
      <c r="U180" s="35"/>
      <c r="V180" s="339">
        <v>180</v>
      </c>
      <c r="W180" s="972" t="str">
        <f t="shared" si="4"/>
        <v>未入力あり</v>
      </c>
      <c r="Y180" s="911"/>
      <c r="Z180" s="25"/>
      <c r="AA180" s="25"/>
      <c r="AB180" s="25"/>
      <c r="AC180" s="25"/>
      <c r="AD180" s="25"/>
    </row>
    <row r="181" spans="1:30" ht="19.5" customHeight="1" thickBot="1" x14ac:dyDescent="0.2">
      <c r="A181" s="28"/>
      <c r="B181" s="29"/>
      <c r="C181" s="32" t="s">
        <v>377</v>
      </c>
      <c r="D181" s="29"/>
      <c r="E181" s="29"/>
      <c r="F181" s="30"/>
      <c r="G181" s="354"/>
      <c r="H181" s="13"/>
      <c r="I181" s="263"/>
      <c r="J181" s="30" t="s">
        <v>233</v>
      </c>
      <c r="K181" s="30"/>
      <c r="L181" s="30"/>
      <c r="M181" s="30"/>
      <c r="N181" s="30"/>
      <c r="O181" s="30"/>
      <c r="P181" s="30"/>
      <c r="Q181" s="30"/>
      <c r="R181" s="6"/>
      <c r="S181" s="30" t="s">
        <v>233</v>
      </c>
      <c r="T181" s="30"/>
      <c r="U181" s="35"/>
      <c r="V181" s="339">
        <v>181</v>
      </c>
      <c r="W181" s="972" t="str">
        <f t="shared" si="4"/>
        <v>未入力あり</v>
      </c>
      <c r="Y181" s="911"/>
      <c r="Z181" s="25"/>
      <c r="AA181" s="25"/>
      <c r="AB181" s="25"/>
      <c r="AC181" s="25"/>
      <c r="AD181" s="25"/>
    </row>
    <row r="182" spans="1:30" ht="19.5" customHeight="1" thickBot="1" x14ac:dyDescent="0.2">
      <c r="A182" s="28"/>
      <c r="B182" s="29"/>
      <c r="C182" s="29" t="s">
        <v>154</v>
      </c>
      <c r="D182" s="29"/>
      <c r="E182" s="29"/>
      <c r="F182" s="30"/>
      <c r="G182" s="354"/>
      <c r="H182" s="13"/>
      <c r="I182" s="263"/>
      <c r="J182" s="30" t="s">
        <v>233</v>
      </c>
      <c r="K182" s="30"/>
      <c r="L182" s="30"/>
      <c r="M182" s="30"/>
      <c r="N182" s="30"/>
      <c r="O182" s="30"/>
      <c r="P182" s="30"/>
      <c r="Q182" s="30"/>
      <c r="R182" s="6"/>
      <c r="S182" s="30" t="s">
        <v>233</v>
      </c>
      <c r="T182" s="30"/>
      <c r="U182" s="35"/>
      <c r="V182" s="339">
        <v>182</v>
      </c>
      <c r="W182" s="972" t="str">
        <f t="shared" si="4"/>
        <v>未入力あり</v>
      </c>
      <c r="Y182" s="911"/>
      <c r="Z182" s="25"/>
      <c r="AA182" s="25"/>
      <c r="AB182" s="25"/>
      <c r="AC182" s="25"/>
      <c r="AD182" s="25"/>
    </row>
    <row r="183" spans="1:30" ht="19.5" customHeight="1" thickBot="1" x14ac:dyDescent="0.2">
      <c r="A183" s="28"/>
      <c r="B183" s="29"/>
      <c r="C183" s="351" t="s">
        <v>378</v>
      </c>
      <c r="D183" s="29"/>
      <c r="E183" s="29"/>
      <c r="F183" s="30"/>
      <c r="G183" s="354"/>
      <c r="H183" s="13"/>
      <c r="I183" s="263"/>
      <c r="J183" s="30" t="s">
        <v>233</v>
      </c>
      <c r="K183" s="30"/>
      <c r="L183" s="30"/>
      <c r="M183" s="30"/>
      <c r="N183" s="30"/>
      <c r="O183" s="30"/>
      <c r="P183" s="30"/>
      <c r="Q183" s="30"/>
      <c r="R183" s="6"/>
      <c r="S183" s="30" t="s">
        <v>233</v>
      </c>
      <c r="T183" s="30"/>
      <c r="U183" s="35"/>
      <c r="V183" s="339">
        <v>183</v>
      </c>
      <c r="W183" s="972" t="str">
        <f t="shared" si="4"/>
        <v>未入力あり</v>
      </c>
      <c r="Y183" s="911"/>
      <c r="Z183" s="25"/>
      <c r="AA183" s="25"/>
      <c r="AB183" s="25"/>
      <c r="AC183" s="25"/>
      <c r="AD183" s="25"/>
    </row>
    <row r="184" spans="1:30" ht="19.5" customHeight="1" thickBot="1" x14ac:dyDescent="0.2">
      <c r="A184" s="28"/>
      <c r="B184" s="29"/>
      <c r="C184" s="32" t="s">
        <v>379</v>
      </c>
      <c r="D184" s="29"/>
      <c r="E184" s="29"/>
      <c r="F184" s="30"/>
      <c r="G184" s="354"/>
      <c r="H184" s="13"/>
      <c r="I184" s="263"/>
      <c r="J184" s="30" t="s">
        <v>233</v>
      </c>
      <c r="K184" s="30"/>
      <c r="L184" s="30"/>
      <c r="M184" s="30"/>
      <c r="N184" s="30"/>
      <c r="O184" s="30"/>
      <c r="P184" s="30"/>
      <c r="Q184" s="30"/>
      <c r="R184" s="6"/>
      <c r="S184" s="30" t="s">
        <v>233</v>
      </c>
      <c r="T184" s="30"/>
      <c r="U184" s="35"/>
      <c r="V184" s="339">
        <v>184</v>
      </c>
      <c r="W184" s="972" t="str">
        <f t="shared" si="4"/>
        <v>未入力あり</v>
      </c>
      <c r="Y184" s="911"/>
      <c r="Z184" s="25"/>
      <c r="AA184" s="25"/>
      <c r="AB184" s="25"/>
      <c r="AC184" s="25"/>
      <c r="AD184" s="25"/>
    </row>
    <row r="185" spans="1:30" ht="39" customHeight="1" thickBot="1" x14ac:dyDescent="0.2">
      <c r="A185" s="28"/>
      <c r="B185" s="29"/>
      <c r="C185" s="1211" t="s">
        <v>380</v>
      </c>
      <c r="D185" s="1211"/>
      <c r="E185" s="1211"/>
      <c r="F185" s="1211"/>
      <c r="G185" s="1211"/>
      <c r="H185" s="1212"/>
      <c r="I185" s="263"/>
      <c r="J185" s="30" t="s">
        <v>233</v>
      </c>
      <c r="K185" s="30"/>
      <c r="L185" s="30"/>
      <c r="M185" s="30"/>
      <c r="N185" s="30"/>
      <c r="O185" s="30"/>
      <c r="P185" s="30"/>
      <c r="Q185" s="30"/>
      <c r="R185" s="6"/>
      <c r="S185" s="30" t="s">
        <v>233</v>
      </c>
      <c r="T185" s="30"/>
      <c r="U185" s="35"/>
      <c r="V185" s="339">
        <v>185</v>
      </c>
      <c r="W185" s="972" t="str">
        <f t="shared" si="4"/>
        <v>未入力あり</v>
      </c>
      <c r="Y185" s="911"/>
      <c r="Z185" s="25"/>
      <c r="AA185" s="25"/>
      <c r="AB185" s="25"/>
      <c r="AC185" s="25"/>
      <c r="AD185" s="25"/>
    </row>
    <row r="186" spans="1:30" ht="19.5" customHeight="1" thickBot="1" x14ac:dyDescent="0.2">
      <c r="A186" s="28"/>
      <c r="B186" s="29"/>
      <c r="C186" s="29" t="s">
        <v>217</v>
      </c>
      <c r="D186" s="29"/>
      <c r="E186" s="29"/>
      <c r="F186" s="30"/>
      <c r="G186" s="354"/>
      <c r="H186" s="13"/>
      <c r="I186" s="263"/>
      <c r="J186" s="30" t="s">
        <v>233</v>
      </c>
      <c r="K186" s="30"/>
      <c r="L186" s="30"/>
      <c r="M186" s="30"/>
      <c r="N186" s="30"/>
      <c r="O186" s="30"/>
      <c r="P186" s="30"/>
      <c r="Q186" s="30"/>
      <c r="R186" s="6"/>
      <c r="S186" s="30" t="s">
        <v>233</v>
      </c>
      <c r="T186" s="30"/>
      <c r="U186" s="35"/>
      <c r="V186" s="339">
        <v>186</v>
      </c>
      <c r="W186" s="972" t="str">
        <f t="shared" si="4"/>
        <v>未入力あり</v>
      </c>
      <c r="Y186" s="911"/>
      <c r="Z186" s="25"/>
      <c r="AA186" s="25"/>
      <c r="AB186" s="25"/>
      <c r="AC186" s="25"/>
      <c r="AD186" s="25"/>
    </row>
    <row r="187" spans="1:30" ht="19.5" customHeight="1" thickBot="1" x14ac:dyDescent="0.2">
      <c r="A187" s="28"/>
      <c r="B187" s="29"/>
      <c r="C187" s="33" t="s">
        <v>1036</v>
      </c>
      <c r="D187" s="33"/>
      <c r="E187" s="33"/>
      <c r="F187" s="34"/>
      <c r="G187" s="988"/>
      <c r="H187" s="62"/>
      <c r="I187" s="263"/>
      <c r="J187" s="30" t="s">
        <v>233</v>
      </c>
      <c r="K187" s="30"/>
      <c r="L187" s="30"/>
      <c r="M187" s="30"/>
      <c r="N187" s="30"/>
      <c r="O187" s="30"/>
      <c r="P187" s="30"/>
      <c r="Q187" s="30"/>
      <c r="R187" s="6"/>
      <c r="S187" s="30" t="s">
        <v>233</v>
      </c>
      <c r="T187" s="30"/>
      <c r="U187" s="35"/>
      <c r="V187" s="339">
        <v>187</v>
      </c>
      <c r="W187" s="972" t="str">
        <f t="shared" si="4"/>
        <v>未入力あり</v>
      </c>
      <c r="Y187" s="911"/>
      <c r="Z187" s="25"/>
      <c r="AA187" s="25"/>
      <c r="AB187" s="25"/>
      <c r="AC187" s="25"/>
      <c r="AD187" s="25"/>
    </row>
    <row r="188" spans="1:30" ht="20.100000000000001" customHeight="1" x14ac:dyDescent="0.15">
      <c r="A188" s="28"/>
      <c r="B188" s="29"/>
      <c r="C188" s="33"/>
      <c r="D188" s="33"/>
      <c r="E188" s="33"/>
      <c r="F188" s="34"/>
      <c r="G188" s="957"/>
      <c r="H188" s="62"/>
      <c r="I188" s="47"/>
      <c r="J188" s="30"/>
      <c r="K188" s="30"/>
      <c r="L188" s="30"/>
      <c r="M188" s="30"/>
      <c r="N188" s="30"/>
      <c r="O188" s="30"/>
      <c r="P188" s="30"/>
      <c r="Q188" s="30"/>
      <c r="R188" s="47"/>
      <c r="S188" s="30"/>
      <c r="T188" s="30"/>
      <c r="U188" s="35"/>
      <c r="V188" s="339">
        <v>188</v>
      </c>
      <c r="Y188" s="911"/>
      <c r="Z188" s="25"/>
      <c r="AA188" s="25"/>
      <c r="AB188" s="25"/>
      <c r="AC188" s="25"/>
      <c r="AD188" s="25"/>
    </row>
    <row r="189" spans="1:30" ht="20.100000000000001" customHeight="1" thickBot="1" x14ac:dyDescent="0.2">
      <c r="A189" s="28"/>
      <c r="B189" s="32" t="s">
        <v>194</v>
      </c>
      <c r="C189" s="29"/>
      <c r="D189" s="29"/>
      <c r="E189" s="29"/>
      <c r="F189" s="30"/>
      <c r="G189" s="354"/>
      <c r="H189" s="315"/>
      <c r="I189" s="63"/>
      <c r="J189" s="30"/>
      <c r="K189" s="30"/>
      <c r="L189" s="30"/>
      <c r="M189" s="30"/>
      <c r="N189" s="30"/>
      <c r="O189" s="30"/>
      <c r="P189" s="30"/>
      <c r="Q189" s="30"/>
      <c r="R189" s="63"/>
      <c r="S189" s="30"/>
      <c r="T189" s="30"/>
      <c r="U189" s="35"/>
      <c r="V189" s="339">
        <v>189</v>
      </c>
      <c r="Y189" s="911"/>
      <c r="Z189" s="25"/>
      <c r="AA189" s="25"/>
      <c r="AB189" s="25"/>
      <c r="AC189" s="25"/>
      <c r="AD189" s="25"/>
    </row>
    <row r="190" spans="1:30" ht="19.5" customHeight="1" thickBot="1" x14ac:dyDescent="0.2">
      <c r="A190" s="28"/>
      <c r="B190" s="32"/>
      <c r="C190" s="29" t="s">
        <v>101</v>
      </c>
      <c r="D190" s="29"/>
      <c r="E190" s="29"/>
      <c r="F190" s="30"/>
      <c r="G190" s="354"/>
      <c r="H190" s="315"/>
      <c r="I190" s="263"/>
      <c r="J190" s="30" t="s">
        <v>233</v>
      </c>
      <c r="K190" s="30"/>
      <c r="L190" s="30"/>
      <c r="M190" s="30"/>
      <c r="N190" s="30"/>
      <c r="O190" s="30"/>
      <c r="P190" s="30"/>
      <c r="Q190" s="30"/>
      <c r="R190" s="6"/>
      <c r="S190" s="30" t="s">
        <v>233</v>
      </c>
      <c r="T190" s="30"/>
      <c r="U190" s="35"/>
      <c r="V190" s="339">
        <v>190</v>
      </c>
      <c r="W190" s="972" t="str">
        <f>IF(AND(I190="",R190=""),"未入力あり","✔")</f>
        <v>未入力あり</v>
      </c>
      <c r="Y190" s="911"/>
      <c r="Z190" s="25"/>
      <c r="AA190" s="25"/>
      <c r="AB190" s="25"/>
      <c r="AC190" s="25"/>
      <c r="AD190" s="25"/>
    </row>
    <row r="191" spans="1:30" ht="20.100000000000001" customHeight="1" thickBot="1" x14ac:dyDescent="0.2">
      <c r="A191" s="28"/>
      <c r="B191" s="32"/>
      <c r="C191" s="29" t="s">
        <v>1037</v>
      </c>
      <c r="D191" s="29"/>
      <c r="E191" s="29"/>
      <c r="F191" s="30"/>
      <c r="G191" s="354"/>
      <c r="H191" s="64"/>
      <c r="I191" s="263"/>
      <c r="J191" s="30" t="s">
        <v>233</v>
      </c>
      <c r="K191" s="30"/>
      <c r="L191" s="30"/>
      <c r="M191" s="30"/>
      <c r="N191" s="30"/>
      <c r="O191" s="30"/>
      <c r="P191" s="30"/>
      <c r="Q191" s="30"/>
      <c r="R191" s="6"/>
      <c r="S191" s="30" t="s">
        <v>233</v>
      </c>
      <c r="T191" s="30"/>
      <c r="U191" s="35"/>
      <c r="V191" s="339">
        <v>191</v>
      </c>
      <c r="W191" s="972" t="str">
        <f>IF(AND(I191="",R191=""),"未入力あり","✔")</f>
        <v>未入力あり</v>
      </c>
      <c r="Y191" s="911"/>
      <c r="Z191" s="25"/>
      <c r="AA191" s="25"/>
      <c r="AB191" s="25"/>
      <c r="AC191" s="25"/>
      <c r="AD191" s="25"/>
    </row>
    <row r="192" spans="1:30" ht="20.100000000000001" customHeight="1" thickBot="1" x14ac:dyDescent="0.2">
      <c r="A192" s="28"/>
      <c r="B192" s="29"/>
      <c r="C192" s="29" t="s">
        <v>135</v>
      </c>
      <c r="D192" s="29"/>
      <c r="E192" s="29"/>
      <c r="F192" s="30"/>
      <c r="G192" s="354"/>
      <c r="H192" s="64"/>
      <c r="I192" s="263"/>
      <c r="J192" s="30" t="s">
        <v>233</v>
      </c>
      <c r="K192" s="30"/>
      <c r="L192" s="30"/>
      <c r="M192" s="30"/>
      <c r="N192" s="30"/>
      <c r="O192" s="30"/>
      <c r="P192" s="30"/>
      <c r="Q192" s="30"/>
      <c r="R192" s="6"/>
      <c r="S192" s="30" t="s">
        <v>233</v>
      </c>
      <c r="T192" s="30"/>
      <c r="U192" s="35"/>
      <c r="V192" s="339">
        <v>192</v>
      </c>
      <c r="W192" s="972" t="str">
        <f>IF(AND(I192="",R192=""),"未入力あり","✔")</f>
        <v>未入力あり</v>
      </c>
      <c r="Y192" s="911"/>
      <c r="Z192" s="25"/>
      <c r="AA192" s="25"/>
      <c r="AB192" s="25"/>
      <c r="AC192" s="25"/>
      <c r="AD192" s="25"/>
    </row>
    <row r="193" spans="1:30" ht="20.100000000000001" customHeight="1" thickBot="1" x14ac:dyDescent="0.2">
      <c r="A193" s="28" t="s">
        <v>1038</v>
      </c>
      <c r="B193" s="29"/>
      <c r="C193" s="29"/>
      <c r="D193" s="29"/>
      <c r="E193" s="29"/>
      <c r="F193" s="30"/>
      <c r="G193" s="354"/>
      <c r="H193" s="315"/>
      <c r="I193" s="46"/>
      <c r="J193" s="12"/>
      <c r="K193" s="12"/>
      <c r="L193" s="12"/>
      <c r="M193" s="12"/>
      <c r="N193" s="12"/>
      <c r="O193" s="12"/>
      <c r="P193" s="12"/>
      <c r="Q193" s="12"/>
      <c r="R193" s="46"/>
      <c r="S193" s="12"/>
      <c r="T193" s="30"/>
      <c r="U193" s="35"/>
      <c r="V193" s="339">
        <v>193</v>
      </c>
      <c r="Y193" s="911"/>
      <c r="Z193" s="25"/>
      <c r="AA193" s="25"/>
      <c r="AB193" s="25"/>
      <c r="AC193" s="25"/>
      <c r="AD193" s="25"/>
    </row>
    <row r="194" spans="1:30" ht="20.100000000000001" customHeight="1" thickBot="1" x14ac:dyDescent="0.2">
      <c r="A194" s="28"/>
      <c r="B194" s="29" t="s">
        <v>737</v>
      </c>
      <c r="C194" s="29"/>
      <c r="D194" s="29"/>
      <c r="E194" s="29"/>
      <c r="F194" s="30"/>
      <c r="G194" s="354"/>
      <c r="H194" s="315"/>
      <c r="I194" s="46"/>
      <c r="J194" s="12"/>
      <c r="K194" s="12"/>
      <c r="L194" s="12"/>
      <c r="M194" s="12"/>
      <c r="N194" s="12"/>
      <c r="O194" s="12"/>
      <c r="P194" s="12"/>
      <c r="Q194" s="12"/>
      <c r="R194" s="5"/>
      <c r="S194" s="959" t="s">
        <v>259</v>
      </c>
      <c r="T194" s="30"/>
      <c r="U194" s="35"/>
      <c r="V194" s="339">
        <v>194</v>
      </c>
      <c r="W194" s="972" t="str">
        <f>IF(R194="","未入力あり","✔")</f>
        <v>未入力あり</v>
      </c>
      <c r="Y194" s="911"/>
      <c r="Z194" s="25"/>
      <c r="AA194" s="25"/>
      <c r="AB194" s="25"/>
      <c r="AC194" s="25"/>
      <c r="AD194" s="25"/>
    </row>
    <row r="195" spans="1:30" ht="20.100000000000001" customHeight="1" thickBot="1" x14ac:dyDescent="0.2">
      <c r="A195" s="28"/>
      <c r="B195" s="29" t="s">
        <v>738</v>
      </c>
      <c r="C195" s="29"/>
      <c r="D195" s="29"/>
      <c r="E195" s="29"/>
      <c r="F195" s="30"/>
      <c r="G195" s="354"/>
      <c r="H195" s="52"/>
      <c r="I195" s="46"/>
      <c r="J195" s="12"/>
      <c r="K195" s="12"/>
      <c r="L195" s="12"/>
      <c r="M195" s="12"/>
      <c r="N195" s="12"/>
      <c r="O195" s="12"/>
      <c r="P195" s="12"/>
      <c r="Q195" s="12"/>
      <c r="R195" s="46"/>
      <c r="S195" s="12"/>
      <c r="T195" s="30"/>
      <c r="U195" s="35"/>
      <c r="V195" s="339">
        <v>195</v>
      </c>
      <c r="Y195" s="911"/>
      <c r="Z195" s="25"/>
      <c r="AA195" s="25"/>
      <c r="AB195" s="25"/>
      <c r="AC195" s="25"/>
      <c r="AD195" s="25"/>
    </row>
    <row r="196" spans="1:30" ht="20.100000000000001" customHeight="1" thickBot="1" x14ac:dyDescent="0.2">
      <c r="A196" s="28"/>
      <c r="B196" s="29"/>
      <c r="C196" s="29" t="s">
        <v>196</v>
      </c>
      <c r="D196" s="29"/>
      <c r="E196" s="29"/>
      <c r="F196" s="30"/>
      <c r="G196" s="354"/>
      <c r="H196" s="5"/>
      <c r="I196" s="959" t="s">
        <v>1039</v>
      </c>
      <c r="J196" s="65"/>
      <c r="K196" s="65"/>
      <c r="L196" s="65"/>
      <c r="M196" s="65"/>
      <c r="N196" s="65"/>
      <c r="O196" s="65"/>
      <c r="P196" s="65"/>
      <c r="Q196" s="65" t="s">
        <v>112</v>
      </c>
      <c r="R196" s="6"/>
      <c r="S196" s="1241" t="s">
        <v>1129</v>
      </c>
      <c r="T196" s="1242"/>
      <c r="U196" s="1243"/>
      <c r="V196" s="339">
        <v>196</v>
      </c>
      <c r="W196" s="972" t="str">
        <f>IF(AND(H196="",R196=""),"未入力あり","✔")</f>
        <v>未入力あり</v>
      </c>
      <c r="Y196" s="911"/>
      <c r="Z196" s="25"/>
      <c r="AA196" s="25"/>
      <c r="AB196" s="25"/>
      <c r="AC196" s="25"/>
      <c r="AD196" s="25"/>
    </row>
    <row r="197" spans="1:30" ht="20.100000000000001" customHeight="1" thickBot="1" x14ac:dyDescent="0.2">
      <c r="A197" s="28"/>
      <c r="B197" s="29"/>
      <c r="C197" s="32" t="s">
        <v>204</v>
      </c>
      <c r="D197" s="29"/>
      <c r="E197" s="29"/>
      <c r="F197" s="30"/>
      <c r="G197" s="354"/>
      <c r="H197" s="5"/>
      <c r="I197" s="959" t="s">
        <v>1040</v>
      </c>
      <c r="J197" s="65"/>
      <c r="K197" s="65"/>
      <c r="L197" s="65"/>
      <c r="M197" s="65"/>
      <c r="N197" s="65"/>
      <c r="O197" s="65"/>
      <c r="P197" s="65"/>
      <c r="Q197" s="65" t="s">
        <v>112</v>
      </c>
      <c r="R197" s="6"/>
      <c r="S197" s="1241" t="s">
        <v>1129</v>
      </c>
      <c r="T197" s="1242"/>
      <c r="U197" s="1243"/>
      <c r="V197" s="339">
        <v>197</v>
      </c>
      <c r="W197" s="972" t="str">
        <f>IF(AND(H197="",R197=""),"未入力あり","✔")</f>
        <v>未入力あり</v>
      </c>
      <c r="Y197" s="911"/>
      <c r="Z197" s="25"/>
      <c r="AA197" s="25"/>
      <c r="AB197" s="25"/>
      <c r="AC197" s="25"/>
      <c r="AD197" s="25"/>
    </row>
    <row r="198" spans="1:30" ht="20.100000000000001" customHeight="1" thickBot="1" x14ac:dyDescent="0.2">
      <c r="A198" s="28"/>
      <c r="B198" s="29"/>
      <c r="C198" s="32" t="s">
        <v>461</v>
      </c>
      <c r="D198" s="29"/>
      <c r="E198" s="29"/>
      <c r="F198" s="30"/>
      <c r="G198" s="354"/>
      <c r="H198" s="5"/>
      <c r="I198" s="959" t="s">
        <v>1040</v>
      </c>
      <c r="J198" s="65"/>
      <c r="K198" s="65"/>
      <c r="L198" s="65"/>
      <c r="M198" s="65"/>
      <c r="N198" s="65"/>
      <c r="O198" s="65"/>
      <c r="P198" s="65"/>
      <c r="Q198" s="65" t="s">
        <v>112</v>
      </c>
      <c r="R198" s="6"/>
      <c r="S198" s="1241" t="s">
        <v>1129</v>
      </c>
      <c r="T198" s="1242"/>
      <c r="U198" s="1243"/>
      <c r="V198" s="339">
        <v>198</v>
      </c>
      <c r="W198" s="972" t="str">
        <f>IF(AND(H198="",R198=""),"未入力あり","✔")</f>
        <v>未入力あり</v>
      </c>
      <c r="Y198" s="911"/>
      <c r="Z198" s="25"/>
      <c r="AA198" s="25"/>
      <c r="AB198" s="25"/>
      <c r="AC198" s="25"/>
      <c r="AD198" s="25"/>
    </row>
    <row r="199" spans="1:30" ht="20.100000000000001" customHeight="1" x14ac:dyDescent="0.15">
      <c r="A199" s="28"/>
      <c r="B199" s="29"/>
      <c r="C199" s="32"/>
      <c r="D199" s="29"/>
      <c r="E199" s="29"/>
      <c r="F199" s="30"/>
      <c r="G199" s="354"/>
      <c r="H199" s="315"/>
      <c r="I199" s="46"/>
      <c r="J199" s="12"/>
      <c r="K199" s="12"/>
      <c r="L199" s="12"/>
      <c r="M199" s="12"/>
      <c r="N199" s="12"/>
      <c r="O199" s="12"/>
      <c r="P199" s="12"/>
      <c r="Q199" s="12"/>
      <c r="R199" s="46"/>
      <c r="S199" s="959"/>
      <c r="T199" s="39"/>
      <c r="U199" s="35"/>
      <c r="V199" s="339">
        <v>199</v>
      </c>
      <c r="Y199" s="911"/>
      <c r="Z199" s="25"/>
      <c r="AA199" s="25"/>
      <c r="AB199" s="25"/>
      <c r="AC199" s="25"/>
      <c r="AD199" s="25"/>
    </row>
    <row r="200" spans="1:30" ht="20.100000000000001" customHeight="1" x14ac:dyDescent="0.15">
      <c r="A200" s="28" t="s">
        <v>1041</v>
      </c>
      <c r="B200" s="29"/>
      <c r="C200" s="29"/>
      <c r="D200" s="29"/>
      <c r="E200" s="29"/>
      <c r="F200" s="30"/>
      <c r="G200" s="354"/>
      <c r="H200" s="315"/>
      <c r="I200" s="46"/>
      <c r="J200" s="12"/>
      <c r="K200" s="12"/>
      <c r="L200" s="12"/>
      <c r="M200" s="12"/>
      <c r="N200" s="12"/>
      <c r="O200" s="12"/>
      <c r="P200" s="12"/>
      <c r="Q200" s="12"/>
      <c r="R200" s="46"/>
      <c r="S200" s="12"/>
      <c r="T200" s="30"/>
      <c r="U200" s="35"/>
      <c r="V200" s="339">
        <v>200</v>
      </c>
      <c r="Y200" s="911"/>
      <c r="Z200" s="1225"/>
      <c r="AA200" s="25"/>
      <c r="AB200" s="25"/>
      <c r="AC200" s="25"/>
      <c r="AD200" s="25"/>
    </row>
    <row r="201" spans="1:30" ht="20.100000000000001" customHeight="1" thickBot="1" x14ac:dyDescent="0.2">
      <c r="A201" s="28"/>
      <c r="B201" s="32" t="s">
        <v>1042</v>
      </c>
      <c r="C201" s="32" t="s">
        <v>1180</v>
      </c>
      <c r="D201" s="45"/>
      <c r="E201" s="29"/>
      <c r="F201" s="1235" t="s">
        <v>1181</v>
      </c>
      <c r="G201" s="1235"/>
      <c r="H201" s="315"/>
      <c r="I201" s="46"/>
      <c r="J201" s="12"/>
      <c r="K201" s="12"/>
      <c r="L201" s="12"/>
      <c r="M201" s="12"/>
      <c r="N201" s="12"/>
      <c r="O201" s="12"/>
      <c r="P201" s="12"/>
      <c r="Q201" s="12"/>
      <c r="R201" s="46"/>
      <c r="S201" s="12"/>
      <c r="T201" s="30"/>
      <c r="U201" s="35"/>
      <c r="V201" s="339">
        <v>201</v>
      </c>
      <c r="Y201" s="911"/>
      <c r="Z201" s="1225"/>
      <c r="AA201" s="25"/>
      <c r="AB201" s="25"/>
      <c r="AC201" s="25"/>
      <c r="AD201" s="25"/>
    </row>
    <row r="202" spans="1:30" ht="20.100000000000001" customHeight="1" thickBot="1" x14ac:dyDescent="0.2">
      <c r="A202" s="28"/>
      <c r="B202" s="45"/>
      <c r="C202" s="32"/>
      <c r="D202" s="32" t="s">
        <v>1175</v>
      </c>
      <c r="E202" s="30"/>
      <c r="F202" s="30"/>
      <c r="G202" s="354"/>
      <c r="H202" s="315"/>
      <c r="I202" s="46"/>
      <c r="J202" s="12"/>
      <c r="K202" s="12"/>
      <c r="L202" s="12"/>
      <c r="M202" s="12"/>
      <c r="N202" s="12"/>
      <c r="O202" s="12"/>
      <c r="P202" s="12"/>
      <c r="Q202" s="12"/>
      <c r="R202" s="323"/>
      <c r="S202" s="30" t="s">
        <v>186</v>
      </c>
      <c r="T202" s="29"/>
      <c r="U202" s="36"/>
      <c r="V202" s="339">
        <v>202</v>
      </c>
      <c r="W202" s="972" t="str">
        <f>IF(R202="","未入力あり","✔")</f>
        <v>未入力あり</v>
      </c>
      <c r="Y202" s="978"/>
      <c r="Z202" s="1225"/>
      <c r="AA202" s="25"/>
      <c r="AB202" s="25"/>
      <c r="AC202" s="25"/>
      <c r="AD202" s="25"/>
    </row>
    <row r="203" spans="1:30" ht="20.100000000000001" customHeight="1" thickBot="1" x14ac:dyDescent="0.2">
      <c r="A203" s="28"/>
      <c r="B203" s="45"/>
      <c r="C203" s="32"/>
      <c r="D203" s="29"/>
      <c r="E203" s="32" t="s">
        <v>1176</v>
      </c>
      <c r="F203" s="320"/>
      <c r="G203" s="354"/>
      <c r="H203" s="315"/>
      <c r="I203" s="46"/>
      <c r="J203" s="12"/>
      <c r="K203" s="12"/>
      <c r="L203" s="12"/>
      <c r="M203" s="12"/>
      <c r="N203" s="12"/>
      <c r="O203" s="12"/>
      <c r="P203" s="12"/>
      <c r="Q203" s="12"/>
      <c r="R203" s="323"/>
      <c r="S203" s="30" t="s">
        <v>186</v>
      </c>
      <c r="T203" s="29"/>
      <c r="U203" s="36"/>
      <c r="V203" s="339">
        <v>203</v>
      </c>
      <c r="W203" s="972" t="str">
        <f>IF(R203="","未入力あり","✔")</f>
        <v>未入力あり</v>
      </c>
      <c r="Y203" s="978"/>
      <c r="Z203" s="1225"/>
      <c r="AA203" s="25"/>
      <c r="AB203" s="25"/>
      <c r="AC203" s="25"/>
      <c r="AD203" s="25"/>
    </row>
    <row r="204" spans="1:30" ht="20.100000000000001" customHeight="1" thickBot="1" x14ac:dyDescent="0.2">
      <c r="A204" s="28"/>
      <c r="B204" s="45"/>
      <c r="C204" s="32"/>
      <c r="D204" s="32"/>
      <c r="E204" s="32" t="s">
        <v>1177</v>
      </c>
      <c r="F204" s="320"/>
      <c r="G204" s="354"/>
      <c r="H204" s="315"/>
      <c r="I204" s="46"/>
      <c r="J204" s="12"/>
      <c r="K204" s="12"/>
      <c r="L204" s="12"/>
      <c r="M204" s="12"/>
      <c r="N204" s="12"/>
      <c r="O204" s="12"/>
      <c r="P204" s="12"/>
      <c r="Q204" s="12"/>
      <c r="R204" s="691" t="str">
        <f>IF(ISERROR(R203/R202*100),"",R203/R202*100)</f>
        <v/>
      </c>
      <c r="S204" s="30" t="s">
        <v>1043</v>
      </c>
      <c r="T204" s="29"/>
      <c r="U204" s="36"/>
      <c r="V204" s="339">
        <v>204</v>
      </c>
      <c r="W204" s="972"/>
      <c r="Y204" s="978"/>
      <c r="Z204" s="1225"/>
      <c r="AA204" s="25"/>
      <c r="AB204" s="25"/>
      <c r="AC204" s="25"/>
      <c r="AD204" s="25"/>
    </row>
    <row r="205" spans="1:30" ht="20.100000000000001" customHeight="1" thickBot="1" x14ac:dyDescent="0.2">
      <c r="A205" s="28"/>
      <c r="B205" s="648"/>
      <c r="C205" s="649"/>
      <c r="D205" s="649" t="s">
        <v>1178</v>
      </c>
      <c r="E205" s="51"/>
      <c r="F205" s="51"/>
      <c r="G205" s="345"/>
      <c r="H205" s="52"/>
      <c r="I205" s="53"/>
      <c r="J205" s="650"/>
      <c r="K205" s="650"/>
      <c r="L205" s="650"/>
      <c r="M205" s="650"/>
      <c r="N205" s="650"/>
      <c r="O205" s="650"/>
      <c r="P205" s="650"/>
      <c r="Q205" s="650"/>
      <c r="R205" s="323"/>
      <c r="S205" s="30" t="s">
        <v>186</v>
      </c>
      <c r="T205" s="29"/>
      <c r="U205" s="36"/>
      <c r="V205" s="339">
        <v>205</v>
      </c>
      <c r="W205" s="972" t="str">
        <f>IF(R205="","未入力あり","✔")</f>
        <v>未入力あり</v>
      </c>
      <c r="Y205" s="911"/>
      <c r="Z205" s="647"/>
      <c r="AA205" s="25"/>
      <c r="AB205" s="25"/>
      <c r="AC205" s="25"/>
      <c r="AD205" s="25"/>
    </row>
    <row r="206" spans="1:30" ht="20.100000000000001" customHeight="1" thickBot="1" x14ac:dyDescent="0.2">
      <c r="A206" s="900"/>
      <c r="B206" s="901"/>
      <c r="C206" s="651"/>
      <c r="D206" s="32" t="s">
        <v>1179</v>
      </c>
      <c r="E206" s="30"/>
      <c r="F206" s="652"/>
      <c r="G206" s="653"/>
      <c r="H206" s="654"/>
      <c r="I206" s="655"/>
      <c r="J206" s="656"/>
      <c r="K206" s="656"/>
      <c r="L206" s="656"/>
      <c r="M206" s="656"/>
      <c r="N206" s="656"/>
      <c r="O206" s="656"/>
      <c r="P206" s="656"/>
      <c r="Q206" s="656"/>
      <c r="R206" s="323"/>
      <c r="S206" s="30" t="s">
        <v>186</v>
      </c>
      <c r="T206" s="29"/>
      <c r="U206" s="36"/>
      <c r="V206" s="339">
        <v>206</v>
      </c>
      <c r="W206" s="972" t="str">
        <f>IF(R206="","未入力あり","✔")</f>
        <v>未入力あり</v>
      </c>
      <c r="Y206" s="911"/>
      <c r="Z206" s="647"/>
      <c r="AA206" s="25"/>
      <c r="AB206" s="25"/>
      <c r="AC206" s="25"/>
      <c r="AD206" s="25"/>
    </row>
    <row r="207" spans="1:30" ht="165" customHeight="1" x14ac:dyDescent="0.15">
      <c r="A207" s="55"/>
      <c r="B207" s="213"/>
      <c r="C207" s="214"/>
      <c r="D207" s="1240" t="s">
        <v>1174</v>
      </c>
      <c r="E207" s="1240"/>
      <c r="F207" s="1240"/>
      <c r="G207" s="1240"/>
      <c r="H207" s="1240"/>
      <c r="I207" s="1240"/>
      <c r="J207" s="1240"/>
      <c r="K207" s="1240"/>
      <c r="L207" s="1240"/>
      <c r="M207" s="1240"/>
      <c r="N207" s="1240"/>
      <c r="O207" s="1240"/>
      <c r="P207" s="1240"/>
      <c r="Q207" s="1240"/>
      <c r="R207" s="1240"/>
      <c r="S207" s="12"/>
      <c r="T207" s="30"/>
      <c r="U207" s="35"/>
      <c r="V207" s="339">
        <v>207</v>
      </c>
      <c r="Y207" s="978"/>
      <c r="AA207" s="25"/>
      <c r="AB207" s="25"/>
      <c r="AC207" s="25"/>
      <c r="AD207" s="25"/>
    </row>
    <row r="208" spans="1:30" ht="20.100000000000001" customHeight="1" x14ac:dyDescent="0.15">
      <c r="A208" s="28"/>
      <c r="B208" s="29"/>
      <c r="C208" s="32"/>
      <c r="D208" s="32"/>
      <c r="E208" s="354"/>
      <c r="F208" s="29"/>
      <c r="G208" s="29"/>
      <c r="H208" s="315"/>
      <c r="I208" s="46"/>
      <c r="J208" s="12"/>
      <c r="K208" s="12"/>
      <c r="L208" s="12"/>
      <c r="M208" s="12"/>
      <c r="N208" s="12"/>
      <c r="O208" s="12"/>
      <c r="P208" s="12"/>
      <c r="Q208" s="12"/>
      <c r="R208" s="132"/>
      <c r="S208" s="30"/>
      <c r="T208" s="29"/>
      <c r="U208" s="67"/>
      <c r="V208" s="339">
        <v>208</v>
      </c>
      <c r="Y208" s="911"/>
      <c r="Z208" s="1225"/>
      <c r="AA208" s="25"/>
      <c r="AB208" s="25"/>
      <c r="AC208" s="25"/>
      <c r="AD208" s="25"/>
    </row>
    <row r="209" spans="1:30" ht="19.5" customHeight="1" x14ac:dyDescent="0.15">
      <c r="A209" s="28"/>
      <c r="B209" s="32"/>
      <c r="C209" s="32"/>
      <c r="D209" s="29"/>
      <c r="E209" s="29"/>
      <c r="F209" s="30"/>
      <c r="G209" s="29"/>
      <c r="H209" s="315"/>
      <c r="I209" s="46"/>
      <c r="J209" s="12"/>
      <c r="K209" s="12"/>
      <c r="L209" s="12"/>
      <c r="M209" s="12"/>
      <c r="N209" s="12"/>
      <c r="O209" s="12"/>
      <c r="P209" s="12"/>
      <c r="Q209" s="12"/>
      <c r="R209" s="47"/>
      <c r="S209" s="30"/>
      <c r="T209" s="30"/>
      <c r="U209" s="66"/>
      <c r="V209" s="339">
        <v>209</v>
      </c>
      <c r="Y209" s="911"/>
      <c r="Z209" s="1225"/>
      <c r="AA209" s="25"/>
      <c r="AB209" s="25"/>
      <c r="AC209" s="25"/>
      <c r="AD209" s="25"/>
    </row>
    <row r="210" spans="1:30" ht="20.100000000000001" customHeight="1" x14ac:dyDescent="0.15">
      <c r="A210" s="28"/>
      <c r="B210" s="32" t="s">
        <v>1044</v>
      </c>
      <c r="C210" s="32" t="s">
        <v>165</v>
      </c>
      <c r="D210" s="45"/>
      <c r="E210" s="29"/>
      <c r="F210" s="29"/>
      <c r="G210" s="354"/>
      <c r="H210" s="315"/>
      <c r="I210" s="46"/>
      <c r="J210" s="12"/>
      <c r="K210" s="12"/>
      <c r="L210" s="12"/>
      <c r="M210" s="12"/>
      <c r="N210" s="12"/>
      <c r="O210" s="12"/>
      <c r="P210" s="12"/>
      <c r="Q210" s="12"/>
      <c r="R210" s="321"/>
      <c r="S210" s="30"/>
      <c r="T210" s="30"/>
      <c r="U210" s="35"/>
      <c r="V210" s="339">
        <v>210</v>
      </c>
      <c r="Y210" s="911"/>
      <c r="Z210" s="1225"/>
      <c r="AA210" s="25"/>
      <c r="AB210" s="25"/>
      <c r="AC210" s="25"/>
      <c r="AD210" s="25"/>
    </row>
    <row r="211" spans="1:30" ht="20.100000000000001" customHeight="1" thickBot="1" x14ac:dyDescent="0.2">
      <c r="A211" s="28"/>
      <c r="B211" s="45"/>
      <c r="C211" s="32" t="s">
        <v>1045</v>
      </c>
      <c r="D211" s="32" t="s">
        <v>195</v>
      </c>
      <c r="E211" s="30"/>
      <c r="F211" s="30"/>
      <c r="G211" s="1211" t="s">
        <v>1185</v>
      </c>
      <c r="H211" s="1211"/>
      <c r="I211" s="46"/>
      <c r="J211" s="12"/>
      <c r="K211" s="12"/>
      <c r="L211" s="12"/>
      <c r="M211" s="12"/>
      <c r="N211" s="12"/>
      <c r="O211" s="12"/>
      <c r="P211" s="12"/>
      <c r="Q211" s="12"/>
      <c r="R211" s="321"/>
      <c r="S211" s="30"/>
      <c r="T211" s="30"/>
      <c r="U211" s="35"/>
      <c r="V211" s="339">
        <v>211</v>
      </c>
      <c r="Y211" s="911"/>
      <c r="Z211" s="1225"/>
      <c r="AA211" s="25"/>
      <c r="AB211" s="25"/>
      <c r="AC211" s="25"/>
      <c r="AD211" s="25"/>
    </row>
    <row r="212" spans="1:30" ht="20.100000000000001" customHeight="1" thickBot="1" x14ac:dyDescent="0.2">
      <c r="A212" s="28"/>
      <c r="B212" s="29"/>
      <c r="C212" s="29"/>
      <c r="D212" s="32"/>
      <c r="E212" s="32" t="s">
        <v>1182</v>
      </c>
      <c r="F212" s="30"/>
      <c r="G212" s="354"/>
      <c r="H212" s="315"/>
      <c r="I212" s="46"/>
      <c r="J212" s="12"/>
      <c r="K212" s="12"/>
      <c r="L212" s="12"/>
      <c r="M212" s="12"/>
      <c r="N212" s="12"/>
      <c r="O212" s="12"/>
      <c r="P212" s="12"/>
      <c r="Q212" s="12"/>
      <c r="R212" s="323"/>
      <c r="S212" s="30" t="s">
        <v>74</v>
      </c>
      <c r="T212" s="30"/>
      <c r="U212" s="35"/>
      <c r="V212" s="339">
        <v>212</v>
      </c>
      <c r="W212" s="972" t="str">
        <f>IF(R212="","未入力あり","✔")</f>
        <v>未入力あり</v>
      </c>
      <c r="X212" s="21"/>
      <c r="Y212" s="911"/>
      <c r="Z212" s="1225"/>
      <c r="AA212" s="25"/>
      <c r="AB212" s="25"/>
      <c r="AC212" s="25"/>
      <c r="AD212" s="25"/>
    </row>
    <row r="213" spans="1:30" ht="20.100000000000001" customHeight="1" thickBot="1" x14ac:dyDescent="0.2">
      <c r="A213" s="28"/>
      <c r="B213" s="29"/>
      <c r="C213" s="29"/>
      <c r="D213" s="32"/>
      <c r="E213" s="32" t="s">
        <v>1183</v>
      </c>
      <c r="F213" s="30"/>
      <c r="G213" s="354"/>
      <c r="H213" s="315"/>
      <c r="I213" s="46"/>
      <c r="J213" s="12"/>
      <c r="K213" s="12"/>
      <c r="L213" s="12"/>
      <c r="M213" s="12"/>
      <c r="N213" s="12"/>
      <c r="O213" s="12"/>
      <c r="P213" s="12"/>
      <c r="Q213" s="12"/>
      <c r="R213" s="323"/>
      <c r="S213" s="30" t="s">
        <v>74</v>
      </c>
      <c r="T213" s="30"/>
      <c r="U213" s="35"/>
      <c r="V213" s="339">
        <v>213</v>
      </c>
      <c r="W213" s="972" t="str">
        <f>IF(R213="","未入力あり","✔")</f>
        <v>未入力あり</v>
      </c>
      <c r="X213" s="21"/>
      <c r="Y213" s="911"/>
      <c r="Z213" s="1225"/>
      <c r="AA213" s="25"/>
      <c r="AB213" s="25"/>
      <c r="AC213" s="25"/>
      <c r="AD213" s="25"/>
    </row>
    <row r="214" spans="1:30" ht="20.100000000000001" customHeight="1" thickBot="1" x14ac:dyDescent="0.2">
      <c r="A214" s="28"/>
      <c r="B214" s="29"/>
      <c r="C214" s="29"/>
      <c r="D214" s="32"/>
      <c r="E214" s="32" t="s">
        <v>1184</v>
      </c>
      <c r="F214" s="30"/>
      <c r="G214" s="354"/>
      <c r="H214" s="315"/>
      <c r="I214" s="46"/>
      <c r="J214" s="12"/>
      <c r="K214" s="12"/>
      <c r="L214" s="12"/>
      <c r="M214" s="12"/>
      <c r="N214" s="12"/>
      <c r="O214" s="12"/>
      <c r="P214" s="12"/>
      <c r="Q214" s="12"/>
      <c r="R214" s="323"/>
      <c r="S214" s="30" t="s">
        <v>74</v>
      </c>
      <c r="T214" s="30"/>
      <c r="U214" s="35"/>
      <c r="V214" s="339">
        <v>214</v>
      </c>
      <c r="W214" s="972" t="str">
        <f>IF(R214="","未入力あり","✔")</f>
        <v>未入力あり</v>
      </c>
      <c r="X214" s="21"/>
      <c r="Y214" s="911"/>
      <c r="Z214" s="1225"/>
      <c r="AA214" s="25"/>
      <c r="AB214" s="25"/>
      <c r="AC214" s="25"/>
      <c r="AD214" s="25"/>
    </row>
    <row r="215" spans="1:30" ht="20.100000000000001" customHeight="1" x14ac:dyDescent="0.15">
      <c r="A215" s="979"/>
      <c r="B215" s="980"/>
      <c r="C215" s="980"/>
      <c r="D215" s="980"/>
      <c r="E215" s="980"/>
      <c r="F215" s="981"/>
      <c r="G215" s="982"/>
      <c r="H215" s="983"/>
      <c r="I215" s="984"/>
      <c r="J215" s="985"/>
      <c r="K215" s="985"/>
      <c r="L215" s="985"/>
      <c r="M215" s="985"/>
      <c r="N215" s="985"/>
      <c r="O215" s="985"/>
      <c r="P215" s="985"/>
      <c r="Q215" s="985"/>
      <c r="R215" s="984"/>
      <c r="S215" s="985"/>
      <c r="T215" s="981"/>
      <c r="U215" s="986"/>
      <c r="V215" s="339">
        <v>215</v>
      </c>
      <c r="Y215" s="911"/>
      <c r="AA215" s="25"/>
      <c r="AB215" s="25"/>
      <c r="AC215" s="25"/>
      <c r="AD215" s="25"/>
    </row>
    <row r="216" spans="1:30" ht="20.100000000000001" customHeight="1" x14ac:dyDescent="0.15">
      <c r="A216" s="987"/>
      <c r="B216" s="980"/>
      <c r="C216" s="980"/>
      <c r="D216" s="980"/>
      <c r="E216" s="980"/>
      <c r="F216" s="981"/>
      <c r="G216" s="982"/>
      <c r="H216" s="983"/>
      <c r="I216" s="984"/>
      <c r="J216" s="985"/>
      <c r="K216" s="985"/>
      <c r="L216" s="985"/>
      <c r="M216" s="985"/>
      <c r="N216" s="985"/>
      <c r="O216" s="985"/>
      <c r="P216" s="985"/>
      <c r="Q216" s="985"/>
      <c r="R216" s="984"/>
      <c r="S216" s="985"/>
      <c r="T216" s="981"/>
      <c r="U216" s="986"/>
      <c r="V216" s="339">
        <v>216</v>
      </c>
      <c r="Y216" s="911"/>
      <c r="AA216" s="25"/>
      <c r="AB216" s="25"/>
      <c r="AC216" s="25"/>
      <c r="AD216" s="25"/>
    </row>
  </sheetData>
  <sheetProtection formatCells="0" formatColumns="0" formatRows="0" insertHyperlinks="0"/>
  <mergeCells count="33">
    <mergeCell ref="D207:R207"/>
    <mergeCell ref="Z208:Z214"/>
    <mergeCell ref="C185:H185"/>
    <mergeCell ref="S196:U196"/>
    <mergeCell ref="S197:U197"/>
    <mergeCell ref="S198:U198"/>
    <mergeCell ref="Z200:Z204"/>
    <mergeCell ref="F201:G201"/>
    <mergeCell ref="G211:H211"/>
    <mergeCell ref="C142:H142"/>
    <mergeCell ref="C143:H143"/>
    <mergeCell ref="C145:H145"/>
    <mergeCell ref="C170:H170"/>
    <mergeCell ref="C178:H178"/>
    <mergeCell ref="Z12:Z21"/>
    <mergeCell ref="I14:T14"/>
    <mergeCell ref="I15:T15"/>
    <mergeCell ref="H16:T16"/>
    <mergeCell ref="H17:T17"/>
    <mergeCell ref="H18:T18"/>
    <mergeCell ref="H19:T19"/>
    <mergeCell ref="H20:T20"/>
    <mergeCell ref="C138:H138"/>
    <mergeCell ref="A2:U2"/>
    <mergeCell ref="A3:U3"/>
    <mergeCell ref="H8:T8"/>
    <mergeCell ref="H10:T10"/>
    <mergeCell ref="D30:T30"/>
    <mergeCell ref="V1:W4"/>
    <mergeCell ref="C65:H65"/>
    <mergeCell ref="C127:H127"/>
    <mergeCell ref="C128:H128"/>
    <mergeCell ref="C135:H135"/>
  </mergeCells>
  <phoneticPr fontId="4" type="Hiragana"/>
  <conditionalFormatting sqref="V1 W217:W1048576">
    <cfRule type="cellIs" dxfId="17" priority="177" stopIfTrue="1" operator="equal">
      <formula>"未入力あり"</formula>
    </cfRule>
  </conditionalFormatting>
  <conditionalFormatting sqref="V1">
    <cfRule type="cellIs" dxfId="16" priority="176" stopIfTrue="1" operator="equal">
      <formula>"↓　このシートには未入力があります。「未入力あり」の行を確認してください。"</formula>
    </cfRule>
  </conditionalFormatting>
  <conditionalFormatting sqref="W207:W211 W215:W216 W5:W204">
    <cfRule type="cellIs" dxfId="15" priority="12" stopIfTrue="1" operator="equal">
      <formula>"未入力あり"</formula>
    </cfRule>
  </conditionalFormatting>
  <conditionalFormatting sqref="W205:W206">
    <cfRule type="cellIs" dxfId="14" priority="2" stopIfTrue="1" operator="equal">
      <formula>"未入力あり"</formula>
    </cfRule>
  </conditionalFormatting>
  <conditionalFormatting sqref="W212:W214">
    <cfRule type="cellIs" dxfId="13" priority="1" stopIfTrue="1" operator="equal">
      <formula>"未入力あり"</formula>
    </cfRule>
  </conditionalFormatting>
  <dataValidations xWindow="781" yWindow="877" count="22">
    <dataValidation type="whole" imeMode="disabled" operator="greaterThanOrEqual" allowBlank="1" showInputMessage="1" showErrorMessage="1" error="整数を入力" prompt="整数で入力" sqref="R212:R214 R35:R58 R149:R151 R24:R27 R158:R165 R196:R198 R29 R170 R154:R155 R190:R192 R202 R205:R206 R62:R147">
      <formula1>0</formula1>
    </dataValidation>
    <dataValidation operator="greaterThanOrEqual" allowBlank="1" showInputMessage="1" showErrorMessage="1" error="整数を入力" sqref="R209"/>
    <dataValidation type="list" allowBlank="1" showInputMessage="1" showErrorMessage="1" error="選択肢から選んでください" sqref="H196:H198">
      <formula1>"あり,なし"</formula1>
    </dataValidation>
    <dataValidation type="list" allowBlank="1" showInputMessage="1" showErrorMessage="1" error="選択肢から選んでください" sqref="R194">
      <formula1>"可,否"</formula1>
    </dataValidation>
    <dataValidation type="decimal" imeMode="disabled" operator="greaterThanOrEqual" allowBlank="1" showInputMessage="1" showErrorMessage="1" prompt="数値を入力" sqref="I154:I155 I62:I147 I149:I151 I190:I192 I158:I170 R166:R169 I35:I58 I174:I187">
      <formula1>0</formula1>
    </dataValidation>
    <dataValidation type="custom" imeMode="disabled" allowBlank="1" showInputMessage="1" showErrorMessage="1" error="半角で入力してください" prompt="〒は入れず_x000a_XXX-XXXXで半角入力" sqref="H13">
      <formula1>LEN(H13)=LENB(H13)</formula1>
    </dataValidation>
    <dataValidation allowBlank="1" showInputMessage="1" showErrorMessage="1" prompt="表紙シートの病院名を反映" sqref="H8:T9"/>
    <dataValidation type="whole" imeMode="disabled" operator="greaterThanOrEqual" showInputMessage="1" showErrorMessage="1" error="整数を入力" prompt="整数で入力" sqref="R174:R187">
      <formula1>0</formula1>
    </dataValidation>
    <dataValidation type="custom" imeMode="hiragana" allowBlank="1" showInputMessage="1" showErrorMessage="1" error="ひらながで入力してください" prompt="ひらがなで入力" sqref="H10:T10">
      <formula1>H10=PHONETIC(H10)</formula1>
    </dataValidation>
    <dataValidation type="custom" imeMode="disabled" allowBlank="1" showInputMessage="1" showErrorMessage="1" error="半角で入力してください" prompt="アドレスは、手入力せずにホームページからコピーしてください" sqref="H19:T19">
      <formula1>LEN(H19)=LENB(H19)</formula1>
    </dataValidation>
    <dataValidation type="list" allowBlank="1" showInputMessage="1" showErrorMessage="1" error="選択肢から選んでください"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_x000a_※拠点等の区分が変わった場合は現在の区分での初回指定日となります" sqref="R5 P5"/>
    <dataValidation type="custom" imeMode="hiragana" allowBlank="1" showInputMessage="1" showErrorMessage="1" error="ひらがなで入力してください" prompt="市区町村以下のよみがなをひらがなで入力" sqref="I15">
      <formula1>I15=PHONETIC(I15)</formula1>
    </dataValidation>
    <dataValidation type="custom" imeMode="disabled" allowBlank="1" showInputMessage="1" showErrorMessage="1" error="半角で入力してください" prompt="電話番号はハイフン「-」を含め、半角で入力_x000a_XXX-XXXX-XXXX" sqref="H16:T17">
      <formula1>LEN(H16)=LENB(H16)</formula1>
    </dataValidation>
    <dataValidation type="custom" imeMode="disabled" allowBlank="1" showInputMessage="1" showErrorMessage="1" error="半角で入力してください" prompt="半角で入力" sqref="H18:T18">
      <formula1>LEN(H18)=LENB(H18)</formula1>
    </dataValidation>
    <dataValidation type="whole" imeMode="disabled" allowBlank="1" showInputMessage="1" showErrorMessage="1" error="1～12で入力してください" prompt="継続して更新している場合の初回指定日を記入してください_x000a_※拠点等の区分が変わった場合は現在の区分での初回指定日となります" sqref="Q5">
      <formula1>1</formula1>
      <formula2>12</formula2>
    </dataValidation>
    <dataValidation type="whole" imeMode="disabled" allowBlank="1" showInputMessage="1" showErrorMessage="1" error="1～31で入力してください" prompt="継続して更新している場合の初回指定日を記入してください_x000a_※拠点等の区分が変わった場合は現在の区分での初回指定日となります" sqref="S5">
      <formula1>1</formula1>
      <formula2>31</formula2>
    </dataValidation>
    <dataValidation type="list" showInputMessage="1" showErrorMessage="1" error="拠点指定の年なので、平成14年以降になります" prompt="継続して更新している場合の初回指定日を記入してください_x000a_※拠点等の区分が変わった場合は現在の区分での初回指定日となります" sqref="O5">
      <formula1>"14,15,16,17,18,19,20,21,22,23,24,25,26,27,28,29,30,31,元,2,3"</formula1>
    </dataValidation>
    <dataValidation type="list" allowBlank="1" showInputMessage="1" showErrorMessage="1" error="選択肢から選んでください" prompt="都道府県を選択" sqref="H14">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4:T14"/>
    <dataValidation type="list" allowBlank="1" showInputMessage="1" showErrorMessage="1" sqref="N5">
      <formula1>"平成,令和"</formula1>
    </dataValidation>
    <dataValidation type="whole" imeMode="disabled" allowBlank="1" showInputMessage="1" showErrorMessage="1" error="整数で入力されていないか、または、年間新入院患者数の数を超えています" prompt="整数で入力" sqref="R203">
      <formula1>0</formula1>
      <formula2>R202</formula2>
    </dataValidation>
  </dataValidations>
  <printOptions horizontalCentered="1"/>
  <pageMargins left="0.39370078740157483" right="0.39370078740157483" top="0.59055118110236227" bottom="0.59055118110236227" header="0.35433070866141736" footer="0.27559055118110237"/>
  <pageSetup paperSize="9" scale="52" fitToHeight="0" orientation="portrait" r:id="rId1"/>
  <headerFooter>
    <oddHeader>&amp;Rver.2.0</oddHeader>
    <oddFooter>&amp;C&amp;P/&amp;N&amp;R&amp;A</oddFooter>
  </headerFooter>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335"/>
  <sheetViews>
    <sheetView showGridLines="0" showWhiteSpace="0" view="pageBreakPreview" topLeftCell="A58" zoomScale="120" zoomScaleNormal="117" zoomScaleSheetLayoutView="120" zoomScalePageLayoutView="70" workbookViewId="0">
      <selection activeCell="G72" sqref="G72:L72"/>
    </sheetView>
  </sheetViews>
  <sheetFormatPr defaultColWidth="9" defaultRowHeight="9.75" x14ac:dyDescent="0.15"/>
  <cols>
    <col min="1" max="7" width="2" style="147" customWidth="1"/>
    <col min="8" max="8" width="25.625" style="148" customWidth="1"/>
    <col min="9" max="9" width="0.875" style="148" customWidth="1"/>
    <col min="10" max="10" width="10.125" style="148" customWidth="1"/>
    <col min="11" max="11" width="5.625" style="148" customWidth="1"/>
    <col min="12" max="12" width="20.625" style="148" customWidth="1"/>
    <col min="13" max="13" width="3.625" style="106" customWidth="1"/>
    <col min="14" max="14" width="8.625" style="106" customWidth="1"/>
    <col min="15" max="15" width="8.625" style="149" customWidth="1"/>
    <col min="16" max="16" width="3.375" style="168" customWidth="1"/>
    <col min="17" max="17" width="8.25" style="168" customWidth="1"/>
    <col min="18" max="18" width="1.625" style="168" customWidth="1"/>
    <col min="19" max="19" width="5" style="168" customWidth="1"/>
    <col min="20" max="20" width="0.625" style="79" customWidth="1"/>
    <col min="21" max="21" width="80.625" style="79" customWidth="1"/>
    <col min="22" max="22" width="24.875" style="79" customWidth="1"/>
    <col min="23" max="23" width="8.875" style="665" customWidth="1"/>
    <col min="24" max="55" width="8.875" style="79" customWidth="1"/>
    <col min="56" max="16384" width="9" style="79"/>
  </cols>
  <sheetData>
    <row r="1" spans="1:28" s="38" customFormat="1" ht="19.149999999999999" customHeight="1" x14ac:dyDescent="0.15">
      <c r="A1" s="1308" t="s">
        <v>1116</v>
      </c>
      <c r="B1" s="1308"/>
      <c r="C1" s="1308"/>
      <c r="D1" s="1308"/>
      <c r="E1" s="1308"/>
      <c r="F1" s="1308"/>
      <c r="G1" s="1308"/>
      <c r="H1" s="1308"/>
      <c r="I1" s="1308"/>
      <c r="J1" s="1308"/>
      <c r="K1" s="1308"/>
      <c r="L1" s="1308"/>
      <c r="M1" s="1308"/>
      <c r="N1" s="1308"/>
      <c r="O1" s="1308"/>
      <c r="P1" s="74"/>
      <c r="Q1" s="74"/>
      <c r="R1" s="74"/>
      <c r="S1" s="74"/>
      <c r="T1" s="661"/>
      <c r="U1" s="661"/>
      <c r="V1" s="661"/>
      <c r="W1" s="661"/>
      <c r="X1" s="661"/>
      <c r="Y1" s="662"/>
      <c r="Z1" s="662"/>
      <c r="AA1" s="662"/>
      <c r="AB1" s="662"/>
    </row>
    <row r="2" spans="1:28" s="38" customFormat="1" ht="14.25" customHeight="1" x14ac:dyDescent="0.15">
      <c r="A2" s="74"/>
      <c r="B2" s="74"/>
      <c r="C2" s="74"/>
      <c r="D2" s="74"/>
      <c r="E2" s="75"/>
      <c r="F2" s="75"/>
      <c r="G2" s="75"/>
      <c r="H2" s="134"/>
      <c r="I2" s="134"/>
      <c r="J2" s="76"/>
      <c r="K2" s="121" t="s">
        <v>103</v>
      </c>
      <c r="L2" s="1296"/>
      <c r="M2" s="1297"/>
      <c r="N2" s="1297"/>
      <c r="O2" s="1298"/>
      <c r="P2" s="944"/>
      <c r="Q2" s="944"/>
      <c r="R2" s="944"/>
      <c r="S2" s="661"/>
      <c r="T2" s="661"/>
      <c r="U2" s="661"/>
      <c r="V2" s="661"/>
      <c r="W2" s="661"/>
      <c r="X2" s="661"/>
      <c r="Y2" s="662"/>
      <c r="Z2" s="662"/>
      <c r="AA2" s="662"/>
      <c r="AB2" s="662"/>
    </row>
    <row r="3" spans="1:28" s="38" customFormat="1" ht="14.25" customHeight="1" x14ac:dyDescent="0.15">
      <c r="A3" s="74"/>
      <c r="B3" s="74"/>
      <c r="C3" s="949"/>
      <c r="D3" s="949"/>
      <c r="E3" s="950"/>
      <c r="F3" s="950"/>
      <c r="G3" s="950"/>
      <c r="J3" s="1063"/>
      <c r="K3" s="111"/>
      <c r="L3" s="324"/>
      <c r="M3" s="118"/>
      <c r="N3" s="118"/>
      <c r="O3" s="118"/>
      <c r="P3" s="278"/>
      <c r="Q3" s="278"/>
      <c r="R3" s="278"/>
      <c r="S3" s="661"/>
      <c r="T3" s="661"/>
      <c r="U3" s="661"/>
      <c r="V3" s="661"/>
      <c r="W3" s="661"/>
      <c r="X3" s="661"/>
      <c r="Y3" s="662"/>
      <c r="Z3" s="662"/>
      <c r="AA3" s="662"/>
      <c r="AB3" s="662"/>
    </row>
    <row r="4" spans="1:28" s="38" customFormat="1" ht="14.25" customHeight="1" x14ac:dyDescent="0.15">
      <c r="A4" s="74"/>
      <c r="B4" s="74"/>
      <c r="C4" s="1304"/>
      <c r="D4" s="1304"/>
      <c r="E4" s="1304"/>
      <c r="F4" s="1304"/>
      <c r="G4" s="1304"/>
      <c r="H4" s="1304"/>
      <c r="I4" s="1062"/>
      <c r="J4" s="1062"/>
      <c r="K4" s="307" t="s">
        <v>238</v>
      </c>
      <c r="L4" s="1299" t="s">
        <v>923</v>
      </c>
      <c r="M4" s="1300"/>
      <c r="N4" s="1300"/>
      <c r="O4" s="1301"/>
      <c r="P4" s="945"/>
      <c r="Q4" s="945"/>
      <c r="R4" s="945"/>
      <c r="S4" s="663"/>
      <c r="T4" s="663"/>
      <c r="U4" s="664"/>
      <c r="V4" s="664"/>
      <c r="W4" s="664"/>
      <c r="X4" s="661"/>
      <c r="Y4" s="662"/>
      <c r="Z4" s="662"/>
      <c r="AA4" s="662"/>
      <c r="AB4" s="662"/>
    </row>
    <row r="5" spans="1:28" s="38" customFormat="1" ht="9.9499999999999993" customHeight="1" x14ac:dyDescent="0.15">
      <c r="A5" s="74"/>
      <c r="B5" s="74"/>
      <c r="C5" s="1285"/>
      <c r="D5" s="1285"/>
      <c r="E5" s="1285"/>
      <c r="F5" s="1285"/>
      <c r="G5" s="1285"/>
      <c r="H5" s="1285"/>
      <c r="I5" s="1059"/>
      <c r="J5" s="728"/>
      <c r="K5" s="120"/>
      <c r="L5" s="907" t="str">
        <f>IF(L4="様式4（全般事項）の「１．推薦区分」を選択してください","","※様式4（全般事項）の「１．推薦区分」を反映しています")</f>
        <v>※様式4（全般事項）の「１．推薦区分」を反映しています</v>
      </c>
      <c r="M5" s="118"/>
      <c r="N5" s="118"/>
      <c r="O5" s="118"/>
      <c r="P5" s="942" t="s">
        <v>749</v>
      </c>
      <c r="Q5" s="942"/>
      <c r="R5" s="942"/>
      <c r="S5" s="664"/>
      <c r="T5" s="664"/>
      <c r="U5" s="664"/>
      <c r="V5" s="664"/>
      <c r="W5" s="664"/>
      <c r="X5" s="664"/>
      <c r="Y5" s="662"/>
      <c r="Z5" s="662"/>
      <c r="AA5" s="662"/>
      <c r="AB5" s="662"/>
    </row>
    <row r="6" spans="1:28" s="38" customFormat="1" ht="9.9499999999999993" customHeight="1" x14ac:dyDescent="0.15">
      <c r="A6" s="74"/>
      <c r="B6" s="74"/>
      <c r="C6" s="1285"/>
      <c r="D6" s="1285"/>
      <c r="E6" s="1285"/>
      <c r="F6" s="1285"/>
      <c r="G6" s="1285"/>
      <c r="H6" s="1285"/>
      <c r="I6" s="1059"/>
      <c r="J6" s="728"/>
      <c r="K6" s="135"/>
      <c r="L6" s="155" t="s">
        <v>13</v>
      </c>
      <c r="M6" s="133"/>
      <c r="N6" s="152"/>
      <c r="O6" s="152"/>
      <c r="P6" s="166" t="s">
        <v>750</v>
      </c>
      <c r="Q6" s="166"/>
      <c r="R6" s="166"/>
      <c r="S6" s="664"/>
      <c r="T6" s="664"/>
      <c r="U6" s="664"/>
      <c r="V6" s="664"/>
      <c r="W6" s="664"/>
      <c r="X6" s="664"/>
      <c r="Y6" s="662"/>
      <c r="Z6" s="662"/>
      <c r="AA6" s="662"/>
      <c r="AB6" s="662"/>
    </row>
    <row r="7" spans="1:28" s="38" customFormat="1" ht="9.9499999999999993" customHeight="1" x14ac:dyDescent="0.15">
      <c r="A7" s="74"/>
      <c r="B7" s="74"/>
      <c r="C7" s="1285"/>
      <c r="D7" s="1285"/>
      <c r="E7" s="1285"/>
      <c r="F7" s="1285"/>
      <c r="G7" s="1285"/>
      <c r="H7" s="1285"/>
      <c r="I7" s="1059"/>
      <c r="J7" s="728"/>
      <c r="K7" s="135"/>
      <c r="L7" s="156" t="s">
        <v>4</v>
      </c>
      <c r="M7" s="133"/>
      <c r="N7" s="152"/>
      <c r="O7" s="152"/>
      <c r="P7" s="166" t="s">
        <v>751</v>
      </c>
      <c r="Q7" s="166"/>
      <c r="R7" s="166"/>
      <c r="S7" s="664"/>
      <c r="T7" s="664"/>
      <c r="U7" s="664"/>
      <c r="V7" s="664"/>
      <c r="W7" s="664"/>
      <c r="X7" s="664"/>
      <c r="Y7" s="662"/>
      <c r="Z7" s="662"/>
      <c r="AA7" s="662"/>
      <c r="AB7" s="662"/>
    </row>
    <row r="8" spans="1:28" s="38" customFormat="1" ht="9.9499999999999993" customHeight="1" x14ac:dyDescent="0.15">
      <c r="A8" s="74"/>
      <c r="B8" s="74"/>
      <c r="C8" s="1285"/>
      <c r="D8" s="1285"/>
      <c r="E8" s="1285"/>
      <c r="F8" s="1285"/>
      <c r="G8" s="1285"/>
      <c r="H8" s="1285"/>
      <c r="I8" s="1059"/>
      <c r="J8" s="728"/>
      <c r="K8" s="135"/>
      <c r="L8" s="156" t="s">
        <v>5</v>
      </c>
      <c r="M8" s="133"/>
      <c r="N8" s="152"/>
      <c r="O8" s="152"/>
      <c r="P8" s="942" t="s">
        <v>752</v>
      </c>
      <c r="Q8" s="942"/>
      <c r="R8" s="942"/>
      <c r="S8" s="664"/>
      <c r="T8" s="664"/>
      <c r="U8" s="664"/>
      <c r="V8" s="664"/>
      <c r="W8" s="664"/>
      <c r="X8" s="664"/>
      <c r="Y8" s="662"/>
      <c r="Z8" s="662"/>
      <c r="AA8" s="662"/>
      <c r="AB8" s="662"/>
    </row>
    <row r="9" spans="1:28" s="38" customFormat="1" ht="9.9499999999999993" customHeight="1" x14ac:dyDescent="0.15">
      <c r="A9" s="74"/>
      <c r="B9" s="74"/>
      <c r="C9" s="1285"/>
      <c r="D9" s="1285"/>
      <c r="E9" s="1285"/>
      <c r="F9" s="1285"/>
      <c r="G9" s="1285"/>
      <c r="H9" s="1285"/>
      <c r="I9" s="1059"/>
      <c r="J9" s="728"/>
      <c r="K9" s="135"/>
      <c r="L9" s="156" t="s">
        <v>6</v>
      </c>
      <c r="M9" s="133"/>
      <c r="N9" s="152"/>
      <c r="O9" s="152"/>
      <c r="P9" s="942" t="s">
        <v>753</v>
      </c>
      <c r="Q9" s="942"/>
      <c r="R9" s="942"/>
      <c r="S9" s="664"/>
      <c r="T9" s="673"/>
      <c r="U9" s="664"/>
      <c r="V9" s="664"/>
      <c r="W9" s="664"/>
      <c r="X9" s="664"/>
      <c r="Y9" s="662"/>
      <c r="Z9" s="662"/>
      <c r="AA9" s="662"/>
      <c r="AB9" s="662"/>
    </row>
    <row r="10" spans="1:28" ht="9.9499999999999993" customHeight="1" x14ac:dyDescent="0.15">
      <c r="A10" s="77"/>
      <c r="B10" s="77"/>
      <c r="C10" s="1285"/>
      <c r="D10" s="1285"/>
      <c r="E10" s="1285"/>
      <c r="F10" s="1285"/>
      <c r="G10" s="1285"/>
      <c r="H10" s="1285"/>
      <c r="I10" s="1059"/>
      <c r="J10" s="1285"/>
      <c r="K10" s="136"/>
      <c r="L10" s="156" t="s">
        <v>12</v>
      </c>
      <c r="M10" s="133"/>
      <c r="N10" s="152"/>
      <c r="O10" s="78"/>
      <c r="P10" s="166" t="s">
        <v>754</v>
      </c>
      <c r="Q10" s="166"/>
      <c r="R10" s="166"/>
      <c r="S10" s="664"/>
      <c r="T10" s="664"/>
      <c r="U10" s="664"/>
      <c r="V10" s="664"/>
      <c r="W10" s="664"/>
      <c r="X10" s="664"/>
      <c r="Y10" s="665"/>
      <c r="Z10" s="665"/>
      <c r="AA10" s="665"/>
      <c r="AB10" s="665"/>
    </row>
    <row r="11" spans="1:28" ht="9.9499999999999993" customHeight="1" x14ac:dyDescent="0.15">
      <c r="A11" s="77"/>
      <c r="B11" s="77"/>
      <c r="C11" s="1285"/>
      <c r="D11" s="1285"/>
      <c r="E11" s="1285"/>
      <c r="F11" s="1285"/>
      <c r="G11" s="1285"/>
      <c r="H11" s="1285"/>
      <c r="I11" s="1059"/>
      <c r="J11" s="1285"/>
      <c r="K11" s="136"/>
      <c r="L11" s="795"/>
      <c r="M11" s="133"/>
      <c r="N11" s="78"/>
      <c r="O11" s="78"/>
      <c r="P11" s="166" t="s">
        <v>755</v>
      </c>
      <c r="Q11" s="166"/>
      <c r="R11" s="166"/>
      <c r="S11" s="173"/>
      <c r="T11" s="664"/>
      <c r="U11" s="664"/>
      <c r="V11" s="664"/>
      <c r="W11" s="664"/>
      <c r="X11" s="664"/>
      <c r="Y11" s="665"/>
      <c r="Z11" s="665"/>
      <c r="AA11" s="665"/>
      <c r="AB11" s="665"/>
    </row>
    <row r="12" spans="1:28" ht="9.9499999999999993" customHeight="1" x14ac:dyDescent="0.15">
      <c r="A12" s="77"/>
      <c r="B12" s="77"/>
      <c r="C12" s="1285"/>
      <c r="D12" s="1285"/>
      <c r="E12" s="1285"/>
      <c r="F12" s="1285"/>
      <c r="G12" s="1285"/>
      <c r="H12" s="1285"/>
      <c r="I12" s="1059"/>
      <c r="J12" s="728"/>
      <c r="K12" s="119"/>
      <c r="L12" s="818">
        <f>COUNTIFS(M21:M335,"A",S21:S335,"○")</f>
        <v>0</v>
      </c>
      <c r="M12" s="819" t="s">
        <v>775</v>
      </c>
      <c r="N12" s="820">
        <f>COUNTIFS(M21:M335,"A")</f>
        <v>50</v>
      </c>
      <c r="O12" s="827">
        <f>IF(AND(L12&lt;&gt;"",N12&lt;&gt;"",N12&lt;&gt;0),L12/N12,"")</f>
        <v>0</v>
      </c>
      <c r="P12" s="166" t="s">
        <v>756</v>
      </c>
      <c r="Q12" s="166"/>
      <c r="R12" s="166"/>
      <c r="S12" s="173"/>
      <c r="T12" s="173"/>
      <c r="U12" s="173"/>
      <c r="V12" s="173"/>
      <c r="W12" s="664"/>
      <c r="X12" s="173"/>
    </row>
    <row r="13" spans="1:28" s="559" customFormat="1" ht="10.15" customHeight="1" x14ac:dyDescent="0.15">
      <c r="A13" s="3"/>
      <c r="B13" s="3"/>
      <c r="C13" s="1285"/>
      <c r="D13" s="1285"/>
      <c r="E13" s="1285"/>
      <c r="F13" s="1285"/>
      <c r="G13" s="1285"/>
      <c r="H13" s="1285"/>
      <c r="I13" s="1059"/>
      <c r="J13" s="728"/>
      <c r="K13" s="3"/>
      <c r="L13" s="821">
        <f>COUNTIFS(M21:M335,"B",S21:S335,"○")</f>
        <v>0</v>
      </c>
      <c r="M13" s="822" t="s">
        <v>775</v>
      </c>
      <c r="N13" s="823">
        <f>COUNTIFS(M21:M335,"B")</f>
        <v>5</v>
      </c>
      <c r="O13" s="828">
        <f>IF(AND(L13&lt;&gt;"",N13&lt;&gt;"",N13&lt;&gt;0),L13/N13,"")</f>
        <v>0</v>
      </c>
      <c r="P13" s="942" t="s">
        <v>757</v>
      </c>
      <c r="Q13" s="942"/>
      <c r="R13" s="942"/>
      <c r="S13" s="672"/>
      <c r="T13" s="671"/>
      <c r="U13" s="671"/>
      <c r="V13" s="671"/>
      <c r="W13" s="671"/>
      <c r="X13" s="672"/>
    </row>
    <row r="14" spans="1:28" s="559" customFormat="1" ht="9.75" customHeight="1" x14ac:dyDescent="0.15">
      <c r="A14" s="3"/>
      <c r="B14" s="3"/>
      <c r="C14" s="1285"/>
      <c r="D14" s="1285"/>
      <c r="E14" s="1285"/>
      <c r="F14" s="1285"/>
      <c r="G14" s="1285"/>
      <c r="H14" s="1285"/>
      <c r="I14" s="1059"/>
      <c r="J14" s="728"/>
      <c r="K14" s="3"/>
      <c r="L14" s="824">
        <f>COUNTIFS(M21:M335,"C",S21:S335,"○")</f>
        <v>0</v>
      </c>
      <c r="M14" s="825" t="s">
        <v>775</v>
      </c>
      <c r="N14" s="826">
        <f>COUNTIFS(M21:M335,"C")</f>
        <v>117</v>
      </c>
      <c r="O14" s="829">
        <f>IF(AND(L14&lt;&gt;"",N14&lt;&gt;"",N14&lt;&gt;0),L14/N14,"")</f>
        <v>0</v>
      </c>
      <c r="P14" s="942" t="s">
        <v>758</v>
      </c>
      <c r="Q14" s="942"/>
      <c r="R14" s="942"/>
      <c r="S14" s="279"/>
      <c r="T14" s="280"/>
      <c r="U14" s="280"/>
      <c r="V14" s="280"/>
      <c r="W14" s="666"/>
      <c r="X14" s="280"/>
    </row>
    <row r="15" spans="1:28" ht="9.9499999999999993" customHeight="1" thickBot="1" x14ac:dyDescent="0.2">
      <c r="A15" s="77"/>
      <c r="B15" s="77"/>
      <c r="C15" s="77"/>
      <c r="D15" s="77"/>
      <c r="E15" s="1059"/>
      <c r="F15" s="1059"/>
      <c r="G15" s="1059"/>
      <c r="H15" s="1059"/>
      <c r="I15" s="1059"/>
      <c r="J15" s="728"/>
      <c r="K15" s="119"/>
      <c r="L15" s="79"/>
      <c r="M15" s="790"/>
      <c r="N15" s="791"/>
      <c r="O15" s="79"/>
      <c r="P15" s="281"/>
      <c r="Q15" s="281"/>
      <c r="R15" s="281"/>
      <c r="S15" s="174"/>
      <c r="T15" s="174"/>
      <c r="U15" s="174"/>
      <c r="V15" s="174"/>
      <c r="W15" s="667"/>
      <c r="X15" s="174"/>
    </row>
    <row r="16" spans="1:28" ht="24.75" customHeight="1" thickBot="1" x14ac:dyDescent="0.2">
      <c r="A16" s="1067"/>
      <c r="B16" s="1068"/>
      <c r="C16" s="1068"/>
      <c r="D16" s="1068"/>
      <c r="E16" s="1069"/>
      <c r="F16" s="1069"/>
      <c r="G16" s="1069"/>
      <c r="H16" s="1302" t="s">
        <v>931</v>
      </c>
      <c r="I16" s="1302"/>
      <c r="J16" s="1302"/>
      <c r="K16" s="1302"/>
      <c r="L16" s="1303"/>
      <c r="M16" s="792" t="s">
        <v>17</v>
      </c>
      <c r="N16" s="709" t="s">
        <v>136</v>
      </c>
      <c r="O16" s="793"/>
      <c r="P16" s="943"/>
      <c r="Q16" s="1283" t="str">
        <f>IF(COUNTIF((Q21:Q324),"未入力あり"),"※このシートには未入力があります。「未入力あり」の行を確認してください。↓","✔チェック欄に未入力なし")</f>
        <v>※このシートには未入力があります。「未入力あり」の行を確認してください。↓</v>
      </c>
      <c r="R16" s="954"/>
      <c r="S16" s="174"/>
      <c r="T16" s="174"/>
      <c r="U16" s="174"/>
      <c r="V16" s="174"/>
      <c r="W16" s="667"/>
      <c r="X16" s="174"/>
    </row>
    <row r="17" spans="1:24" s="81" customFormat="1" ht="13.5" customHeight="1" x14ac:dyDescent="0.15">
      <c r="A17" s="157" t="s">
        <v>1059</v>
      </c>
      <c r="B17" s="759"/>
      <c r="C17" s="759"/>
      <c r="D17" s="759"/>
      <c r="E17" s="158"/>
      <c r="F17" s="158"/>
      <c r="G17" s="158"/>
      <c r="H17" s="159"/>
      <c r="I17" s="159"/>
      <c r="J17" s="159"/>
      <c r="K17" s="159"/>
      <c r="L17" s="159"/>
      <c r="M17" s="160"/>
      <c r="N17" s="160"/>
      <c r="O17" s="161"/>
      <c r="P17" s="943"/>
      <c r="Q17" s="1283"/>
      <c r="R17" s="954"/>
      <c r="S17" s="1295" t="s">
        <v>799</v>
      </c>
      <c r="T17" s="173"/>
      <c r="U17" s="173"/>
      <c r="V17" s="173"/>
      <c r="W17" s="664"/>
      <c r="X17" s="173"/>
    </row>
    <row r="18" spans="1:24" ht="13.5" customHeight="1" x14ac:dyDescent="0.15">
      <c r="A18" s="1070"/>
      <c r="B18" s="780" t="s">
        <v>79</v>
      </c>
      <c r="C18" s="146"/>
      <c r="D18" s="146"/>
      <c r="E18" s="146"/>
      <c r="F18" s="146"/>
      <c r="G18" s="146"/>
      <c r="H18" s="139"/>
      <c r="I18" s="139"/>
      <c r="J18" s="139"/>
      <c r="K18" s="139"/>
      <c r="L18" s="139"/>
      <c r="M18" s="83"/>
      <c r="N18" s="83"/>
      <c r="O18" s="84"/>
      <c r="P18" s="943"/>
      <c r="Q18" s="1283"/>
      <c r="R18" s="954"/>
      <c r="S18" s="1295"/>
      <c r="T18" s="797"/>
      <c r="U18" s="913" t="s">
        <v>241</v>
      </c>
      <c r="W18" s="79"/>
      <c r="X18" s="665"/>
    </row>
    <row r="19" spans="1:24" ht="13.5" customHeight="1" x14ac:dyDescent="0.15">
      <c r="A19" s="1070"/>
      <c r="B19" s="775"/>
      <c r="C19" s="774" t="s">
        <v>181</v>
      </c>
      <c r="D19" s="145"/>
      <c r="E19" s="145"/>
      <c r="F19" s="145"/>
      <c r="G19" s="145"/>
      <c r="H19" s="141"/>
      <c r="I19" s="141"/>
      <c r="J19" s="141"/>
      <c r="K19" s="141"/>
      <c r="L19" s="141"/>
      <c r="M19" s="85"/>
      <c r="N19" s="85"/>
      <c r="O19" s="86"/>
      <c r="P19" s="943"/>
      <c r="Q19" s="1283"/>
      <c r="R19" s="954"/>
      <c r="S19" s="1295"/>
      <c r="T19" s="797"/>
      <c r="U19" s="914"/>
      <c r="W19" s="79"/>
      <c r="X19" s="665"/>
    </row>
    <row r="20" spans="1:24" ht="13.5" customHeight="1" thickBot="1" x14ac:dyDescent="0.2">
      <c r="A20" s="946"/>
      <c r="B20" s="1060"/>
      <c r="C20" s="723"/>
      <c r="D20" s="763" t="s">
        <v>48</v>
      </c>
      <c r="E20" s="770"/>
      <c r="F20" s="142"/>
      <c r="G20" s="143"/>
      <c r="H20" s="144"/>
      <c r="I20" s="144"/>
      <c r="J20" s="144"/>
      <c r="K20" s="144"/>
      <c r="L20" s="144"/>
      <c r="M20" s="87"/>
      <c r="N20" s="88" t="s">
        <v>33</v>
      </c>
      <c r="O20" s="89" t="s">
        <v>33</v>
      </c>
      <c r="P20" s="282">
        <v>20</v>
      </c>
      <c r="Q20" s="1284"/>
      <c r="R20" s="282"/>
      <c r="S20" s="670"/>
      <c r="T20" s="290"/>
      <c r="U20" s="914"/>
      <c r="W20" s="79"/>
      <c r="X20" s="665"/>
    </row>
    <row r="21" spans="1:24" ht="40.9" customHeight="1" thickBot="1" x14ac:dyDescent="0.2">
      <c r="A21" s="946"/>
      <c r="B21" s="1060"/>
      <c r="C21" s="723"/>
      <c r="D21" s="723"/>
      <c r="E21" s="720" t="s">
        <v>18</v>
      </c>
      <c r="F21" s="1250" t="s">
        <v>512</v>
      </c>
      <c r="G21" s="1250"/>
      <c r="H21" s="1250"/>
      <c r="I21" s="1250"/>
      <c r="J21" s="1250"/>
      <c r="K21" s="1250"/>
      <c r="L21" s="1251"/>
      <c r="M21" s="91" t="s">
        <v>14</v>
      </c>
      <c r="N21" s="7"/>
      <c r="O21" s="128" t="s">
        <v>258</v>
      </c>
      <c r="P21" s="282">
        <v>21</v>
      </c>
      <c r="Q21" s="953" t="str">
        <f>IF(N21="","未入力あり","✔")</f>
        <v>未入力あり</v>
      </c>
      <c r="R21" s="282"/>
      <c r="S21" s="283" t="str">
        <f>IF(N21="","",IF(N21="はい","○","×"))</f>
        <v/>
      </c>
      <c r="T21" s="290"/>
      <c r="U21" s="914"/>
      <c r="W21" s="79"/>
      <c r="X21" s="665"/>
    </row>
    <row r="22" spans="1:24" ht="11.25" customHeight="1" thickBot="1" x14ac:dyDescent="0.2">
      <c r="A22" s="946"/>
      <c r="B22" s="1060"/>
      <c r="C22" s="723"/>
      <c r="D22" s="723"/>
      <c r="E22" s="724"/>
      <c r="F22" s="1071"/>
      <c r="G22" s="1252" t="s">
        <v>507</v>
      </c>
      <c r="H22" s="1253"/>
      <c r="I22" s="1253"/>
      <c r="J22" s="1253"/>
      <c r="K22" s="1253"/>
      <c r="L22" s="1254"/>
      <c r="M22" s="80" t="s">
        <v>17</v>
      </c>
      <c r="N22" s="709" t="s">
        <v>508</v>
      </c>
      <c r="O22" s="128"/>
      <c r="P22" s="282">
        <v>22</v>
      </c>
      <c r="Q22" s="953"/>
      <c r="R22" s="282"/>
      <c r="S22" s="283"/>
      <c r="T22" s="290"/>
      <c r="U22" s="914"/>
      <c r="W22" s="79"/>
      <c r="X22" s="665"/>
    </row>
    <row r="23" spans="1:24" ht="48" customHeight="1" thickBot="1" x14ac:dyDescent="0.2">
      <c r="A23" s="946"/>
      <c r="B23" s="1060"/>
      <c r="C23" s="723"/>
      <c r="D23" s="723"/>
      <c r="E23" s="771" t="s">
        <v>167</v>
      </c>
      <c r="F23" s="1245" t="s">
        <v>814</v>
      </c>
      <c r="G23" s="1245"/>
      <c r="H23" s="1245"/>
      <c r="I23" s="1245"/>
      <c r="J23" s="1245"/>
      <c r="K23" s="1245"/>
      <c r="L23" s="1246"/>
      <c r="M23" s="80" t="s">
        <v>15</v>
      </c>
      <c r="N23" s="7"/>
      <c r="O23" s="128" t="s">
        <v>258</v>
      </c>
      <c r="P23" s="282">
        <v>25</v>
      </c>
      <c r="Q23" s="953" t="str">
        <f t="shared" ref="Q23:Q85" si="0">IF(N23="","未入力あり","✔")</f>
        <v>未入力あり</v>
      </c>
      <c r="R23" s="282"/>
      <c r="S23" s="283" t="str">
        <f t="shared" ref="S23:S85" si="1">IF(N23="","",IF(N23="はい","○","×"))</f>
        <v/>
      </c>
      <c r="T23" s="290"/>
      <c r="U23" s="914"/>
      <c r="W23" s="79"/>
      <c r="X23" s="665"/>
    </row>
    <row r="24" spans="1:24" ht="18.75" customHeight="1" thickBot="1" x14ac:dyDescent="0.2">
      <c r="A24" s="946"/>
      <c r="B24" s="1060"/>
      <c r="C24" s="723"/>
      <c r="D24" s="723"/>
      <c r="E24" s="1092"/>
      <c r="F24" s="1072" t="s">
        <v>24</v>
      </c>
      <c r="G24" s="1253" t="s">
        <v>408</v>
      </c>
      <c r="H24" s="1253"/>
      <c r="I24" s="1253"/>
      <c r="J24" s="1253"/>
      <c r="K24" s="1253"/>
      <c r="L24" s="1254"/>
      <c r="M24" s="80" t="s">
        <v>15</v>
      </c>
      <c r="N24" s="7"/>
      <c r="O24" s="128" t="s">
        <v>258</v>
      </c>
      <c r="P24" s="282">
        <v>26</v>
      </c>
      <c r="Q24" s="953" t="str">
        <f t="shared" si="0"/>
        <v>未入力あり</v>
      </c>
      <c r="R24" s="282"/>
      <c r="S24" s="283" t="str">
        <f t="shared" si="1"/>
        <v/>
      </c>
      <c r="T24" s="290"/>
      <c r="U24" s="914"/>
      <c r="W24" s="79"/>
      <c r="X24" s="665"/>
    </row>
    <row r="25" spans="1:24" ht="18.600000000000001" customHeight="1" thickBot="1" x14ac:dyDescent="0.2">
      <c r="A25" s="946"/>
      <c r="B25" s="1060"/>
      <c r="C25" s="723"/>
      <c r="D25" s="723"/>
      <c r="E25" s="771" t="s">
        <v>75</v>
      </c>
      <c r="F25" s="1253" t="s">
        <v>409</v>
      </c>
      <c r="G25" s="1253"/>
      <c r="H25" s="1253"/>
      <c r="I25" s="1253"/>
      <c r="J25" s="1253"/>
      <c r="K25" s="1253"/>
      <c r="L25" s="1253"/>
      <c r="M25" s="105"/>
      <c r="N25" s="352"/>
      <c r="O25" s="128"/>
      <c r="P25" s="282">
        <v>27</v>
      </c>
      <c r="Q25" s="953"/>
      <c r="R25" s="282"/>
      <c r="S25" s="283"/>
      <c r="T25" s="290"/>
      <c r="U25" s="914"/>
      <c r="W25" s="79"/>
      <c r="X25" s="665"/>
    </row>
    <row r="26" spans="1:24" ht="18.75" customHeight="1" thickBot="1" x14ac:dyDescent="0.2">
      <c r="A26" s="946"/>
      <c r="B26" s="1060"/>
      <c r="C26" s="723"/>
      <c r="D26" s="723"/>
      <c r="E26" s="1060"/>
      <c r="F26" s="1072" t="s">
        <v>24</v>
      </c>
      <c r="G26" s="1253" t="s">
        <v>410</v>
      </c>
      <c r="H26" s="1253"/>
      <c r="I26" s="1253"/>
      <c r="J26" s="1253"/>
      <c r="K26" s="1253"/>
      <c r="L26" s="1254"/>
      <c r="M26" s="80" t="s">
        <v>15</v>
      </c>
      <c r="N26" s="7"/>
      <c r="O26" s="128" t="s">
        <v>258</v>
      </c>
      <c r="P26" s="282">
        <v>28</v>
      </c>
      <c r="Q26" s="953" t="str">
        <f t="shared" si="0"/>
        <v>未入力あり</v>
      </c>
      <c r="R26" s="282"/>
      <c r="S26" s="283" t="str">
        <f t="shared" si="1"/>
        <v/>
      </c>
      <c r="T26" s="290"/>
      <c r="U26" s="914"/>
      <c r="W26" s="79"/>
      <c r="X26" s="665"/>
    </row>
    <row r="27" spans="1:24" ht="18.75" customHeight="1" thickBot="1" x14ac:dyDescent="0.2">
      <c r="A27" s="946"/>
      <c r="B27" s="1060"/>
      <c r="C27" s="723"/>
      <c r="D27" s="723"/>
      <c r="E27" s="724"/>
      <c r="F27" s="1073" t="s">
        <v>141</v>
      </c>
      <c r="G27" s="1253" t="s">
        <v>411</v>
      </c>
      <c r="H27" s="1253"/>
      <c r="I27" s="1253"/>
      <c r="J27" s="1253"/>
      <c r="K27" s="1253"/>
      <c r="L27" s="1254"/>
      <c r="M27" s="80" t="s">
        <v>15</v>
      </c>
      <c r="N27" s="7"/>
      <c r="O27" s="128" t="s">
        <v>258</v>
      </c>
      <c r="P27" s="282">
        <v>29</v>
      </c>
      <c r="Q27" s="953" t="str">
        <f t="shared" si="0"/>
        <v>未入力あり</v>
      </c>
      <c r="R27" s="282"/>
      <c r="S27" s="283" t="str">
        <f t="shared" si="1"/>
        <v/>
      </c>
      <c r="T27" s="290"/>
      <c r="U27" s="914"/>
      <c r="W27" s="79"/>
      <c r="X27" s="665"/>
    </row>
    <row r="28" spans="1:24" ht="24" customHeight="1" thickBot="1" x14ac:dyDescent="0.2">
      <c r="A28" s="946"/>
      <c r="B28" s="1060"/>
      <c r="C28" s="723"/>
      <c r="D28" s="723"/>
      <c r="E28" s="771" t="s">
        <v>21</v>
      </c>
      <c r="F28" s="1253" t="s">
        <v>1197</v>
      </c>
      <c r="G28" s="1253"/>
      <c r="H28" s="1253"/>
      <c r="I28" s="1253"/>
      <c r="J28" s="1253"/>
      <c r="K28" s="1253"/>
      <c r="L28" s="1254"/>
      <c r="M28" s="80" t="s">
        <v>15</v>
      </c>
      <c r="N28" s="7"/>
      <c r="O28" s="128" t="s">
        <v>258</v>
      </c>
      <c r="P28" s="282">
        <v>31</v>
      </c>
      <c r="Q28" s="953" t="str">
        <f t="shared" si="0"/>
        <v>未入力あり</v>
      </c>
      <c r="R28" s="282"/>
      <c r="S28" s="283" t="str">
        <f t="shared" si="1"/>
        <v/>
      </c>
      <c r="T28" s="290"/>
      <c r="U28" s="914"/>
      <c r="W28" s="79"/>
      <c r="X28" s="665"/>
    </row>
    <row r="29" spans="1:24" ht="48" customHeight="1" thickBot="1" x14ac:dyDescent="0.2">
      <c r="A29" s="946"/>
      <c r="B29" s="1060"/>
      <c r="C29" s="723"/>
      <c r="D29" s="723"/>
      <c r="E29" s="771" t="s">
        <v>46</v>
      </c>
      <c r="F29" s="1256" t="s">
        <v>933</v>
      </c>
      <c r="G29" s="1256"/>
      <c r="H29" s="1256"/>
      <c r="I29" s="1256"/>
      <c r="J29" s="1256"/>
      <c r="K29" s="1256"/>
      <c r="L29" s="1257"/>
      <c r="M29" s="80" t="s">
        <v>14</v>
      </c>
      <c r="N29" s="7"/>
      <c r="O29" s="128" t="s">
        <v>258</v>
      </c>
      <c r="P29" s="282">
        <v>32</v>
      </c>
      <c r="Q29" s="953" t="str">
        <f t="shared" si="0"/>
        <v>未入力あり</v>
      </c>
      <c r="R29" s="282"/>
      <c r="S29" s="283" t="str">
        <f t="shared" si="1"/>
        <v/>
      </c>
      <c r="T29" s="168"/>
      <c r="U29" s="914"/>
      <c r="W29" s="79"/>
      <c r="X29" s="665"/>
    </row>
    <row r="30" spans="1:24" ht="13.15" customHeight="1" thickBot="1" x14ac:dyDescent="0.2">
      <c r="A30" s="946"/>
      <c r="B30" s="1060"/>
      <c r="C30" s="723"/>
      <c r="D30" s="723"/>
      <c r="E30" s="762"/>
      <c r="F30" s="1183" t="s">
        <v>1212</v>
      </c>
      <c r="G30" s="1305" t="s">
        <v>932</v>
      </c>
      <c r="H30" s="1306"/>
      <c r="I30" s="1306"/>
      <c r="J30" s="1306"/>
      <c r="K30" s="1306"/>
      <c r="L30" s="1307"/>
      <c r="M30" s="80" t="s">
        <v>15</v>
      </c>
      <c r="N30" s="7"/>
      <c r="O30" s="128" t="s">
        <v>258</v>
      </c>
      <c r="P30" s="282">
        <v>33</v>
      </c>
      <c r="Q30" s="953" t="str">
        <f t="shared" si="0"/>
        <v>未入力あり</v>
      </c>
      <c r="R30" s="282"/>
      <c r="S30" s="283" t="str">
        <f t="shared" si="1"/>
        <v/>
      </c>
      <c r="T30" s="168"/>
      <c r="U30" s="914"/>
      <c r="W30" s="79"/>
      <c r="X30" s="665"/>
    </row>
    <row r="31" spans="1:24" ht="21.75" customHeight="1" thickBot="1" x14ac:dyDescent="0.2">
      <c r="A31" s="946"/>
      <c r="B31" s="1060"/>
      <c r="C31" s="723"/>
      <c r="D31" s="723"/>
      <c r="E31" s="723"/>
      <c r="F31" s="721" t="s">
        <v>141</v>
      </c>
      <c r="G31" s="1253" t="s">
        <v>412</v>
      </c>
      <c r="H31" s="1253"/>
      <c r="I31" s="1253"/>
      <c r="J31" s="1253"/>
      <c r="K31" s="1253"/>
      <c r="L31" s="1254"/>
      <c r="M31" s="80" t="s">
        <v>818</v>
      </c>
      <c r="N31" s="7"/>
      <c r="O31" s="128" t="s">
        <v>258</v>
      </c>
      <c r="P31" s="282">
        <v>34</v>
      </c>
      <c r="Q31" s="953" t="str">
        <f t="shared" si="0"/>
        <v>未入力あり</v>
      </c>
      <c r="R31" s="282"/>
      <c r="S31" s="283" t="str">
        <f t="shared" si="1"/>
        <v/>
      </c>
      <c r="T31" s="168"/>
      <c r="U31" s="915"/>
      <c r="W31" s="79"/>
      <c r="X31" s="665"/>
    </row>
    <row r="32" spans="1:24" ht="13.15" customHeight="1" thickBot="1" x14ac:dyDescent="0.2">
      <c r="A32" s="946"/>
      <c r="B32" s="1060"/>
      <c r="C32" s="723"/>
      <c r="D32" s="723"/>
      <c r="E32" s="723"/>
      <c r="F32" s="736"/>
      <c r="G32" s="1252" t="s">
        <v>459</v>
      </c>
      <c r="H32" s="1253"/>
      <c r="I32" s="1253"/>
      <c r="J32" s="1253"/>
      <c r="K32" s="1253"/>
      <c r="L32" s="1254"/>
      <c r="M32" s="80" t="s">
        <v>15</v>
      </c>
      <c r="N32" s="8"/>
      <c r="O32" s="151" t="s">
        <v>258</v>
      </c>
      <c r="P32" s="282">
        <v>35</v>
      </c>
      <c r="Q32" s="953" t="str">
        <f t="shared" si="0"/>
        <v>未入力あり</v>
      </c>
      <c r="R32" s="282"/>
      <c r="S32" s="283" t="str">
        <f t="shared" si="1"/>
        <v/>
      </c>
      <c r="T32" s="168"/>
      <c r="U32" s="914"/>
      <c r="W32" s="79"/>
      <c r="X32" s="665"/>
    </row>
    <row r="33" spans="1:25" ht="24" customHeight="1" thickBot="1" x14ac:dyDescent="0.2">
      <c r="A33" s="946"/>
      <c r="B33" s="1060"/>
      <c r="C33" s="723"/>
      <c r="D33" s="723"/>
      <c r="E33" s="723"/>
      <c r="F33" s="716" t="s">
        <v>142</v>
      </c>
      <c r="G33" s="1253" t="s">
        <v>1189</v>
      </c>
      <c r="H33" s="1253"/>
      <c r="I33" s="1253"/>
      <c r="J33" s="1253"/>
      <c r="K33" s="1253"/>
      <c r="L33" s="1254"/>
      <c r="M33" s="80" t="s">
        <v>818</v>
      </c>
      <c r="N33" s="7"/>
      <c r="O33" s="128" t="s">
        <v>258</v>
      </c>
      <c r="P33" s="282">
        <v>36</v>
      </c>
      <c r="Q33" s="953" t="str">
        <f t="shared" si="0"/>
        <v>未入力あり</v>
      </c>
      <c r="R33" s="282"/>
      <c r="S33" s="283" t="str">
        <f t="shared" si="1"/>
        <v/>
      </c>
      <c r="T33" s="168"/>
      <c r="U33" s="914"/>
      <c r="W33" s="79"/>
      <c r="X33" s="665"/>
    </row>
    <row r="34" spans="1:25" ht="13.15" customHeight="1" thickBot="1" x14ac:dyDescent="0.2">
      <c r="A34" s="946"/>
      <c r="B34" s="1060"/>
      <c r="C34" s="723"/>
      <c r="D34" s="723"/>
      <c r="E34" s="724"/>
      <c r="F34" s="733" t="s">
        <v>256</v>
      </c>
      <c r="G34" s="1253" t="s">
        <v>413</v>
      </c>
      <c r="H34" s="1253"/>
      <c r="I34" s="1253"/>
      <c r="J34" s="1253"/>
      <c r="K34" s="1253"/>
      <c r="L34" s="1254"/>
      <c r="M34" s="80" t="s">
        <v>818</v>
      </c>
      <c r="N34" s="7"/>
      <c r="O34" s="128" t="s">
        <v>258</v>
      </c>
      <c r="P34" s="282">
        <v>37</v>
      </c>
      <c r="Q34" s="953" t="str">
        <f t="shared" si="0"/>
        <v>未入力あり</v>
      </c>
      <c r="R34" s="282"/>
      <c r="S34" s="283" t="str">
        <f t="shared" si="1"/>
        <v/>
      </c>
      <c r="T34" s="168"/>
      <c r="U34" s="914"/>
      <c r="V34" s="359"/>
      <c r="W34" s="359"/>
      <c r="X34" s="665"/>
      <c r="Y34" s="359"/>
    </row>
    <row r="35" spans="1:25" ht="18.75" customHeight="1" thickBot="1" x14ac:dyDescent="0.2">
      <c r="A35" s="946"/>
      <c r="B35" s="1060"/>
      <c r="C35" s="723"/>
      <c r="D35" s="723"/>
      <c r="E35" s="720" t="s">
        <v>39</v>
      </c>
      <c r="F35" s="1253" t="s">
        <v>414</v>
      </c>
      <c r="G35" s="1253"/>
      <c r="H35" s="1253"/>
      <c r="I35" s="1253"/>
      <c r="J35" s="1253"/>
      <c r="K35" s="1253"/>
      <c r="L35" s="1254"/>
      <c r="M35" s="80" t="s">
        <v>818</v>
      </c>
      <c r="N35" s="7"/>
      <c r="O35" s="128" t="s">
        <v>258</v>
      </c>
      <c r="P35" s="282">
        <v>38</v>
      </c>
      <c r="Q35" s="953" t="str">
        <f t="shared" si="0"/>
        <v>未入力あり</v>
      </c>
      <c r="R35" s="282"/>
      <c r="S35" s="283" t="str">
        <f t="shared" si="1"/>
        <v/>
      </c>
      <c r="T35" s="168"/>
      <c r="U35" s="914"/>
      <c r="V35" s="682"/>
      <c r="W35" s="682"/>
      <c r="X35" s="682"/>
      <c r="Y35" s="682"/>
    </row>
    <row r="36" spans="1:25" ht="36" customHeight="1" thickBot="1" x14ac:dyDescent="0.2">
      <c r="A36" s="946"/>
      <c r="B36" s="1060"/>
      <c r="C36" s="723"/>
      <c r="D36" s="723"/>
      <c r="E36" s="715" t="s">
        <v>40</v>
      </c>
      <c r="F36" s="1253" t="s">
        <v>768</v>
      </c>
      <c r="G36" s="1253"/>
      <c r="H36" s="1253"/>
      <c r="I36" s="1253"/>
      <c r="J36" s="1253"/>
      <c r="K36" s="1253"/>
      <c r="L36" s="1254"/>
      <c r="M36" s="104" t="s">
        <v>818</v>
      </c>
      <c r="N36" s="8"/>
      <c r="O36" s="151" t="s">
        <v>257</v>
      </c>
      <c r="P36" s="282">
        <v>44</v>
      </c>
      <c r="Q36" s="953" t="str">
        <f t="shared" si="0"/>
        <v>未入力あり</v>
      </c>
      <c r="R36" s="282"/>
      <c r="S36" s="283" t="str">
        <f t="shared" si="1"/>
        <v/>
      </c>
      <c r="T36" s="168"/>
      <c r="U36" s="914"/>
      <c r="V36" s="682"/>
      <c r="W36" s="682"/>
      <c r="X36" s="682"/>
      <c r="Y36" s="682"/>
    </row>
    <row r="37" spans="1:25" ht="24" customHeight="1" thickBot="1" x14ac:dyDescent="0.2">
      <c r="A37" s="946"/>
      <c r="B37" s="1060"/>
      <c r="C37" s="723"/>
      <c r="D37" s="723"/>
      <c r="E37" s="715" t="s">
        <v>41</v>
      </c>
      <c r="F37" s="1253" t="s">
        <v>415</v>
      </c>
      <c r="G37" s="1253"/>
      <c r="H37" s="1253"/>
      <c r="I37" s="1253"/>
      <c r="J37" s="1253"/>
      <c r="K37" s="1253"/>
      <c r="L37" s="1254"/>
      <c r="M37" s="104" t="s">
        <v>818</v>
      </c>
      <c r="N37" s="8"/>
      <c r="O37" s="151" t="s">
        <v>257</v>
      </c>
      <c r="P37" s="282">
        <v>45</v>
      </c>
      <c r="Q37" s="953" t="str">
        <f t="shared" si="0"/>
        <v>未入力あり</v>
      </c>
      <c r="R37" s="282"/>
      <c r="S37" s="283" t="str">
        <f t="shared" si="1"/>
        <v/>
      </c>
      <c r="T37" s="168"/>
      <c r="U37" s="914"/>
      <c r="W37" s="79"/>
      <c r="X37" s="665"/>
    </row>
    <row r="38" spans="1:25" ht="24" customHeight="1" thickBot="1" x14ac:dyDescent="0.2">
      <c r="A38" s="946"/>
      <c r="B38" s="1060"/>
      <c r="C38" s="723"/>
      <c r="D38" s="723"/>
      <c r="E38" s="715" t="s">
        <v>42</v>
      </c>
      <c r="F38" s="1253" t="s">
        <v>416</v>
      </c>
      <c r="G38" s="1253"/>
      <c r="H38" s="1253"/>
      <c r="I38" s="1253"/>
      <c r="J38" s="1253"/>
      <c r="K38" s="1253"/>
      <c r="L38" s="1254"/>
      <c r="M38" s="104" t="s">
        <v>818</v>
      </c>
      <c r="N38" s="8"/>
      <c r="O38" s="151" t="s">
        <v>257</v>
      </c>
      <c r="P38" s="282">
        <v>46</v>
      </c>
      <c r="Q38" s="953" t="str">
        <f t="shared" si="0"/>
        <v>未入力あり</v>
      </c>
      <c r="R38" s="282"/>
      <c r="S38" s="283" t="str">
        <f t="shared" si="1"/>
        <v/>
      </c>
      <c r="T38" s="168"/>
      <c r="U38" s="914"/>
      <c r="W38" s="79"/>
      <c r="X38" s="665"/>
    </row>
    <row r="39" spans="1:25" ht="23.25" customHeight="1" thickBot="1" x14ac:dyDescent="0.2">
      <c r="A39" s="946"/>
      <c r="B39" s="1060"/>
      <c r="C39" s="723"/>
      <c r="D39" s="1060"/>
      <c r="E39" s="730" t="s">
        <v>76</v>
      </c>
      <c r="F39" s="1250" t="s">
        <v>744</v>
      </c>
      <c r="G39" s="1250"/>
      <c r="H39" s="1250"/>
      <c r="I39" s="1250"/>
      <c r="J39" s="1250"/>
      <c r="K39" s="1250"/>
      <c r="L39" s="1251"/>
      <c r="M39" s="104" t="s">
        <v>31</v>
      </c>
      <c r="N39" s="7"/>
      <c r="O39" s="128" t="s">
        <v>257</v>
      </c>
      <c r="P39" s="282">
        <v>47</v>
      </c>
      <c r="Q39" s="953" t="str">
        <f t="shared" si="0"/>
        <v>未入力あり</v>
      </c>
      <c r="R39" s="282"/>
      <c r="S39" s="283" t="str">
        <f t="shared" si="1"/>
        <v/>
      </c>
      <c r="T39" s="168"/>
      <c r="U39" s="914"/>
      <c r="W39" s="79"/>
      <c r="X39" s="665"/>
    </row>
    <row r="40" spans="1:25" ht="11.25" customHeight="1" thickBot="1" x14ac:dyDescent="0.2">
      <c r="A40" s="946"/>
      <c r="B40" s="1060"/>
      <c r="C40" s="723"/>
      <c r="D40" s="1060"/>
      <c r="E40" s="762"/>
      <c r="F40" s="1074"/>
      <c r="G40" s="1252" t="s">
        <v>417</v>
      </c>
      <c r="H40" s="1253"/>
      <c r="I40" s="1253"/>
      <c r="J40" s="1253"/>
      <c r="K40" s="1253"/>
      <c r="L40" s="1254"/>
      <c r="M40" s="805" t="s">
        <v>818</v>
      </c>
      <c r="N40" s="9"/>
      <c r="O40" s="128" t="s">
        <v>741</v>
      </c>
      <c r="P40" s="282">
        <v>48</v>
      </c>
      <c r="Q40" s="953" t="str">
        <f t="shared" si="0"/>
        <v>未入力あり</v>
      </c>
      <c r="R40" s="282"/>
      <c r="S40" s="283" t="str">
        <f t="shared" si="1"/>
        <v/>
      </c>
      <c r="T40" s="168"/>
      <c r="U40" s="914"/>
      <c r="W40" s="79"/>
      <c r="X40" s="665"/>
    </row>
    <row r="41" spans="1:25" ht="11.25" customHeight="1" thickBot="1" x14ac:dyDescent="0.2">
      <c r="A41" s="946"/>
      <c r="B41" s="1060"/>
      <c r="C41" s="723"/>
      <c r="D41" s="736"/>
      <c r="E41" s="762"/>
      <c r="F41" s="1074"/>
      <c r="G41" s="1252" t="s">
        <v>418</v>
      </c>
      <c r="H41" s="1253"/>
      <c r="I41" s="1253"/>
      <c r="J41" s="1253"/>
      <c r="K41" s="1253"/>
      <c r="L41" s="1254"/>
      <c r="M41" s="805" t="s">
        <v>818</v>
      </c>
      <c r="N41" s="7"/>
      <c r="O41" s="128" t="s">
        <v>741</v>
      </c>
      <c r="P41" s="282">
        <v>49</v>
      </c>
      <c r="Q41" s="953" t="str">
        <f t="shared" si="0"/>
        <v>未入力あり</v>
      </c>
      <c r="R41" s="282"/>
      <c r="S41" s="283" t="str">
        <f t="shared" si="1"/>
        <v/>
      </c>
      <c r="T41" s="168"/>
      <c r="U41" s="914"/>
      <c r="W41" s="79"/>
      <c r="X41" s="665"/>
    </row>
    <row r="42" spans="1:25" ht="30" customHeight="1" thickBot="1" x14ac:dyDescent="0.2">
      <c r="A42" s="946"/>
      <c r="B42" s="1060"/>
      <c r="C42" s="723"/>
      <c r="D42" s="731" t="s">
        <v>117</v>
      </c>
      <c r="E42" s="770"/>
      <c r="F42" s="731"/>
      <c r="G42" s="764"/>
      <c r="H42" s="765"/>
      <c r="I42" s="765"/>
      <c r="J42" s="765"/>
      <c r="K42" s="765"/>
      <c r="L42" s="765"/>
      <c r="M42" s="766"/>
      <c r="N42" s="767" t="s">
        <v>33</v>
      </c>
      <c r="O42" s="768" t="s">
        <v>33</v>
      </c>
      <c r="P42" s="282">
        <v>50</v>
      </c>
      <c r="Q42" s="953"/>
      <c r="R42" s="282"/>
      <c r="S42" s="283"/>
      <c r="T42" s="168"/>
      <c r="U42" s="914"/>
      <c r="W42" s="79"/>
      <c r="X42" s="665"/>
    </row>
    <row r="43" spans="1:25" ht="13.5" customHeight="1" thickBot="1" x14ac:dyDescent="0.2">
      <c r="A43" s="946"/>
      <c r="B43" s="1060"/>
      <c r="C43" s="723"/>
      <c r="D43" s="723"/>
      <c r="E43" s="720" t="s">
        <v>18</v>
      </c>
      <c r="F43" s="1250" t="s">
        <v>460</v>
      </c>
      <c r="G43" s="1250"/>
      <c r="H43" s="1250"/>
      <c r="I43" s="1250"/>
      <c r="J43" s="1250"/>
      <c r="K43" s="1250"/>
      <c r="L43" s="1251"/>
      <c r="M43" s="80" t="s">
        <v>818</v>
      </c>
      <c r="N43" s="8"/>
      <c r="O43" s="128" t="s">
        <v>257</v>
      </c>
      <c r="P43" s="282">
        <v>51</v>
      </c>
      <c r="Q43" s="953" t="str">
        <f t="shared" si="0"/>
        <v>未入力あり</v>
      </c>
      <c r="R43" s="282"/>
      <c r="S43" s="283" t="str">
        <f t="shared" si="1"/>
        <v/>
      </c>
      <c r="T43" s="168"/>
      <c r="U43" s="914"/>
      <c r="W43" s="79"/>
      <c r="X43" s="665"/>
    </row>
    <row r="44" spans="1:25" ht="13.5" customHeight="1" thickBot="1" x14ac:dyDescent="0.2">
      <c r="A44" s="946"/>
      <c r="B44" s="1060"/>
      <c r="C44" s="723"/>
      <c r="D44" s="723"/>
      <c r="E44" s="726"/>
      <c r="F44" s="1075"/>
      <c r="G44" s="1252" t="s">
        <v>419</v>
      </c>
      <c r="H44" s="1253"/>
      <c r="I44" s="1253"/>
      <c r="J44" s="1253"/>
      <c r="K44" s="1253"/>
      <c r="L44" s="1254"/>
      <c r="M44" s="80" t="s">
        <v>17</v>
      </c>
      <c r="N44" s="7"/>
      <c r="O44" s="128" t="s">
        <v>257</v>
      </c>
      <c r="P44" s="282">
        <v>52</v>
      </c>
      <c r="Q44" s="953" t="str">
        <f t="shared" si="0"/>
        <v>未入力あり</v>
      </c>
      <c r="R44" s="282"/>
      <c r="S44" s="283" t="str">
        <f t="shared" si="1"/>
        <v/>
      </c>
      <c r="T44" s="168"/>
      <c r="U44" s="914"/>
      <c r="W44" s="79"/>
      <c r="X44" s="665"/>
    </row>
    <row r="45" spans="1:25" ht="13.5" customHeight="1" thickBot="1" x14ac:dyDescent="0.2">
      <c r="A45" s="946"/>
      <c r="B45" s="1060"/>
      <c r="C45" s="723"/>
      <c r="D45" s="723"/>
      <c r="E45" s="726"/>
      <c r="F45" s="1075"/>
      <c r="G45" s="1252" t="s">
        <v>26</v>
      </c>
      <c r="H45" s="1253"/>
      <c r="I45" s="1253"/>
      <c r="J45" s="1253"/>
      <c r="K45" s="1253"/>
      <c r="L45" s="1254"/>
      <c r="M45" s="80" t="s">
        <v>17</v>
      </c>
      <c r="N45" s="7"/>
      <c r="O45" s="128" t="s">
        <v>257</v>
      </c>
      <c r="P45" s="282">
        <v>53</v>
      </c>
      <c r="Q45" s="953" t="str">
        <f t="shared" si="0"/>
        <v>未入力あり</v>
      </c>
      <c r="R45" s="282"/>
      <c r="S45" s="283" t="str">
        <f t="shared" si="1"/>
        <v/>
      </c>
      <c r="T45" s="168"/>
      <c r="U45" s="914"/>
      <c r="W45" s="79"/>
      <c r="X45" s="665"/>
    </row>
    <row r="46" spans="1:25" ht="13.5" customHeight="1" thickBot="1" x14ac:dyDescent="0.2">
      <c r="A46" s="946"/>
      <c r="B46" s="1060"/>
      <c r="C46" s="723"/>
      <c r="D46" s="723"/>
      <c r="E46" s="733"/>
      <c r="F46" s="1075"/>
      <c r="G46" s="1252" t="s">
        <v>690</v>
      </c>
      <c r="H46" s="1253"/>
      <c r="I46" s="1253"/>
      <c r="J46" s="1253"/>
      <c r="K46" s="1253"/>
      <c r="L46" s="1254"/>
      <c r="M46" s="80" t="s">
        <v>17</v>
      </c>
      <c r="N46" s="1258"/>
      <c r="O46" s="1259"/>
      <c r="P46" s="282">
        <v>54</v>
      </c>
      <c r="Q46" s="953" t="str">
        <f t="shared" si="0"/>
        <v>未入力あり</v>
      </c>
      <c r="R46" s="282"/>
      <c r="S46" s="283" t="str">
        <f t="shared" si="1"/>
        <v/>
      </c>
      <c r="T46" s="168"/>
      <c r="U46" s="914"/>
      <c r="W46" s="79"/>
    </row>
    <row r="47" spans="1:25" ht="30" customHeight="1" thickBot="1" x14ac:dyDescent="0.2">
      <c r="A47" s="946"/>
      <c r="B47" s="1060"/>
      <c r="C47" s="723"/>
      <c r="D47" s="723"/>
      <c r="E47" s="715" t="s">
        <v>167</v>
      </c>
      <c r="F47" s="1253" t="s">
        <v>94</v>
      </c>
      <c r="G47" s="1253"/>
      <c r="H47" s="1253"/>
      <c r="I47" s="1253"/>
      <c r="J47" s="1253"/>
      <c r="K47" s="1253"/>
      <c r="L47" s="1254"/>
      <c r="M47" s="80" t="s">
        <v>15</v>
      </c>
      <c r="N47" s="7"/>
      <c r="O47" s="128" t="s">
        <v>257</v>
      </c>
      <c r="P47" s="282">
        <v>55</v>
      </c>
      <c r="Q47" s="953" t="str">
        <f t="shared" si="0"/>
        <v>未入力あり</v>
      </c>
      <c r="R47" s="282"/>
      <c r="S47" s="283" t="str">
        <f t="shared" si="1"/>
        <v/>
      </c>
      <c r="T47" s="168"/>
      <c r="U47" s="914"/>
      <c r="W47" s="79"/>
    </row>
    <row r="48" spans="1:25" ht="13.5" customHeight="1" thickBot="1" x14ac:dyDescent="0.2">
      <c r="A48" s="946"/>
      <c r="B48" s="1060"/>
      <c r="C48" s="723"/>
      <c r="D48" s="769" t="s">
        <v>139</v>
      </c>
      <c r="E48" s="770"/>
      <c r="F48" s="731"/>
      <c r="G48" s="764"/>
      <c r="H48" s="144"/>
      <c r="I48" s="144"/>
      <c r="J48" s="144"/>
      <c r="K48" s="144"/>
      <c r="L48" s="144"/>
      <c r="M48" s="87"/>
      <c r="N48" s="702"/>
      <c r="O48" s="89" t="s">
        <v>33</v>
      </c>
      <c r="P48" s="282">
        <v>56</v>
      </c>
      <c r="Q48" s="953"/>
      <c r="R48" s="282"/>
      <c r="S48" s="283"/>
      <c r="T48" s="168"/>
      <c r="U48" s="914"/>
      <c r="W48" s="79"/>
    </row>
    <row r="49" spans="1:23" ht="10.15" customHeight="1" thickBot="1" x14ac:dyDescent="0.2">
      <c r="A49" s="946"/>
      <c r="B49" s="1060"/>
      <c r="C49" s="723"/>
      <c r="D49" s="723"/>
      <c r="E49" s="720" t="s">
        <v>18</v>
      </c>
      <c r="F49" s="1250" t="s">
        <v>30</v>
      </c>
      <c r="G49" s="1250"/>
      <c r="H49" s="1250"/>
      <c r="I49" s="1250"/>
      <c r="J49" s="1250"/>
      <c r="K49" s="1250"/>
      <c r="L49" s="1251"/>
      <c r="M49" s="80" t="s">
        <v>818</v>
      </c>
      <c r="N49" s="7"/>
      <c r="O49" s="128" t="s">
        <v>257</v>
      </c>
      <c r="P49" s="282">
        <v>57</v>
      </c>
      <c r="Q49" s="953" t="str">
        <f t="shared" si="0"/>
        <v>未入力あり</v>
      </c>
      <c r="R49" s="282"/>
      <c r="S49" s="283" t="str">
        <f t="shared" si="1"/>
        <v/>
      </c>
      <c r="T49" s="168"/>
      <c r="U49" s="914"/>
      <c r="W49" s="79"/>
    </row>
    <row r="50" spans="1:23" ht="22.9" customHeight="1" thickBot="1" x14ac:dyDescent="0.2">
      <c r="A50" s="946"/>
      <c r="B50" s="1060"/>
      <c r="C50" s="723"/>
      <c r="D50" s="723"/>
      <c r="E50" s="724"/>
      <c r="F50" s="1076"/>
      <c r="G50" s="1252" t="s">
        <v>421</v>
      </c>
      <c r="H50" s="1253"/>
      <c r="I50" s="1253"/>
      <c r="J50" s="1253"/>
      <c r="K50" s="1253"/>
      <c r="L50" s="1254"/>
      <c r="M50" s="80" t="s">
        <v>17</v>
      </c>
      <c r="N50" s="7"/>
      <c r="O50" s="128" t="s">
        <v>257</v>
      </c>
      <c r="P50" s="282">
        <v>58</v>
      </c>
      <c r="Q50" s="953" t="str">
        <f t="shared" si="0"/>
        <v>未入力あり</v>
      </c>
      <c r="R50" s="282"/>
      <c r="S50" s="283" t="str">
        <f t="shared" si="1"/>
        <v/>
      </c>
      <c r="T50" s="168"/>
      <c r="U50" s="914"/>
      <c r="W50" s="79"/>
    </row>
    <row r="51" spans="1:23" ht="21.6" customHeight="1" thickBot="1" x14ac:dyDescent="0.2">
      <c r="A51" s="946"/>
      <c r="B51" s="1060"/>
      <c r="C51" s="723"/>
      <c r="D51" s="723"/>
      <c r="E51" s="720" t="s">
        <v>167</v>
      </c>
      <c r="F51" s="1250" t="s">
        <v>420</v>
      </c>
      <c r="G51" s="1250"/>
      <c r="H51" s="1250"/>
      <c r="I51" s="1250"/>
      <c r="J51" s="1250"/>
      <c r="K51" s="1250"/>
      <c r="L51" s="1251"/>
      <c r="M51" s="80" t="s">
        <v>818</v>
      </c>
      <c r="N51" s="7"/>
      <c r="O51" s="128" t="s">
        <v>257</v>
      </c>
      <c r="P51" s="282">
        <v>59</v>
      </c>
      <c r="Q51" s="953" t="str">
        <f t="shared" si="0"/>
        <v>未入力あり</v>
      </c>
      <c r="R51" s="282"/>
      <c r="S51" s="283" t="str">
        <f t="shared" si="1"/>
        <v/>
      </c>
      <c r="T51" s="168"/>
      <c r="U51" s="914"/>
      <c r="W51" s="79"/>
    </row>
    <row r="52" spans="1:23" ht="20.45" customHeight="1" thickBot="1" x14ac:dyDescent="0.2">
      <c r="A52" s="946"/>
      <c r="B52" s="1060"/>
      <c r="C52" s="723"/>
      <c r="D52" s="723"/>
      <c r="E52" s="762"/>
      <c r="F52" s="1077"/>
      <c r="G52" s="1252" t="s">
        <v>914</v>
      </c>
      <c r="H52" s="1253"/>
      <c r="I52" s="1253"/>
      <c r="J52" s="1253"/>
      <c r="K52" s="1253"/>
      <c r="L52" s="1254"/>
      <c r="M52" s="80" t="s">
        <v>17</v>
      </c>
      <c r="N52" s="7"/>
      <c r="O52" s="128" t="s">
        <v>257</v>
      </c>
      <c r="P52" s="282">
        <v>60</v>
      </c>
      <c r="Q52" s="953" t="str">
        <f t="shared" si="0"/>
        <v>未入力あり</v>
      </c>
      <c r="R52" s="282"/>
      <c r="S52" s="283" t="str">
        <f t="shared" si="1"/>
        <v/>
      </c>
      <c r="T52" s="168"/>
      <c r="U52" s="914"/>
      <c r="W52" s="79"/>
    </row>
    <row r="53" spans="1:23" ht="17.25" customHeight="1" thickBot="1" x14ac:dyDescent="0.2">
      <c r="A53" s="946"/>
      <c r="B53" s="1060"/>
      <c r="C53" s="723"/>
      <c r="D53" s="723"/>
      <c r="E53" s="724"/>
      <c r="F53" s="1076"/>
      <c r="G53" s="1252" t="s">
        <v>915</v>
      </c>
      <c r="H53" s="1253"/>
      <c r="I53" s="1253"/>
      <c r="J53" s="1253"/>
      <c r="K53" s="1253"/>
      <c r="L53" s="1254"/>
      <c r="M53" s="80" t="s">
        <v>17</v>
      </c>
      <c r="N53" s="7"/>
      <c r="O53" s="128" t="s">
        <v>257</v>
      </c>
      <c r="P53" s="282">
        <v>61</v>
      </c>
      <c r="Q53" s="953" t="str">
        <f t="shared" si="0"/>
        <v>未入力あり</v>
      </c>
      <c r="R53" s="282"/>
      <c r="S53" s="283" t="str">
        <f t="shared" si="1"/>
        <v/>
      </c>
      <c r="T53" s="168"/>
      <c r="U53" s="914"/>
      <c r="W53" s="79"/>
    </row>
    <row r="54" spans="1:23" ht="13.5" customHeight="1" thickBot="1" x14ac:dyDescent="0.2">
      <c r="A54" s="946"/>
      <c r="B54" s="1060"/>
      <c r="C54" s="723"/>
      <c r="D54" s="723"/>
      <c r="E54" s="771" t="s">
        <v>75</v>
      </c>
      <c r="F54" s="1250" t="s">
        <v>736</v>
      </c>
      <c r="G54" s="1250"/>
      <c r="H54" s="1250"/>
      <c r="I54" s="1250"/>
      <c r="J54" s="1250"/>
      <c r="K54" s="1250"/>
      <c r="L54" s="1251"/>
      <c r="M54" s="80" t="s">
        <v>818</v>
      </c>
      <c r="N54" s="7"/>
      <c r="O54" s="128" t="s">
        <v>257</v>
      </c>
      <c r="P54" s="282">
        <v>62</v>
      </c>
      <c r="Q54" s="953" t="str">
        <f t="shared" si="0"/>
        <v>未入力あり</v>
      </c>
      <c r="R54" s="282"/>
      <c r="S54" s="283" t="str">
        <f t="shared" si="1"/>
        <v/>
      </c>
      <c r="T54" s="168"/>
      <c r="U54" s="914"/>
      <c r="W54" s="79"/>
    </row>
    <row r="55" spans="1:23" ht="19.5" customHeight="1" thickBot="1" x14ac:dyDescent="0.2">
      <c r="A55" s="946"/>
      <c r="B55" s="1060"/>
      <c r="C55" s="723"/>
      <c r="D55" s="723"/>
      <c r="E55" s="772"/>
      <c r="F55" s="1074"/>
      <c r="G55" s="1252" t="s">
        <v>759</v>
      </c>
      <c r="H55" s="1253"/>
      <c r="I55" s="1253"/>
      <c r="J55" s="1253"/>
      <c r="K55" s="1253"/>
      <c r="L55" s="1254"/>
      <c r="M55" s="80" t="s">
        <v>17</v>
      </c>
      <c r="N55" s="112"/>
      <c r="O55" s="92" t="s">
        <v>760</v>
      </c>
      <c r="P55" s="282">
        <v>63</v>
      </c>
      <c r="Q55" s="953" t="str">
        <f t="shared" si="0"/>
        <v>未入力あり</v>
      </c>
      <c r="R55" s="282"/>
      <c r="S55" s="283" t="str">
        <f t="shared" si="1"/>
        <v/>
      </c>
      <c r="T55" s="168"/>
      <c r="U55" s="914"/>
      <c r="W55" s="79"/>
    </row>
    <row r="56" spans="1:23" ht="25.5" customHeight="1" thickBot="1" x14ac:dyDescent="0.2">
      <c r="A56" s="946"/>
      <c r="B56" s="1060"/>
      <c r="C56" s="723"/>
      <c r="D56" s="723"/>
      <c r="E56" s="772"/>
      <c r="F56" s="1074"/>
      <c r="G56" s="1252" t="s">
        <v>690</v>
      </c>
      <c r="H56" s="1253"/>
      <c r="I56" s="1253"/>
      <c r="J56" s="1253"/>
      <c r="K56" s="1253"/>
      <c r="L56" s="1254"/>
      <c r="M56" s="80" t="s">
        <v>17</v>
      </c>
      <c r="N56" s="1258"/>
      <c r="O56" s="1259"/>
      <c r="P56" s="282">
        <v>64</v>
      </c>
      <c r="Q56" s="953" t="str">
        <f t="shared" si="0"/>
        <v>未入力あり</v>
      </c>
      <c r="R56" s="282"/>
      <c r="S56" s="283" t="str">
        <f t="shared" si="1"/>
        <v/>
      </c>
      <c r="T56" s="168"/>
      <c r="U56" s="914"/>
      <c r="W56" s="79"/>
    </row>
    <row r="57" spans="1:23" ht="25.5" customHeight="1" thickBot="1" x14ac:dyDescent="0.2">
      <c r="A57" s="946"/>
      <c r="B57" s="1060"/>
      <c r="C57" s="723"/>
      <c r="D57" s="723"/>
      <c r="E57" s="772"/>
      <c r="F57" s="1074"/>
      <c r="G57" s="1252" t="s">
        <v>916</v>
      </c>
      <c r="H57" s="1253"/>
      <c r="I57" s="1253"/>
      <c r="J57" s="1253"/>
      <c r="K57" s="1253"/>
      <c r="L57" s="1254"/>
      <c r="M57" s="80" t="s">
        <v>17</v>
      </c>
      <c r="N57" s="1258" t="s">
        <v>917</v>
      </c>
      <c r="O57" s="1259"/>
      <c r="P57" s="282">
        <v>65</v>
      </c>
      <c r="Q57" s="953" t="str">
        <f t="shared" si="0"/>
        <v>✔</v>
      </c>
      <c r="R57" s="282"/>
      <c r="S57" s="283"/>
      <c r="T57" s="168"/>
      <c r="U57" s="914"/>
      <c r="W57" s="79"/>
    </row>
    <row r="58" spans="1:23" ht="25.5" customHeight="1" thickBot="1" x14ac:dyDescent="0.2">
      <c r="A58" s="946"/>
      <c r="B58" s="1060"/>
      <c r="C58" s="723"/>
      <c r="D58" s="723"/>
      <c r="E58" s="773"/>
      <c r="F58" s="1076"/>
      <c r="G58" s="1252" t="s">
        <v>798</v>
      </c>
      <c r="H58" s="1253"/>
      <c r="I58" s="1253"/>
      <c r="J58" s="1253"/>
      <c r="K58" s="1253"/>
      <c r="L58" s="1254"/>
      <c r="M58" s="104" t="s">
        <v>15</v>
      </c>
      <c r="N58" s="7"/>
      <c r="O58" s="292" t="s">
        <v>741</v>
      </c>
      <c r="P58" s="282">
        <v>66</v>
      </c>
      <c r="Q58" s="953" t="str">
        <f t="shared" si="0"/>
        <v>未入力あり</v>
      </c>
      <c r="R58" s="282"/>
      <c r="S58" s="283" t="str">
        <f t="shared" si="1"/>
        <v/>
      </c>
      <c r="T58" s="168"/>
      <c r="U58" s="914"/>
      <c r="W58" s="79"/>
    </row>
    <row r="59" spans="1:23" ht="24.75" customHeight="1" thickBot="1" x14ac:dyDescent="0.2">
      <c r="A59" s="946"/>
      <c r="B59" s="1060"/>
      <c r="C59" s="723"/>
      <c r="D59" s="723"/>
      <c r="E59" s="720" t="s">
        <v>21</v>
      </c>
      <c r="F59" s="1250" t="s">
        <v>422</v>
      </c>
      <c r="G59" s="1250"/>
      <c r="H59" s="1250"/>
      <c r="I59" s="1250"/>
      <c r="J59" s="1250"/>
      <c r="K59" s="1250"/>
      <c r="L59" s="1251"/>
      <c r="M59" s="104" t="s">
        <v>15</v>
      </c>
      <c r="N59" s="7"/>
      <c r="O59" s="150" t="s">
        <v>258</v>
      </c>
      <c r="P59" s="282">
        <v>67</v>
      </c>
      <c r="Q59" s="953" t="str">
        <f t="shared" si="0"/>
        <v>未入力あり</v>
      </c>
      <c r="R59" s="282"/>
      <c r="S59" s="283" t="str">
        <f t="shared" si="1"/>
        <v/>
      </c>
      <c r="T59" s="168"/>
      <c r="U59" s="914"/>
      <c r="W59" s="79"/>
    </row>
    <row r="60" spans="1:23" ht="13.5" customHeight="1" thickBot="1" x14ac:dyDescent="0.2">
      <c r="A60" s="946"/>
      <c r="B60" s="1060"/>
      <c r="C60" s="723"/>
      <c r="D60" s="723"/>
      <c r="E60" s="723"/>
      <c r="F60" s="1076"/>
      <c r="G60" s="1252" t="s">
        <v>1130</v>
      </c>
      <c r="H60" s="1253"/>
      <c r="I60" s="1253"/>
      <c r="J60" s="1253"/>
      <c r="K60" s="1253"/>
      <c r="L60" s="1254"/>
      <c r="M60" s="80" t="s">
        <v>17</v>
      </c>
      <c r="N60" s="270"/>
      <c r="O60" s="96" t="s">
        <v>74</v>
      </c>
      <c r="P60" s="282">
        <v>68</v>
      </c>
      <c r="Q60" s="953" t="str">
        <f t="shared" si="0"/>
        <v>未入力あり</v>
      </c>
      <c r="R60" s="282"/>
      <c r="S60" s="283" t="str">
        <f t="shared" si="1"/>
        <v/>
      </c>
      <c r="T60" s="168"/>
      <c r="U60" s="914"/>
      <c r="W60" s="79"/>
    </row>
    <row r="61" spans="1:23" ht="13.5" customHeight="1" thickBot="1" x14ac:dyDescent="0.2">
      <c r="A61" s="946"/>
      <c r="B61" s="1060"/>
      <c r="C61" s="723"/>
      <c r="D61" s="769" t="s">
        <v>695</v>
      </c>
      <c r="E61" s="770"/>
      <c r="F61" s="731"/>
      <c r="G61" s="143"/>
      <c r="H61" s="144"/>
      <c r="I61" s="144"/>
      <c r="J61" s="144"/>
      <c r="K61" s="144"/>
      <c r="L61" s="144"/>
      <c r="M61" s="87"/>
      <c r="N61" s="131" t="s">
        <v>33</v>
      </c>
      <c r="O61" s="89" t="s">
        <v>33</v>
      </c>
      <c r="P61" s="282">
        <v>69</v>
      </c>
      <c r="Q61" s="953"/>
      <c r="R61" s="282"/>
      <c r="S61" s="283"/>
      <c r="T61" s="168"/>
      <c r="U61" s="914"/>
      <c r="W61" s="79"/>
    </row>
    <row r="62" spans="1:23" ht="10.15" customHeight="1" thickBot="1" x14ac:dyDescent="0.2">
      <c r="A62" s="946"/>
      <c r="B62" s="1060"/>
      <c r="C62" s="723"/>
      <c r="D62" s="723"/>
      <c r="E62" s="715" t="s">
        <v>18</v>
      </c>
      <c r="F62" s="1253" t="s">
        <v>696</v>
      </c>
      <c r="G62" s="1253"/>
      <c r="H62" s="1253"/>
      <c r="I62" s="1253"/>
      <c r="J62" s="1253"/>
      <c r="K62" s="1253"/>
      <c r="L62" s="1254"/>
      <c r="M62" s="80" t="s">
        <v>14</v>
      </c>
      <c r="N62" s="7"/>
      <c r="O62" s="128" t="s">
        <v>257</v>
      </c>
      <c r="P62" s="282">
        <v>70</v>
      </c>
      <c r="Q62" s="953" t="str">
        <f t="shared" si="0"/>
        <v>未入力あり</v>
      </c>
      <c r="R62" s="282"/>
      <c r="S62" s="283" t="str">
        <f t="shared" si="1"/>
        <v/>
      </c>
      <c r="T62" s="168"/>
      <c r="U62" s="914"/>
      <c r="W62" s="79"/>
    </row>
    <row r="63" spans="1:23" ht="37.15" customHeight="1" thickBot="1" x14ac:dyDescent="0.2">
      <c r="A63" s="946"/>
      <c r="B63" s="1060"/>
      <c r="C63" s="723"/>
      <c r="D63" s="723"/>
      <c r="E63" s="720" t="s">
        <v>167</v>
      </c>
      <c r="F63" s="1253" t="s">
        <v>697</v>
      </c>
      <c r="G63" s="1253"/>
      <c r="H63" s="1253"/>
      <c r="I63" s="1253"/>
      <c r="J63" s="1253"/>
      <c r="K63" s="1253"/>
      <c r="L63" s="1254"/>
      <c r="M63" s="80" t="s">
        <v>14</v>
      </c>
      <c r="N63" s="7"/>
      <c r="O63" s="128" t="s">
        <v>257</v>
      </c>
      <c r="P63" s="282">
        <v>71</v>
      </c>
      <c r="Q63" s="953" t="str">
        <f t="shared" si="0"/>
        <v>未入力あり</v>
      </c>
      <c r="R63" s="282"/>
      <c r="S63" s="283" t="str">
        <f t="shared" si="1"/>
        <v/>
      </c>
      <c r="T63" s="168"/>
      <c r="U63" s="914"/>
      <c r="W63" s="79"/>
    </row>
    <row r="64" spans="1:23" ht="18.75" customHeight="1" thickBot="1" x14ac:dyDescent="0.2">
      <c r="A64" s="946"/>
      <c r="B64" s="1060"/>
      <c r="C64" s="723"/>
      <c r="D64" s="769" t="s">
        <v>140</v>
      </c>
      <c r="E64" s="770"/>
      <c r="F64" s="731"/>
      <c r="G64" s="764"/>
      <c r="H64" s="765"/>
      <c r="I64" s="144"/>
      <c r="J64" s="144"/>
      <c r="K64" s="144"/>
      <c r="L64" s="144"/>
      <c r="M64" s="87"/>
      <c r="N64" s="131"/>
      <c r="O64" s="89" t="s">
        <v>33</v>
      </c>
      <c r="P64" s="282">
        <v>73</v>
      </c>
      <c r="Q64" s="953"/>
      <c r="R64" s="282"/>
      <c r="S64" s="283"/>
      <c r="T64" s="168"/>
      <c r="U64" s="914"/>
      <c r="W64" s="79"/>
    </row>
    <row r="65" spans="1:23" ht="19.149999999999999" customHeight="1" thickBot="1" x14ac:dyDescent="0.2">
      <c r="A65" s="946"/>
      <c r="B65" s="1060"/>
      <c r="C65" s="723"/>
      <c r="D65" s="723"/>
      <c r="E65" s="715" t="s">
        <v>18</v>
      </c>
      <c r="F65" s="1253" t="s">
        <v>423</v>
      </c>
      <c r="G65" s="1253"/>
      <c r="H65" s="1253"/>
      <c r="I65" s="1253"/>
      <c r="J65" s="1253"/>
      <c r="K65" s="1253"/>
      <c r="L65" s="1254"/>
      <c r="M65" s="91" t="s">
        <v>14</v>
      </c>
      <c r="N65" s="7"/>
      <c r="O65" s="128" t="s">
        <v>257</v>
      </c>
      <c r="P65" s="282">
        <v>74</v>
      </c>
      <c r="Q65" s="953" t="str">
        <f t="shared" si="0"/>
        <v>未入力あり</v>
      </c>
      <c r="R65" s="282"/>
      <c r="S65" s="283" t="str">
        <f t="shared" si="1"/>
        <v/>
      </c>
      <c r="T65" s="168"/>
      <c r="U65" s="914"/>
      <c r="W65" s="79"/>
    </row>
    <row r="66" spans="1:23" ht="18.75" customHeight="1" thickBot="1" x14ac:dyDescent="0.2">
      <c r="A66" s="946"/>
      <c r="B66" s="1060"/>
      <c r="C66" s="723"/>
      <c r="D66" s="723"/>
      <c r="E66" s="715" t="s">
        <v>167</v>
      </c>
      <c r="F66" s="1253" t="s">
        <v>776</v>
      </c>
      <c r="G66" s="1253"/>
      <c r="H66" s="1253"/>
      <c r="I66" s="1253"/>
      <c r="J66" s="1253"/>
      <c r="K66" s="1253"/>
      <c r="L66" s="1254"/>
      <c r="M66" s="95" t="s">
        <v>818</v>
      </c>
      <c r="N66" s="7"/>
      <c r="O66" s="128" t="s">
        <v>257</v>
      </c>
      <c r="P66" s="282">
        <v>75</v>
      </c>
      <c r="Q66" s="953" t="str">
        <f t="shared" si="0"/>
        <v>未入力あり</v>
      </c>
      <c r="R66" s="282"/>
      <c r="S66" s="283" t="str">
        <f t="shared" si="1"/>
        <v/>
      </c>
      <c r="T66" s="168"/>
      <c r="U66" s="914"/>
      <c r="W66" s="79"/>
    </row>
    <row r="67" spans="1:23" ht="18.75" customHeight="1" thickBot="1" x14ac:dyDescent="0.2">
      <c r="A67" s="946"/>
      <c r="B67" s="1060"/>
      <c r="C67" s="723"/>
      <c r="D67" s="723"/>
      <c r="E67" s="730" t="s">
        <v>75</v>
      </c>
      <c r="F67" s="1253" t="s">
        <v>777</v>
      </c>
      <c r="G67" s="1253"/>
      <c r="H67" s="1253"/>
      <c r="I67" s="1253"/>
      <c r="J67" s="1253"/>
      <c r="K67" s="1253"/>
      <c r="L67" s="1253"/>
      <c r="M67" s="105"/>
      <c r="N67" s="93"/>
      <c r="O67" s="294"/>
      <c r="P67" s="282">
        <v>76</v>
      </c>
      <c r="Q67" s="953"/>
      <c r="R67" s="282"/>
      <c r="S67" s="283"/>
      <c r="T67" s="168"/>
      <c r="U67" s="914"/>
      <c r="W67" s="79"/>
    </row>
    <row r="68" spans="1:23" ht="18.75" customHeight="1" thickBot="1" x14ac:dyDescent="0.2">
      <c r="A68" s="946"/>
      <c r="B68" s="1060"/>
      <c r="C68" s="723"/>
      <c r="D68" s="723"/>
      <c r="E68" s="723"/>
      <c r="F68" s="1078" t="s">
        <v>24</v>
      </c>
      <c r="G68" s="1245" t="s">
        <v>800</v>
      </c>
      <c r="H68" s="1245"/>
      <c r="I68" s="1245"/>
      <c r="J68" s="1245"/>
      <c r="K68" s="1245"/>
      <c r="L68" s="1246"/>
      <c r="M68" s="80" t="s">
        <v>818</v>
      </c>
      <c r="N68" s="7"/>
      <c r="O68" s="128" t="s">
        <v>257</v>
      </c>
      <c r="P68" s="282">
        <v>77</v>
      </c>
      <c r="Q68" s="953" t="str">
        <f t="shared" si="0"/>
        <v>未入力あり</v>
      </c>
      <c r="R68" s="282"/>
      <c r="S68" s="283" t="str">
        <f t="shared" si="1"/>
        <v/>
      </c>
      <c r="T68" s="168"/>
      <c r="U68" s="914"/>
      <c r="W68" s="79"/>
    </row>
    <row r="69" spans="1:23" ht="27" customHeight="1" thickBot="1" x14ac:dyDescent="0.2">
      <c r="A69" s="946"/>
      <c r="B69" s="1060"/>
      <c r="C69" s="723"/>
      <c r="D69" s="723"/>
      <c r="E69" s="723"/>
      <c r="F69" s="1078" t="s">
        <v>141</v>
      </c>
      <c r="G69" s="1250" t="s">
        <v>424</v>
      </c>
      <c r="H69" s="1250"/>
      <c r="I69" s="1250"/>
      <c r="J69" s="1250"/>
      <c r="K69" s="1250"/>
      <c r="L69" s="1251"/>
      <c r="M69" s="80" t="s">
        <v>818</v>
      </c>
      <c r="N69" s="7"/>
      <c r="O69" s="128" t="s">
        <v>257</v>
      </c>
      <c r="P69" s="282">
        <v>78</v>
      </c>
      <c r="Q69" s="953" t="str">
        <f t="shared" si="0"/>
        <v>未入力あり</v>
      </c>
      <c r="R69" s="282"/>
      <c r="S69" s="283" t="str">
        <f t="shared" si="1"/>
        <v/>
      </c>
      <c r="T69" s="168"/>
      <c r="U69" s="914"/>
      <c r="W69" s="79"/>
    </row>
    <row r="70" spans="1:23" ht="27" customHeight="1" thickBot="1" x14ac:dyDescent="0.2">
      <c r="A70" s="946"/>
      <c r="B70" s="1060"/>
      <c r="C70" s="723"/>
      <c r="D70" s="723"/>
      <c r="E70" s="723"/>
      <c r="F70" s="1079"/>
      <c r="G70" s="1080"/>
      <c r="H70" s="1244" t="s">
        <v>824</v>
      </c>
      <c r="I70" s="1245"/>
      <c r="J70" s="1245"/>
      <c r="K70" s="1245"/>
      <c r="L70" s="1246"/>
      <c r="M70" s="80" t="s">
        <v>15</v>
      </c>
      <c r="N70" s="7"/>
      <c r="O70" s="128" t="s">
        <v>257</v>
      </c>
      <c r="P70" s="282">
        <v>79</v>
      </c>
      <c r="Q70" s="953" t="str">
        <f t="shared" si="0"/>
        <v>未入力あり</v>
      </c>
      <c r="R70" s="282"/>
      <c r="S70" s="283" t="str">
        <f t="shared" si="1"/>
        <v/>
      </c>
      <c r="T70" s="168"/>
      <c r="U70" s="914"/>
      <c r="W70" s="79"/>
    </row>
    <row r="71" spans="1:23" ht="28.15" customHeight="1" thickBot="1" x14ac:dyDescent="0.2">
      <c r="A71" s="946"/>
      <c r="B71" s="1060"/>
      <c r="C71" s="723"/>
      <c r="D71" s="723"/>
      <c r="E71" s="723"/>
      <c r="F71" s="1078" t="s">
        <v>142</v>
      </c>
      <c r="G71" s="1245" t="s">
        <v>801</v>
      </c>
      <c r="H71" s="1245"/>
      <c r="I71" s="1245"/>
      <c r="J71" s="1245"/>
      <c r="K71" s="1245"/>
      <c r="L71" s="1246"/>
      <c r="M71" s="80" t="s">
        <v>818</v>
      </c>
      <c r="N71" s="7"/>
      <c r="O71" s="128" t="s">
        <v>257</v>
      </c>
      <c r="P71" s="282">
        <v>80</v>
      </c>
      <c r="Q71" s="953" t="str">
        <f t="shared" si="0"/>
        <v>未入力あり</v>
      </c>
      <c r="R71" s="282"/>
      <c r="S71" s="283" t="str">
        <f t="shared" si="1"/>
        <v/>
      </c>
      <c r="T71" s="168"/>
      <c r="U71" s="914"/>
      <c r="W71" s="79"/>
    </row>
    <row r="72" spans="1:23" ht="27" customHeight="1" thickBot="1" x14ac:dyDescent="0.2">
      <c r="A72" s="946"/>
      <c r="B72" s="1060"/>
      <c r="C72" s="723"/>
      <c r="D72" s="723"/>
      <c r="E72" s="723"/>
      <c r="F72" s="1072" t="s">
        <v>256</v>
      </c>
      <c r="G72" s="1253" t="s">
        <v>425</v>
      </c>
      <c r="H72" s="1253"/>
      <c r="I72" s="1253"/>
      <c r="J72" s="1253"/>
      <c r="K72" s="1253"/>
      <c r="L72" s="1254"/>
      <c r="M72" s="80" t="s">
        <v>818</v>
      </c>
      <c r="N72" s="7"/>
      <c r="O72" s="128" t="s">
        <v>257</v>
      </c>
      <c r="P72" s="282">
        <v>81</v>
      </c>
      <c r="Q72" s="953" t="str">
        <f t="shared" si="0"/>
        <v>未入力あり</v>
      </c>
      <c r="R72" s="282"/>
      <c r="S72" s="283" t="str">
        <f t="shared" si="1"/>
        <v/>
      </c>
      <c r="T72" s="168"/>
      <c r="U72" s="914"/>
      <c r="W72" s="79"/>
    </row>
    <row r="73" spans="1:23" ht="26.25" customHeight="1" thickBot="1" x14ac:dyDescent="0.2">
      <c r="A73" s="946"/>
      <c r="B73" s="1060"/>
      <c r="C73" s="723"/>
      <c r="D73" s="723"/>
      <c r="E73" s="723"/>
      <c r="F73" s="1072" t="s">
        <v>427</v>
      </c>
      <c r="G73" s="1253" t="s">
        <v>426</v>
      </c>
      <c r="H73" s="1253"/>
      <c r="I73" s="1253"/>
      <c r="J73" s="1253"/>
      <c r="K73" s="1253"/>
      <c r="L73" s="1254"/>
      <c r="M73" s="80" t="s">
        <v>818</v>
      </c>
      <c r="N73" s="7"/>
      <c r="O73" s="128" t="s">
        <v>257</v>
      </c>
      <c r="P73" s="282">
        <v>82</v>
      </c>
      <c r="Q73" s="953" t="str">
        <f t="shared" si="0"/>
        <v>未入力あり</v>
      </c>
      <c r="R73" s="282"/>
      <c r="S73" s="283" t="str">
        <f t="shared" si="1"/>
        <v/>
      </c>
      <c r="T73" s="168"/>
      <c r="U73" s="914"/>
      <c r="W73" s="79"/>
    </row>
    <row r="74" spans="1:23" ht="28.9" customHeight="1" thickBot="1" x14ac:dyDescent="0.2">
      <c r="A74" s="946"/>
      <c r="B74" s="1060"/>
      <c r="C74" s="723"/>
      <c r="D74" s="723"/>
      <c r="E74" s="721" t="s">
        <v>21</v>
      </c>
      <c r="F74" s="1256" t="s">
        <v>934</v>
      </c>
      <c r="G74" s="1256"/>
      <c r="H74" s="1256"/>
      <c r="I74" s="1256"/>
      <c r="J74" s="1256"/>
      <c r="K74" s="1256"/>
      <c r="L74" s="1257"/>
      <c r="M74" s="104" t="s">
        <v>14</v>
      </c>
      <c r="N74" s="7"/>
      <c r="O74" s="150" t="s">
        <v>258</v>
      </c>
      <c r="P74" s="282">
        <v>83</v>
      </c>
      <c r="Q74" s="953" t="str">
        <f t="shared" si="0"/>
        <v>未入力あり</v>
      </c>
      <c r="R74" s="282"/>
      <c r="S74" s="283" t="str">
        <f t="shared" si="1"/>
        <v/>
      </c>
      <c r="T74" s="168"/>
      <c r="U74" s="914"/>
      <c r="W74" s="79"/>
    </row>
    <row r="75" spans="1:23" ht="24.6" customHeight="1" thickBot="1" x14ac:dyDescent="0.2">
      <c r="A75" s="946"/>
      <c r="B75" s="1060"/>
      <c r="C75" s="723"/>
      <c r="D75" s="723"/>
      <c r="E75" s="726"/>
      <c r="F75" s="1081"/>
      <c r="G75" s="1252" t="s">
        <v>935</v>
      </c>
      <c r="H75" s="1253"/>
      <c r="I75" s="1253"/>
      <c r="J75" s="1253"/>
      <c r="K75" s="1253"/>
      <c r="L75" s="1254"/>
      <c r="M75" s="95" t="s">
        <v>15</v>
      </c>
      <c r="N75" s="7"/>
      <c r="O75" s="150" t="s">
        <v>258</v>
      </c>
      <c r="P75" s="282">
        <v>84</v>
      </c>
      <c r="Q75" s="953" t="str">
        <f t="shared" si="0"/>
        <v>未入力あり</v>
      </c>
      <c r="R75" s="282"/>
      <c r="S75" s="283" t="str">
        <f t="shared" si="1"/>
        <v/>
      </c>
      <c r="T75" s="168"/>
      <c r="U75" s="914"/>
      <c r="W75" s="79"/>
    </row>
    <row r="76" spans="1:23" ht="18.600000000000001" customHeight="1" thickBot="1" x14ac:dyDescent="0.2">
      <c r="A76" s="946"/>
      <c r="B76" s="1060"/>
      <c r="C76" s="723"/>
      <c r="D76" s="723"/>
      <c r="E76" s="723"/>
      <c r="F76" s="1074"/>
      <c r="G76" s="1252" t="s">
        <v>907</v>
      </c>
      <c r="H76" s="1253"/>
      <c r="I76" s="1253"/>
      <c r="J76" s="1253"/>
      <c r="K76" s="1253"/>
      <c r="L76" s="1254"/>
      <c r="M76" s="95" t="s">
        <v>17</v>
      </c>
      <c r="N76" s="938" t="s">
        <v>88</v>
      </c>
      <c r="O76" s="295"/>
      <c r="P76" s="282">
        <v>85</v>
      </c>
      <c r="Q76" s="953"/>
      <c r="R76" s="282"/>
      <c r="S76" s="283"/>
      <c r="T76" s="168"/>
      <c r="U76" s="914"/>
      <c r="W76" s="79"/>
    </row>
    <row r="77" spans="1:23" ht="31.9" customHeight="1" thickBot="1" x14ac:dyDescent="0.2">
      <c r="A77" s="946"/>
      <c r="B77" s="1060"/>
      <c r="C77" s="723"/>
      <c r="D77" s="723"/>
      <c r="E77" s="716" t="s">
        <v>46</v>
      </c>
      <c r="F77" s="1253" t="s">
        <v>428</v>
      </c>
      <c r="G77" s="1253"/>
      <c r="H77" s="1253"/>
      <c r="I77" s="1253"/>
      <c r="J77" s="1253"/>
      <c r="K77" s="1253"/>
      <c r="L77" s="1254"/>
      <c r="M77" s="95" t="s">
        <v>15</v>
      </c>
      <c r="N77" s="7"/>
      <c r="O77" s="128" t="s">
        <v>257</v>
      </c>
      <c r="P77" s="282">
        <v>86</v>
      </c>
      <c r="Q77" s="953" t="str">
        <f t="shared" si="0"/>
        <v>未入力あり</v>
      </c>
      <c r="R77" s="282"/>
      <c r="S77" s="283" t="str">
        <f t="shared" si="1"/>
        <v/>
      </c>
      <c r="T77" s="168"/>
      <c r="U77" s="914"/>
      <c r="W77" s="79"/>
    </row>
    <row r="78" spans="1:23" ht="29.45" customHeight="1" thickBot="1" x14ac:dyDescent="0.2">
      <c r="A78" s="946"/>
      <c r="B78" s="1060"/>
      <c r="C78" s="723"/>
      <c r="D78" s="723"/>
      <c r="E78" s="721" t="s">
        <v>39</v>
      </c>
      <c r="F78" s="1253" t="s">
        <v>510</v>
      </c>
      <c r="G78" s="1253"/>
      <c r="H78" s="1253"/>
      <c r="I78" s="1253"/>
      <c r="J78" s="1253"/>
      <c r="K78" s="1253"/>
      <c r="L78" s="1253"/>
      <c r="M78" s="105"/>
      <c r="N78" s="353"/>
      <c r="O78" s="294"/>
      <c r="P78" s="282">
        <v>87</v>
      </c>
      <c r="Q78" s="953"/>
      <c r="R78" s="282"/>
      <c r="S78" s="283"/>
      <c r="T78" s="168"/>
      <c r="U78" s="914"/>
      <c r="W78" s="79"/>
    </row>
    <row r="79" spans="1:23" ht="21.6" customHeight="1" thickBot="1" x14ac:dyDescent="0.2">
      <c r="A79" s="946"/>
      <c r="B79" s="1060"/>
      <c r="C79" s="723"/>
      <c r="D79" s="723"/>
      <c r="E79" s="1060"/>
      <c r="F79" s="1082" t="s">
        <v>24</v>
      </c>
      <c r="G79" s="1253" t="s">
        <v>282</v>
      </c>
      <c r="H79" s="1253"/>
      <c r="I79" s="1253"/>
      <c r="J79" s="1253"/>
      <c r="K79" s="1253"/>
      <c r="L79" s="1254"/>
      <c r="M79" s="95" t="s">
        <v>15</v>
      </c>
      <c r="N79" s="7"/>
      <c r="O79" s="128" t="s">
        <v>257</v>
      </c>
      <c r="P79" s="282">
        <v>88</v>
      </c>
      <c r="Q79" s="953" t="str">
        <f t="shared" si="0"/>
        <v>未入力あり</v>
      </c>
      <c r="R79" s="282"/>
      <c r="S79" s="283" t="str">
        <f t="shared" si="1"/>
        <v/>
      </c>
      <c r="T79" s="168"/>
      <c r="U79" s="914"/>
      <c r="W79" s="79"/>
    </row>
    <row r="80" spans="1:23" ht="18.75" customHeight="1" thickBot="1" x14ac:dyDescent="0.2">
      <c r="A80" s="946"/>
      <c r="B80" s="1060"/>
      <c r="C80" s="723"/>
      <c r="D80" s="723"/>
      <c r="E80" s="1060"/>
      <c r="F80" s="1082" t="s">
        <v>141</v>
      </c>
      <c r="G80" s="1253" t="s">
        <v>778</v>
      </c>
      <c r="H80" s="1253"/>
      <c r="I80" s="1253"/>
      <c r="J80" s="1253"/>
      <c r="K80" s="1253"/>
      <c r="L80" s="1254"/>
      <c r="M80" s="95" t="s">
        <v>15</v>
      </c>
      <c r="N80" s="7"/>
      <c r="O80" s="128" t="s">
        <v>257</v>
      </c>
      <c r="P80" s="282">
        <v>89</v>
      </c>
      <c r="Q80" s="953" t="str">
        <f t="shared" si="0"/>
        <v>未入力あり</v>
      </c>
      <c r="R80" s="282"/>
      <c r="S80" s="283" t="str">
        <f t="shared" si="1"/>
        <v/>
      </c>
      <c r="T80" s="168"/>
      <c r="U80" s="914"/>
      <c r="W80" s="79"/>
    </row>
    <row r="81" spans="1:23" ht="18.75" customHeight="1" thickBot="1" x14ac:dyDescent="0.2">
      <c r="A81" s="946"/>
      <c r="B81" s="1060"/>
      <c r="C81" s="723"/>
      <c r="D81" s="723"/>
      <c r="E81" s="1060"/>
      <c r="F81" s="1083" t="s">
        <v>142</v>
      </c>
      <c r="G81" s="1253" t="s">
        <v>283</v>
      </c>
      <c r="H81" s="1253"/>
      <c r="I81" s="1253"/>
      <c r="J81" s="1253"/>
      <c r="K81" s="1253"/>
      <c r="L81" s="1254"/>
      <c r="M81" s="153" t="s">
        <v>15</v>
      </c>
      <c r="N81" s="7"/>
      <c r="O81" s="128" t="s">
        <v>257</v>
      </c>
      <c r="P81" s="282">
        <v>90</v>
      </c>
      <c r="Q81" s="953" t="str">
        <f t="shared" si="0"/>
        <v>未入力あり</v>
      </c>
      <c r="R81" s="282"/>
      <c r="S81" s="283" t="str">
        <f t="shared" si="1"/>
        <v/>
      </c>
      <c r="T81" s="168"/>
      <c r="U81" s="914"/>
      <c r="W81" s="79"/>
    </row>
    <row r="82" spans="1:23" ht="24.6" customHeight="1" thickBot="1" x14ac:dyDescent="0.2">
      <c r="A82" s="946"/>
      <c r="B82" s="1060"/>
      <c r="C82" s="723"/>
      <c r="D82" s="723"/>
      <c r="E82" s="721" t="s">
        <v>40</v>
      </c>
      <c r="F82" s="1253" t="s">
        <v>796</v>
      </c>
      <c r="G82" s="1253"/>
      <c r="H82" s="1253"/>
      <c r="I82" s="1253"/>
      <c r="J82" s="1253"/>
      <c r="K82" s="1253"/>
      <c r="L82" s="1254"/>
      <c r="M82" s="95" t="s">
        <v>15</v>
      </c>
      <c r="N82" s="7"/>
      <c r="O82" s="151" t="s">
        <v>257</v>
      </c>
      <c r="P82" s="282">
        <v>91</v>
      </c>
      <c r="Q82" s="953" t="str">
        <f t="shared" si="0"/>
        <v>未入力あり</v>
      </c>
      <c r="R82" s="282"/>
      <c r="S82" s="283" t="str">
        <f t="shared" si="1"/>
        <v/>
      </c>
      <c r="T82" s="168"/>
      <c r="U82" s="914"/>
      <c r="W82" s="79"/>
    </row>
    <row r="83" spans="1:23" ht="18.600000000000001" customHeight="1" thickBot="1" x14ac:dyDescent="0.2">
      <c r="A83" s="946"/>
      <c r="B83" s="1060"/>
      <c r="C83" s="723"/>
      <c r="D83" s="723"/>
      <c r="E83" s="721" t="s">
        <v>41</v>
      </c>
      <c r="F83" s="1245" t="s">
        <v>802</v>
      </c>
      <c r="G83" s="1245"/>
      <c r="H83" s="1245"/>
      <c r="I83" s="1245"/>
      <c r="J83" s="1245"/>
      <c r="K83" s="1245"/>
      <c r="L83" s="1246"/>
      <c r="M83" s="95" t="s">
        <v>14</v>
      </c>
      <c r="N83" s="7"/>
      <c r="O83" s="151" t="s">
        <v>257</v>
      </c>
      <c r="P83" s="282">
        <v>92</v>
      </c>
      <c r="Q83" s="953" t="str">
        <f t="shared" si="0"/>
        <v>未入力あり</v>
      </c>
      <c r="R83" s="282"/>
      <c r="S83" s="283" t="str">
        <f t="shared" si="1"/>
        <v/>
      </c>
      <c r="T83" s="168"/>
      <c r="U83" s="914"/>
      <c r="W83" s="79"/>
    </row>
    <row r="84" spans="1:23" ht="27" customHeight="1" thickBot="1" x14ac:dyDescent="0.2">
      <c r="A84" s="946"/>
      <c r="B84" s="1060"/>
      <c r="C84" s="723"/>
      <c r="D84" s="723"/>
      <c r="E84" s="717" t="s">
        <v>42</v>
      </c>
      <c r="F84" s="1253" t="s">
        <v>284</v>
      </c>
      <c r="G84" s="1253"/>
      <c r="H84" s="1253"/>
      <c r="I84" s="1253"/>
      <c r="J84" s="1253"/>
      <c r="K84" s="1253"/>
      <c r="L84" s="1254"/>
      <c r="M84" s="103" t="s">
        <v>14</v>
      </c>
      <c r="N84" s="7"/>
      <c r="O84" s="151" t="s">
        <v>257</v>
      </c>
      <c r="P84" s="282">
        <v>93</v>
      </c>
      <c r="Q84" s="953" t="str">
        <f t="shared" si="0"/>
        <v>未入力あり</v>
      </c>
      <c r="R84" s="282"/>
      <c r="S84" s="283" t="str">
        <f t="shared" si="1"/>
        <v/>
      </c>
      <c r="T84" s="168"/>
      <c r="U84" s="914"/>
      <c r="W84" s="79"/>
    </row>
    <row r="85" spans="1:23" ht="18.75" customHeight="1" thickBot="1" x14ac:dyDescent="0.2">
      <c r="A85" s="946"/>
      <c r="B85" s="1060"/>
      <c r="C85" s="723"/>
      <c r="D85" s="723"/>
      <c r="E85" s="730" t="s">
        <v>76</v>
      </c>
      <c r="F85" s="1250" t="s">
        <v>429</v>
      </c>
      <c r="G85" s="1250"/>
      <c r="H85" s="1250"/>
      <c r="I85" s="1250"/>
      <c r="J85" s="1250"/>
      <c r="K85" s="1250"/>
      <c r="L85" s="1251"/>
      <c r="M85" s="104" t="s">
        <v>14</v>
      </c>
      <c r="N85" s="7"/>
      <c r="O85" s="151" t="s">
        <v>257</v>
      </c>
      <c r="P85" s="282">
        <v>94</v>
      </c>
      <c r="Q85" s="953" t="str">
        <f t="shared" si="0"/>
        <v>未入力あり</v>
      </c>
      <c r="R85" s="282"/>
      <c r="S85" s="283" t="str">
        <f t="shared" si="1"/>
        <v/>
      </c>
      <c r="T85" s="168"/>
      <c r="U85" s="914"/>
      <c r="W85" s="79"/>
    </row>
    <row r="86" spans="1:23" ht="18.75" customHeight="1" thickBot="1" x14ac:dyDescent="0.2">
      <c r="A86" s="946"/>
      <c r="B86" s="723"/>
      <c r="C86" s="723"/>
      <c r="D86" s="723"/>
      <c r="E86" s="723"/>
      <c r="F86" s="1074"/>
      <c r="G86" s="1252" t="s">
        <v>815</v>
      </c>
      <c r="H86" s="1253"/>
      <c r="I86" s="1253"/>
      <c r="J86" s="1253"/>
      <c r="K86" s="1253"/>
      <c r="L86" s="1254"/>
      <c r="M86" s="80" t="s">
        <v>31</v>
      </c>
      <c r="N86" s="7"/>
      <c r="O86" s="151" t="s">
        <v>257</v>
      </c>
      <c r="P86" s="282">
        <v>95</v>
      </c>
      <c r="Q86" s="953" t="str">
        <f t="shared" ref="Q86:Q135" si="2">IF(N86="","未入力あり","✔")</f>
        <v>未入力あり</v>
      </c>
      <c r="R86" s="282"/>
      <c r="S86" s="283" t="str">
        <f t="shared" ref="S86:S135" si="3">IF(N86="","",IF(N86="はい","○","×"))</f>
        <v/>
      </c>
      <c r="T86" s="168"/>
      <c r="U86" s="914"/>
      <c r="W86" s="79"/>
    </row>
    <row r="87" spans="1:23" ht="12.75" customHeight="1" thickBot="1" x14ac:dyDescent="0.2">
      <c r="A87" s="946"/>
      <c r="B87" s="723"/>
      <c r="C87" s="723"/>
      <c r="D87" s="723"/>
      <c r="E87" s="723"/>
      <c r="F87" s="1074"/>
      <c r="G87" s="1252" t="s">
        <v>908</v>
      </c>
      <c r="H87" s="1253"/>
      <c r="I87" s="1253"/>
      <c r="J87" s="1253"/>
      <c r="K87" s="1253"/>
      <c r="L87" s="1254"/>
      <c r="M87" s="95" t="s">
        <v>17</v>
      </c>
      <c r="N87" s="937" t="s">
        <v>89</v>
      </c>
      <c r="O87" s="295"/>
      <c r="P87" s="282">
        <v>96</v>
      </c>
      <c r="Q87" s="953"/>
      <c r="R87" s="282"/>
      <c r="S87" s="283"/>
      <c r="T87" s="168"/>
      <c r="U87" s="914"/>
      <c r="W87" s="79"/>
    </row>
    <row r="88" spans="1:23" ht="12" customHeight="1" thickBot="1" x14ac:dyDescent="0.2">
      <c r="A88" s="946"/>
      <c r="B88" s="723"/>
      <c r="C88" s="723"/>
      <c r="D88" s="769" t="s">
        <v>430</v>
      </c>
      <c r="E88" s="770"/>
      <c r="F88" s="727"/>
      <c r="G88" s="143"/>
      <c r="H88" s="144"/>
      <c r="I88" s="144"/>
      <c r="J88" s="144"/>
      <c r="K88" s="144"/>
      <c r="L88" s="144"/>
      <c r="M88" s="87"/>
      <c r="N88" s="88"/>
      <c r="O88" s="89" t="s">
        <v>33</v>
      </c>
      <c r="P88" s="282">
        <v>98</v>
      </c>
      <c r="Q88" s="953"/>
      <c r="R88" s="282"/>
      <c r="S88" s="283"/>
      <c r="T88" s="168"/>
      <c r="U88" s="914"/>
      <c r="W88" s="79"/>
    </row>
    <row r="89" spans="1:23" ht="22.9" customHeight="1" thickBot="1" x14ac:dyDescent="0.2">
      <c r="A89" s="946"/>
      <c r="B89" s="723"/>
      <c r="C89" s="723"/>
      <c r="D89" s="723"/>
      <c r="E89" s="730" t="s">
        <v>18</v>
      </c>
      <c r="F89" s="1256" t="s">
        <v>936</v>
      </c>
      <c r="G89" s="1256"/>
      <c r="H89" s="1256"/>
      <c r="I89" s="1256"/>
      <c r="J89" s="1256"/>
      <c r="K89" s="1256"/>
      <c r="L89" s="1257"/>
      <c r="M89" s="80" t="s">
        <v>14</v>
      </c>
      <c r="N89" s="7"/>
      <c r="O89" s="128" t="s">
        <v>257</v>
      </c>
      <c r="P89" s="282">
        <v>99</v>
      </c>
      <c r="Q89" s="953" t="str">
        <f t="shared" si="2"/>
        <v>未入力あり</v>
      </c>
      <c r="R89" s="282"/>
      <c r="S89" s="283" t="str">
        <f t="shared" si="3"/>
        <v/>
      </c>
      <c r="T89" s="168"/>
      <c r="U89" s="914"/>
      <c r="W89" s="79"/>
    </row>
    <row r="90" spans="1:23" ht="42" customHeight="1" thickBot="1" x14ac:dyDescent="0.2">
      <c r="A90" s="946"/>
      <c r="B90" s="723"/>
      <c r="C90" s="723"/>
      <c r="D90" s="723"/>
      <c r="E90" s="735"/>
      <c r="F90" s="1081"/>
      <c r="G90" s="1252" t="s">
        <v>937</v>
      </c>
      <c r="H90" s="1253"/>
      <c r="I90" s="1253"/>
      <c r="J90" s="1253"/>
      <c r="K90" s="1253"/>
      <c r="L90" s="1254"/>
      <c r="M90" s="95" t="s">
        <v>15</v>
      </c>
      <c r="N90" s="7"/>
      <c r="O90" s="128" t="s">
        <v>257</v>
      </c>
      <c r="P90" s="282">
        <v>100</v>
      </c>
      <c r="Q90" s="953" t="str">
        <f t="shared" si="2"/>
        <v>未入力あり</v>
      </c>
      <c r="R90" s="282"/>
      <c r="S90" s="283" t="str">
        <f t="shared" si="3"/>
        <v/>
      </c>
      <c r="T90" s="168"/>
      <c r="U90" s="914"/>
      <c r="W90" s="79"/>
    </row>
    <row r="91" spans="1:23" ht="26.45" customHeight="1" thickBot="1" x14ac:dyDescent="0.2">
      <c r="A91" s="946"/>
      <c r="B91" s="723"/>
      <c r="C91" s="723"/>
      <c r="D91" s="723"/>
      <c r="E91" s="723"/>
      <c r="F91" s="1074"/>
      <c r="G91" s="1252" t="s">
        <v>909</v>
      </c>
      <c r="H91" s="1253"/>
      <c r="I91" s="1253"/>
      <c r="J91" s="1253"/>
      <c r="K91" s="1253"/>
      <c r="L91" s="1254"/>
      <c r="M91" s="95" t="s">
        <v>17</v>
      </c>
      <c r="N91" s="938" t="s">
        <v>90</v>
      </c>
      <c r="O91" s="296"/>
      <c r="P91" s="282">
        <v>101</v>
      </c>
      <c r="Q91" s="953"/>
      <c r="R91" s="282"/>
      <c r="S91" s="283"/>
      <c r="T91" s="168"/>
      <c r="U91" s="914"/>
      <c r="W91" s="79"/>
    </row>
    <row r="92" spans="1:23" ht="21" customHeight="1" thickBot="1" x14ac:dyDescent="0.2">
      <c r="A92" s="946"/>
      <c r="B92" s="723"/>
      <c r="C92" s="723"/>
      <c r="D92" s="723"/>
      <c r="E92" s="717" t="s">
        <v>167</v>
      </c>
      <c r="F92" s="1253" t="s">
        <v>431</v>
      </c>
      <c r="G92" s="1253"/>
      <c r="H92" s="1253"/>
      <c r="I92" s="1253"/>
      <c r="J92" s="1253"/>
      <c r="K92" s="1253"/>
      <c r="L92" s="1254"/>
      <c r="M92" s="80" t="s">
        <v>14</v>
      </c>
      <c r="N92" s="7"/>
      <c r="O92" s="128" t="s">
        <v>257</v>
      </c>
      <c r="P92" s="282">
        <v>102</v>
      </c>
      <c r="Q92" s="953" t="str">
        <f t="shared" si="2"/>
        <v>未入力あり</v>
      </c>
      <c r="R92" s="282"/>
      <c r="S92" s="283" t="str">
        <f t="shared" si="3"/>
        <v/>
      </c>
      <c r="T92" s="168"/>
      <c r="U92" s="914"/>
      <c r="W92" s="79"/>
    </row>
    <row r="93" spans="1:23" ht="18.75" customHeight="1" thickBot="1" x14ac:dyDescent="0.2">
      <c r="A93" s="946"/>
      <c r="B93" s="723"/>
      <c r="C93" s="723"/>
      <c r="D93" s="723"/>
      <c r="E93" s="730" t="s">
        <v>75</v>
      </c>
      <c r="F93" s="1253" t="s">
        <v>432</v>
      </c>
      <c r="G93" s="1253"/>
      <c r="H93" s="1253"/>
      <c r="I93" s="1253"/>
      <c r="J93" s="1253"/>
      <c r="K93" s="1253"/>
      <c r="L93" s="1254"/>
      <c r="M93" s="80" t="s">
        <v>15</v>
      </c>
      <c r="N93" s="7"/>
      <c r="O93" s="128" t="s">
        <v>257</v>
      </c>
      <c r="P93" s="282">
        <v>103</v>
      </c>
      <c r="Q93" s="953" t="str">
        <f t="shared" si="2"/>
        <v>未入力あり</v>
      </c>
      <c r="R93" s="282"/>
      <c r="S93" s="283" t="str">
        <f t="shared" si="3"/>
        <v/>
      </c>
      <c r="T93" s="168"/>
      <c r="U93" s="914"/>
      <c r="W93" s="79"/>
    </row>
    <row r="94" spans="1:23" ht="18.75" customHeight="1" thickBot="1" x14ac:dyDescent="0.2">
      <c r="A94" s="946"/>
      <c r="B94" s="723"/>
      <c r="C94" s="723"/>
      <c r="D94" s="723"/>
      <c r="E94" s="717" t="s">
        <v>21</v>
      </c>
      <c r="F94" s="1253" t="s">
        <v>433</v>
      </c>
      <c r="G94" s="1253"/>
      <c r="H94" s="1253"/>
      <c r="I94" s="1253"/>
      <c r="J94" s="1253"/>
      <c r="K94" s="1253"/>
      <c r="L94" s="1254"/>
      <c r="M94" s="80" t="s">
        <v>818</v>
      </c>
      <c r="N94" s="7"/>
      <c r="O94" s="128" t="s">
        <v>257</v>
      </c>
      <c r="P94" s="282">
        <v>104</v>
      </c>
      <c r="Q94" s="953" t="str">
        <f t="shared" si="2"/>
        <v>未入力あり</v>
      </c>
      <c r="R94" s="282"/>
      <c r="S94" s="283" t="str">
        <f t="shared" si="3"/>
        <v/>
      </c>
      <c r="T94" s="168"/>
      <c r="U94" s="914"/>
      <c r="W94" s="79"/>
    </row>
    <row r="95" spans="1:23" ht="22.5" customHeight="1" thickBot="1" x14ac:dyDescent="0.2">
      <c r="A95" s="946"/>
      <c r="B95" s="723"/>
      <c r="C95" s="723"/>
      <c r="D95" s="723"/>
      <c r="E95" s="717" t="s">
        <v>46</v>
      </c>
      <c r="F95" s="1245" t="s">
        <v>825</v>
      </c>
      <c r="G95" s="1245"/>
      <c r="H95" s="1245"/>
      <c r="I95" s="1245"/>
      <c r="J95" s="1245"/>
      <c r="K95" s="1245"/>
      <c r="L95" s="1246"/>
      <c r="M95" s="80" t="s">
        <v>818</v>
      </c>
      <c r="N95" s="7"/>
      <c r="O95" s="128" t="s">
        <v>257</v>
      </c>
      <c r="P95" s="282">
        <v>108</v>
      </c>
      <c r="Q95" s="953" t="str">
        <f t="shared" si="2"/>
        <v>未入力あり</v>
      </c>
      <c r="R95" s="282"/>
      <c r="S95" s="283" t="str">
        <f t="shared" si="3"/>
        <v/>
      </c>
      <c r="T95" s="168"/>
      <c r="U95" s="914"/>
      <c r="W95" s="79"/>
    </row>
    <row r="96" spans="1:23" ht="22.5" customHeight="1" thickBot="1" x14ac:dyDescent="0.2">
      <c r="A96" s="946"/>
      <c r="B96" s="723"/>
      <c r="C96" s="723"/>
      <c r="D96" s="723"/>
      <c r="E96" s="730" t="s">
        <v>39</v>
      </c>
      <c r="F96" s="1250" t="s">
        <v>779</v>
      </c>
      <c r="G96" s="1250"/>
      <c r="H96" s="1250"/>
      <c r="I96" s="1250"/>
      <c r="J96" s="1250"/>
      <c r="K96" s="1250"/>
      <c r="L96" s="1251"/>
      <c r="M96" s="80" t="s">
        <v>818</v>
      </c>
      <c r="N96" s="7"/>
      <c r="O96" s="128" t="s">
        <v>257</v>
      </c>
      <c r="P96" s="282">
        <v>109</v>
      </c>
      <c r="Q96" s="953" t="str">
        <f t="shared" si="2"/>
        <v>未入力あり</v>
      </c>
      <c r="R96" s="282"/>
      <c r="S96" s="283" t="str">
        <f t="shared" si="3"/>
        <v/>
      </c>
      <c r="T96" s="168"/>
      <c r="U96" s="914"/>
      <c r="W96" s="79"/>
    </row>
    <row r="97" spans="1:23" ht="15" customHeight="1" thickBot="1" x14ac:dyDescent="0.2">
      <c r="A97" s="946"/>
      <c r="B97" s="723"/>
      <c r="C97" s="723"/>
      <c r="D97" s="723"/>
      <c r="E97" s="735"/>
      <c r="F97" s="1074"/>
      <c r="G97" s="1252" t="s">
        <v>780</v>
      </c>
      <c r="H97" s="1253"/>
      <c r="I97" s="1253"/>
      <c r="J97" s="1253"/>
      <c r="K97" s="1253"/>
      <c r="L97" s="1254"/>
      <c r="M97" s="80" t="s">
        <v>818</v>
      </c>
      <c r="N97" s="7"/>
      <c r="O97" s="128" t="s">
        <v>257</v>
      </c>
      <c r="P97" s="282">
        <v>110</v>
      </c>
      <c r="Q97" s="953" t="str">
        <f t="shared" si="2"/>
        <v>未入力あり</v>
      </c>
      <c r="R97" s="282"/>
      <c r="S97" s="283" t="str">
        <f t="shared" si="3"/>
        <v/>
      </c>
      <c r="T97" s="168"/>
      <c r="U97" s="914"/>
      <c r="W97" s="79"/>
    </row>
    <row r="98" spans="1:23" ht="13.5" customHeight="1" thickBot="1" x14ac:dyDescent="0.2">
      <c r="A98" s="946"/>
      <c r="B98" s="723"/>
      <c r="C98" s="723"/>
      <c r="D98" s="769" t="s">
        <v>143</v>
      </c>
      <c r="E98" s="770"/>
      <c r="F98" s="731"/>
      <c r="G98" s="143"/>
      <c r="H98" s="144"/>
      <c r="I98" s="144"/>
      <c r="J98" s="144"/>
      <c r="K98" s="144"/>
      <c r="L98" s="144"/>
      <c r="M98" s="87"/>
      <c r="N98" s="131" t="s">
        <v>33</v>
      </c>
      <c r="O98" s="89" t="s">
        <v>33</v>
      </c>
      <c r="P98" s="282">
        <v>111</v>
      </c>
      <c r="Q98" s="953"/>
      <c r="R98" s="282"/>
      <c r="S98" s="283"/>
      <c r="T98" s="168"/>
      <c r="U98" s="914"/>
      <c r="W98" s="79"/>
    </row>
    <row r="99" spans="1:23" ht="29.25" customHeight="1" thickBot="1" x14ac:dyDescent="0.2">
      <c r="A99" s="1070"/>
      <c r="B99" s="1060"/>
      <c r="C99" s="723"/>
      <c r="D99" s="723"/>
      <c r="E99" s="717" t="s">
        <v>18</v>
      </c>
      <c r="F99" s="1253" t="s">
        <v>58</v>
      </c>
      <c r="G99" s="1253"/>
      <c r="H99" s="1253"/>
      <c r="I99" s="1253"/>
      <c r="J99" s="1253"/>
      <c r="K99" s="1253"/>
      <c r="L99" s="1254"/>
      <c r="M99" s="80" t="s">
        <v>14</v>
      </c>
      <c r="N99" s="7"/>
      <c r="O99" s="128" t="s">
        <v>257</v>
      </c>
      <c r="P99" s="282">
        <v>112</v>
      </c>
      <c r="Q99" s="953" t="str">
        <f t="shared" si="2"/>
        <v>未入力あり</v>
      </c>
      <c r="R99" s="282"/>
      <c r="S99" s="283" t="str">
        <f t="shared" si="3"/>
        <v/>
      </c>
      <c r="T99" s="168"/>
      <c r="U99" s="914"/>
      <c r="W99" s="79"/>
    </row>
    <row r="100" spans="1:23" ht="29.25" customHeight="1" thickBot="1" x14ac:dyDescent="0.2">
      <c r="A100" s="946"/>
      <c r="B100" s="723"/>
      <c r="C100" s="723"/>
      <c r="D100" s="723"/>
      <c r="E100" s="735" t="s">
        <v>167</v>
      </c>
      <c r="F100" s="1253" t="s">
        <v>77</v>
      </c>
      <c r="G100" s="1253"/>
      <c r="H100" s="1253"/>
      <c r="I100" s="1253"/>
      <c r="J100" s="1253"/>
      <c r="K100" s="1253"/>
      <c r="L100" s="1254"/>
      <c r="M100" s="80" t="s">
        <v>818</v>
      </c>
      <c r="N100" s="7"/>
      <c r="O100" s="128" t="s">
        <v>257</v>
      </c>
      <c r="P100" s="282">
        <v>113</v>
      </c>
      <c r="Q100" s="953" t="str">
        <f t="shared" si="2"/>
        <v>未入力あり</v>
      </c>
      <c r="R100" s="282"/>
      <c r="S100" s="283" t="str">
        <f t="shared" si="3"/>
        <v/>
      </c>
      <c r="T100" s="168"/>
      <c r="U100" s="914"/>
      <c r="W100" s="79"/>
    </row>
    <row r="101" spans="1:23" ht="13.5" customHeight="1" x14ac:dyDescent="0.15">
      <c r="A101" s="946"/>
      <c r="B101" s="723"/>
      <c r="C101" s="140" t="s">
        <v>246</v>
      </c>
      <c r="D101" s="145"/>
      <c r="E101" s="145"/>
      <c r="F101" s="145"/>
      <c r="G101" s="145"/>
      <c r="H101" s="141"/>
      <c r="I101" s="141"/>
      <c r="J101" s="141"/>
      <c r="K101" s="141"/>
      <c r="L101" s="141"/>
      <c r="M101" s="85"/>
      <c r="N101" s="85"/>
      <c r="O101" s="86"/>
      <c r="P101" s="282">
        <v>114</v>
      </c>
      <c r="Q101" s="953"/>
      <c r="R101" s="282"/>
      <c r="S101" s="283"/>
      <c r="T101" s="168"/>
      <c r="U101" s="914"/>
      <c r="W101" s="79"/>
    </row>
    <row r="102" spans="1:23" ht="37.9" customHeight="1" x14ac:dyDescent="0.15">
      <c r="A102" s="946"/>
      <c r="B102" s="723"/>
      <c r="C102" s="1060"/>
      <c r="D102" s="1263" t="s">
        <v>1190</v>
      </c>
      <c r="E102" s="1264"/>
      <c r="F102" s="1264"/>
      <c r="G102" s="1264"/>
      <c r="H102" s="1264"/>
      <c r="I102" s="1264"/>
      <c r="J102" s="1264"/>
      <c r="K102" s="1264"/>
      <c r="L102" s="1264"/>
      <c r="M102" s="105"/>
      <c r="N102" s="105"/>
      <c r="O102" s="101"/>
      <c r="P102" s="282">
        <v>116</v>
      </c>
      <c r="Q102" s="953"/>
      <c r="R102" s="282"/>
      <c r="S102" s="283"/>
      <c r="T102" s="168"/>
      <c r="U102" s="914"/>
      <c r="W102" s="79"/>
    </row>
    <row r="103" spans="1:23" ht="13.15" customHeight="1" thickBot="1" x14ac:dyDescent="0.2">
      <c r="A103" s="946"/>
      <c r="B103" s="723"/>
      <c r="C103" s="1060"/>
      <c r="D103" s="727" t="s">
        <v>152</v>
      </c>
      <c r="E103" s="770"/>
      <c r="F103" s="727"/>
      <c r="G103" s="143"/>
      <c r="H103" s="144"/>
      <c r="I103" s="144"/>
      <c r="J103" s="144"/>
      <c r="K103" s="144"/>
      <c r="L103" s="144"/>
      <c r="M103" s="87"/>
      <c r="N103" s="88" t="s">
        <v>33</v>
      </c>
      <c r="O103" s="89" t="s">
        <v>33</v>
      </c>
      <c r="P103" s="282">
        <v>118</v>
      </c>
      <c r="Q103" s="953"/>
      <c r="R103" s="282"/>
      <c r="S103" s="283"/>
      <c r="T103" s="168"/>
      <c r="U103" s="914"/>
      <c r="W103" s="79"/>
    </row>
    <row r="104" spans="1:23" ht="13.5" customHeight="1" thickBot="1" x14ac:dyDescent="0.2">
      <c r="A104" s="946"/>
      <c r="B104" s="723"/>
      <c r="C104" s="1060"/>
      <c r="D104" s="77"/>
      <c r="E104" s="1177" t="s">
        <v>18</v>
      </c>
      <c r="F104" s="1245" t="s">
        <v>1186</v>
      </c>
      <c r="G104" s="1245"/>
      <c r="H104" s="1245"/>
      <c r="I104" s="1245"/>
      <c r="J104" s="1245"/>
      <c r="K104" s="1245"/>
      <c r="L104" s="1246"/>
      <c r="M104" s="97" t="s">
        <v>15</v>
      </c>
      <c r="N104" s="269"/>
      <c r="O104" s="758" t="s">
        <v>803</v>
      </c>
      <c r="P104" s="282">
        <v>121</v>
      </c>
      <c r="Q104" s="953" t="str">
        <f t="shared" si="2"/>
        <v>未入力あり</v>
      </c>
      <c r="R104" s="282"/>
      <c r="S104" s="283" t="str">
        <f t="shared" si="3"/>
        <v/>
      </c>
      <c r="T104" s="168"/>
      <c r="U104" s="914"/>
      <c r="W104" s="79"/>
    </row>
    <row r="105" spans="1:23" ht="13.5" customHeight="1" thickBot="1" x14ac:dyDescent="0.2">
      <c r="A105" s="946"/>
      <c r="B105" s="723"/>
      <c r="C105" s="1060"/>
      <c r="D105" s="77"/>
      <c r="E105" s="771" t="s">
        <v>167</v>
      </c>
      <c r="F105" s="1256" t="s">
        <v>948</v>
      </c>
      <c r="G105" s="1256"/>
      <c r="H105" s="1256"/>
      <c r="I105" s="1256"/>
      <c r="J105" s="1256"/>
      <c r="K105" s="1256"/>
      <c r="L105" s="1257"/>
      <c r="M105" s="800" t="s">
        <v>31</v>
      </c>
      <c r="N105" s="269"/>
      <c r="O105" s="758" t="s">
        <v>803</v>
      </c>
      <c r="P105" s="282">
        <v>125</v>
      </c>
      <c r="Q105" s="953" t="str">
        <f t="shared" si="2"/>
        <v>未入力あり</v>
      </c>
      <c r="R105" s="282"/>
      <c r="S105" s="283" t="str">
        <f t="shared" si="3"/>
        <v/>
      </c>
      <c r="T105" s="168"/>
      <c r="U105" s="914"/>
      <c r="W105" s="79"/>
    </row>
    <row r="106" spans="1:23" ht="13.5" customHeight="1" thickBot="1" x14ac:dyDescent="0.2">
      <c r="A106" s="946"/>
      <c r="B106" s="723"/>
      <c r="C106" s="1060"/>
      <c r="D106" s="77"/>
      <c r="E106" s="1094"/>
      <c r="F106" s="1074"/>
      <c r="G106" s="1280" t="s">
        <v>947</v>
      </c>
      <c r="H106" s="1281"/>
      <c r="I106" s="1281"/>
      <c r="J106" s="1281"/>
      <c r="K106" s="1281"/>
      <c r="L106" s="1282"/>
      <c r="M106" s="94" t="s">
        <v>818</v>
      </c>
      <c r="N106" s="269"/>
      <c r="O106" s="151" t="s">
        <v>19</v>
      </c>
      <c r="P106" s="282">
        <v>126</v>
      </c>
      <c r="Q106" s="953" t="str">
        <f t="shared" si="2"/>
        <v>未入力あり</v>
      </c>
      <c r="R106" s="282"/>
      <c r="S106" s="283" t="str">
        <f t="shared" si="3"/>
        <v/>
      </c>
      <c r="T106" s="168"/>
      <c r="U106" s="914"/>
      <c r="W106" s="79"/>
    </row>
    <row r="107" spans="1:23" ht="13.5" customHeight="1" thickBot="1" x14ac:dyDescent="0.2">
      <c r="A107" s="946"/>
      <c r="B107" s="723"/>
      <c r="C107" s="1060"/>
      <c r="D107" s="77"/>
      <c r="E107" s="1094"/>
      <c r="F107" s="1075"/>
      <c r="G107" s="1096"/>
      <c r="H107" s="1097"/>
      <c r="I107" s="1097"/>
      <c r="J107" s="1097"/>
      <c r="K107" s="1097"/>
      <c r="L107" s="1098" t="s">
        <v>945</v>
      </c>
      <c r="M107" s="94" t="s">
        <v>818</v>
      </c>
      <c r="N107" s="269"/>
      <c r="O107" s="151" t="s">
        <v>19</v>
      </c>
      <c r="P107" s="282">
        <v>127</v>
      </c>
      <c r="Q107" s="953" t="str">
        <f t="shared" si="2"/>
        <v>未入力あり</v>
      </c>
      <c r="R107" s="282"/>
      <c r="S107" s="283" t="str">
        <f t="shared" si="3"/>
        <v/>
      </c>
      <c r="T107" s="168"/>
      <c r="U107" s="914"/>
      <c r="W107" s="79"/>
    </row>
    <row r="108" spans="1:23" ht="13.5" customHeight="1" thickBot="1" x14ac:dyDescent="0.2">
      <c r="A108" s="946"/>
      <c r="B108" s="723"/>
      <c r="C108" s="1060"/>
      <c r="D108" s="77"/>
      <c r="E108" s="771" t="s">
        <v>75</v>
      </c>
      <c r="F108" s="1256" t="s">
        <v>949</v>
      </c>
      <c r="G108" s="1256"/>
      <c r="H108" s="1256"/>
      <c r="I108" s="1256"/>
      <c r="J108" s="1256"/>
      <c r="K108" s="1256"/>
      <c r="L108" s="1257"/>
      <c r="M108" s="94" t="s">
        <v>31</v>
      </c>
      <c r="N108" s="269"/>
      <c r="O108" s="758" t="s">
        <v>803</v>
      </c>
      <c r="P108" s="282">
        <v>130</v>
      </c>
      <c r="Q108" s="953" t="str">
        <f t="shared" si="2"/>
        <v>未入力あり</v>
      </c>
      <c r="R108" s="282"/>
      <c r="S108" s="283" t="str">
        <f t="shared" si="3"/>
        <v/>
      </c>
      <c r="T108" s="168"/>
      <c r="U108" s="914"/>
      <c r="W108" s="79"/>
    </row>
    <row r="109" spans="1:23" ht="13.5" customHeight="1" thickBot="1" x14ac:dyDescent="0.2">
      <c r="A109" s="946"/>
      <c r="B109" s="723"/>
      <c r="C109" s="1060"/>
      <c r="D109" s="77"/>
      <c r="E109" s="1093"/>
      <c r="F109" s="1081"/>
      <c r="G109" s="1280" t="s">
        <v>950</v>
      </c>
      <c r="H109" s="1281"/>
      <c r="I109" s="1281"/>
      <c r="J109" s="1281"/>
      <c r="K109" s="1281"/>
      <c r="L109" s="1282"/>
      <c r="M109" s="1010" t="s">
        <v>198</v>
      </c>
      <c r="N109" s="269"/>
      <c r="O109" s="151" t="s">
        <v>232</v>
      </c>
      <c r="P109" s="282">
        <v>131</v>
      </c>
      <c r="Q109" s="953" t="str">
        <f t="shared" si="2"/>
        <v>未入力あり</v>
      </c>
      <c r="R109" s="282"/>
      <c r="S109" s="283" t="str">
        <f t="shared" si="3"/>
        <v/>
      </c>
      <c r="T109" s="168"/>
      <c r="U109" s="914"/>
      <c r="W109" s="79"/>
    </row>
    <row r="110" spans="1:23" ht="13.5" customHeight="1" thickBot="1" x14ac:dyDescent="0.2">
      <c r="A110" s="946"/>
      <c r="B110" s="723"/>
      <c r="C110" s="1060"/>
      <c r="D110" s="77"/>
      <c r="E110" s="1093"/>
      <c r="F110" s="1099"/>
      <c r="G110" s="1100"/>
      <c r="H110" s="1101"/>
      <c r="I110" s="1101"/>
      <c r="J110" s="1101"/>
      <c r="K110" s="1101"/>
      <c r="L110" s="1102" t="s">
        <v>945</v>
      </c>
      <c r="M110" s="1010" t="s">
        <v>951</v>
      </c>
      <c r="N110" s="269"/>
      <c r="O110" s="151" t="s">
        <v>232</v>
      </c>
      <c r="P110" s="282">
        <v>132</v>
      </c>
      <c r="Q110" s="953" t="str">
        <f t="shared" si="2"/>
        <v>未入力あり</v>
      </c>
      <c r="R110" s="282"/>
      <c r="S110" s="283" t="str">
        <f t="shared" si="3"/>
        <v/>
      </c>
      <c r="T110" s="168"/>
      <c r="U110" s="914"/>
      <c r="W110" s="79"/>
    </row>
    <row r="111" spans="1:23" ht="13.5" customHeight="1" thickBot="1" x14ac:dyDescent="0.2">
      <c r="A111" s="946"/>
      <c r="B111" s="723"/>
      <c r="C111" s="1060"/>
      <c r="D111" s="77"/>
      <c r="E111" s="1093"/>
      <c r="F111" s="1099"/>
      <c r="G111" s="1103"/>
      <c r="H111" s="1103"/>
      <c r="I111" s="1103"/>
      <c r="J111" s="1103"/>
      <c r="K111" s="1103"/>
      <c r="L111" s="1102" t="s">
        <v>946</v>
      </c>
      <c r="M111" s="1010" t="s">
        <v>818</v>
      </c>
      <c r="N111" s="269"/>
      <c r="O111" s="151" t="s">
        <v>232</v>
      </c>
      <c r="P111" s="282">
        <v>133</v>
      </c>
      <c r="Q111" s="953" t="str">
        <f t="shared" si="2"/>
        <v>未入力あり</v>
      </c>
      <c r="R111" s="282"/>
      <c r="S111" s="283" t="str">
        <f t="shared" si="3"/>
        <v/>
      </c>
      <c r="T111" s="168"/>
      <c r="U111" s="914"/>
      <c r="W111" s="79"/>
    </row>
    <row r="112" spans="1:23" ht="13.5" customHeight="1" thickBot="1" x14ac:dyDescent="0.2">
      <c r="A112" s="946"/>
      <c r="B112" s="723"/>
      <c r="C112" s="1060"/>
      <c r="D112" s="77"/>
      <c r="E112" s="1178"/>
      <c r="F112" s="1104"/>
      <c r="G112" s="1103"/>
      <c r="H112" s="1103"/>
      <c r="I112" s="1103"/>
      <c r="J112" s="1103"/>
      <c r="K112" s="1103"/>
      <c r="L112" s="1102" t="s">
        <v>945</v>
      </c>
      <c r="M112" s="1010" t="s">
        <v>818</v>
      </c>
      <c r="N112" s="269"/>
      <c r="O112" s="151" t="s">
        <v>232</v>
      </c>
      <c r="P112" s="282">
        <v>134</v>
      </c>
      <c r="Q112" s="953" t="str">
        <f t="shared" si="2"/>
        <v>未入力あり</v>
      </c>
      <c r="R112" s="282"/>
      <c r="S112" s="283" t="str">
        <f t="shared" si="3"/>
        <v/>
      </c>
      <c r="T112" s="168"/>
      <c r="U112" s="914"/>
      <c r="W112" s="79"/>
    </row>
    <row r="113" spans="1:23" ht="13.5" customHeight="1" thickBot="1" x14ac:dyDescent="0.2">
      <c r="A113" s="946"/>
      <c r="B113" s="723"/>
      <c r="C113" s="1060"/>
      <c r="D113" s="77"/>
      <c r="E113" s="1179" t="s">
        <v>21</v>
      </c>
      <c r="F113" s="1256" t="s">
        <v>952</v>
      </c>
      <c r="G113" s="1256"/>
      <c r="H113" s="1256"/>
      <c r="I113" s="1256"/>
      <c r="J113" s="1256"/>
      <c r="K113" s="1256"/>
      <c r="L113" s="1257"/>
      <c r="M113" s="104" t="s">
        <v>31</v>
      </c>
      <c r="N113" s="269"/>
      <c r="O113" s="758" t="s">
        <v>803</v>
      </c>
      <c r="P113" s="282">
        <v>135</v>
      </c>
      <c r="Q113" s="953" t="str">
        <f t="shared" si="2"/>
        <v>未入力あり</v>
      </c>
      <c r="R113" s="282"/>
      <c r="S113" s="283" t="str">
        <f t="shared" si="3"/>
        <v/>
      </c>
      <c r="T113" s="168"/>
      <c r="U113" s="914"/>
      <c r="W113" s="79"/>
    </row>
    <row r="114" spans="1:23" ht="13.5" customHeight="1" thickBot="1" x14ac:dyDescent="0.2">
      <c r="A114" s="946"/>
      <c r="B114" s="723"/>
      <c r="C114" s="1060"/>
      <c r="D114" s="77"/>
      <c r="E114" s="1180"/>
      <c r="F114" s="1099"/>
      <c r="G114" s="1100"/>
      <c r="H114" s="1101"/>
      <c r="I114" s="1101"/>
      <c r="J114" s="1101"/>
      <c r="K114" s="1101"/>
      <c r="L114" s="1102" t="s">
        <v>953</v>
      </c>
      <c r="M114" s="104" t="s">
        <v>14</v>
      </c>
      <c r="N114" s="269"/>
      <c r="O114" s="151" t="s">
        <v>232</v>
      </c>
      <c r="P114" s="282">
        <v>136</v>
      </c>
      <c r="Q114" s="953" t="str">
        <f t="shared" si="2"/>
        <v>未入力あり</v>
      </c>
      <c r="R114" s="282"/>
      <c r="S114" s="283" t="str">
        <f t="shared" si="3"/>
        <v/>
      </c>
      <c r="T114" s="168"/>
      <c r="U114" s="914"/>
      <c r="W114" s="79"/>
    </row>
    <row r="115" spans="1:23" ht="13.5" customHeight="1" thickBot="1" x14ac:dyDescent="0.2">
      <c r="A115" s="946"/>
      <c r="B115" s="723"/>
      <c r="C115" s="1060"/>
      <c r="D115" s="77"/>
      <c r="E115" s="1180"/>
      <c r="F115" s="1099"/>
      <c r="G115" s="1100"/>
      <c r="H115" s="1101"/>
      <c r="I115" s="1101"/>
      <c r="J115" s="1101"/>
      <c r="K115" s="1101"/>
      <c r="L115" s="1102" t="s">
        <v>945</v>
      </c>
      <c r="M115" s="1010" t="s">
        <v>951</v>
      </c>
      <c r="N115" s="269"/>
      <c r="O115" s="151" t="s">
        <v>232</v>
      </c>
      <c r="P115" s="282">
        <v>137</v>
      </c>
      <c r="Q115" s="953" t="str">
        <f t="shared" si="2"/>
        <v>未入力あり</v>
      </c>
      <c r="R115" s="282"/>
      <c r="S115" s="283" t="str">
        <f t="shared" si="3"/>
        <v/>
      </c>
      <c r="T115" s="168"/>
      <c r="U115" s="914"/>
      <c r="W115" s="79"/>
    </row>
    <row r="116" spans="1:23" ht="13.5" customHeight="1" thickBot="1" x14ac:dyDescent="0.2">
      <c r="A116" s="946"/>
      <c r="B116" s="723"/>
      <c r="C116" s="1060"/>
      <c r="D116" s="77"/>
      <c r="E116" s="1180"/>
      <c r="F116" s="1099"/>
      <c r="G116" s="1097"/>
      <c r="H116" s="1097"/>
      <c r="I116" s="1097"/>
      <c r="J116" s="1097"/>
      <c r="K116" s="1097"/>
      <c r="L116" s="1098" t="s">
        <v>946</v>
      </c>
      <c r="M116" s="1010" t="s">
        <v>31</v>
      </c>
      <c r="N116" s="269"/>
      <c r="O116" s="151" t="s">
        <v>232</v>
      </c>
      <c r="P116" s="282">
        <v>138</v>
      </c>
      <c r="Q116" s="953" t="str">
        <f t="shared" si="2"/>
        <v>未入力あり</v>
      </c>
      <c r="R116" s="282"/>
      <c r="S116" s="283" t="str">
        <f t="shared" si="3"/>
        <v/>
      </c>
      <c r="T116" s="168"/>
      <c r="U116" s="914"/>
      <c r="W116" s="79"/>
    </row>
    <row r="117" spans="1:23" ht="13.5" customHeight="1" thickBot="1" x14ac:dyDescent="0.2">
      <c r="A117" s="946"/>
      <c r="B117" s="723"/>
      <c r="C117" s="1060"/>
      <c r="D117" s="77"/>
      <c r="E117" s="1181"/>
      <c r="F117" s="1104"/>
      <c r="G117" s="1097"/>
      <c r="H117" s="1097"/>
      <c r="I117" s="1097"/>
      <c r="J117" s="1097"/>
      <c r="K117" s="1097"/>
      <c r="L117" s="1098" t="s">
        <v>945</v>
      </c>
      <c r="M117" s="1010" t="s">
        <v>818</v>
      </c>
      <c r="N117" s="269"/>
      <c r="O117" s="151" t="s">
        <v>232</v>
      </c>
      <c r="P117" s="282">
        <v>139</v>
      </c>
      <c r="Q117" s="953" t="str">
        <f t="shared" si="2"/>
        <v>未入力あり</v>
      </c>
      <c r="R117" s="282"/>
      <c r="S117" s="283" t="str">
        <f t="shared" si="3"/>
        <v/>
      </c>
      <c r="T117" s="168"/>
      <c r="U117" s="914"/>
      <c r="W117" s="79"/>
    </row>
    <row r="118" spans="1:23" ht="13.5" customHeight="1" thickBot="1" x14ac:dyDescent="0.2">
      <c r="A118" s="946"/>
      <c r="B118" s="723"/>
      <c r="C118" s="1060"/>
      <c r="D118" s="77"/>
      <c r="E118" s="1179" t="s">
        <v>46</v>
      </c>
      <c r="F118" s="1256" t="s">
        <v>1120</v>
      </c>
      <c r="G118" s="1256"/>
      <c r="H118" s="1256"/>
      <c r="I118" s="1256"/>
      <c r="J118" s="1256"/>
      <c r="K118" s="1256"/>
      <c r="L118" s="1257"/>
      <c r="M118" s="104" t="s">
        <v>198</v>
      </c>
      <c r="N118" s="269"/>
      <c r="O118" s="758" t="s">
        <v>803</v>
      </c>
      <c r="P118" s="282">
        <v>140</v>
      </c>
      <c r="Q118" s="953" t="str">
        <f t="shared" si="2"/>
        <v>未入力あり</v>
      </c>
      <c r="R118" s="282"/>
      <c r="S118" s="283" t="str">
        <f t="shared" si="3"/>
        <v/>
      </c>
      <c r="T118" s="168"/>
      <c r="U118" s="914"/>
      <c r="W118" s="79"/>
    </row>
    <row r="119" spans="1:23" ht="13.5" customHeight="1" thickBot="1" x14ac:dyDescent="0.2">
      <c r="A119" s="946"/>
      <c r="B119" s="723"/>
      <c r="C119" s="1060"/>
      <c r="D119" s="77"/>
      <c r="E119" s="1180"/>
      <c r="F119" s="1081"/>
      <c r="G119" s="1081"/>
      <c r="H119" s="1280" t="s">
        <v>954</v>
      </c>
      <c r="I119" s="1281"/>
      <c r="J119" s="1281"/>
      <c r="K119" s="1281"/>
      <c r="L119" s="1282"/>
      <c r="M119" s="104" t="s">
        <v>198</v>
      </c>
      <c r="N119" s="269"/>
      <c r="O119" s="758" t="s">
        <v>803</v>
      </c>
      <c r="P119" s="282">
        <v>141</v>
      </c>
      <c r="Q119" s="953" t="str">
        <f t="shared" si="2"/>
        <v>未入力あり</v>
      </c>
      <c r="R119" s="282"/>
      <c r="S119" s="283" t="str">
        <f t="shared" si="3"/>
        <v/>
      </c>
      <c r="T119" s="168"/>
      <c r="U119" s="914"/>
      <c r="W119" s="79"/>
    </row>
    <row r="120" spans="1:23" ht="13.5" customHeight="1" thickBot="1" x14ac:dyDescent="0.2">
      <c r="A120" s="946"/>
      <c r="B120" s="723"/>
      <c r="C120" s="1060"/>
      <c r="D120" s="77"/>
      <c r="E120" s="1094"/>
      <c r="F120" s="1075"/>
      <c r="G120" s="1105"/>
      <c r="H120" s="1280" t="s">
        <v>804</v>
      </c>
      <c r="I120" s="1281"/>
      <c r="J120" s="1281"/>
      <c r="K120" s="1281"/>
      <c r="L120" s="1282"/>
      <c r="M120" s="104" t="s">
        <v>951</v>
      </c>
      <c r="N120" s="269"/>
      <c r="O120" s="151" t="s">
        <v>232</v>
      </c>
      <c r="P120" s="282">
        <v>142</v>
      </c>
      <c r="Q120" s="953" t="str">
        <f t="shared" si="2"/>
        <v>未入力あり</v>
      </c>
      <c r="R120" s="282"/>
      <c r="S120" s="283" t="str">
        <f t="shared" si="3"/>
        <v/>
      </c>
      <c r="T120" s="168"/>
      <c r="U120" s="914"/>
      <c r="W120" s="79"/>
    </row>
    <row r="121" spans="1:23" ht="13.5" customHeight="1" thickBot="1" x14ac:dyDescent="0.2">
      <c r="A121" s="946"/>
      <c r="B121" s="723"/>
      <c r="C121" s="1060"/>
      <c r="D121" s="77"/>
      <c r="E121" s="1094"/>
      <c r="F121" s="1075"/>
      <c r="G121" s="1106"/>
      <c r="H121" s="1107"/>
      <c r="I121" s="1103"/>
      <c r="J121" s="1103"/>
      <c r="K121" s="1103"/>
      <c r="L121" s="1102" t="s">
        <v>955</v>
      </c>
      <c r="M121" s="104" t="s">
        <v>818</v>
      </c>
      <c r="N121" s="269"/>
      <c r="O121" s="151" t="s">
        <v>232</v>
      </c>
      <c r="P121" s="282">
        <v>143</v>
      </c>
      <c r="Q121" s="953" t="str">
        <f t="shared" si="2"/>
        <v>未入力あり</v>
      </c>
      <c r="R121" s="282"/>
      <c r="S121" s="283" t="str">
        <f t="shared" si="3"/>
        <v/>
      </c>
      <c r="T121" s="168"/>
      <c r="U121" s="914"/>
      <c r="W121" s="79"/>
    </row>
    <row r="122" spans="1:23" ht="13.5" customHeight="1" thickBot="1" x14ac:dyDescent="0.2">
      <c r="A122" s="946"/>
      <c r="B122" s="723"/>
      <c r="C122" s="1060"/>
      <c r="D122" s="77"/>
      <c r="E122" s="1094"/>
      <c r="F122" s="1074"/>
      <c r="G122" s="1244" t="s">
        <v>826</v>
      </c>
      <c r="H122" s="1245"/>
      <c r="I122" s="1245"/>
      <c r="J122" s="1245"/>
      <c r="K122" s="1245"/>
      <c r="L122" s="1246"/>
      <c r="M122" s="104" t="s">
        <v>15</v>
      </c>
      <c r="N122" s="7"/>
      <c r="O122" s="128" t="s">
        <v>257</v>
      </c>
      <c r="P122" s="282">
        <v>146</v>
      </c>
      <c r="Q122" s="953" t="str">
        <f t="shared" si="2"/>
        <v>未入力あり</v>
      </c>
      <c r="R122" s="282"/>
      <c r="S122" s="283" t="str">
        <f t="shared" si="3"/>
        <v/>
      </c>
      <c r="T122" s="168"/>
      <c r="U122" s="914"/>
      <c r="W122" s="79"/>
    </row>
    <row r="123" spans="1:23" ht="13.5" customHeight="1" thickBot="1" x14ac:dyDescent="0.2">
      <c r="A123" s="946"/>
      <c r="B123" s="723"/>
      <c r="C123" s="1060"/>
      <c r="D123" s="77"/>
      <c r="E123" s="1094"/>
      <c r="F123" s="1260" t="s">
        <v>938</v>
      </c>
      <c r="G123" s="1256"/>
      <c r="H123" s="1256"/>
      <c r="I123" s="1256"/>
      <c r="J123" s="1256"/>
      <c r="K123" s="1256"/>
      <c r="L123" s="1257"/>
      <c r="M123" s="104" t="s">
        <v>14</v>
      </c>
      <c r="N123" s="269"/>
      <c r="O123" s="758" t="s">
        <v>803</v>
      </c>
      <c r="P123" s="282">
        <v>147</v>
      </c>
      <c r="Q123" s="953" t="str">
        <f t="shared" si="2"/>
        <v>未入力あり</v>
      </c>
      <c r="R123" s="282"/>
      <c r="S123" s="283" t="str">
        <f t="shared" si="3"/>
        <v/>
      </c>
      <c r="T123" s="168"/>
      <c r="U123" s="914"/>
      <c r="W123" s="79"/>
    </row>
    <row r="124" spans="1:23" ht="39.6" customHeight="1" thickBot="1" x14ac:dyDescent="0.2">
      <c r="A124" s="946"/>
      <c r="B124" s="723"/>
      <c r="C124" s="1060"/>
      <c r="D124" s="77"/>
      <c r="E124" s="1094"/>
      <c r="F124" s="1108"/>
      <c r="G124" s="1274" t="s">
        <v>804</v>
      </c>
      <c r="H124" s="1275"/>
      <c r="I124" s="1275"/>
      <c r="J124" s="1275"/>
      <c r="K124" s="1275"/>
      <c r="L124" s="1276"/>
      <c r="M124" s="104" t="s">
        <v>15</v>
      </c>
      <c r="N124" s="269"/>
      <c r="O124" s="151" t="s">
        <v>186</v>
      </c>
      <c r="P124" s="282">
        <v>148</v>
      </c>
      <c r="Q124" s="953" t="str">
        <f t="shared" si="2"/>
        <v>未入力あり</v>
      </c>
      <c r="R124" s="282"/>
      <c r="S124" s="283" t="str">
        <f t="shared" si="3"/>
        <v/>
      </c>
      <c r="T124" s="168"/>
      <c r="U124" s="914"/>
      <c r="W124" s="79"/>
    </row>
    <row r="125" spans="1:23" ht="13.5" customHeight="1" thickBot="1" x14ac:dyDescent="0.2">
      <c r="A125" s="946"/>
      <c r="B125" s="723"/>
      <c r="C125" s="1060"/>
      <c r="D125" s="77"/>
      <c r="E125" s="1094"/>
      <c r="F125" s="1109"/>
      <c r="G125" s="1110"/>
      <c r="H125" s="1111"/>
      <c r="I125" s="1112"/>
      <c r="J125" s="1112"/>
      <c r="K125" s="1112"/>
      <c r="L125" s="1113" t="s">
        <v>956</v>
      </c>
      <c r="M125" s="104" t="s">
        <v>31</v>
      </c>
      <c r="N125" s="269"/>
      <c r="O125" s="758" t="s">
        <v>803</v>
      </c>
      <c r="P125" s="282">
        <v>149</v>
      </c>
      <c r="Q125" s="953" t="str">
        <f t="shared" si="2"/>
        <v>未入力あり</v>
      </c>
      <c r="R125" s="282"/>
      <c r="S125" s="283" t="str">
        <f t="shared" si="3"/>
        <v/>
      </c>
      <c r="T125" s="168"/>
      <c r="U125" s="914"/>
      <c r="W125" s="79"/>
    </row>
    <row r="126" spans="1:23" ht="13.5" customHeight="1" thickBot="1" x14ac:dyDescent="0.2">
      <c r="A126" s="946"/>
      <c r="B126" s="723"/>
      <c r="C126" s="1060"/>
      <c r="D126" s="77"/>
      <c r="E126" s="1094"/>
      <c r="F126" s="1109"/>
      <c r="G126" s="1110"/>
      <c r="H126" s="1095"/>
      <c r="I126" s="1114"/>
      <c r="J126" s="1114"/>
      <c r="K126" s="1114"/>
      <c r="L126" s="1113" t="s">
        <v>945</v>
      </c>
      <c r="M126" s="104" t="s">
        <v>818</v>
      </c>
      <c r="N126" s="269"/>
      <c r="O126" s="151" t="s">
        <v>19</v>
      </c>
      <c r="P126" s="282">
        <v>150</v>
      </c>
      <c r="Q126" s="953" t="str">
        <f t="shared" si="2"/>
        <v>未入力あり</v>
      </c>
      <c r="R126" s="282"/>
      <c r="S126" s="283" t="str">
        <f t="shared" si="3"/>
        <v/>
      </c>
      <c r="T126" s="168"/>
      <c r="U126" s="914"/>
      <c r="W126" s="79"/>
    </row>
    <row r="127" spans="1:23" ht="11.25" thickBot="1" x14ac:dyDescent="0.2">
      <c r="A127" s="946"/>
      <c r="B127" s="723"/>
      <c r="C127" s="1060"/>
      <c r="D127" s="77"/>
      <c r="E127" s="1179" t="s">
        <v>39</v>
      </c>
      <c r="F127" s="1245" t="s">
        <v>939</v>
      </c>
      <c r="G127" s="1245"/>
      <c r="H127" s="1245"/>
      <c r="I127" s="1245"/>
      <c r="J127" s="1245"/>
      <c r="K127" s="1245"/>
      <c r="L127" s="1246"/>
      <c r="M127" s="104" t="s">
        <v>14</v>
      </c>
      <c r="N127" s="269"/>
      <c r="O127" s="758" t="s">
        <v>803</v>
      </c>
      <c r="P127" s="282">
        <v>153</v>
      </c>
      <c r="Q127" s="953" t="str">
        <f t="shared" si="2"/>
        <v>未入力あり</v>
      </c>
      <c r="R127" s="282"/>
      <c r="S127" s="283" t="str">
        <f t="shared" si="3"/>
        <v/>
      </c>
      <c r="T127" s="168"/>
      <c r="U127" s="914"/>
      <c r="W127" s="79"/>
    </row>
    <row r="128" spans="1:23" ht="10.15" customHeight="1" thickBot="1" x14ac:dyDescent="0.2">
      <c r="A128" s="946"/>
      <c r="B128" s="723"/>
      <c r="C128" s="1060"/>
      <c r="D128" s="77"/>
      <c r="E128" s="1182"/>
      <c r="F128" s="1289" t="s">
        <v>940</v>
      </c>
      <c r="G128" s="1290"/>
      <c r="H128" s="1290"/>
      <c r="I128" s="1290"/>
      <c r="J128" s="1290"/>
      <c r="K128" s="1290"/>
      <c r="L128" s="1291"/>
      <c r="M128" s="1010" t="s">
        <v>16</v>
      </c>
      <c r="N128" s="269"/>
      <c r="O128" s="291" t="s">
        <v>232</v>
      </c>
      <c r="P128" s="282">
        <v>154</v>
      </c>
      <c r="Q128" s="953" t="str">
        <f t="shared" si="2"/>
        <v>未入力あり</v>
      </c>
      <c r="R128" s="282"/>
      <c r="S128" s="283" t="str">
        <f t="shared" si="3"/>
        <v/>
      </c>
      <c r="T128" s="168"/>
      <c r="U128" s="914"/>
      <c r="W128" s="79"/>
    </row>
    <row r="129" spans="1:23" ht="10.15" customHeight="1" thickBot="1" x14ac:dyDescent="0.2">
      <c r="A129" s="946"/>
      <c r="B129" s="723"/>
      <c r="C129" s="1060"/>
      <c r="D129" s="731" t="s">
        <v>279</v>
      </c>
      <c r="E129" s="776"/>
      <c r="F129" s="731"/>
      <c r="G129" s="947"/>
      <c r="H129" s="948"/>
      <c r="I129" s="948"/>
      <c r="J129" s="948"/>
      <c r="K129" s="948"/>
      <c r="L129" s="948"/>
      <c r="M129" s="766"/>
      <c r="N129" s="767" t="s">
        <v>33</v>
      </c>
      <c r="O129" s="768" t="s">
        <v>33</v>
      </c>
      <c r="P129" s="282">
        <v>160</v>
      </c>
      <c r="Q129" s="953"/>
      <c r="R129" s="282"/>
      <c r="S129" s="283"/>
      <c r="T129" s="168"/>
      <c r="U129" s="914"/>
      <c r="W129" s="79"/>
    </row>
    <row r="130" spans="1:23" ht="10.15" customHeight="1" thickBot="1" x14ac:dyDescent="0.2">
      <c r="A130" s="946"/>
      <c r="B130" s="723"/>
      <c r="C130" s="1060"/>
      <c r="D130" s="77"/>
      <c r="E130" s="730" t="s">
        <v>18</v>
      </c>
      <c r="F130" s="1250" t="s">
        <v>1187</v>
      </c>
      <c r="G130" s="1250"/>
      <c r="H130" s="1250"/>
      <c r="I130" s="1250"/>
      <c r="J130" s="1250"/>
      <c r="K130" s="1250"/>
      <c r="L130" s="1251"/>
      <c r="M130" s="104" t="s">
        <v>14</v>
      </c>
      <c r="N130" s="269"/>
      <c r="O130" s="758" t="s">
        <v>803</v>
      </c>
      <c r="P130" s="282">
        <v>161</v>
      </c>
      <c r="Q130" s="953" t="str">
        <f t="shared" si="2"/>
        <v>未入力あり</v>
      </c>
      <c r="R130" s="282"/>
      <c r="S130" s="283" t="str">
        <f t="shared" si="3"/>
        <v/>
      </c>
      <c r="T130" s="168"/>
      <c r="U130" s="914"/>
      <c r="W130" s="79"/>
    </row>
    <row r="131" spans="1:23" ht="10.15" customHeight="1" thickBot="1" x14ac:dyDescent="0.2">
      <c r="A131" s="946"/>
      <c r="B131" s="723"/>
      <c r="C131" s="1060"/>
      <c r="D131" s="77"/>
      <c r="E131" s="723"/>
      <c r="F131" s="1075"/>
      <c r="G131" s="1115"/>
      <c r="H131" s="1116"/>
      <c r="I131" s="1117"/>
      <c r="J131" s="1117"/>
      <c r="K131" s="1117"/>
      <c r="L131" s="1118" t="s">
        <v>1188</v>
      </c>
      <c r="M131" s="734" t="s">
        <v>15</v>
      </c>
      <c r="N131" s="7"/>
      <c r="O131" s="150" t="s">
        <v>257</v>
      </c>
      <c r="P131" s="282">
        <v>162</v>
      </c>
      <c r="Q131" s="953" t="str">
        <f t="shared" si="2"/>
        <v>未入力あり</v>
      </c>
      <c r="R131" s="282"/>
      <c r="S131" s="283" t="str">
        <f t="shared" si="3"/>
        <v/>
      </c>
      <c r="T131" s="168"/>
      <c r="U131" s="914"/>
      <c r="W131" s="79"/>
    </row>
    <row r="132" spans="1:23" ht="10.15" customHeight="1" thickBot="1" x14ac:dyDescent="0.2">
      <c r="A132" s="946"/>
      <c r="B132" s="723"/>
      <c r="C132" s="1060"/>
      <c r="D132" s="77"/>
      <c r="E132" s="723"/>
      <c r="F132" s="1074"/>
      <c r="G132" s="1277" t="s">
        <v>434</v>
      </c>
      <c r="H132" s="1278"/>
      <c r="I132" s="1278"/>
      <c r="J132" s="1278"/>
      <c r="K132" s="1278"/>
      <c r="L132" s="1279"/>
      <c r="M132" s="732" t="s">
        <v>15</v>
      </c>
      <c r="N132" s="7"/>
      <c r="O132" s="128" t="s">
        <v>257</v>
      </c>
      <c r="P132" s="282">
        <v>163</v>
      </c>
      <c r="Q132" s="953" t="str">
        <f t="shared" si="2"/>
        <v>未入力あり</v>
      </c>
      <c r="R132" s="282"/>
      <c r="S132" s="283" t="str">
        <f t="shared" si="3"/>
        <v/>
      </c>
      <c r="T132" s="168"/>
      <c r="U132" s="914"/>
      <c r="W132" s="79"/>
    </row>
    <row r="133" spans="1:23" ht="10.15" customHeight="1" thickBot="1" x14ac:dyDescent="0.2">
      <c r="A133" s="946"/>
      <c r="B133" s="723"/>
      <c r="C133" s="1060"/>
      <c r="D133" s="77"/>
      <c r="E133" s="723"/>
      <c r="F133" s="1255" t="s">
        <v>805</v>
      </c>
      <c r="G133" s="1250"/>
      <c r="H133" s="1250"/>
      <c r="I133" s="1250"/>
      <c r="J133" s="1250"/>
      <c r="K133" s="1250"/>
      <c r="L133" s="1251"/>
      <c r="M133" s="561" t="s">
        <v>14</v>
      </c>
      <c r="N133" s="269"/>
      <c r="O133" s="758" t="s">
        <v>803</v>
      </c>
      <c r="P133" s="282">
        <v>164</v>
      </c>
      <c r="Q133" s="953" t="str">
        <f t="shared" si="2"/>
        <v>未入力あり</v>
      </c>
      <c r="R133" s="282"/>
      <c r="S133" s="283" t="str">
        <f t="shared" si="3"/>
        <v/>
      </c>
      <c r="T133" s="168"/>
      <c r="U133" s="914"/>
      <c r="W133" s="79"/>
    </row>
    <row r="134" spans="1:23" ht="10.15" customHeight="1" thickBot="1" x14ac:dyDescent="0.2">
      <c r="A134" s="946"/>
      <c r="B134" s="723"/>
      <c r="C134" s="1060"/>
      <c r="D134" s="77"/>
      <c r="E134" s="723"/>
      <c r="F134" s="1119"/>
      <c r="G134" s="1252" t="s">
        <v>435</v>
      </c>
      <c r="H134" s="1253"/>
      <c r="I134" s="1253"/>
      <c r="J134" s="1253"/>
      <c r="K134" s="1253"/>
      <c r="L134" s="1254"/>
      <c r="M134" s="732" t="s">
        <v>15</v>
      </c>
      <c r="N134" s="7"/>
      <c r="O134" s="128" t="s">
        <v>257</v>
      </c>
      <c r="P134" s="282">
        <v>165</v>
      </c>
      <c r="Q134" s="953" t="str">
        <f t="shared" si="2"/>
        <v>未入力あり</v>
      </c>
      <c r="R134" s="282"/>
      <c r="S134" s="283" t="str">
        <f t="shared" si="3"/>
        <v/>
      </c>
      <c r="T134" s="168"/>
      <c r="U134" s="914"/>
      <c r="W134" s="79"/>
    </row>
    <row r="135" spans="1:23" ht="10.15" customHeight="1" thickBot="1" x14ac:dyDescent="0.2">
      <c r="A135" s="946"/>
      <c r="B135" s="723"/>
      <c r="C135" s="1060"/>
      <c r="D135" s="77"/>
      <c r="E135" s="723"/>
      <c r="F135" s="1255" t="s">
        <v>1054</v>
      </c>
      <c r="G135" s="1250"/>
      <c r="H135" s="1250"/>
      <c r="I135" s="1250"/>
      <c r="J135" s="1250"/>
      <c r="K135" s="1250"/>
      <c r="L135" s="1251"/>
      <c r="M135" s="104" t="s">
        <v>15</v>
      </c>
      <c r="N135" s="269"/>
      <c r="O135" s="758" t="s">
        <v>803</v>
      </c>
      <c r="P135" s="282">
        <v>166</v>
      </c>
      <c r="Q135" s="953" t="str">
        <f t="shared" si="2"/>
        <v>未入力あり</v>
      </c>
      <c r="R135" s="282"/>
      <c r="S135" s="283" t="str">
        <f t="shared" si="3"/>
        <v/>
      </c>
      <c r="T135" s="168"/>
      <c r="U135" s="914"/>
      <c r="W135" s="79"/>
    </row>
    <row r="136" spans="1:23" ht="10.15" customHeight="1" thickBot="1" x14ac:dyDescent="0.2">
      <c r="A136" s="946"/>
      <c r="B136" s="723"/>
      <c r="C136" s="1060"/>
      <c r="D136" s="77"/>
      <c r="E136" s="723"/>
      <c r="F136" s="1120"/>
      <c r="G136" s="1252" t="s">
        <v>436</v>
      </c>
      <c r="H136" s="1253"/>
      <c r="I136" s="1253"/>
      <c r="J136" s="1253"/>
      <c r="K136" s="1253"/>
      <c r="L136" s="1254"/>
      <c r="M136" s="732" t="s">
        <v>17</v>
      </c>
      <c r="N136" s="7"/>
      <c r="O136" s="128" t="s">
        <v>257</v>
      </c>
      <c r="P136" s="282">
        <v>167</v>
      </c>
      <c r="Q136" s="953" t="str">
        <f t="shared" ref="Q136:Q188" si="4">IF(N136="","未入力あり","✔")</f>
        <v>未入力あり</v>
      </c>
      <c r="R136" s="282"/>
      <c r="S136" s="283" t="str">
        <f t="shared" ref="S136:S188" si="5">IF(N136="","",IF(N136="はい","○","×"))</f>
        <v/>
      </c>
      <c r="T136" s="168"/>
      <c r="U136" s="914"/>
      <c r="W136" s="79"/>
    </row>
    <row r="137" spans="1:23" ht="10.15" customHeight="1" thickBot="1" x14ac:dyDescent="0.2">
      <c r="A137" s="946"/>
      <c r="B137" s="723"/>
      <c r="C137" s="1060"/>
      <c r="D137" s="77"/>
      <c r="E137" s="730" t="s">
        <v>167</v>
      </c>
      <c r="F137" s="1255" t="s">
        <v>806</v>
      </c>
      <c r="G137" s="1250"/>
      <c r="H137" s="1250"/>
      <c r="I137" s="1250"/>
      <c r="J137" s="1250"/>
      <c r="K137" s="1250"/>
      <c r="L137" s="1251"/>
      <c r="M137" s="777" t="s">
        <v>14</v>
      </c>
      <c r="N137" s="269"/>
      <c r="O137" s="758" t="s">
        <v>803</v>
      </c>
      <c r="P137" s="282">
        <v>168</v>
      </c>
      <c r="Q137" s="953" t="str">
        <f t="shared" si="4"/>
        <v>未入力あり</v>
      </c>
      <c r="R137" s="282"/>
      <c r="S137" s="283" t="str">
        <f t="shared" si="5"/>
        <v/>
      </c>
      <c r="T137" s="168"/>
      <c r="U137" s="914"/>
      <c r="W137" s="79"/>
    </row>
    <row r="138" spans="1:23" ht="10.15" customHeight="1" thickBot="1" x14ac:dyDescent="0.2">
      <c r="A138" s="946"/>
      <c r="B138" s="723"/>
      <c r="C138" s="1060"/>
      <c r="D138" s="77"/>
      <c r="E138" s="723"/>
      <c r="F138" s="1120"/>
      <c r="G138" s="1252" t="s">
        <v>437</v>
      </c>
      <c r="H138" s="1253"/>
      <c r="I138" s="1253"/>
      <c r="J138" s="1253"/>
      <c r="K138" s="1253"/>
      <c r="L138" s="1254"/>
      <c r="M138" s="104" t="s">
        <v>15</v>
      </c>
      <c r="N138" s="7"/>
      <c r="O138" s="128" t="s">
        <v>257</v>
      </c>
      <c r="P138" s="282">
        <v>169</v>
      </c>
      <c r="Q138" s="953" t="str">
        <f t="shared" si="4"/>
        <v>未入力あり</v>
      </c>
      <c r="R138" s="282"/>
      <c r="S138" s="283" t="str">
        <f t="shared" si="5"/>
        <v/>
      </c>
      <c r="T138" s="168"/>
      <c r="U138" s="914"/>
      <c r="W138" s="79"/>
    </row>
    <row r="139" spans="1:23" ht="10.15" customHeight="1" thickBot="1" x14ac:dyDescent="0.2">
      <c r="A139" s="946"/>
      <c r="B139" s="723"/>
      <c r="C139" s="1060"/>
      <c r="D139" s="77"/>
      <c r="E139" s="723"/>
      <c r="F139" s="1255" t="s">
        <v>1119</v>
      </c>
      <c r="G139" s="1250"/>
      <c r="H139" s="1250"/>
      <c r="I139" s="1250"/>
      <c r="J139" s="1250"/>
      <c r="K139" s="1250"/>
      <c r="L139" s="1251"/>
      <c r="M139" s="777" t="s">
        <v>14</v>
      </c>
      <c r="N139" s="269"/>
      <c r="O139" s="758" t="s">
        <v>803</v>
      </c>
      <c r="P139" s="282">
        <v>170</v>
      </c>
      <c r="Q139" s="953" t="str">
        <f t="shared" si="4"/>
        <v>未入力あり</v>
      </c>
      <c r="R139" s="282"/>
      <c r="S139" s="283" t="str">
        <f t="shared" si="5"/>
        <v/>
      </c>
      <c r="T139" s="168"/>
      <c r="U139" s="914"/>
      <c r="W139" s="79"/>
    </row>
    <row r="140" spans="1:23" ht="10.15" customHeight="1" thickBot="1" x14ac:dyDescent="0.2">
      <c r="A140" s="946"/>
      <c r="B140" s="723"/>
      <c r="C140" s="1060"/>
      <c r="D140" s="77"/>
      <c r="E140" s="723"/>
      <c r="F140" s="1121"/>
      <c r="G140" s="1273" t="s">
        <v>1117</v>
      </c>
      <c r="H140" s="1261"/>
      <c r="I140" s="1261"/>
      <c r="J140" s="1261"/>
      <c r="K140" s="1261"/>
      <c r="L140" s="1262"/>
      <c r="M140" s="97" t="s">
        <v>14</v>
      </c>
      <c r="N140" s="269"/>
      <c r="O140" s="758" t="s">
        <v>803</v>
      </c>
      <c r="P140" s="282">
        <v>171</v>
      </c>
      <c r="Q140" s="953" t="str">
        <f t="shared" si="4"/>
        <v>未入力あり</v>
      </c>
      <c r="R140" s="282"/>
      <c r="S140" s="283" t="str">
        <f t="shared" si="5"/>
        <v/>
      </c>
      <c r="T140" s="168"/>
      <c r="U140" s="914"/>
      <c r="W140" s="79"/>
    </row>
    <row r="141" spans="1:23" ht="10.15" customHeight="1" thickBot="1" x14ac:dyDescent="0.2">
      <c r="A141" s="946"/>
      <c r="B141" s="723"/>
      <c r="C141" s="1060"/>
      <c r="D141" s="77"/>
      <c r="E141" s="723"/>
      <c r="F141" s="1121"/>
      <c r="G141" s="1273" t="s">
        <v>1118</v>
      </c>
      <c r="H141" s="1261"/>
      <c r="I141" s="1261"/>
      <c r="J141" s="1261"/>
      <c r="K141" s="1261"/>
      <c r="L141" s="1262"/>
      <c r="M141" s="97" t="s">
        <v>15</v>
      </c>
      <c r="N141" s="269"/>
      <c r="O141" s="758" t="s">
        <v>803</v>
      </c>
      <c r="P141" s="282">
        <v>172</v>
      </c>
      <c r="Q141" s="953" t="str">
        <f t="shared" si="4"/>
        <v>未入力あり</v>
      </c>
      <c r="R141" s="282"/>
      <c r="S141" s="283" t="str">
        <f t="shared" si="5"/>
        <v/>
      </c>
      <c r="T141" s="168"/>
      <c r="U141" s="914"/>
      <c r="W141" s="79"/>
    </row>
    <row r="142" spans="1:23" ht="10.15" customHeight="1" thickBot="1" x14ac:dyDescent="0.2">
      <c r="A142" s="946"/>
      <c r="B142" s="723"/>
      <c r="C142" s="1060"/>
      <c r="D142" s="77"/>
      <c r="E142" s="723"/>
      <c r="F142" s="1109"/>
      <c r="G142" s="1252" t="s">
        <v>1055</v>
      </c>
      <c r="H142" s="1253"/>
      <c r="I142" s="1253"/>
      <c r="J142" s="1253"/>
      <c r="K142" s="1253"/>
      <c r="L142" s="1254"/>
      <c r="M142" s="104" t="s">
        <v>15</v>
      </c>
      <c r="N142" s="7"/>
      <c r="O142" s="128" t="s">
        <v>257</v>
      </c>
      <c r="P142" s="282">
        <v>173</v>
      </c>
      <c r="Q142" s="953" t="str">
        <f t="shared" si="4"/>
        <v>未入力あり</v>
      </c>
      <c r="R142" s="282"/>
      <c r="S142" s="283" t="str">
        <f t="shared" si="5"/>
        <v/>
      </c>
      <c r="T142" s="168"/>
      <c r="U142" s="914"/>
      <c r="W142" s="79"/>
    </row>
    <row r="143" spans="1:23" ht="10.15" customHeight="1" thickBot="1" x14ac:dyDescent="0.2">
      <c r="A143" s="946"/>
      <c r="B143" s="723"/>
      <c r="C143" s="1060"/>
      <c r="D143" s="77"/>
      <c r="E143" s="730" t="s">
        <v>75</v>
      </c>
      <c r="F143" s="1255" t="s">
        <v>807</v>
      </c>
      <c r="G143" s="1250"/>
      <c r="H143" s="1250"/>
      <c r="I143" s="1250"/>
      <c r="J143" s="1250"/>
      <c r="K143" s="1250"/>
      <c r="L143" s="1251"/>
      <c r="M143" s="777" t="s">
        <v>14</v>
      </c>
      <c r="N143" s="269"/>
      <c r="O143" s="758" t="s">
        <v>803</v>
      </c>
      <c r="P143" s="282">
        <v>174</v>
      </c>
      <c r="Q143" s="953" t="str">
        <f t="shared" si="4"/>
        <v>未入力あり</v>
      </c>
      <c r="R143" s="282"/>
      <c r="S143" s="283" t="str">
        <f t="shared" si="5"/>
        <v/>
      </c>
      <c r="T143" s="168"/>
      <c r="U143" s="914"/>
      <c r="W143" s="79"/>
    </row>
    <row r="144" spans="1:23" ht="10.15" customHeight="1" thickBot="1" x14ac:dyDescent="0.2">
      <c r="A144" s="946"/>
      <c r="B144" s="723"/>
      <c r="C144" s="1060"/>
      <c r="D144" s="77"/>
      <c r="E144" s="723"/>
      <c r="F144" s="1120"/>
      <c r="G144" s="1252" t="s">
        <v>438</v>
      </c>
      <c r="H144" s="1253"/>
      <c r="I144" s="1253"/>
      <c r="J144" s="1253"/>
      <c r="K144" s="1253"/>
      <c r="L144" s="1254"/>
      <c r="M144" s="104" t="s">
        <v>15</v>
      </c>
      <c r="N144" s="7"/>
      <c r="O144" s="128" t="s">
        <v>257</v>
      </c>
      <c r="P144" s="282">
        <v>175</v>
      </c>
      <c r="Q144" s="953" t="str">
        <f t="shared" si="4"/>
        <v>未入力あり</v>
      </c>
      <c r="R144" s="282"/>
      <c r="S144" s="283" t="str">
        <f t="shared" si="5"/>
        <v/>
      </c>
      <c r="T144" s="168"/>
      <c r="U144" s="914"/>
      <c r="W144" s="79"/>
    </row>
    <row r="145" spans="1:23" ht="10.15" customHeight="1" thickBot="1" x14ac:dyDescent="0.2">
      <c r="A145" s="946"/>
      <c r="B145" s="723"/>
      <c r="C145" s="1060"/>
      <c r="D145" s="77"/>
      <c r="E145" s="723"/>
      <c r="F145" s="1255" t="s">
        <v>1191</v>
      </c>
      <c r="G145" s="1250"/>
      <c r="H145" s="1250"/>
      <c r="I145" s="1250"/>
      <c r="J145" s="1250"/>
      <c r="K145" s="1250"/>
      <c r="L145" s="1251"/>
      <c r="M145" s="104" t="s">
        <v>15</v>
      </c>
      <c r="N145" s="269"/>
      <c r="O145" s="758" t="s">
        <v>803</v>
      </c>
      <c r="P145" s="282">
        <v>176</v>
      </c>
      <c r="Q145" s="953" t="str">
        <f t="shared" si="4"/>
        <v>未入力あり</v>
      </c>
      <c r="R145" s="282"/>
      <c r="S145" s="283" t="str">
        <f t="shared" si="5"/>
        <v/>
      </c>
      <c r="T145" s="168"/>
      <c r="U145" s="914"/>
      <c r="W145" s="79"/>
    </row>
    <row r="146" spans="1:23" ht="13.5" customHeight="1" thickBot="1" x14ac:dyDescent="0.2">
      <c r="A146" s="946"/>
      <c r="B146" s="723"/>
      <c r="C146" s="1060"/>
      <c r="D146" s="77"/>
      <c r="E146" s="723"/>
      <c r="F146" s="1109"/>
      <c r="G146" s="1252" t="s">
        <v>439</v>
      </c>
      <c r="H146" s="1253"/>
      <c r="I146" s="1253"/>
      <c r="J146" s="1253"/>
      <c r="K146" s="1253"/>
      <c r="L146" s="1254"/>
      <c r="M146" s="104" t="s">
        <v>15</v>
      </c>
      <c r="N146" s="7"/>
      <c r="O146" s="128" t="s">
        <v>257</v>
      </c>
      <c r="P146" s="282">
        <v>177</v>
      </c>
      <c r="Q146" s="953" t="str">
        <f t="shared" si="4"/>
        <v>未入力あり</v>
      </c>
      <c r="R146" s="282"/>
      <c r="S146" s="283" t="str">
        <f t="shared" si="5"/>
        <v/>
      </c>
      <c r="T146" s="168"/>
      <c r="U146" s="914"/>
      <c r="W146" s="79"/>
    </row>
    <row r="147" spans="1:23" ht="13.5" customHeight="1" thickBot="1" x14ac:dyDescent="0.2">
      <c r="A147" s="946"/>
      <c r="B147" s="723"/>
      <c r="C147" s="1060"/>
      <c r="D147" s="77"/>
      <c r="E147" s="723"/>
      <c r="F147" s="1255" t="s">
        <v>808</v>
      </c>
      <c r="G147" s="1250"/>
      <c r="H147" s="1250"/>
      <c r="I147" s="1250"/>
      <c r="J147" s="1250"/>
      <c r="K147" s="1250"/>
      <c r="L147" s="1251"/>
      <c r="M147" s="104" t="s">
        <v>15</v>
      </c>
      <c r="N147" s="269"/>
      <c r="O147" s="758" t="s">
        <v>803</v>
      </c>
      <c r="P147" s="282">
        <v>178</v>
      </c>
      <c r="Q147" s="953" t="str">
        <f t="shared" si="4"/>
        <v>未入力あり</v>
      </c>
      <c r="R147" s="282"/>
      <c r="S147" s="283" t="str">
        <f t="shared" si="5"/>
        <v/>
      </c>
      <c r="T147" s="168"/>
      <c r="U147" s="914"/>
      <c r="W147" s="79"/>
    </row>
    <row r="148" spans="1:23" ht="10.15" customHeight="1" thickBot="1" x14ac:dyDescent="0.2">
      <c r="A148" s="946"/>
      <c r="B148" s="723"/>
      <c r="C148" s="1060"/>
      <c r="D148" s="77"/>
      <c r="E148" s="723"/>
      <c r="F148" s="1120"/>
      <c r="G148" s="1072"/>
      <c r="H148" s="1089"/>
      <c r="I148" s="1089"/>
      <c r="J148" s="1089"/>
      <c r="K148" s="1089"/>
      <c r="L148" s="1102" t="s">
        <v>872</v>
      </c>
      <c r="M148" s="104" t="s">
        <v>15</v>
      </c>
      <c r="N148" s="7"/>
      <c r="O148" s="128" t="s">
        <v>257</v>
      </c>
      <c r="P148" s="282">
        <v>179</v>
      </c>
      <c r="Q148" s="953" t="str">
        <f t="shared" si="4"/>
        <v>未入力あり</v>
      </c>
      <c r="R148" s="282"/>
      <c r="S148" s="283" t="str">
        <f t="shared" si="5"/>
        <v/>
      </c>
      <c r="T148" s="168"/>
      <c r="U148" s="914"/>
      <c r="W148" s="79"/>
    </row>
    <row r="149" spans="1:23" ht="18.75" customHeight="1" thickBot="1" x14ac:dyDescent="0.2">
      <c r="A149" s="946"/>
      <c r="B149" s="723"/>
      <c r="C149" s="1060"/>
      <c r="D149" s="77"/>
      <c r="E149" s="723"/>
      <c r="F149" s="1309" t="s">
        <v>809</v>
      </c>
      <c r="G149" s="1310"/>
      <c r="H149" s="1310"/>
      <c r="I149" s="1310"/>
      <c r="J149" s="1310"/>
      <c r="K149" s="1310"/>
      <c r="L149" s="1311"/>
      <c r="M149" s="104" t="s">
        <v>15</v>
      </c>
      <c r="N149" s="269"/>
      <c r="O149" s="758" t="s">
        <v>803</v>
      </c>
      <c r="P149" s="282">
        <v>180</v>
      </c>
      <c r="Q149" s="953" t="str">
        <f t="shared" si="4"/>
        <v>未入力あり</v>
      </c>
      <c r="R149" s="282"/>
      <c r="S149" s="283" t="str">
        <f t="shared" si="5"/>
        <v/>
      </c>
      <c r="T149" s="168"/>
      <c r="U149" s="914"/>
      <c r="W149" s="79"/>
    </row>
    <row r="150" spans="1:23" ht="17.45" customHeight="1" thickBot="1" x14ac:dyDescent="0.2">
      <c r="A150" s="946"/>
      <c r="B150" s="723"/>
      <c r="C150" s="1060"/>
      <c r="D150" s="77"/>
      <c r="E150" s="723"/>
      <c r="F150" s="1122"/>
      <c r="G150" s="1123"/>
      <c r="H150" s="1089"/>
      <c r="I150" s="1089"/>
      <c r="J150" s="1089"/>
      <c r="K150" s="1089"/>
      <c r="L150" s="1102" t="s">
        <v>873</v>
      </c>
      <c r="M150" s="104" t="s">
        <v>15</v>
      </c>
      <c r="N150" s="7"/>
      <c r="O150" s="151" t="s">
        <v>257</v>
      </c>
      <c r="P150" s="282">
        <v>181</v>
      </c>
      <c r="Q150" s="953" t="str">
        <f t="shared" si="4"/>
        <v>未入力あり</v>
      </c>
      <c r="R150" s="282"/>
      <c r="S150" s="283" t="str">
        <f t="shared" si="5"/>
        <v/>
      </c>
      <c r="T150" s="168"/>
      <c r="U150" s="914"/>
      <c r="W150" s="79"/>
    </row>
    <row r="151" spans="1:23" ht="13.5" customHeight="1" thickBot="1" x14ac:dyDescent="0.2">
      <c r="A151" s="946"/>
      <c r="B151" s="723"/>
      <c r="C151" s="1060"/>
      <c r="D151" s="77"/>
      <c r="E151" s="723"/>
      <c r="F151" s="1122"/>
      <c r="G151" s="1123"/>
      <c r="H151" s="1089"/>
      <c r="I151" s="1089"/>
      <c r="J151" s="1089"/>
      <c r="K151" s="1089"/>
      <c r="L151" s="1102" t="s">
        <v>874</v>
      </c>
      <c r="M151" s="104" t="s">
        <v>15</v>
      </c>
      <c r="N151" s="7"/>
      <c r="O151" s="151" t="s">
        <v>257</v>
      </c>
      <c r="P151" s="282">
        <v>182</v>
      </c>
      <c r="Q151" s="953" t="str">
        <f t="shared" si="4"/>
        <v>未入力あり</v>
      </c>
      <c r="R151" s="282"/>
      <c r="S151" s="283" t="str">
        <f t="shared" si="5"/>
        <v/>
      </c>
      <c r="T151" s="168"/>
      <c r="U151" s="914"/>
      <c r="W151" s="79"/>
    </row>
    <row r="152" spans="1:23" ht="13.5" customHeight="1" thickBot="1" x14ac:dyDescent="0.2">
      <c r="A152" s="946"/>
      <c r="B152" s="723"/>
      <c r="C152" s="1060"/>
      <c r="D152" s="77"/>
      <c r="E152" s="723"/>
      <c r="F152" s="1252" t="s">
        <v>1056</v>
      </c>
      <c r="G152" s="1253"/>
      <c r="H152" s="1253"/>
      <c r="I152" s="1253"/>
      <c r="J152" s="1253"/>
      <c r="K152" s="1253"/>
      <c r="L152" s="1254"/>
      <c r="M152" s="327" t="s">
        <v>17</v>
      </c>
      <c r="N152" s="938" t="s">
        <v>91</v>
      </c>
      <c r="O152" s="294"/>
      <c r="P152" s="282">
        <v>183</v>
      </c>
      <c r="Q152" s="953"/>
      <c r="R152" s="282"/>
      <c r="S152" s="283"/>
      <c r="T152" s="168"/>
      <c r="U152" s="914"/>
      <c r="W152" s="79"/>
    </row>
    <row r="153" spans="1:23" ht="13.5" customHeight="1" thickBot="1" x14ac:dyDescent="0.2">
      <c r="A153" s="946"/>
      <c r="B153" s="723"/>
      <c r="C153" s="1060"/>
      <c r="D153" s="77"/>
      <c r="E153" s="730" t="s">
        <v>21</v>
      </c>
      <c r="F153" s="1250" t="s">
        <v>957</v>
      </c>
      <c r="G153" s="1250"/>
      <c r="H153" s="1250"/>
      <c r="I153" s="1250"/>
      <c r="J153" s="1250"/>
      <c r="K153" s="1250"/>
      <c r="L153" s="1251"/>
      <c r="M153" s="777" t="s">
        <v>15</v>
      </c>
      <c r="N153" s="269"/>
      <c r="O153" s="758" t="s">
        <v>803</v>
      </c>
      <c r="P153" s="282">
        <v>186</v>
      </c>
      <c r="Q153" s="953" t="str">
        <f t="shared" si="4"/>
        <v>未入力あり</v>
      </c>
      <c r="R153" s="282"/>
      <c r="S153" s="283" t="str">
        <f t="shared" si="5"/>
        <v/>
      </c>
      <c r="T153" s="168"/>
      <c r="U153" s="914"/>
      <c r="W153" s="79"/>
    </row>
    <row r="154" spans="1:23" ht="13.5" customHeight="1" thickBot="1" x14ac:dyDescent="0.2">
      <c r="A154" s="946"/>
      <c r="B154" s="723"/>
      <c r="C154" s="1060"/>
      <c r="D154" s="77"/>
      <c r="E154" s="723"/>
      <c r="F154" s="1074"/>
      <c r="G154" s="1252" t="s">
        <v>875</v>
      </c>
      <c r="H154" s="1253"/>
      <c r="I154" s="1253"/>
      <c r="J154" s="1253"/>
      <c r="K154" s="1253"/>
      <c r="L154" s="1254"/>
      <c r="M154" s="104" t="s">
        <v>15</v>
      </c>
      <c r="N154" s="7"/>
      <c r="O154" s="128" t="s">
        <v>257</v>
      </c>
      <c r="P154" s="282">
        <v>187</v>
      </c>
      <c r="Q154" s="953" t="str">
        <f t="shared" si="4"/>
        <v>未入力あり</v>
      </c>
      <c r="R154" s="282"/>
      <c r="S154" s="283" t="str">
        <f t="shared" si="5"/>
        <v/>
      </c>
      <c r="T154" s="168"/>
      <c r="U154" s="914"/>
      <c r="W154" s="79"/>
    </row>
    <row r="155" spans="1:23" ht="13.5" customHeight="1" thickBot="1" x14ac:dyDescent="0.2">
      <c r="A155" s="946"/>
      <c r="B155" s="1060"/>
      <c r="C155" s="1060"/>
      <c r="D155" s="731" t="s">
        <v>144</v>
      </c>
      <c r="E155" s="776"/>
      <c r="F155" s="731"/>
      <c r="G155" s="947"/>
      <c r="H155" s="948"/>
      <c r="I155" s="948"/>
      <c r="J155" s="948"/>
      <c r="K155" s="948"/>
      <c r="L155" s="948"/>
      <c r="M155" s="778"/>
      <c r="N155" s="767" t="s">
        <v>33</v>
      </c>
      <c r="O155" s="768" t="s">
        <v>33</v>
      </c>
      <c r="P155" s="282">
        <v>188</v>
      </c>
      <c r="Q155" s="953"/>
      <c r="R155" s="282"/>
      <c r="S155" s="283"/>
      <c r="T155" s="168"/>
      <c r="U155" s="914"/>
      <c r="W155" s="79"/>
    </row>
    <row r="156" spans="1:23" ht="20.45" customHeight="1" thickBot="1" x14ac:dyDescent="0.2">
      <c r="A156" s="1084"/>
      <c r="B156" s="1060"/>
      <c r="C156" s="1060"/>
      <c r="D156" s="77"/>
      <c r="E156" s="717" t="s">
        <v>18</v>
      </c>
      <c r="F156" s="1253" t="s">
        <v>698</v>
      </c>
      <c r="G156" s="1253"/>
      <c r="H156" s="1253"/>
      <c r="I156" s="1253"/>
      <c r="J156" s="1253"/>
      <c r="K156" s="1253"/>
      <c r="L156" s="1254"/>
      <c r="M156" s="104" t="s">
        <v>15</v>
      </c>
      <c r="N156" s="7"/>
      <c r="O156" s="128" t="s">
        <v>257</v>
      </c>
      <c r="P156" s="282">
        <v>189</v>
      </c>
      <c r="Q156" s="953" t="str">
        <f t="shared" si="4"/>
        <v>未入力あり</v>
      </c>
      <c r="R156" s="282"/>
      <c r="S156" s="283" t="str">
        <f t="shared" si="5"/>
        <v/>
      </c>
      <c r="T156" s="168"/>
      <c r="U156" s="914"/>
      <c r="W156" s="79"/>
    </row>
    <row r="157" spans="1:23" ht="18.75" customHeight="1" thickBot="1" x14ac:dyDescent="0.2">
      <c r="A157" s="946"/>
      <c r="B157" s="1060"/>
      <c r="C157" s="736"/>
      <c r="D157" s="82"/>
      <c r="E157" s="717" t="s">
        <v>167</v>
      </c>
      <c r="F157" s="1253" t="s">
        <v>1062</v>
      </c>
      <c r="G157" s="1253"/>
      <c r="H157" s="1253"/>
      <c r="I157" s="1253"/>
      <c r="J157" s="1253"/>
      <c r="K157" s="1253"/>
      <c r="L157" s="1254"/>
      <c r="M157" s="104" t="s">
        <v>14</v>
      </c>
      <c r="N157" s="7"/>
      <c r="O157" s="128" t="s">
        <v>257</v>
      </c>
      <c r="P157" s="282">
        <v>190</v>
      </c>
      <c r="Q157" s="953" t="str">
        <f t="shared" si="4"/>
        <v>未入力あり</v>
      </c>
      <c r="R157" s="282"/>
      <c r="S157" s="283" t="str">
        <f t="shared" si="5"/>
        <v/>
      </c>
      <c r="T157" s="168"/>
      <c r="U157" s="914"/>
      <c r="W157" s="79"/>
    </row>
    <row r="158" spans="1:23" ht="13.5" customHeight="1" thickBot="1" x14ac:dyDescent="0.2">
      <c r="A158" s="946"/>
      <c r="B158" s="1060"/>
      <c r="C158" s="747" t="s">
        <v>145</v>
      </c>
      <c r="D158" s="747"/>
      <c r="E158" s="747"/>
      <c r="F158" s="747"/>
      <c r="G158" s="747"/>
      <c r="H158" s="1085"/>
      <c r="I158" s="1085"/>
      <c r="J158" s="1085"/>
      <c r="K158" s="1085"/>
      <c r="L158" s="1085"/>
      <c r="M158" s="85"/>
      <c r="N158" s="98"/>
      <c r="O158" s="86"/>
      <c r="P158" s="282">
        <v>191</v>
      </c>
      <c r="Q158" s="953"/>
      <c r="R158" s="282"/>
      <c r="S158" s="283"/>
      <c r="T158" s="168"/>
      <c r="U158" s="914"/>
      <c r="W158" s="79"/>
    </row>
    <row r="159" spans="1:23" ht="13.5" customHeight="1" thickBot="1" x14ac:dyDescent="0.2">
      <c r="A159" s="946"/>
      <c r="B159" s="1060"/>
      <c r="C159" s="77"/>
      <c r="D159" s="722" t="s">
        <v>65</v>
      </c>
      <c r="E159" s="1269" t="s">
        <v>1192</v>
      </c>
      <c r="F159" s="1269"/>
      <c r="G159" s="1269"/>
      <c r="H159" s="1269"/>
      <c r="I159" s="1269"/>
      <c r="J159" s="1269"/>
      <c r="K159" s="1269"/>
      <c r="L159" s="1270"/>
      <c r="M159" s="80" t="s">
        <v>15</v>
      </c>
      <c r="N159" s="7"/>
      <c r="O159" s="130" t="s">
        <v>257</v>
      </c>
      <c r="P159" s="282">
        <v>195</v>
      </c>
      <c r="Q159" s="953" t="str">
        <f t="shared" si="4"/>
        <v>未入力あり</v>
      </c>
      <c r="R159" s="282"/>
      <c r="S159" s="283" t="str">
        <f t="shared" si="5"/>
        <v/>
      </c>
      <c r="T159" s="168"/>
      <c r="U159" s="914"/>
      <c r="W159" s="79"/>
    </row>
    <row r="160" spans="1:23" ht="23.45" customHeight="1" thickBot="1" x14ac:dyDescent="0.2">
      <c r="A160" s="946"/>
      <c r="B160" s="1060"/>
      <c r="C160" s="77"/>
      <c r="D160" s="750" t="s">
        <v>66</v>
      </c>
      <c r="E160" s="1253" t="s">
        <v>1193</v>
      </c>
      <c r="F160" s="1253"/>
      <c r="G160" s="1253"/>
      <c r="H160" s="1253"/>
      <c r="I160" s="1253"/>
      <c r="J160" s="1253"/>
      <c r="K160" s="1253"/>
      <c r="L160" s="1254"/>
      <c r="M160" s="80" t="s">
        <v>15</v>
      </c>
      <c r="N160" s="7"/>
      <c r="O160" s="128" t="s">
        <v>257</v>
      </c>
      <c r="P160" s="282">
        <v>199</v>
      </c>
      <c r="Q160" s="953" t="str">
        <f t="shared" si="4"/>
        <v>未入力あり</v>
      </c>
      <c r="R160" s="282"/>
      <c r="S160" s="283" t="str">
        <f t="shared" si="5"/>
        <v/>
      </c>
      <c r="T160" s="168"/>
      <c r="U160" s="914"/>
      <c r="W160" s="79"/>
    </row>
    <row r="161" spans="1:24" ht="13.5" customHeight="1" thickBot="1" x14ac:dyDescent="0.2">
      <c r="A161" s="946"/>
      <c r="B161" s="1060"/>
      <c r="C161" s="77"/>
      <c r="D161" s="750" t="s">
        <v>59</v>
      </c>
      <c r="E161" s="1253" t="s">
        <v>153</v>
      </c>
      <c r="F161" s="1253"/>
      <c r="G161" s="1253"/>
      <c r="H161" s="1253"/>
      <c r="I161" s="1253"/>
      <c r="J161" s="1253"/>
      <c r="K161" s="1253"/>
      <c r="L161" s="1254"/>
      <c r="M161" s="80" t="s">
        <v>15</v>
      </c>
      <c r="N161" s="7"/>
      <c r="O161" s="128" t="s">
        <v>257</v>
      </c>
      <c r="P161" s="282">
        <v>200</v>
      </c>
      <c r="Q161" s="953" t="str">
        <f t="shared" si="4"/>
        <v>未入力あり</v>
      </c>
      <c r="R161" s="282"/>
      <c r="S161" s="283" t="str">
        <f t="shared" si="5"/>
        <v/>
      </c>
      <c r="T161" s="168"/>
      <c r="U161" s="914"/>
      <c r="W161" s="79"/>
    </row>
    <row r="162" spans="1:24" ht="22.15" customHeight="1" thickBot="1" x14ac:dyDescent="0.2">
      <c r="A162" s="729"/>
      <c r="B162" s="77"/>
      <c r="C162" s="77"/>
      <c r="D162" s="750" t="s">
        <v>60</v>
      </c>
      <c r="E162" s="1253" t="s">
        <v>0</v>
      </c>
      <c r="F162" s="1253"/>
      <c r="G162" s="1253"/>
      <c r="H162" s="1253"/>
      <c r="I162" s="1253"/>
      <c r="J162" s="1253"/>
      <c r="K162" s="1253"/>
      <c r="L162" s="1254"/>
      <c r="M162" s="80" t="s">
        <v>31</v>
      </c>
      <c r="N162" s="7"/>
      <c r="O162" s="128" t="s">
        <v>257</v>
      </c>
      <c r="P162" s="282">
        <v>206</v>
      </c>
      <c r="Q162" s="953" t="str">
        <f t="shared" si="4"/>
        <v>未入力あり</v>
      </c>
      <c r="R162" s="282"/>
      <c r="S162" s="283" t="str">
        <f t="shared" si="5"/>
        <v/>
      </c>
      <c r="T162" s="168"/>
      <c r="U162" s="914"/>
      <c r="W162" s="79"/>
    </row>
    <row r="163" spans="1:24" ht="17.25" customHeight="1" thickBot="1" x14ac:dyDescent="0.2">
      <c r="A163" s="946"/>
      <c r="B163" s="1060"/>
      <c r="C163" s="77"/>
      <c r="D163" s="722" t="s">
        <v>82</v>
      </c>
      <c r="E163" s="1250" t="s">
        <v>876</v>
      </c>
      <c r="F163" s="1250"/>
      <c r="G163" s="1250"/>
      <c r="H163" s="1250"/>
      <c r="I163" s="1250"/>
      <c r="J163" s="1250"/>
      <c r="K163" s="1250"/>
      <c r="L163" s="1251"/>
      <c r="M163" s="80" t="s">
        <v>31</v>
      </c>
      <c r="N163" s="7"/>
      <c r="O163" s="128" t="s">
        <v>257</v>
      </c>
      <c r="P163" s="282">
        <v>207</v>
      </c>
      <c r="Q163" s="953" t="str">
        <f t="shared" si="4"/>
        <v>未入力あり</v>
      </c>
      <c r="R163" s="282"/>
      <c r="S163" s="283" t="str">
        <f t="shared" si="5"/>
        <v/>
      </c>
      <c r="T163" s="168"/>
      <c r="U163" s="914"/>
      <c r="W163" s="79"/>
    </row>
    <row r="164" spans="1:24" ht="13.5" customHeight="1" thickBot="1" x14ac:dyDescent="0.2">
      <c r="A164" s="946"/>
      <c r="B164" s="1060"/>
      <c r="C164" s="1060"/>
      <c r="D164" s="723"/>
      <c r="E164" s="1271"/>
      <c r="F164" s="1252" t="s">
        <v>1058</v>
      </c>
      <c r="G164" s="1253"/>
      <c r="H164" s="1253"/>
      <c r="I164" s="1253"/>
      <c r="J164" s="1253"/>
      <c r="K164" s="1253"/>
      <c r="L164" s="1254"/>
      <c r="M164" s="95" t="s">
        <v>31</v>
      </c>
      <c r="N164" s="938" t="s">
        <v>92</v>
      </c>
      <c r="O164" s="297"/>
      <c r="P164" s="282">
        <v>208</v>
      </c>
      <c r="Q164" s="953"/>
      <c r="R164" s="282"/>
      <c r="S164" s="283"/>
      <c r="T164" s="168"/>
      <c r="U164" s="914"/>
      <c r="W164" s="79"/>
    </row>
    <row r="165" spans="1:24" ht="13.5" customHeight="1" thickBot="1" x14ac:dyDescent="0.2">
      <c r="A165" s="946"/>
      <c r="B165" s="1060"/>
      <c r="C165" s="77"/>
      <c r="D165" s="723"/>
      <c r="E165" s="1271"/>
      <c r="F165" s="1252" t="s">
        <v>1138</v>
      </c>
      <c r="G165" s="1253"/>
      <c r="H165" s="1253"/>
      <c r="I165" s="1253"/>
      <c r="J165" s="1253"/>
      <c r="K165" s="1253"/>
      <c r="L165" s="1254"/>
      <c r="M165" s="80" t="s">
        <v>31</v>
      </c>
      <c r="N165" s="269"/>
      <c r="O165" s="128" t="s">
        <v>19</v>
      </c>
      <c r="P165" s="282">
        <v>209</v>
      </c>
      <c r="Q165" s="953" t="str">
        <f t="shared" si="4"/>
        <v>未入力あり</v>
      </c>
      <c r="R165" s="282"/>
      <c r="S165" s="283" t="str">
        <f t="shared" si="5"/>
        <v/>
      </c>
      <c r="T165" s="168"/>
      <c r="U165" s="914"/>
      <c r="W165" s="79"/>
    </row>
    <row r="166" spans="1:24" ht="22.5" customHeight="1" thickBot="1" x14ac:dyDescent="0.2">
      <c r="A166" s="946"/>
      <c r="B166" s="1060"/>
      <c r="C166" s="77"/>
      <c r="D166" s="723"/>
      <c r="E166" s="1271"/>
      <c r="F166" s="1252" t="s">
        <v>1131</v>
      </c>
      <c r="G166" s="1253"/>
      <c r="H166" s="1253"/>
      <c r="I166" s="1253"/>
      <c r="J166" s="1253"/>
      <c r="K166" s="1253"/>
      <c r="L166" s="1254"/>
      <c r="M166" s="80" t="s">
        <v>31</v>
      </c>
      <c r="N166" s="269"/>
      <c r="O166" s="128" t="s">
        <v>19</v>
      </c>
      <c r="P166" s="282">
        <v>210</v>
      </c>
      <c r="Q166" s="953" t="str">
        <f t="shared" si="4"/>
        <v>未入力あり</v>
      </c>
      <c r="R166" s="282"/>
      <c r="S166" s="283" t="str">
        <f t="shared" si="5"/>
        <v/>
      </c>
      <c r="T166" s="168"/>
      <c r="U166" s="914"/>
      <c r="W166" s="79"/>
    </row>
    <row r="167" spans="1:24" ht="25.15" customHeight="1" thickBot="1" x14ac:dyDescent="0.2">
      <c r="A167" s="946"/>
      <c r="B167" s="1060"/>
      <c r="C167" s="77"/>
      <c r="D167" s="724"/>
      <c r="E167" s="1272"/>
      <c r="F167" s="1252" t="s">
        <v>1132</v>
      </c>
      <c r="G167" s="1253"/>
      <c r="H167" s="1253"/>
      <c r="I167" s="1253"/>
      <c r="J167" s="1253"/>
      <c r="K167" s="1253"/>
      <c r="L167" s="1254"/>
      <c r="M167" s="80" t="s">
        <v>31</v>
      </c>
      <c r="N167" s="269"/>
      <c r="O167" s="128" t="s">
        <v>19</v>
      </c>
      <c r="P167" s="282">
        <v>211</v>
      </c>
      <c r="Q167" s="953" t="str">
        <f t="shared" si="4"/>
        <v>未入力あり</v>
      </c>
      <c r="R167" s="282"/>
      <c r="S167" s="283" t="str">
        <f t="shared" si="5"/>
        <v/>
      </c>
      <c r="T167" s="168"/>
      <c r="U167" s="914"/>
      <c r="W167" s="79"/>
    </row>
    <row r="168" spans="1:24" ht="41.45" customHeight="1" thickBot="1" x14ac:dyDescent="0.2">
      <c r="A168" s="946"/>
      <c r="B168" s="1060"/>
      <c r="C168" s="77"/>
      <c r="D168" s="750" t="s">
        <v>67</v>
      </c>
      <c r="E168" s="1253" t="s">
        <v>781</v>
      </c>
      <c r="F168" s="1253"/>
      <c r="G168" s="1253"/>
      <c r="H168" s="1253"/>
      <c r="I168" s="1253"/>
      <c r="J168" s="1253"/>
      <c r="K168" s="1253"/>
      <c r="L168" s="1254"/>
      <c r="M168" s="80" t="s">
        <v>31</v>
      </c>
      <c r="N168" s="7"/>
      <c r="O168" s="128" t="s">
        <v>257</v>
      </c>
      <c r="P168" s="282">
        <v>212</v>
      </c>
      <c r="Q168" s="953" t="str">
        <f t="shared" si="4"/>
        <v>未入力あり</v>
      </c>
      <c r="R168" s="282"/>
      <c r="S168" s="283" t="str">
        <f t="shared" si="5"/>
        <v/>
      </c>
      <c r="T168" s="168"/>
      <c r="U168" s="914"/>
      <c r="W168" s="79"/>
    </row>
    <row r="169" spans="1:24" ht="39" customHeight="1" thickBot="1" x14ac:dyDescent="0.2">
      <c r="A169" s="946"/>
      <c r="B169" s="1060"/>
      <c r="C169" s="77"/>
      <c r="D169" s="724" t="s">
        <v>25</v>
      </c>
      <c r="E169" s="1253" t="s">
        <v>1</v>
      </c>
      <c r="F169" s="1253"/>
      <c r="G169" s="1253"/>
      <c r="H169" s="1253"/>
      <c r="I169" s="1253"/>
      <c r="J169" s="1253"/>
      <c r="K169" s="1253"/>
      <c r="L169" s="1254"/>
      <c r="M169" s="80" t="s">
        <v>31</v>
      </c>
      <c r="N169" s="7"/>
      <c r="O169" s="128" t="s">
        <v>257</v>
      </c>
      <c r="P169" s="282">
        <v>213</v>
      </c>
      <c r="Q169" s="953" t="str">
        <f t="shared" si="4"/>
        <v>未入力あり</v>
      </c>
      <c r="R169" s="282"/>
      <c r="S169" s="283" t="str">
        <f t="shared" si="5"/>
        <v/>
      </c>
      <c r="T169" s="168"/>
      <c r="U169" s="914"/>
      <c r="W169" s="79"/>
    </row>
    <row r="170" spans="1:24" ht="39.75" customHeight="1" thickBot="1" x14ac:dyDescent="0.2">
      <c r="A170" s="946"/>
      <c r="B170" s="1060"/>
      <c r="C170" s="77"/>
      <c r="D170" s="722" t="s">
        <v>791</v>
      </c>
      <c r="E170" s="1250" t="s">
        <v>2</v>
      </c>
      <c r="F170" s="1250"/>
      <c r="G170" s="1250"/>
      <c r="H170" s="1250"/>
      <c r="I170" s="1250"/>
      <c r="J170" s="1250"/>
      <c r="K170" s="1250"/>
      <c r="L170" s="1251"/>
      <c r="M170" s="80" t="s">
        <v>31</v>
      </c>
      <c r="N170" s="7"/>
      <c r="O170" s="128" t="s">
        <v>257</v>
      </c>
      <c r="P170" s="282">
        <v>214</v>
      </c>
      <c r="Q170" s="953" t="str">
        <f t="shared" si="4"/>
        <v>未入力あり</v>
      </c>
      <c r="R170" s="282"/>
      <c r="S170" s="283" t="str">
        <f t="shared" si="5"/>
        <v/>
      </c>
      <c r="T170" s="168"/>
      <c r="U170" s="914"/>
      <c r="W170" s="79"/>
      <c r="X170" s="665"/>
    </row>
    <row r="171" spans="1:24" ht="24" customHeight="1" thickBot="1" x14ac:dyDescent="0.2">
      <c r="A171" s="1084"/>
      <c r="B171" s="1060"/>
      <c r="C171" s="77"/>
      <c r="D171" s="724"/>
      <c r="E171" s="1076"/>
      <c r="F171" s="1252" t="s">
        <v>745</v>
      </c>
      <c r="G171" s="1253"/>
      <c r="H171" s="1253"/>
      <c r="I171" s="1253"/>
      <c r="J171" s="1253"/>
      <c r="K171" s="1253"/>
      <c r="L171" s="1254"/>
      <c r="M171" s="80" t="s">
        <v>31</v>
      </c>
      <c r="N171" s="269"/>
      <c r="O171" s="128" t="s">
        <v>3</v>
      </c>
      <c r="P171" s="282">
        <v>215</v>
      </c>
      <c r="Q171" s="953" t="str">
        <f t="shared" si="4"/>
        <v>未入力あり</v>
      </c>
      <c r="R171" s="282"/>
      <c r="S171" s="283" t="str">
        <f t="shared" si="5"/>
        <v/>
      </c>
      <c r="T171" s="168"/>
      <c r="U171" s="914"/>
      <c r="W171" s="79"/>
      <c r="X171" s="665"/>
    </row>
    <row r="172" spans="1:24" ht="13.5" customHeight="1" thickBot="1" x14ac:dyDescent="0.2">
      <c r="A172" s="1084"/>
      <c r="B172" s="1060"/>
      <c r="C172" s="77"/>
      <c r="D172" s="1266" t="s">
        <v>1173</v>
      </c>
      <c r="E172" s="1267"/>
      <c r="F172" s="1267"/>
      <c r="G172" s="1267"/>
      <c r="H172" s="1267"/>
      <c r="I172" s="1267"/>
      <c r="J172" s="1267"/>
      <c r="K172" s="1267"/>
      <c r="L172" s="1268"/>
      <c r="M172" s="95" t="s">
        <v>31</v>
      </c>
      <c r="N172" s="938" t="s">
        <v>72</v>
      </c>
      <c r="O172" s="297"/>
      <c r="P172" s="282">
        <v>217</v>
      </c>
      <c r="Q172" s="953"/>
      <c r="R172" s="282"/>
      <c r="S172" s="283"/>
      <c r="T172" s="168"/>
      <c r="U172" s="914"/>
      <c r="W172" s="79"/>
      <c r="X172" s="665"/>
    </row>
    <row r="173" spans="1:24" ht="13.5" customHeight="1" thickBot="1" x14ac:dyDescent="0.2">
      <c r="A173" s="946"/>
      <c r="B173" s="1127" t="s">
        <v>146</v>
      </c>
      <c r="C173" s="1128"/>
      <c r="D173" s="1129"/>
      <c r="E173" s="1129"/>
      <c r="F173" s="1129"/>
      <c r="G173" s="1129"/>
      <c r="H173" s="1130"/>
      <c r="I173" s="1130"/>
      <c r="J173" s="1130"/>
      <c r="K173" s="1130"/>
      <c r="L173" s="1130"/>
      <c r="M173" s="1131"/>
      <c r="N173" s="1132"/>
      <c r="O173" s="1133"/>
      <c r="P173" s="282">
        <v>218</v>
      </c>
      <c r="Q173" s="953"/>
      <c r="R173" s="282"/>
      <c r="S173" s="283"/>
      <c r="T173" s="168"/>
      <c r="U173" s="914"/>
      <c r="W173" s="79"/>
      <c r="X173" s="665"/>
    </row>
    <row r="174" spans="1:24" ht="13.5" customHeight="1" thickBot="1" x14ac:dyDescent="0.2">
      <c r="A174" s="946"/>
      <c r="B174" s="723"/>
      <c r="C174" s="722" t="s">
        <v>1194</v>
      </c>
      <c r="D174" s="1075"/>
      <c r="E174" s="1075"/>
      <c r="F174" s="1075"/>
      <c r="G174" s="1075"/>
      <c r="H174" s="1134"/>
      <c r="I174" s="1134"/>
      <c r="J174" s="1134"/>
      <c r="K174" s="1134"/>
      <c r="L174" s="1134"/>
      <c r="M174" s="80" t="s">
        <v>15</v>
      </c>
      <c r="N174" s="7"/>
      <c r="O174" s="128" t="s">
        <v>257</v>
      </c>
      <c r="P174" s="282">
        <v>219</v>
      </c>
      <c r="Q174" s="953" t="str">
        <f t="shared" si="4"/>
        <v>未入力あり</v>
      </c>
      <c r="R174" s="282"/>
      <c r="S174" s="283" t="str">
        <f t="shared" si="5"/>
        <v/>
      </c>
      <c r="T174" s="357"/>
      <c r="U174" s="914"/>
      <c r="W174" s="79"/>
      <c r="X174" s="665"/>
    </row>
    <row r="175" spans="1:24" ht="13.5" customHeight="1" thickBot="1" x14ac:dyDescent="0.2">
      <c r="A175" s="946"/>
      <c r="B175" s="723"/>
      <c r="C175" s="723"/>
      <c r="D175" s="722" t="s">
        <v>65</v>
      </c>
      <c r="E175" s="1269" t="s">
        <v>1060</v>
      </c>
      <c r="F175" s="1269"/>
      <c r="G175" s="1269"/>
      <c r="H175" s="1269"/>
      <c r="I175" s="1269"/>
      <c r="J175" s="1269"/>
      <c r="K175" s="1269"/>
      <c r="L175" s="1270"/>
      <c r="M175" s="97" t="s">
        <v>31</v>
      </c>
      <c r="N175" s="7"/>
      <c r="O175" s="128" t="s">
        <v>257</v>
      </c>
      <c r="P175" s="282">
        <v>220</v>
      </c>
      <c r="Q175" s="953" t="str">
        <f t="shared" si="4"/>
        <v>未入力あり</v>
      </c>
      <c r="R175" s="282"/>
      <c r="S175" s="283" t="str">
        <f t="shared" si="5"/>
        <v/>
      </c>
      <c r="T175" s="357"/>
      <c r="U175" s="914"/>
      <c r="W175" s="79"/>
      <c r="X175" s="665"/>
    </row>
    <row r="176" spans="1:24" ht="21" customHeight="1" thickBot="1" x14ac:dyDescent="0.2">
      <c r="A176" s="946"/>
      <c r="B176" s="723"/>
      <c r="C176" s="723"/>
      <c r="D176" s="723"/>
      <c r="E176" s="771" t="s">
        <v>18</v>
      </c>
      <c r="F176" s="1245" t="s">
        <v>1198</v>
      </c>
      <c r="G176" s="1245"/>
      <c r="H176" s="1245"/>
      <c r="I176" s="1245"/>
      <c r="J176" s="1245"/>
      <c r="K176" s="1245"/>
      <c r="L176" s="1246"/>
      <c r="M176" s="104" t="s">
        <v>17</v>
      </c>
      <c r="N176" s="269"/>
      <c r="O176" s="129" t="s">
        <v>74</v>
      </c>
      <c r="P176" s="282">
        <v>221</v>
      </c>
      <c r="Q176" s="953" t="str">
        <f t="shared" si="4"/>
        <v>未入力あり</v>
      </c>
      <c r="R176" s="282"/>
      <c r="S176" s="283" t="str">
        <f t="shared" si="5"/>
        <v/>
      </c>
      <c r="T176" s="357"/>
      <c r="U176" s="914"/>
      <c r="W176" s="79"/>
      <c r="X176" s="665"/>
    </row>
    <row r="177" spans="1:31" ht="28.15" customHeight="1" thickBot="1" x14ac:dyDescent="0.2">
      <c r="A177" s="946"/>
      <c r="B177" s="723"/>
      <c r="C177" s="723"/>
      <c r="D177" s="723"/>
      <c r="E177" s="771" t="s">
        <v>167</v>
      </c>
      <c r="F177" s="1245" t="s">
        <v>1199</v>
      </c>
      <c r="G177" s="1245"/>
      <c r="H177" s="1245"/>
      <c r="I177" s="1245"/>
      <c r="J177" s="1245"/>
      <c r="K177" s="1245"/>
      <c r="L177" s="1246"/>
      <c r="M177" s="104" t="s">
        <v>17</v>
      </c>
      <c r="N177" s="269"/>
      <c r="O177" s="129" t="s">
        <v>74</v>
      </c>
      <c r="P177" s="282">
        <v>222</v>
      </c>
      <c r="Q177" s="953" t="str">
        <f t="shared" si="4"/>
        <v>未入力あり</v>
      </c>
      <c r="R177" s="282"/>
      <c r="S177" s="283" t="str">
        <f t="shared" si="5"/>
        <v/>
      </c>
      <c r="T177" s="357"/>
      <c r="U177" s="914"/>
      <c r="W177" s="79"/>
      <c r="X177" s="665"/>
    </row>
    <row r="178" spans="1:31" ht="30" customHeight="1" thickBot="1" x14ac:dyDescent="0.2">
      <c r="A178" s="946"/>
      <c r="B178" s="723"/>
      <c r="C178" s="723"/>
      <c r="D178" s="723"/>
      <c r="E178" s="771" t="s">
        <v>75</v>
      </c>
      <c r="F178" s="1245" t="s">
        <v>1200</v>
      </c>
      <c r="G178" s="1245"/>
      <c r="H178" s="1245"/>
      <c r="I178" s="1245"/>
      <c r="J178" s="1245"/>
      <c r="K178" s="1245"/>
      <c r="L178" s="1246"/>
      <c r="M178" s="104" t="s">
        <v>17</v>
      </c>
      <c r="N178" s="269"/>
      <c r="O178" s="129" t="s">
        <v>186</v>
      </c>
      <c r="P178" s="282">
        <v>223</v>
      </c>
      <c r="Q178" s="953" t="str">
        <f t="shared" si="4"/>
        <v>未入力あり</v>
      </c>
      <c r="R178" s="282"/>
      <c r="S178" s="283" t="str">
        <f t="shared" si="5"/>
        <v/>
      </c>
      <c r="T178" s="357"/>
      <c r="U178" s="914"/>
      <c r="W178" s="79"/>
      <c r="X178" s="665"/>
    </row>
    <row r="179" spans="1:31" ht="29.45" customHeight="1" thickBot="1" x14ac:dyDescent="0.2">
      <c r="A179" s="946"/>
      <c r="B179" s="723"/>
      <c r="C179" s="723"/>
      <c r="D179" s="723"/>
      <c r="E179" s="771" t="s">
        <v>21</v>
      </c>
      <c r="F179" s="1245" t="s">
        <v>1201</v>
      </c>
      <c r="G179" s="1245"/>
      <c r="H179" s="1245"/>
      <c r="I179" s="1245"/>
      <c r="J179" s="1245"/>
      <c r="K179" s="1245"/>
      <c r="L179" s="1246"/>
      <c r="M179" s="104" t="s">
        <v>17</v>
      </c>
      <c r="N179" s="269"/>
      <c r="O179" s="129" t="s">
        <v>186</v>
      </c>
      <c r="P179" s="282">
        <v>224</v>
      </c>
      <c r="Q179" s="953" t="str">
        <f t="shared" si="4"/>
        <v>未入力あり</v>
      </c>
      <c r="R179" s="282"/>
      <c r="S179" s="283" t="str">
        <f t="shared" si="5"/>
        <v/>
      </c>
      <c r="T179" s="681"/>
      <c r="U179" s="914"/>
      <c r="W179" s="79"/>
      <c r="X179" s="665"/>
    </row>
    <row r="180" spans="1:31" s="357" customFormat="1" ht="21" customHeight="1" thickBot="1" x14ac:dyDescent="0.2">
      <c r="A180" s="946"/>
      <c r="B180" s="723"/>
      <c r="C180" s="723"/>
      <c r="D180" s="723"/>
      <c r="E180" s="771" t="s">
        <v>46</v>
      </c>
      <c r="F180" s="1245" t="s">
        <v>1202</v>
      </c>
      <c r="G180" s="1245"/>
      <c r="H180" s="1245"/>
      <c r="I180" s="1245"/>
      <c r="J180" s="1245"/>
      <c r="K180" s="1245"/>
      <c r="L180" s="1246"/>
      <c r="M180" s="104" t="s">
        <v>17</v>
      </c>
      <c r="N180" s="269"/>
      <c r="O180" s="129" t="s">
        <v>186</v>
      </c>
      <c r="P180" s="282">
        <v>225</v>
      </c>
      <c r="Q180" s="953" t="str">
        <f t="shared" si="4"/>
        <v>未入力あり</v>
      </c>
      <c r="R180" s="282"/>
      <c r="S180" s="283" t="str">
        <f t="shared" si="5"/>
        <v/>
      </c>
      <c r="U180" s="914"/>
      <c r="W180" s="677"/>
      <c r="X180" s="660"/>
      <c r="AA180" s="678"/>
      <c r="AB180" s="677"/>
      <c r="AD180" s="679"/>
      <c r="AE180" s="356"/>
    </row>
    <row r="181" spans="1:31" s="357" customFormat="1" ht="48.6" customHeight="1" thickBot="1" x14ac:dyDescent="0.2">
      <c r="A181" s="946"/>
      <c r="B181" s="723"/>
      <c r="C181" s="723"/>
      <c r="D181" s="722" t="s">
        <v>66</v>
      </c>
      <c r="E181" s="1245" t="s">
        <v>1203</v>
      </c>
      <c r="F181" s="1245"/>
      <c r="G181" s="1245"/>
      <c r="H181" s="1245"/>
      <c r="I181" s="1245"/>
      <c r="J181" s="1245"/>
      <c r="K181" s="1245"/>
      <c r="L181" s="1246"/>
      <c r="M181" s="94" t="s">
        <v>31</v>
      </c>
      <c r="N181" s="7"/>
      <c r="O181" s="298" t="s">
        <v>257</v>
      </c>
      <c r="P181" s="282">
        <v>226</v>
      </c>
      <c r="Q181" s="953" t="str">
        <f t="shared" si="4"/>
        <v>未入力あり</v>
      </c>
      <c r="R181" s="282"/>
      <c r="S181" s="283" t="str">
        <f t="shared" si="5"/>
        <v/>
      </c>
      <c r="U181" s="914"/>
      <c r="W181" s="640"/>
      <c r="X181" s="660"/>
      <c r="Z181" s="680"/>
      <c r="AA181" s="678"/>
      <c r="AB181" s="360"/>
      <c r="AD181" s="679"/>
      <c r="AE181" s="358"/>
    </row>
    <row r="182" spans="1:31" s="357" customFormat="1" ht="20.45" customHeight="1" thickBot="1" x14ac:dyDescent="0.2">
      <c r="A182" s="1086"/>
      <c r="B182" s="723"/>
      <c r="C182" s="723"/>
      <c r="D182" s="724"/>
      <c r="E182" s="1111"/>
      <c r="F182" s="1135"/>
      <c r="G182" s="1136"/>
      <c r="H182" s="1124"/>
      <c r="I182" s="1135"/>
      <c r="J182" s="1261" t="s">
        <v>1195</v>
      </c>
      <c r="K182" s="1261"/>
      <c r="L182" s="1262"/>
      <c r="M182" s="104" t="s">
        <v>17</v>
      </c>
      <c r="N182" s="269"/>
      <c r="O182" s="299" t="s">
        <v>20</v>
      </c>
      <c r="P182" s="282">
        <v>227</v>
      </c>
      <c r="Q182" s="953" t="str">
        <f t="shared" si="4"/>
        <v>未入力あり</v>
      </c>
      <c r="R182" s="282"/>
      <c r="S182" s="283" t="str">
        <f t="shared" si="5"/>
        <v/>
      </c>
      <c r="U182" s="914"/>
      <c r="W182" s="640"/>
      <c r="X182" s="660"/>
      <c r="Z182" s="680"/>
      <c r="AA182" s="678"/>
      <c r="AB182" s="360"/>
      <c r="AD182" s="679"/>
      <c r="AE182" s="358"/>
    </row>
    <row r="183" spans="1:31" s="357" customFormat="1" ht="13.5" customHeight="1" x14ac:dyDescent="0.15">
      <c r="A183" s="1086"/>
      <c r="B183" s="723"/>
      <c r="C183" s="1095" t="s">
        <v>462</v>
      </c>
      <c r="D183" s="1114"/>
      <c r="E183" s="1137"/>
      <c r="F183" s="1114"/>
      <c r="G183" s="1138"/>
      <c r="H183" s="1090"/>
      <c r="I183" s="1090"/>
      <c r="J183" s="1090"/>
      <c r="K183" s="1090"/>
      <c r="L183" s="1090"/>
      <c r="M183" s="105"/>
      <c r="N183" s="739"/>
      <c r="O183" s="296"/>
      <c r="P183" s="282">
        <v>228</v>
      </c>
      <c r="Q183" s="953"/>
      <c r="R183" s="282"/>
      <c r="S183" s="283"/>
      <c r="U183" s="914"/>
      <c r="W183" s="639"/>
      <c r="X183" s="660"/>
      <c r="Z183" s="680"/>
      <c r="AA183" s="678"/>
      <c r="AB183" s="677"/>
      <c r="AD183" s="679"/>
      <c r="AE183" s="358"/>
    </row>
    <row r="184" spans="1:31" s="357" customFormat="1" ht="13.5" customHeight="1" x14ac:dyDescent="0.15">
      <c r="A184" s="1086"/>
      <c r="B184" s="689"/>
      <c r="C184" s="1139"/>
      <c r="D184" s="1123" t="s">
        <v>1133</v>
      </c>
      <c r="E184" s="1140"/>
      <c r="F184" s="1141"/>
      <c r="G184" s="1141"/>
      <c r="H184" s="1142"/>
      <c r="I184" s="1142"/>
      <c r="J184" s="1134"/>
      <c r="K184" s="1134"/>
      <c r="L184" s="1143"/>
      <c r="M184" s="690"/>
      <c r="N184" s="690"/>
      <c r="O184" s="683"/>
      <c r="P184" s="282">
        <v>229</v>
      </c>
      <c r="Q184" s="953"/>
      <c r="R184" s="282"/>
      <c r="S184" s="283"/>
      <c r="U184" s="914"/>
      <c r="W184" s="640"/>
      <c r="X184" s="660"/>
      <c r="Z184" s="680"/>
      <c r="AA184" s="678"/>
      <c r="AB184" s="360"/>
      <c r="AD184" s="679"/>
      <c r="AE184" s="358"/>
    </row>
    <row r="185" spans="1:31" s="357" customFormat="1" ht="13.5" customHeight="1" x14ac:dyDescent="0.15">
      <c r="A185" s="1086"/>
      <c r="B185" s="689"/>
      <c r="C185" s="1139"/>
      <c r="D185" s="1139"/>
      <c r="E185" s="1123" t="s">
        <v>474</v>
      </c>
      <c r="F185" s="1141"/>
      <c r="G185" s="1141"/>
      <c r="H185" s="1141"/>
      <c r="I185" s="1142"/>
      <c r="J185" s="1142"/>
      <c r="K185" s="1134"/>
      <c r="L185" s="1143"/>
      <c r="M185" s="690"/>
      <c r="N185" s="781"/>
      <c r="O185" s="683"/>
      <c r="P185" s="282">
        <v>230</v>
      </c>
      <c r="Q185" s="953"/>
      <c r="R185" s="282"/>
      <c r="S185" s="283"/>
      <c r="U185" s="914"/>
      <c r="W185" s="640"/>
      <c r="X185" s="660"/>
      <c r="Z185" s="680"/>
      <c r="AA185" s="678"/>
      <c r="AB185" s="360"/>
      <c r="AD185" s="679"/>
      <c r="AE185" s="358"/>
    </row>
    <row r="186" spans="1:31" s="357" customFormat="1" ht="13.5" customHeight="1" thickBot="1" x14ac:dyDescent="0.2">
      <c r="A186" s="1086"/>
      <c r="B186" s="689"/>
      <c r="C186" s="1139"/>
      <c r="D186" s="1139"/>
      <c r="E186" s="1144"/>
      <c r="F186" s="1123" t="s">
        <v>80</v>
      </c>
      <c r="G186" s="1135"/>
      <c r="H186" s="1135"/>
      <c r="I186" s="1145"/>
      <c r="J186" s="1145"/>
      <c r="K186" s="1124"/>
      <c r="L186" s="1125"/>
      <c r="M186" s="355"/>
      <c r="N186" s="742"/>
      <c r="O186" s="743"/>
      <c r="P186" s="282">
        <v>231</v>
      </c>
      <c r="Q186" s="953"/>
      <c r="R186" s="282"/>
      <c r="S186" s="283"/>
      <c r="U186" s="914"/>
      <c r="V186" s="681"/>
      <c r="W186" s="639"/>
      <c r="X186" s="660"/>
      <c r="Z186" s="680"/>
      <c r="AA186" s="678"/>
      <c r="AB186" s="677"/>
      <c r="AD186" s="679"/>
      <c r="AE186" s="358"/>
    </row>
    <row r="187" spans="1:31" s="357" customFormat="1" ht="13.5" customHeight="1" thickBot="1" x14ac:dyDescent="0.2">
      <c r="A187" s="1086"/>
      <c r="B187" s="689"/>
      <c r="C187" s="1139"/>
      <c r="D187" s="1139"/>
      <c r="E187" s="1144"/>
      <c r="F187" s="1146"/>
      <c r="G187" s="1147" t="s">
        <v>114</v>
      </c>
      <c r="H187" s="1135"/>
      <c r="I187" s="1145"/>
      <c r="J187" s="1145"/>
      <c r="K187" s="1124"/>
      <c r="L187" s="1148"/>
      <c r="M187" s="94" t="s">
        <v>17</v>
      </c>
      <c r="N187" s="269"/>
      <c r="O187" s="674" t="s">
        <v>74</v>
      </c>
      <c r="P187" s="282">
        <v>232</v>
      </c>
      <c r="Q187" s="953" t="str">
        <f t="shared" si="4"/>
        <v>未入力あり</v>
      </c>
      <c r="R187" s="282"/>
      <c r="S187" s="283" t="str">
        <f t="shared" si="5"/>
        <v/>
      </c>
      <c r="U187" s="914"/>
      <c r="W187" s="640"/>
      <c r="X187" s="660"/>
      <c r="Z187" s="680"/>
      <c r="AA187" s="678"/>
      <c r="AB187" s="360"/>
      <c r="AD187" s="679"/>
      <c r="AE187" s="358"/>
    </row>
    <row r="188" spans="1:31" s="357" customFormat="1" ht="13.5" customHeight="1" thickBot="1" x14ac:dyDescent="0.2">
      <c r="A188" s="1086"/>
      <c r="B188" s="689"/>
      <c r="C188" s="1139"/>
      <c r="D188" s="1139"/>
      <c r="E188" s="1144"/>
      <c r="F188" s="1149"/>
      <c r="G188" s="1147" t="s">
        <v>277</v>
      </c>
      <c r="H188" s="1135"/>
      <c r="I188" s="1145"/>
      <c r="J188" s="1145"/>
      <c r="K188" s="1124" t="s">
        <v>33</v>
      </c>
      <c r="L188" s="1150"/>
      <c r="M188" s="104" t="s">
        <v>31</v>
      </c>
      <c r="N188" s="269"/>
      <c r="O188" s="674" t="s">
        <v>74</v>
      </c>
      <c r="P188" s="282">
        <v>233</v>
      </c>
      <c r="Q188" s="953" t="str">
        <f t="shared" si="4"/>
        <v>未入力あり</v>
      </c>
      <c r="R188" s="282"/>
      <c r="S188" s="283" t="str">
        <f t="shared" si="5"/>
        <v/>
      </c>
      <c r="U188" s="914"/>
      <c r="W188" s="640"/>
      <c r="X188" s="660"/>
      <c r="Z188" s="680"/>
      <c r="AA188" s="678"/>
      <c r="AB188" s="360"/>
      <c r="AD188" s="679"/>
      <c r="AE188" s="358"/>
    </row>
    <row r="189" spans="1:31" s="357" customFormat="1" ht="13.5" customHeight="1" thickBot="1" x14ac:dyDescent="0.2">
      <c r="A189" s="1086"/>
      <c r="B189" s="689"/>
      <c r="C189" s="1139"/>
      <c r="D189" s="1139"/>
      <c r="E189" s="1144"/>
      <c r="F189" s="1255" t="s">
        <v>49</v>
      </c>
      <c r="G189" s="1250"/>
      <c r="H189" s="1250"/>
      <c r="I189" s="1250"/>
      <c r="J189" s="1250"/>
      <c r="K189" s="1250"/>
      <c r="L189" s="1250"/>
      <c r="M189" s="355"/>
      <c r="N189" s="738"/>
      <c r="O189" s="674"/>
      <c r="P189" s="282">
        <v>234</v>
      </c>
      <c r="Q189" s="953"/>
      <c r="R189" s="282"/>
      <c r="S189" s="283"/>
      <c r="U189" s="914"/>
      <c r="W189" s="640"/>
      <c r="X189" s="660"/>
      <c r="Z189" s="680"/>
      <c r="AA189" s="678"/>
      <c r="AB189" s="360"/>
      <c r="AD189" s="679"/>
      <c r="AE189" s="358"/>
    </row>
    <row r="190" spans="1:31" s="357" customFormat="1" ht="13.5" customHeight="1" thickBot="1" x14ac:dyDescent="0.2">
      <c r="A190" s="1086"/>
      <c r="B190" s="689"/>
      <c r="C190" s="1139"/>
      <c r="D190" s="1139"/>
      <c r="E190" s="1144"/>
      <c r="F190" s="1151"/>
      <c r="G190" s="1252" t="s">
        <v>772</v>
      </c>
      <c r="H190" s="1253"/>
      <c r="I190" s="1253"/>
      <c r="J190" s="1253"/>
      <c r="K190" s="1253"/>
      <c r="L190" s="1254"/>
      <c r="M190" s="737" t="s">
        <v>31</v>
      </c>
      <c r="N190" s="269"/>
      <c r="O190" s="674" t="s">
        <v>74</v>
      </c>
      <c r="P190" s="282">
        <v>235</v>
      </c>
      <c r="Q190" s="953" t="str">
        <f t="shared" ref="Q190:Q250" si="6">IF(N190="","未入力あり","✔")</f>
        <v>未入力あり</v>
      </c>
      <c r="R190" s="282"/>
      <c r="S190" s="283" t="str">
        <f t="shared" ref="S190:S250" si="7">IF(N190="","",IF(N190="はい","○","×"))</f>
        <v/>
      </c>
      <c r="U190" s="914"/>
      <c r="W190" s="640"/>
      <c r="X190" s="660"/>
      <c r="Z190" s="680"/>
      <c r="AA190" s="678"/>
      <c r="AB190" s="360"/>
      <c r="AD190" s="679"/>
      <c r="AE190" s="358"/>
    </row>
    <row r="191" spans="1:31" s="357" customFormat="1" ht="13.5" customHeight="1" thickBot="1" x14ac:dyDescent="0.2">
      <c r="A191" s="1086"/>
      <c r="B191" s="689"/>
      <c r="C191" s="1139"/>
      <c r="D191" s="1139"/>
      <c r="E191" s="1144"/>
      <c r="F191" s="1151"/>
      <c r="G191" s="1147" t="s">
        <v>773</v>
      </c>
      <c r="H191" s="1152"/>
      <c r="I191" s="1145"/>
      <c r="J191" s="1145"/>
      <c r="K191" s="1124"/>
      <c r="L191" s="1148"/>
      <c r="M191" s="737" t="s">
        <v>31</v>
      </c>
      <c r="N191" s="659"/>
      <c r="O191" s="674" t="s">
        <v>74</v>
      </c>
      <c r="P191" s="282">
        <v>236</v>
      </c>
      <c r="Q191" s="953" t="str">
        <f t="shared" si="6"/>
        <v>未入力あり</v>
      </c>
      <c r="R191" s="282"/>
      <c r="S191" s="283" t="str">
        <f t="shared" si="7"/>
        <v/>
      </c>
      <c r="U191" s="914"/>
      <c r="W191" s="639"/>
      <c r="X191" s="660"/>
      <c r="Z191" s="680"/>
      <c r="AA191" s="678"/>
      <c r="AB191" s="677"/>
      <c r="AD191" s="679"/>
      <c r="AE191" s="358"/>
    </row>
    <row r="192" spans="1:31" s="357" customFormat="1" ht="13.5" customHeight="1" thickBot="1" x14ac:dyDescent="0.2">
      <c r="A192" s="1086"/>
      <c r="B192" s="689"/>
      <c r="C192" s="1139"/>
      <c r="D192" s="1139"/>
      <c r="E192" s="1144"/>
      <c r="F192" s="1151"/>
      <c r="G192" s="1147" t="s">
        <v>51</v>
      </c>
      <c r="H192" s="1152"/>
      <c r="I192" s="1145"/>
      <c r="J192" s="1145"/>
      <c r="K192" s="1124" t="s">
        <v>33</v>
      </c>
      <c r="L192" s="1148"/>
      <c r="M192" s="737" t="s">
        <v>31</v>
      </c>
      <c r="N192" s="659"/>
      <c r="O192" s="674" t="s">
        <v>74</v>
      </c>
      <c r="P192" s="282">
        <v>237</v>
      </c>
      <c r="Q192" s="953" t="str">
        <f t="shared" si="6"/>
        <v>未入力あり</v>
      </c>
      <c r="R192" s="282"/>
      <c r="S192" s="283" t="str">
        <f t="shared" si="7"/>
        <v/>
      </c>
      <c r="U192" s="914"/>
      <c r="W192" s="640"/>
      <c r="X192" s="660"/>
      <c r="Z192" s="680"/>
      <c r="AA192" s="678"/>
      <c r="AB192" s="360"/>
      <c r="AD192" s="679"/>
      <c r="AE192" s="358"/>
    </row>
    <row r="193" spans="1:31" s="357" customFormat="1" ht="13.5" customHeight="1" thickBot="1" x14ac:dyDescent="0.2">
      <c r="A193" s="1086"/>
      <c r="B193" s="689"/>
      <c r="C193" s="1139"/>
      <c r="D193" s="1139"/>
      <c r="E193" s="1144"/>
      <c r="F193" s="1151"/>
      <c r="G193" s="1147" t="s">
        <v>50</v>
      </c>
      <c r="H193" s="1152"/>
      <c r="I193" s="1145"/>
      <c r="J193" s="1145"/>
      <c r="K193" s="1124"/>
      <c r="L193" s="1148"/>
      <c r="M193" s="737" t="s">
        <v>31</v>
      </c>
      <c r="N193" s="659"/>
      <c r="O193" s="674" t="s">
        <v>74</v>
      </c>
      <c r="P193" s="282">
        <v>238</v>
      </c>
      <c r="Q193" s="953" t="str">
        <f t="shared" si="6"/>
        <v>未入力あり</v>
      </c>
      <c r="R193" s="282"/>
      <c r="S193" s="283" t="str">
        <f t="shared" si="7"/>
        <v/>
      </c>
      <c r="U193" s="914"/>
      <c r="W193" s="640"/>
      <c r="X193" s="660"/>
      <c r="Z193" s="680"/>
      <c r="AA193" s="678"/>
      <c r="AB193" s="360"/>
      <c r="AD193" s="679"/>
      <c r="AE193" s="358"/>
    </row>
    <row r="194" spans="1:31" s="357" customFormat="1" ht="13.5" customHeight="1" thickBot="1" x14ac:dyDescent="0.2">
      <c r="A194" s="1086"/>
      <c r="B194" s="689"/>
      <c r="C194" s="1139"/>
      <c r="D194" s="1139"/>
      <c r="E194" s="1144"/>
      <c r="F194" s="1123" t="s">
        <v>81</v>
      </c>
      <c r="G194" s="1153"/>
      <c r="H194" s="1137"/>
      <c r="I194" s="1154"/>
      <c r="J194" s="1154"/>
      <c r="K194" s="1155"/>
      <c r="L194" s="1126"/>
      <c r="M194" s="355"/>
      <c r="N194" s="703"/>
      <c r="O194" s="674"/>
      <c r="P194" s="282">
        <v>239</v>
      </c>
      <c r="Q194" s="953"/>
      <c r="R194" s="282"/>
      <c r="S194" s="283"/>
      <c r="U194" s="914"/>
      <c r="W194" s="640"/>
      <c r="X194" s="660"/>
      <c r="Z194" s="680"/>
      <c r="AA194" s="678"/>
      <c r="AB194" s="360"/>
      <c r="AD194" s="679"/>
      <c r="AE194" s="358"/>
    </row>
    <row r="195" spans="1:31" s="357" customFormat="1" ht="13.5" customHeight="1" thickBot="1" x14ac:dyDescent="0.2">
      <c r="A195" s="1086"/>
      <c r="B195" s="689"/>
      <c r="C195" s="1139"/>
      <c r="D195" s="1139"/>
      <c r="E195" s="1144"/>
      <c r="F195" s="1151"/>
      <c r="G195" s="1263" t="s">
        <v>160</v>
      </c>
      <c r="H195" s="1264"/>
      <c r="I195" s="1264"/>
      <c r="J195" s="1264"/>
      <c r="K195" s="1264"/>
      <c r="L195" s="1265"/>
      <c r="M195" s="737" t="s">
        <v>31</v>
      </c>
      <c r="N195" s="659"/>
      <c r="O195" s="674" t="s">
        <v>74</v>
      </c>
      <c r="P195" s="282">
        <v>240</v>
      </c>
      <c r="Q195" s="953" t="str">
        <f t="shared" si="6"/>
        <v>未入力あり</v>
      </c>
      <c r="R195" s="282"/>
      <c r="S195" s="283" t="str">
        <f t="shared" si="7"/>
        <v/>
      </c>
      <c r="U195" s="914"/>
      <c r="W195" s="639"/>
      <c r="X195" s="660"/>
      <c r="Z195" s="680"/>
      <c r="AA195" s="678"/>
      <c r="AB195" s="677"/>
      <c r="AD195" s="679"/>
      <c r="AE195" s="358"/>
    </row>
    <row r="196" spans="1:31" s="357" customFormat="1" ht="13.5" customHeight="1" thickBot="1" x14ac:dyDescent="0.2">
      <c r="A196" s="1086"/>
      <c r="B196" s="689"/>
      <c r="C196" s="1139"/>
      <c r="D196" s="1139"/>
      <c r="E196" s="1144"/>
      <c r="F196" s="1151"/>
      <c r="G196" s="1147" t="s">
        <v>278</v>
      </c>
      <c r="H196" s="1152"/>
      <c r="I196" s="1145"/>
      <c r="J196" s="1145"/>
      <c r="K196" s="1124"/>
      <c r="L196" s="1148"/>
      <c r="M196" s="737" t="s">
        <v>31</v>
      </c>
      <c r="N196" s="659"/>
      <c r="O196" s="674" t="s">
        <v>74</v>
      </c>
      <c r="P196" s="282">
        <v>241</v>
      </c>
      <c r="Q196" s="953" t="str">
        <f t="shared" si="6"/>
        <v>未入力あり</v>
      </c>
      <c r="R196" s="282"/>
      <c r="S196" s="283" t="str">
        <f t="shared" si="7"/>
        <v/>
      </c>
      <c r="U196" s="914"/>
      <c r="W196" s="640"/>
      <c r="X196" s="660"/>
      <c r="Z196" s="680"/>
      <c r="AA196" s="678"/>
      <c r="AB196" s="360"/>
      <c r="AD196" s="679"/>
      <c r="AE196" s="358"/>
    </row>
    <row r="197" spans="1:31" s="357" customFormat="1" ht="13.5" customHeight="1" thickBot="1" x14ac:dyDescent="0.2">
      <c r="A197" s="1086"/>
      <c r="B197" s="689"/>
      <c r="C197" s="1139"/>
      <c r="D197" s="1139"/>
      <c r="E197" s="1144"/>
      <c r="F197" s="1151"/>
      <c r="G197" s="1123" t="s">
        <v>762</v>
      </c>
      <c r="H197" s="1156"/>
      <c r="I197" s="1142"/>
      <c r="J197" s="1142"/>
      <c r="K197" s="1134"/>
      <c r="L197" s="1157"/>
      <c r="M197" s="737" t="s">
        <v>31</v>
      </c>
      <c r="N197" s="659"/>
      <c r="O197" s="674" t="s">
        <v>74</v>
      </c>
      <c r="P197" s="282">
        <v>242</v>
      </c>
      <c r="Q197" s="953" t="str">
        <f t="shared" si="6"/>
        <v>未入力あり</v>
      </c>
      <c r="R197" s="282"/>
      <c r="S197" s="283" t="str">
        <f t="shared" si="7"/>
        <v/>
      </c>
      <c r="U197" s="914"/>
      <c r="W197" s="640"/>
      <c r="X197" s="660"/>
      <c r="Z197" s="680"/>
      <c r="AA197" s="678"/>
      <c r="AB197" s="360"/>
      <c r="AD197" s="679"/>
      <c r="AE197" s="358"/>
    </row>
    <row r="198" spans="1:31" s="357" customFormat="1" ht="13.5" customHeight="1" thickBot="1" x14ac:dyDescent="0.2">
      <c r="A198" s="1086"/>
      <c r="B198" s="689"/>
      <c r="C198" s="1139"/>
      <c r="D198" s="1139"/>
      <c r="E198" s="1144"/>
      <c r="F198" s="1123" t="s">
        <v>52</v>
      </c>
      <c r="G198" s="1156"/>
      <c r="H198" s="1141"/>
      <c r="I198" s="1142"/>
      <c r="J198" s="1142"/>
      <c r="K198" s="1134" t="s">
        <v>33</v>
      </c>
      <c r="L198" s="1143"/>
      <c r="M198" s="355"/>
      <c r="N198" s="740"/>
      <c r="O198" s="674"/>
      <c r="P198" s="282">
        <v>243</v>
      </c>
      <c r="Q198" s="953"/>
      <c r="R198" s="282"/>
      <c r="S198" s="283"/>
      <c r="U198" s="914"/>
      <c r="W198" s="640"/>
      <c r="X198" s="660"/>
      <c r="Z198" s="680"/>
      <c r="AA198" s="678"/>
      <c r="AB198" s="360"/>
      <c r="AD198" s="679"/>
      <c r="AE198" s="358"/>
    </row>
    <row r="199" spans="1:31" s="357" customFormat="1" ht="13.5" customHeight="1" thickBot="1" x14ac:dyDescent="0.2">
      <c r="A199" s="1086"/>
      <c r="B199" s="689"/>
      <c r="C199" s="1139"/>
      <c r="D199" s="1139"/>
      <c r="E199" s="1144"/>
      <c r="F199" s="1158"/>
      <c r="G199" s="1147" t="s">
        <v>115</v>
      </c>
      <c r="H199" s="1152"/>
      <c r="I199" s="1145"/>
      <c r="J199" s="1145"/>
      <c r="K199" s="1124"/>
      <c r="L199" s="1148"/>
      <c r="M199" s="737" t="s">
        <v>31</v>
      </c>
      <c r="N199" s="704"/>
      <c r="O199" s="674" t="s">
        <v>74</v>
      </c>
      <c r="P199" s="282">
        <v>244</v>
      </c>
      <c r="Q199" s="953" t="str">
        <f t="shared" si="6"/>
        <v>未入力あり</v>
      </c>
      <c r="R199" s="282"/>
      <c r="S199" s="283" t="str">
        <f t="shared" si="7"/>
        <v/>
      </c>
      <c r="U199" s="914"/>
      <c r="W199" s="640"/>
      <c r="X199" s="660"/>
      <c r="Z199" s="680"/>
      <c r="AA199" s="678"/>
      <c r="AB199" s="360"/>
      <c r="AD199" s="679"/>
      <c r="AE199" s="358"/>
    </row>
    <row r="200" spans="1:31" s="357" customFormat="1" ht="13.5" customHeight="1" thickBot="1" x14ac:dyDescent="0.2">
      <c r="A200" s="1086"/>
      <c r="B200" s="689"/>
      <c r="C200" s="1139"/>
      <c r="D200" s="1139"/>
      <c r="E200" s="1144"/>
      <c r="F200" s="1158"/>
      <c r="G200" s="1147" t="s">
        <v>763</v>
      </c>
      <c r="H200" s="1152"/>
      <c r="I200" s="1145"/>
      <c r="J200" s="1145"/>
      <c r="K200" s="1124"/>
      <c r="L200" s="1148"/>
      <c r="M200" s="737" t="s">
        <v>31</v>
      </c>
      <c r="N200" s="704"/>
      <c r="O200" s="674" t="s">
        <v>74</v>
      </c>
      <c r="P200" s="282">
        <v>245</v>
      </c>
      <c r="Q200" s="953" t="str">
        <f t="shared" si="6"/>
        <v>未入力あり</v>
      </c>
      <c r="R200" s="282"/>
      <c r="S200" s="283" t="str">
        <f t="shared" si="7"/>
        <v/>
      </c>
      <c r="U200" s="914"/>
      <c r="W200" s="640"/>
      <c r="X200" s="660"/>
      <c r="Z200" s="680"/>
      <c r="AA200" s="678"/>
      <c r="AB200" s="360"/>
      <c r="AD200" s="679"/>
      <c r="AE200" s="358"/>
    </row>
    <row r="201" spans="1:31" s="357" customFormat="1" ht="13.5" customHeight="1" thickBot="1" x14ac:dyDescent="0.2">
      <c r="A201" s="1086"/>
      <c r="B201" s="689"/>
      <c r="C201" s="1139"/>
      <c r="D201" s="1139"/>
      <c r="E201" s="1144"/>
      <c r="F201" s="1158"/>
      <c r="G201" s="1147" t="s">
        <v>764</v>
      </c>
      <c r="H201" s="1152"/>
      <c r="I201" s="1145"/>
      <c r="J201" s="1145"/>
      <c r="K201" s="1124"/>
      <c r="L201" s="1148"/>
      <c r="M201" s="737" t="s">
        <v>31</v>
      </c>
      <c r="N201" s="704"/>
      <c r="O201" s="674" t="s">
        <v>74</v>
      </c>
      <c r="P201" s="282">
        <v>246</v>
      </c>
      <c r="Q201" s="953" t="str">
        <f t="shared" si="6"/>
        <v>未入力あり</v>
      </c>
      <c r="R201" s="282"/>
      <c r="S201" s="283" t="str">
        <f t="shared" si="7"/>
        <v/>
      </c>
      <c r="U201" s="914"/>
      <c r="W201" s="640"/>
      <c r="X201" s="660"/>
      <c r="Z201" s="680"/>
      <c r="AA201" s="678"/>
      <c r="AB201" s="360"/>
      <c r="AD201" s="679"/>
      <c r="AE201" s="358"/>
    </row>
    <row r="202" spans="1:31" s="357" customFormat="1" ht="13.5" customHeight="1" thickBot="1" x14ac:dyDescent="0.2">
      <c r="A202" s="1086"/>
      <c r="B202" s="689"/>
      <c r="C202" s="1139"/>
      <c r="D202" s="1139"/>
      <c r="E202" s="1144"/>
      <c r="F202" s="1149"/>
      <c r="G202" s="1147" t="s">
        <v>765</v>
      </c>
      <c r="H202" s="1152"/>
      <c r="I202" s="1145"/>
      <c r="J202" s="1145"/>
      <c r="K202" s="1124"/>
      <c r="L202" s="1148"/>
      <c r="M202" s="737" t="s">
        <v>31</v>
      </c>
      <c r="N202" s="704"/>
      <c r="O202" s="674" t="s">
        <v>74</v>
      </c>
      <c r="P202" s="282">
        <v>247</v>
      </c>
      <c r="Q202" s="953" t="str">
        <f t="shared" si="6"/>
        <v>未入力あり</v>
      </c>
      <c r="R202" s="282"/>
      <c r="S202" s="283" t="str">
        <f t="shared" si="7"/>
        <v/>
      </c>
      <c r="U202" s="914"/>
      <c r="W202" s="640"/>
      <c r="X202" s="660"/>
      <c r="Z202" s="680"/>
      <c r="AA202" s="678"/>
      <c r="AB202" s="360"/>
      <c r="AD202" s="679"/>
      <c r="AE202" s="358"/>
    </row>
    <row r="203" spans="1:31" s="357" customFormat="1" ht="13.5" customHeight="1" thickBot="1" x14ac:dyDescent="0.2">
      <c r="A203" s="1086"/>
      <c r="B203" s="689"/>
      <c r="C203" s="1139"/>
      <c r="D203" s="1139"/>
      <c r="E203" s="1144"/>
      <c r="F203" s="1110" t="s">
        <v>236</v>
      </c>
      <c r="G203" s="1153"/>
      <c r="H203" s="1154"/>
      <c r="I203" s="1154"/>
      <c r="J203" s="1154"/>
      <c r="K203" s="1155" t="s">
        <v>33</v>
      </c>
      <c r="L203" s="1126"/>
      <c r="M203" s="355"/>
      <c r="N203" s="740"/>
      <c r="O203" s="674"/>
      <c r="P203" s="282">
        <v>248</v>
      </c>
      <c r="Q203" s="953"/>
      <c r="R203" s="282"/>
      <c r="S203" s="283"/>
      <c r="U203" s="914"/>
      <c r="W203" s="640"/>
      <c r="X203" s="660"/>
      <c r="Z203" s="680"/>
      <c r="AA203" s="678"/>
      <c r="AB203" s="360"/>
      <c r="AD203" s="679"/>
      <c r="AE203" s="358"/>
    </row>
    <row r="204" spans="1:31" s="357" customFormat="1" ht="13.5" customHeight="1" thickBot="1" x14ac:dyDescent="0.2">
      <c r="A204" s="1086"/>
      <c r="B204" s="689"/>
      <c r="C204" s="1139"/>
      <c r="D204" s="1139"/>
      <c r="E204" s="1144"/>
      <c r="F204" s="1151"/>
      <c r="G204" s="1159" t="s">
        <v>113</v>
      </c>
      <c r="H204" s="1152"/>
      <c r="I204" s="1145"/>
      <c r="J204" s="1145"/>
      <c r="K204" s="1124" t="s">
        <v>33</v>
      </c>
      <c r="L204" s="1148"/>
      <c r="M204" s="737" t="s">
        <v>31</v>
      </c>
      <c r="N204" s="704"/>
      <c r="O204" s="674" t="s">
        <v>74</v>
      </c>
      <c r="P204" s="282">
        <v>249</v>
      </c>
      <c r="Q204" s="953" t="str">
        <f t="shared" si="6"/>
        <v>未入力あり</v>
      </c>
      <c r="R204" s="282"/>
      <c r="S204" s="283" t="str">
        <f t="shared" si="7"/>
        <v/>
      </c>
      <c r="U204" s="914"/>
      <c r="W204" s="640"/>
      <c r="X204" s="660"/>
      <c r="Z204" s="680"/>
      <c r="AA204" s="678"/>
      <c r="AB204" s="360"/>
      <c r="AD204" s="679"/>
      <c r="AE204" s="358"/>
    </row>
    <row r="205" spans="1:31" s="357" customFormat="1" ht="13.5" customHeight="1" thickBot="1" x14ac:dyDescent="0.2">
      <c r="A205" s="1086"/>
      <c r="B205" s="689"/>
      <c r="C205" s="1139"/>
      <c r="D205" s="1139"/>
      <c r="E205" s="1144"/>
      <c r="F205" s="1151"/>
      <c r="G205" s="1159" t="s">
        <v>69</v>
      </c>
      <c r="H205" s="1152"/>
      <c r="I205" s="1145"/>
      <c r="J205" s="1145"/>
      <c r="K205" s="1124" t="s">
        <v>33</v>
      </c>
      <c r="L205" s="1148"/>
      <c r="M205" s="737" t="s">
        <v>31</v>
      </c>
      <c r="N205" s="704"/>
      <c r="O205" s="674" t="s">
        <v>74</v>
      </c>
      <c r="P205" s="282">
        <v>250</v>
      </c>
      <c r="Q205" s="953" t="str">
        <f t="shared" si="6"/>
        <v>未入力あり</v>
      </c>
      <c r="R205" s="282"/>
      <c r="S205" s="283" t="str">
        <f t="shared" si="7"/>
        <v/>
      </c>
      <c r="U205" s="914"/>
      <c r="W205" s="640"/>
      <c r="X205" s="660"/>
      <c r="Z205" s="680"/>
      <c r="AA205" s="678"/>
      <c r="AB205" s="360"/>
      <c r="AD205" s="679"/>
      <c r="AE205" s="358"/>
    </row>
    <row r="206" spans="1:31" s="357" customFormat="1" ht="13.5" customHeight="1" thickBot="1" x14ac:dyDescent="0.2">
      <c r="A206" s="1086"/>
      <c r="B206" s="689"/>
      <c r="C206" s="1139"/>
      <c r="D206" s="1139"/>
      <c r="E206" s="1144"/>
      <c r="F206" s="1151"/>
      <c r="G206" s="1159" t="s">
        <v>53</v>
      </c>
      <c r="H206" s="1152"/>
      <c r="I206" s="1145"/>
      <c r="J206" s="1145"/>
      <c r="K206" s="1124" t="s">
        <v>33</v>
      </c>
      <c r="L206" s="1148"/>
      <c r="M206" s="737" t="s">
        <v>31</v>
      </c>
      <c r="N206" s="704"/>
      <c r="O206" s="674" t="s">
        <v>74</v>
      </c>
      <c r="P206" s="282">
        <v>251</v>
      </c>
      <c r="Q206" s="953" t="str">
        <f t="shared" si="6"/>
        <v>未入力あり</v>
      </c>
      <c r="R206" s="282"/>
      <c r="S206" s="283" t="str">
        <f t="shared" si="7"/>
        <v/>
      </c>
      <c r="U206" s="914"/>
      <c r="W206" s="640"/>
      <c r="X206" s="660"/>
      <c r="Z206" s="680"/>
      <c r="AA206" s="678"/>
      <c r="AB206" s="360"/>
      <c r="AD206" s="679"/>
      <c r="AE206" s="358"/>
    </row>
    <row r="207" spans="1:31" s="357" customFormat="1" ht="13.5" customHeight="1" thickBot="1" x14ac:dyDescent="0.2">
      <c r="A207" s="1086"/>
      <c r="B207" s="689"/>
      <c r="C207" s="1139"/>
      <c r="D207" s="1139"/>
      <c r="E207" s="1144"/>
      <c r="F207" s="1151"/>
      <c r="G207" s="1159" t="s">
        <v>766</v>
      </c>
      <c r="H207" s="1152"/>
      <c r="I207" s="1145"/>
      <c r="J207" s="1145"/>
      <c r="K207" s="1124" t="s">
        <v>33</v>
      </c>
      <c r="L207" s="1148"/>
      <c r="M207" s="737" t="s">
        <v>31</v>
      </c>
      <c r="N207" s="704"/>
      <c r="O207" s="674" t="s">
        <v>74</v>
      </c>
      <c r="P207" s="282">
        <v>252</v>
      </c>
      <c r="Q207" s="953" t="str">
        <f t="shared" si="6"/>
        <v>未入力あり</v>
      </c>
      <c r="R207" s="282"/>
      <c r="S207" s="283" t="str">
        <f t="shared" si="7"/>
        <v/>
      </c>
      <c r="U207" s="914"/>
      <c r="W207" s="640"/>
      <c r="X207" s="660"/>
      <c r="Z207" s="680"/>
      <c r="AA207" s="678"/>
      <c r="AB207" s="360"/>
      <c r="AD207" s="679"/>
      <c r="AE207" s="358"/>
    </row>
    <row r="208" spans="1:31" s="357" customFormat="1" ht="13.5" customHeight="1" thickBot="1" x14ac:dyDescent="0.2">
      <c r="A208" s="1086"/>
      <c r="B208" s="689"/>
      <c r="C208" s="1139"/>
      <c r="D208" s="1139"/>
      <c r="E208" s="1144"/>
      <c r="F208" s="1151"/>
      <c r="G208" s="1160" t="s">
        <v>767</v>
      </c>
      <c r="H208" s="1156"/>
      <c r="I208" s="1142"/>
      <c r="J208" s="1134"/>
      <c r="K208" s="1134"/>
      <c r="L208" s="1157"/>
      <c r="M208" s="745" t="s">
        <v>31</v>
      </c>
      <c r="N208" s="704"/>
      <c r="O208" s="676" t="s">
        <v>74</v>
      </c>
      <c r="P208" s="282">
        <v>253</v>
      </c>
      <c r="Q208" s="953" t="str">
        <f t="shared" si="6"/>
        <v>未入力あり</v>
      </c>
      <c r="R208" s="282"/>
      <c r="S208" s="283" t="str">
        <f t="shared" si="7"/>
        <v/>
      </c>
      <c r="U208" s="914"/>
      <c r="W208" s="640"/>
      <c r="X208" s="660"/>
      <c r="Z208" s="680"/>
      <c r="AA208" s="678"/>
      <c r="AB208" s="360"/>
      <c r="AD208" s="679"/>
      <c r="AE208" s="358"/>
    </row>
    <row r="209" spans="1:31" s="357" customFormat="1" ht="13.5" customHeight="1" x14ac:dyDescent="0.15">
      <c r="A209" s="1086"/>
      <c r="B209" s="689"/>
      <c r="C209" s="1139"/>
      <c r="D209" s="1091" t="s">
        <v>463</v>
      </c>
      <c r="E209" s="1156"/>
      <c r="F209" s="1156"/>
      <c r="G209" s="1141"/>
      <c r="H209" s="1142"/>
      <c r="I209" s="1142"/>
      <c r="J209" s="1134"/>
      <c r="K209" s="1134"/>
      <c r="L209" s="1143"/>
      <c r="M209" s="690"/>
      <c r="N209" s="782"/>
      <c r="O209" s="676"/>
      <c r="P209" s="282">
        <v>254</v>
      </c>
      <c r="Q209" s="953"/>
      <c r="R209" s="282"/>
      <c r="S209" s="283"/>
      <c r="U209" s="914"/>
      <c r="W209" s="640"/>
      <c r="X209" s="660"/>
      <c r="Z209" s="680"/>
      <c r="AA209" s="678"/>
      <c r="AB209" s="360"/>
      <c r="AD209" s="679"/>
      <c r="AE209" s="358"/>
    </row>
    <row r="210" spans="1:31" s="357" customFormat="1" ht="13.5" customHeight="1" x14ac:dyDescent="0.15">
      <c r="A210" s="1086"/>
      <c r="B210" s="689"/>
      <c r="C210" s="1139"/>
      <c r="D210" s="1158" t="s">
        <v>464</v>
      </c>
      <c r="E210" s="1153"/>
      <c r="F210" s="1153"/>
      <c r="G210" s="1137"/>
      <c r="H210" s="1154"/>
      <c r="I210" s="1154"/>
      <c r="J210" s="1155"/>
      <c r="K210" s="1155"/>
      <c r="L210" s="1126"/>
      <c r="M210" s="382"/>
      <c r="N210" s="705"/>
      <c r="O210" s="684"/>
      <c r="P210" s="282">
        <v>255</v>
      </c>
      <c r="Q210" s="953"/>
      <c r="R210" s="282"/>
      <c r="S210" s="283"/>
      <c r="U210" s="914"/>
      <c r="W210" s="640"/>
      <c r="X210" s="660"/>
      <c r="Z210" s="680"/>
      <c r="AA210" s="678"/>
      <c r="AB210" s="360"/>
      <c r="AD210" s="679"/>
      <c r="AE210" s="358"/>
    </row>
    <row r="211" spans="1:31" s="357" customFormat="1" ht="13.5" customHeight="1" thickBot="1" x14ac:dyDescent="0.2">
      <c r="A211" s="1086"/>
      <c r="B211" s="689"/>
      <c r="C211" s="1139"/>
      <c r="D211" s="1139"/>
      <c r="E211" s="1123" t="s">
        <v>1134</v>
      </c>
      <c r="F211" s="1156"/>
      <c r="G211" s="1142"/>
      <c r="H211" s="1156"/>
      <c r="I211" s="1142"/>
      <c r="J211" s="1134"/>
      <c r="K211" s="1134"/>
      <c r="L211" s="1143"/>
      <c r="M211" s="355"/>
      <c r="N211" s="744"/>
      <c r="O211" s="674"/>
      <c r="P211" s="282">
        <v>256</v>
      </c>
      <c r="Q211" s="953"/>
      <c r="R211" s="282"/>
      <c r="S211" s="283"/>
      <c r="U211" s="914"/>
      <c r="W211" s="640"/>
      <c r="X211" s="660"/>
      <c r="Z211" s="680"/>
      <c r="AA211" s="678"/>
      <c r="AB211" s="360"/>
      <c r="AD211" s="679"/>
      <c r="AE211" s="358"/>
    </row>
    <row r="212" spans="1:31" s="357" customFormat="1" ht="13.5" customHeight="1" thickBot="1" x14ac:dyDescent="0.2">
      <c r="A212" s="1086"/>
      <c r="B212" s="689"/>
      <c r="C212" s="1139"/>
      <c r="D212" s="1139"/>
      <c r="E212" s="1158"/>
      <c r="F212" s="1123" t="s">
        <v>465</v>
      </c>
      <c r="G212" s="1142"/>
      <c r="H212" s="1156"/>
      <c r="I212" s="1142"/>
      <c r="J212" s="1134"/>
      <c r="K212" s="1134"/>
      <c r="L212" s="1157"/>
      <c r="M212" s="745" t="s">
        <v>31</v>
      </c>
      <c r="N212" s="704"/>
      <c r="O212" s="674" t="s">
        <v>186</v>
      </c>
      <c r="P212" s="282">
        <v>257</v>
      </c>
      <c r="Q212" s="953" t="str">
        <f t="shared" si="6"/>
        <v>未入力あり</v>
      </c>
      <c r="R212" s="282"/>
      <c r="S212" s="283" t="str">
        <f t="shared" si="7"/>
        <v/>
      </c>
      <c r="U212" s="914"/>
      <c r="W212" s="640"/>
      <c r="X212" s="660"/>
      <c r="Z212" s="680"/>
      <c r="AA212" s="678"/>
      <c r="AB212" s="360"/>
      <c r="AD212" s="679"/>
      <c r="AE212" s="358"/>
    </row>
    <row r="213" spans="1:31" s="357" customFormat="1" ht="13.5" customHeight="1" thickBot="1" x14ac:dyDescent="0.2">
      <c r="A213" s="1086"/>
      <c r="B213" s="689"/>
      <c r="C213" s="1139"/>
      <c r="D213" s="1139"/>
      <c r="E213" s="1158"/>
      <c r="F213" s="1110"/>
      <c r="G213" s="1159" t="s">
        <v>56</v>
      </c>
      <c r="H213" s="1152"/>
      <c r="I213" s="1145"/>
      <c r="J213" s="1124"/>
      <c r="K213" s="1124"/>
      <c r="L213" s="1148"/>
      <c r="M213" s="737" t="s">
        <v>31</v>
      </c>
      <c r="N213" s="704"/>
      <c r="O213" s="674" t="s">
        <v>186</v>
      </c>
      <c r="P213" s="282">
        <v>258</v>
      </c>
      <c r="Q213" s="953" t="str">
        <f t="shared" si="6"/>
        <v>未入力あり</v>
      </c>
      <c r="R213" s="282"/>
      <c r="S213" s="283" t="str">
        <f t="shared" si="7"/>
        <v/>
      </c>
      <c r="U213" s="914"/>
      <c r="W213" s="640"/>
      <c r="X213" s="660"/>
      <c r="Z213" s="680"/>
      <c r="AA213" s="678"/>
      <c r="AB213" s="360"/>
      <c r="AD213" s="679"/>
      <c r="AE213" s="358"/>
    </row>
    <row r="214" spans="1:31" s="357" customFormat="1" ht="13.5" customHeight="1" thickBot="1" x14ac:dyDescent="0.2">
      <c r="A214" s="1086"/>
      <c r="B214" s="689"/>
      <c r="C214" s="1139"/>
      <c r="D214" s="1139"/>
      <c r="E214" s="1158"/>
      <c r="F214" s="1110"/>
      <c r="G214" s="1159" t="s">
        <v>54</v>
      </c>
      <c r="H214" s="1152"/>
      <c r="I214" s="1145"/>
      <c r="J214" s="1124"/>
      <c r="K214" s="1124"/>
      <c r="L214" s="1148"/>
      <c r="M214" s="737" t="s">
        <v>31</v>
      </c>
      <c r="N214" s="704"/>
      <c r="O214" s="674" t="s">
        <v>186</v>
      </c>
      <c r="P214" s="282">
        <v>259</v>
      </c>
      <c r="Q214" s="953" t="str">
        <f t="shared" si="6"/>
        <v>未入力あり</v>
      </c>
      <c r="R214" s="282"/>
      <c r="S214" s="283" t="str">
        <f t="shared" si="7"/>
        <v/>
      </c>
      <c r="U214" s="914"/>
      <c r="W214" s="640"/>
      <c r="X214" s="660"/>
      <c r="Z214" s="680"/>
      <c r="AA214" s="678"/>
      <c r="AB214" s="360"/>
      <c r="AD214" s="679"/>
      <c r="AE214" s="358"/>
    </row>
    <row r="215" spans="1:31" s="357" customFormat="1" ht="13.5" customHeight="1" thickBot="1" x14ac:dyDescent="0.2">
      <c r="A215" s="1086"/>
      <c r="B215" s="689"/>
      <c r="C215" s="1139"/>
      <c r="D215" s="1139"/>
      <c r="E215" s="1158"/>
      <c r="F215" s="1110"/>
      <c r="G215" s="1159" t="s">
        <v>57</v>
      </c>
      <c r="H215" s="1152"/>
      <c r="I215" s="1145"/>
      <c r="J215" s="1124"/>
      <c r="K215" s="1124"/>
      <c r="L215" s="1148"/>
      <c r="M215" s="737" t="s">
        <v>31</v>
      </c>
      <c r="N215" s="704"/>
      <c r="O215" s="674" t="s">
        <v>186</v>
      </c>
      <c r="P215" s="282">
        <v>260</v>
      </c>
      <c r="Q215" s="953" t="str">
        <f t="shared" si="6"/>
        <v>未入力あり</v>
      </c>
      <c r="R215" s="282"/>
      <c r="S215" s="283" t="str">
        <f t="shared" si="7"/>
        <v/>
      </c>
      <c r="U215" s="914"/>
      <c r="W215" s="640"/>
      <c r="X215" s="660"/>
      <c r="Z215" s="680"/>
      <c r="AA215" s="678"/>
      <c r="AB215" s="360"/>
      <c r="AD215" s="679"/>
      <c r="AE215" s="358"/>
    </row>
    <row r="216" spans="1:31" s="357" customFormat="1" ht="13.5" customHeight="1" thickBot="1" x14ac:dyDescent="0.2">
      <c r="A216" s="1086"/>
      <c r="B216" s="689"/>
      <c r="C216" s="1139"/>
      <c r="D216" s="1139"/>
      <c r="E216" s="1158"/>
      <c r="F216" s="1161"/>
      <c r="G216" s="1159" t="s">
        <v>471</v>
      </c>
      <c r="H216" s="1152"/>
      <c r="I216" s="1145"/>
      <c r="J216" s="1124"/>
      <c r="K216" s="1124"/>
      <c r="L216" s="1148"/>
      <c r="M216" s="737" t="s">
        <v>31</v>
      </c>
      <c r="N216" s="704"/>
      <c r="O216" s="674" t="s">
        <v>186</v>
      </c>
      <c r="P216" s="282">
        <v>261</v>
      </c>
      <c r="Q216" s="953" t="str">
        <f t="shared" si="6"/>
        <v>未入力あり</v>
      </c>
      <c r="R216" s="282"/>
      <c r="S216" s="283" t="str">
        <f t="shared" si="7"/>
        <v/>
      </c>
      <c r="U216" s="914"/>
      <c r="W216" s="640"/>
      <c r="X216" s="660"/>
      <c r="Z216" s="680"/>
      <c r="AA216" s="678"/>
      <c r="AB216" s="360"/>
      <c r="AD216" s="679"/>
      <c r="AE216" s="358"/>
    </row>
    <row r="217" spans="1:31" s="357" customFormat="1" ht="13.5" customHeight="1" thickBot="1" x14ac:dyDescent="0.2">
      <c r="A217" s="1086"/>
      <c r="B217" s="689"/>
      <c r="C217" s="1139"/>
      <c r="D217" s="1139"/>
      <c r="E217" s="1158"/>
      <c r="F217" s="1147" t="s">
        <v>473</v>
      </c>
      <c r="G217" s="1145"/>
      <c r="H217" s="1152"/>
      <c r="I217" s="1145"/>
      <c r="J217" s="1124"/>
      <c r="K217" s="1124"/>
      <c r="L217" s="1148"/>
      <c r="M217" s="737" t="s">
        <v>31</v>
      </c>
      <c r="N217" s="704"/>
      <c r="O217" s="674" t="s">
        <v>186</v>
      </c>
      <c r="P217" s="282">
        <v>262</v>
      </c>
      <c r="Q217" s="953" t="str">
        <f t="shared" si="6"/>
        <v>未入力あり</v>
      </c>
      <c r="R217" s="282"/>
      <c r="S217" s="283" t="str">
        <f t="shared" si="7"/>
        <v/>
      </c>
      <c r="U217" s="914"/>
      <c r="W217" s="640"/>
      <c r="X217" s="660"/>
      <c r="Z217" s="680"/>
      <c r="AA217" s="678"/>
      <c r="AB217" s="360"/>
      <c r="AD217" s="679"/>
      <c r="AE217" s="358"/>
    </row>
    <row r="218" spans="1:31" s="357" customFormat="1" ht="13.5" customHeight="1" thickBot="1" x14ac:dyDescent="0.2">
      <c r="A218" s="1086"/>
      <c r="B218" s="689"/>
      <c r="C218" s="1139"/>
      <c r="D218" s="1139"/>
      <c r="E218" s="1158"/>
      <c r="F218" s="1147" t="s">
        <v>472</v>
      </c>
      <c r="G218" s="1145"/>
      <c r="H218" s="1152"/>
      <c r="I218" s="1145"/>
      <c r="J218" s="1124"/>
      <c r="K218" s="1124"/>
      <c r="L218" s="1148"/>
      <c r="M218" s="669" t="s">
        <v>31</v>
      </c>
      <c r="N218" s="704"/>
      <c r="O218" s="674" t="s">
        <v>186</v>
      </c>
      <c r="P218" s="282">
        <v>263</v>
      </c>
      <c r="Q218" s="953" t="str">
        <f t="shared" si="6"/>
        <v>未入力あり</v>
      </c>
      <c r="R218" s="282"/>
      <c r="S218" s="283" t="str">
        <f t="shared" si="7"/>
        <v/>
      </c>
      <c r="U218" s="914"/>
      <c r="W218" s="640"/>
      <c r="X218" s="660"/>
      <c r="Z218" s="680"/>
      <c r="AA218" s="678"/>
      <c r="AB218" s="360"/>
      <c r="AD218" s="679"/>
      <c r="AE218" s="358"/>
    </row>
    <row r="219" spans="1:31" s="357" customFormat="1" ht="13.5" customHeight="1" x14ac:dyDescent="0.15">
      <c r="A219" s="1086"/>
      <c r="B219" s="689"/>
      <c r="C219" s="1139"/>
      <c r="D219" s="1139"/>
      <c r="E219" s="1158"/>
      <c r="F219" s="1110" t="s">
        <v>1135</v>
      </c>
      <c r="G219" s="1154"/>
      <c r="H219" s="1153"/>
      <c r="I219" s="1154"/>
      <c r="J219" s="1155"/>
      <c r="K219" s="1155"/>
      <c r="L219" s="1126"/>
      <c r="M219" s="690"/>
      <c r="N219" s="746"/>
      <c r="O219" s="676"/>
      <c r="P219" s="282">
        <v>264</v>
      </c>
      <c r="Q219" s="953"/>
      <c r="R219" s="282"/>
      <c r="S219" s="283"/>
      <c r="U219" s="914"/>
      <c r="W219" s="640"/>
      <c r="X219" s="660"/>
      <c r="Z219" s="680"/>
      <c r="AA219" s="678"/>
      <c r="AB219" s="360"/>
      <c r="AD219" s="679"/>
      <c r="AE219" s="358"/>
    </row>
    <row r="220" spans="1:31" s="357" customFormat="1" ht="13.5" customHeight="1" thickBot="1" x14ac:dyDescent="0.2">
      <c r="A220" s="1086"/>
      <c r="B220" s="689"/>
      <c r="C220" s="1139"/>
      <c r="D220" s="1139"/>
      <c r="E220" s="1158"/>
      <c r="F220" s="1110"/>
      <c r="G220" s="1154" t="s">
        <v>466</v>
      </c>
      <c r="H220" s="1153"/>
      <c r="I220" s="1154"/>
      <c r="J220" s="1155"/>
      <c r="K220" s="1155"/>
      <c r="L220" s="1126"/>
      <c r="M220" s="382"/>
      <c r="N220" s="741"/>
      <c r="O220" s="675"/>
      <c r="P220" s="282">
        <v>265</v>
      </c>
      <c r="Q220" s="953"/>
      <c r="R220" s="282"/>
      <c r="S220" s="283"/>
      <c r="T220" s="168"/>
      <c r="U220" s="914"/>
      <c r="W220" s="640"/>
      <c r="X220" s="660"/>
      <c r="Z220" s="680"/>
      <c r="AA220" s="678"/>
      <c r="AB220" s="360"/>
      <c r="AD220" s="679"/>
      <c r="AE220" s="358"/>
    </row>
    <row r="221" spans="1:31" s="357" customFormat="1" ht="31.9" customHeight="1" thickBot="1" x14ac:dyDescent="0.2">
      <c r="A221" s="1086"/>
      <c r="B221" s="689"/>
      <c r="C221" s="1139"/>
      <c r="D221" s="1139"/>
      <c r="E221" s="1158"/>
      <c r="F221" s="1110"/>
      <c r="G221" s="1159" t="s">
        <v>467</v>
      </c>
      <c r="H221" s="1152"/>
      <c r="I221" s="1145"/>
      <c r="J221" s="1124"/>
      <c r="K221" s="1124"/>
      <c r="L221" s="1148"/>
      <c r="M221" s="737" t="s">
        <v>31</v>
      </c>
      <c r="N221" s="704"/>
      <c r="O221" s="674" t="s">
        <v>186</v>
      </c>
      <c r="P221" s="282">
        <v>266</v>
      </c>
      <c r="Q221" s="953" t="str">
        <f t="shared" si="6"/>
        <v>未入力あり</v>
      </c>
      <c r="R221" s="282"/>
      <c r="S221" s="283" t="str">
        <f t="shared" si="7"/>
        <v/>
      </c>
      <c r="T221" s="168"/>
      <c r="U221" s="914"/>
      <c r="W221" s="639"/>
      <c r="X221" s="660"/>
      <c r="Z221" s="680"/>
      <c r="AA221" s="678"/>
      <c r="AB221" s="677"/>
      <c r="AD221" s="679"/>
      <c r="AE221" s="358"/>
    </row>
    <row r="222" spans="1:31" s="357" customFormat="1" ht="19.899999999999999" customHeight="1" thickBot="1" x14ac:dyDescent="0.2">
      <c r="A222" s="1086"/>
      <c r="B222" s="689"/>
      <c r="C222" s="1139"/>
      <c r="D222" s="1139"/>
      <c r="E222" s="1158"/>
      <c r="F222" s="1110"/>
      <c r="G222" s="1159" t="s">
        <v>468</v>
      </c>
      <c r="H222" s="1152"/>
      <c r="I222" s="1145"/>
      <c r="J222" s="1124"/>
      <c r="K222" s="1124"/>
      <c r="L222" s="1148"/>
      <c r="M222" s="737" t="s">
        <v>31</v>
      </c>
      <c r="N222" s="704"/>
      <c r="O222" s="674" t="s">
        <v>186</v>
      </c>
      <c r="P222" s="282">
        <v>267</v>
      </c>
      <c r="Q222" s="953" t="str">
        <f t="shared" si="6"/>
        <v>未入力あり</v>
      </c>
      <c r="R222" s="282"/>
      <c r="S222" s="283" t="str">
        <f t="shared" si="7"/>
        <v/>
      </c>
      <c r="T222" s="168"/>
      <c r="U222" s="914"/>
      <c r="W222" s="639"/>
      <c r="X222" s="660"/>
      <c r="Z222" s="680"/>
      <c r="AA222" s="678"/>
      <c r="AB222" s="677"/>
      <c r="AD222" s="679"/>
      <c r="AE222" s="358"/>
    </row>
    <row r="223" spans="1:31" s="357" customFormat="1" ht="13.5" customHeight="1" thickBot="1" x14ac:dyDescent="0.2">
      <c r="A223" s="1086"/>
      <c r="B223" s="689"/>
      <c r="C223" s="1139"/>
      <c r="D223" s="1139"/>
      <c r="E223" s="1158"/>
      <c r="F223" s="1110"/>
      <c r="G223" s="1159" t="s">
        <v>469</v>
      </c>
      <c r="H223" s="1152"/>
      <c r="I223" s="1145"/>
      <c r="J223" s="1124"/>
      <c r="K223" s="1124"/>
      <c r="L223" s="1148"/>
      <c r="M223" s="737" t="s">
        <v>31</v>
      </c>
      <c r="N223" s="704"/>
      <c r="O223" s="674" t="s">
        <v>186</v>
      </c>
      <c r="P223" s="282">
        <v>268</v>
      </c>
      <c r="Q223" s="953" t="str">
        <f t="shared" si="6"/>
        <v>未入力あり</v>
      </c>
      <c r="R223" s="282"/>
      <c r="S223" s="283" t="str">
        <f t="shared" si="7"/>
        <v/>
      </c>
      <c r="T223" s="168"/>
      <c r="U223" s="914"/>
      <c r="W223" s="640"/>
      <c r="X223" s="660"/>
      <c r="Z223" s="680"/>
      <c r="AA223" s="678"/>
      <c r="AB223" s="360"/>
      <c r="AD223" s="679"/>
      <c r="AE223" s="358"/>
    </row>
    <row r="224" spans="1:31" s="357" customFormat="1" ht="13.5" customHeight="1" thickBot="1" x14ac:dyDescent="0.2">
      <c r="A224" s="1086"/>
      <c r="B224" s="689"/>
      <c r="C224" s="1139"/>
      <c r="D224" s="1139"/>
      <c r="E224" s="1158"/>
      <c r="F224" s="1110"/>
      <c r="G224" s="1159" t="s">
        <v>166</v>
      </c>
      <c r="H224" s="1152"/>
      <c r="I224" s="1145"/>
      <c r="J224" s="1124"/>
      <c r="K224" s="1124"/>
      <c r="L224" s="1148"/>
      <c r="M224" s="737" t="s">
        <v>31</v>
      </c>
      <c r="N224" s="704"/>
      <c r="O224" s="674" t="s">
        <v>186</v>
      </c>
      <c r="P224" s="282">
        <v>269</v>
      </c>
      <c r="Q224" s="953" t="str">
        <f t="shared" si="6"/>
        <v>未入力あり</v>
      </c>
      <c r="R224" s="282"/>
      <c r="S224" s="283" t="str">
        <f t="shared" si="7"/>
        <v/>
      </c>
      <c r="T224" s="168"/>
      <c r="U224" s="914"/>
      <c r="W224" s="640"/>
      <c r="X224" s="660"/>
      <c r="Z224" s="680"/>
      <c r="AA224" s="678"/>
      <c r="AB224" s="360"/>
      <c r="AD224" s="679"/>
      <c r="AE224" s="358"/>
    </row>
    <row r="225" spans="1:31" s="357" customFormat="1" ht="13.5" customHeight="1" thickBot="1" x14ac:dyDescent="0.2">
      <c r="A225" s="1086"/>
      <c r="B225" s="689"/>
      <c r="C225" s="1139"/>
      <c r="D225" s="1139"/>
      <c r="E225" s="1149"/>
      <c r="F225" s="1161"/>
      <c r="G225" s="1159" t="s">
        <v>470</v>
      </c>
      <c r="H225" s="1152"/>
      <c r="I225" s="1145"/>
      <c r="J225" s="1124"/>
      <c r="K225" s="1124"/>
      <c r="L225" s="1148"/>
      <c r="M225" s="737" t="s">
        <v>31</v>
      </c>
      <c r="N225" s="704"/>
      <c r="O225" s="674" t="s">
        <v>186</v>
      </c>
      <c r="P225" s="282">
        <v>270</v>
      </c>
      <c r="Q225" s="953" t="str">
        <f t="shared" si="6"/>
        <v>未入力あり</v>
      </c>
      <c r="R225" s="282"/>
      <c r="S225" s="283" t="str">
        <f t="shared" si="7"/>
        <v/>
      </c>
      <c r="T225" s="168"/>
      <c r="U225" s="914"/>
      <c r="W225" s="640"/>
      <c r="X225" s="660"/>
      <c r="Z225" s="680"/>
      <c r="AA225" s="678"/>
      <c r="AB225" s="360"/>
      <c r="AD225" s="679"/>
      <c r="AE225" s="358"/>
    </row>
    <row r="226" spans="1:31" s="357" customFormat="1" ht="13.5" customHeight="1" thickBot="1" x14ac:dyDescent="0.2">
      <c r="A226" s="1086"/>
      <c r="B226" s="689"/>
      <c r="C226" s="1139"/>
      <c r="D226" s="1091" t="s">
        <v>1136</v>
      </c>
      <c r="E226" s="1153"/>
      <c r="F226" s="1135"/>
      <c r="G226" s="1154"/>
      <c r="H226" s="1153"/>
      <c r="I226" s="1154"/>
      <c r="J226" s="1155"/>
      <c r="K226" s="1155"/>
      <c r="L226" s="1126"/>
      <c r="M226" s="355"/>
      <c r="N226" s="738"/>
      <c r="O226" s="675"/>
      <c r="P226" s="282">
        <v>271</v>
      </c>
      <c r="Q226" s="953"/>
      <c r="R226" s="282"/>
      <c r="S226" s="283"/>
      <c r="T226" s="168"/>
      <c r="U226" s="914"/>
      <c r="W226" s="640"/>
      <c r="X226" s="660"/>
      <c r="Z226" s="680"/>
      <c r="AA226" s="678"/>
      <c r="AB226" s="360"/>
      <c r="AD226" s="679"/>
      <c r="AE226" s="358"/>
    </row>
    <row r="227" spans="1:31" ht="13.5" customHeight="1" thickBot="1" x14ac:dyDescent="0.2">
      <c r="A227" s="1086"/>
      <c r="B227" s="689"/>
      <c r="C227" s="1139"/>
      <c r="D227" s="1139"/>
      <c r="E227" s="1147" t="s">
        <v>483</v>
      </c>
      <c r="F227" s="1153"/>
      <c r="G227" s="1145"/>
      <c r="H227" s="1152"/>
      <c r="I227" s="1145"/>
      <c r="J227" s="1124"/>
      <c r="K227" s="1124"/>
      <c r="L227" s="1148"/>
      <c r="M227" s="737" t="s">
        <v>31</v>
      </c>
      <c r="N227" s="704"/>
      <c r="O227" s="674" t="s">
        <v>186</v>
      </c>
      <c r="P227" s="282">
        <v>272</v>
      </c>
      <c r="Q227" s="953" t="str">
        <f t="shared" si="6"/>
        <v>未入力あり</v>
      </c>
      <c r="R227" s="282"/>
      <c r="S227" s="283" t="str">
        <f t="shared" si="7"/>
        <v/>
      </c>
      <c r="T227" s="168"/>
      <c r="U227" s="914"/>
      <c r="W227" s="79"/>
      <c r="X227" s="665"/>
    </row>
    <row r="228" spans="1:31" ht="13.5" customHeight="1" thickBot="1" x14ac:dyDescent="0.2">
      <c r="A228" s="1086"/>
      <c r="B228" s="689"/>
      <c r="C228" s="1139"/>
      <c r="D228" s="1139"/>
      <c r="E228" s="1147" t="s">
        <v>484</v>
      </c>
      <c r="F228" s="1152"/>
      <c r="G228" s="1145"/>
      <c r="H228" s="1152"/>
      <c r="I228" s="1145"/>
      <c r="J228" s="1124"/>
      <c r="K228" s="1124"/>
      <c r="L228" s="1148"/>
      <c r="M228" s="737" t="s">
        <v>31</v>
      </c>
      <c r="N228" s="704"/>
      <c r="O228" s="674" t="s">
        <v>186</v>
      </c>
      <c r="P228" s="282">
        <v>273</v>
      </c>
      <c r="Q228" s="953" t="str">
        <f t="shared" si="6"/>
        <v>未入力あり</v>
      </c>
      <c r="R228" s="282"/>
      <c r="S228" s="283" t="str">
        <f t="shared" si="7"/>
        <v/>
      </c>
      <c r="T228" s="168"/>
      <c r="U228" s="914"/>
      <c r="W228" s="79"/>
      <c r="X228" s="665"/>
    </row>
    <row r="229" spans="1:31" ht="13.5" customHeight="1" thickBot="1" x14ac:dyDescent="0.2">
      <c r="A229" s="946"/>
      <c r="B229" s="689"/>
      <c r="C229" s="1139"/>
      <c r="D229" s="1139"/>
      <c r="E229" s="1158" t="s">
        <v>871</v>
      </c>
      <c r="F229" s="1135"/>
      <c r="G229" s="1142"/>
      <c r="H229" s="1156"/>
      <c r="I229" s="1142"/>
      <c r="J229" s="1134"/>
      <c r="K229" s="1134"/>
      <c r="L229" s="1157"/>
      <c r="M229" s="799" t="s">
        <v>31</v>
      </c>
      <c r="N229" s="704"/>
      <c r="O229" s="676" t="s">
        <v>186</v>
      </c>
      <c r="P229" s="282">
        <v>274</v>
      </c>
      <c r="Q229" s="953" t="str">
        <f t="shared" si="6"/>
        <v>未入力あり</v>
      </c>
      <c r="R229" s="282"/>
      <c r="S229" s="283" t="str">
        <f t="shared" si="7"/>
        <v/>
      </c>
      <c r="T229" s="168"/>
      <c r="U229" s="914"/>
      <c r="W229" s="79"/>
      <c r="X229" s="665"/>
    </row>
    <row r="230" spans="1:31" ht="13.5" customHeight="1" thickBot="1" x14ac:dyDescent="0.2">
      <c r="A230" s="946"/>
      <c r="B230" s="786" t="s">
        <v>147</v>
      </c>
      <c r="C230" s="761"/>
      <c r="D230" s="146"/>
      <c r="E230" s="146"/>
      <c r="F230" s="146"/>
      <c r="G230" s="146"/>
      <c r="H230" s="139"/>
      <c r="I230" s="139"/>
      <c r="J230" s="139"/>
      <c r="K230" s="139"/>
      <c r="L230" s="567"/>
      <c r="M230" s="83"/>
      <c r="N230" s="1087"/>
      <c r="O230" s="84"/>
      <c r="P230" s="282">
        <v>275</v>
      </c>
      <c r="Q230" s="953" t="str">
        <f t="shared" si="6"/>
        <v>未入力あり</v>
      </c>
      <c r="R230" s="282"/>
      <c r="S230" s="283" t="str">
        <f t="shared" si="7"/>
        <v/>
      </c>
      <c r="T230" s="168"/>
      <c r="U230" s="914"/>
      <c r="W230" s="79"/>
    </row>
    <row r="231" spans="1:31" ht="28.9" customHeight="1" thickBot="1" x14ac:dyDescent="0.2">
      <c r="A231" s="946"/>
      <c r="B231" s="723"/>
      <c r="C231" s="783" t="s">
        <v>168</v>
      </c>
      <c r="D231" s="1245" t="s">
        <v>941</v>
      </c>
      <c r="E231" s="1245"/>
      <c r="F231" s="1245"/>
      <c r="G231" s="1245"/>
      <c r="H231" s="1245"/>
      <c r="I231" s="1245"/>
      <c r="J231" s="1245"/>
      <c r="K231" s="1245"/>
      <c r="L231" s="1246"/>
      <c r="M231" s="800" t="s">
        <v>14</v>
      </c>
      <c r="N231" s="8"/>
      <c r="O231" s="560" t="s">
        <v>257</v>
      </c>
      <c r="P231" s="282">
        <v>276</v>
      </c>
      <c r="Q231" s="953" t="str">
        <f t="shared" si="6"/>
        <v>未入力あり</v>
      </c>
      <c r="R231" s="282"/>
      <c r="S231" s="283" t="str">
        <f t="shared" si="7"/>
        <v/>
      </c>
      <c r="T231" s="168"/>
      <c r="U231" s="914"/>
      <c r="W231" s="79"/>
    </row>
    <row r="232" spans="1:31" ht="24" customHeight="1" thickBot="1" x14ac:dyDescent="0.2">
      <c r="A232" s="946"/>
      <c r="B232" s="723"/>
      <c r="C232" s="784"/>
      <c r="D232" s="1260" t="s">
        <v>942</v>
      </c>
      <c r="E232" s="1256"/>
      <c r="F232" s="1256"/>
      <c r="G232" s="1256"/>
      <c r="H232" s="1256"/>
      <c r="I232" s="1256"/>
      <c r="J232" s="1256"/>
      <c r="K232" s="1256"/>
      <c r="L232" s="1257"/>
      <c r="M232" s="561" t="s">
        <v>15</v>
      </c>
      <c r="N232" s="8"/>
      <c r="O232" s="560" t="s">
        <v>257</v>
      </c>
      <c r="P232" s="282">
        <v>277</v>
      </c>
      <c r="Q232" s="953" t="str">
        <f t="shared" si="6"/>
        <v>未入力あり</v>
      </c>
      <c r="R232" s="282"/>
      <c r="S232" s="283" t="str">
        <f t="shared" si="7"/>
        <v/>
      </c>
      <c r="T232" s="168"/>
      <c r="U232" s="914"/>
      <c r="W232" s="79"/>
    </row>
    <row r="233" spans="1:31" ht="24" customHeight="1" thickBot="1" x14ac:dyDescent="0.2">
      <c r="A233" s="946"/>
      <c r="B233" s="1060"/>
      <c r="C233" s="77"/>
      <c r="D233" s="1109"/>
      <c r="E233" s="1255" t="s">
        <v>441</v>
      </c>
      <c r="F233" s="1250"/>
      <c r="G233" s="1250"/>
      <c r="H233" s="1250"/>
      <c r="I233" s="1250"/>
      <c r="J233" s="1250"/>
      <c r="K233" s="1250"/>
      <c r="L233" s="1251"/>
      <c r="M233" s="564" t="s">
        <v>17</v>
      </c>
      <c r="N233" s="269"/>
      <c r="O233" s="300" t="s">
        <v>19</v>
      </c>
      <c r="P233" s="282">
        <v>278</v>
      </c>
      <c r="Q233" s="953" t="str">
        <f t="shared" si="6"/>
        <v>未入力あり</v>
      </c>
      <c r="R233" s="282"/>
      <c r="S233" s="283" t="str">
        <f t="shared" si="7"/>
        <v/>
      </c>
      <c r="T233" s="168"/>
      <c r="U233" s="914"/>
      <c r="W233" s="79"/>
    </row>
    <row r="234" spans="1:31" ht="13.5" customHeight="1" thickBot="1" x14ac:dyDescent="0.2">
      <c r="A234" s="946"/>
      <c r="B234" s="1060"/>
      <c r="C234" s="77"/>
      <c r="D234" s="1109"/>
      <c r="E234" s="1109"/>
      <c r="F234" s="1111"/>
      <c r="G234" s="1112"/>
      <c r="H234" s="1124"/>
      <c r="I234" s="1124"/>
      <c r="J234" s="1124"/>
      <c r="K234" s="1124"/>
      <c r="L234" s="1162" t="s">
        <v>250</v>
      </c>
      <c r="M234" s="561" t="s">
        <v>17</v>
      </c>
      <c r="N234" s="269"/>
      <c r="O234" s="301" t="s">
        <v>19</v>
      </c>
      <c r="P234" s="282">
        <v>280</v>
      </c>
      <c r="Q234" s="953" t="str">
        <f t="shared" si="6"/>
        <v>未入力あり</v>
      </c>
      <c r="R234" s="282"/>
      <c r="S234" s="283" t="str">
        <f t="shared" si="7"/>
        <v/>
      </c>
      <c r="T234" s="168"/>
      <c r="U234" s="914"/>
      <c r="W234" s="79"/>
    </row>
    <row r="235" spans="1:31" ht="13.5" customHeight="1" thickBot="1" x14ac:dyDescent="0.2">
      <c r="A235" s="946"/>
      <c r="B235" s="1060"/>
      <c r="C235" s="77"/>
      <c r="D235" s="1109"/>
      <c r="E235" s="1109"/>
      <c r="F235" s="1111"/>
      <c r="G235" s="1112"/>
      <c r="H235" s="1163"/>
      <c r="I235" s="1163"/>
      <c r="J235" s="1163"/>
      <c r="K235" s="1163"/>
      <c r="L235" s="1162" t="s">
        <v>38</v>
      </c>
      <c r="M235" s="561" t="s">
        <v>17</v>
      </c>
      <c r="N235" s="692">
        <f>IF(ISERROR(N234/N233*100),0,N234/N233*100)</f>
        <v>0</v>
      </c>
      <c r="O235" s="299" t="s">
        <v>20</v>
      </c>
      <c r="P235" s="282">
        <v>281</v>
      </c>
      <c r="Q235" s="953" t="str">
        <f t="shared" si="6"/>
        <v>✔</v>
      </c>
      <c r="R235" s="282"/>
      <c r="S235" s="283"/>
      <c r="T235" s="168"/>
      <c r="U235" s="914"/>
      <c r="W235" s="79"/>
    </row>
    <row r="236" spans="1:31" ht="27" customHeight="1" thickBot="1" x14ac:dyDescent="0.2">
      <c r="A236" s="946"/>
      <c r="B236" s="1060"/>
      <c r="C236" s="77"/>
      <c r="D236" s="1109"/>
      <c r="E236" s="1255" t="s">
        <v>1204</v>
      </c>
      <c r="F236" s="1250"/>
      <c r="G236" s="1250"/>
      <c r="H236" s="1250"/>
      <c r="I236" s="1250"/>
      <c r="J236" s="1250"/>
      <c r="K236" s="1250"/>
      <c r="L236" s="1251"/>
      <c r="M236" s="564" t="s">
        <v>17</v>
      </c>
      <c r="N236" s="269"/>
      <c r="O236" s="300" t="s">
        <v>19</v>
      </c>
      <c r="P236" s="282">
        <v>282</v>
      </c>
      <c r="Q236" s="953" t="str">
        <f t="shared" si="6"/>
        <v>未入力あり</v>
      </c>
      <c r="R236" s="282"/>
      <c r="S236" s="283" t="str">
        <f t="shared" si="7"/>
        <v/>
      </c>
      <c r="T236" s="168"/>
      <c r="U236" s="914"/>
      <c r="W236" s="79"/>
    </row>
    <row r="237" spans="1:31" ht="13.5" customHeight="1" thickBot="1" x14ac:dyDescent="0.2">
      <c r="A237" s="946"/>
      <c r="B237" s="1060"/>
      <c r="C237" s="77"/>
      <c r="D237" s="1109"/>
      <c r="E237" s="1109"/>
      <c r="F237" s="1111"/>
      <c r="G237" s="1112"/>
      <c r="H237" s="1124"/>
      <c r="I237" s="1124"/>
      <c r="J237" s="1124"/>
      <c r="K237" s="1124"/>
      <c r="L237" s="1162" t="s">
        <v>250</v>
      </c>
      <c r="M237" s="561" t="s">
        <v>17</v>
      </c>
      <c r="N237" s="269"/>
      <c r="O237" s="301" t="s">
        <v>19</v>
      </c>
      <c r="P237" s="282">
        <v>283</v>
      </c>
      <c r="Q237" s="953" t="str">
        <f t="shared" si="6"/>
        <v>未入力あり</v>
      </c>
      <c r="R237" s="282"/>
      <c r="S237" s="283" t="str">
        <f t="shared" si="7"/>
        <v/>
      </c>
      <c r="T237" s="168"/>
      <c r="U237" s="914"/>
      <c r="W237" s="79"/>
    </row>
    <row r="238" spans="1:31" ht="13.5" customHeight="1" thickBot="1" x14ac:dyDescent="0.2">
      <c r="A238" s="946"/>
      <c r="B238" s="1060"/>
      <c r="C238" s="77"/>
      <c r="D238" s="1109"/>
      <c r="E238" s="1120"/>
      <c r="F238" s="1111"/>
      <c r="G238" s="1112"/>
      <c r="H238" s="1163"/>
      <c r="I238" s="1163"/>
      <c r="J238" s="1163"/>
      <c r="K238" s="1163"/>
      <c r="L238" s="1162" t="s">
        <v>38</v>
      </c>
      <c r="M238" s="561" t="s">
        <v>17</v>
      </c>
      <c r="N238" s="692">
        <f>IF(ISERROR(N237/N236*100),0,N237/N236*100)</f>
        <v>0</v>
      </c>
      <c r="O238" s="299" t="s">
        <v>20</v>
      </c>
      <c r="P238" s="282">
        <v>284</v>
      </c>
      <c r="Q238" s="953" t="str">
        <f t="shared" si="6"/>
        <v>✔</v>
      </c>
      <c r="R238" s="282"/>
      <c r="S238" s="283"/>
      <c r="T238" s="168"/>
      <c r="U238" s="914"/>
      <c r="W238" s="79"/>
    </row>
    <row r="239" spans="1:31" ht="36.6" customHeight="1" thickBot="1" x14ac:dyDescent="0.2">
      <c r="A239" s="946"/>
      <c r="B239" s="1060"/>
      <c r="C239" s="77"/>
      <c r="D239" s="1109"/>
      <c r="E239" s="1252" t="s">
        <v>440</v>
      </c>
      <c r="F239" s="1253"/>
      <c r="G239" s="1253"/>
      <c r="H239" s="1253"/>
      <c r="I239" s="1253"/>
      <c r="J239" s="1253"/>
      <c r="K239" s="1253"/>
      <c r="L239" s="1254"/>
      <c r="M239" s="566" t="s">
        <v>15</v>
      </c>
      <c r="N239" s="8"/>
      <c r="O239" s="298" t="s">
        <v>257</v>
      </c>
      <c r="P239" s="282">
        <v>285</v>
      </c>
      <c r="Q239" s="953" t="str">
        <f t="shared" si="6"/>
        <v>未入力あり</v>
      </c>
      <c r="R239" s="282"/>
      <c r="S239" s="283" t="str">
        <f t="shared" si="7"/>
        <v/>
      </c>
      <c r="T239" s="168"/>
      <c r="U239" s="914"/>
      <c r="W239" s="79"/>
    </row>
    <row r="240" spans="1:31" ht="13.15" customHeight="1" thickBot="1" x14ac:dyDescent="0.2">
      <c r="A240" s="946"/>
      <c r="B240" s="1060"/>
      <c r="C240" s="77"/>
      <c r="D240" s="1109"/>
      <c r="E240" s="1252" t="s">
        <v>73</v>
      </c>
      <c r="F240" s="1253"/>
      <c r="G240" s="1253"/>
      <c r="H240" s="1253"/>
      <c r="I240" s="1253"/>
      <c r="J240" s="1253"/>
      <c r="K240" s="1253"/>
      <c r="L240" s="1254"/>
      <c r="M240" s="105" t="s">
        <v>17</v>
      </c>
      <c r="N240" s="7"/>
      <c r="O240" s="128" t="s">
        <v>257</v>
      </c>
      <c r="P240" s="282">
        <v>286</v>
      </c>
      <c r="Q240" s="953" t="str">
        <f t="shared" si="6"/>
        <v>未入力あり</v>
      </c>
      <c r="R240" s="282"/>
      <c r="S240" s="283" t="str">
        <f t="shared" si="7"/>
        <v/>
      </c>
      <c r="T240" s="168"/>
      <c r="U240" s="914"/>
      <c r="W240" s="79"/>
    </row>
    <row r="241" spans="1:23" ht="12.75" customHeight="1" thickBot="1" x14ac:dyDescent="0.2">
      <c r="A241" s="946"/>
      <c r="B241" s="1060"/>
      <c r="C241" s="77"/>
      <c r="D241" s="1120"/>
      <c r="E241" s="1252" t="s">
        <v>200</v>
      </c>
      <c r="F241" s="1253"/>
      <c r="G241" s="1253"/>
      <c r="H241" s="1253"/>
      <c r="I241" s="1253"/>
      <c r="J241" s="1253"/>
      <c r="K241" s="1253"/>
      <c r="L241" s="1254"/>
      <c r="M241" s="562" t="s">
        <v>15</v>
      </c>
      <c r="N241" s="7"/>
      <c r="O241" s="128" t="s">
        <v>257</v>
      </c>
      <c r="P241" s="282">
        <v>287</v>
      </c>
      <c r="Q241" s="953" t="str">
        <f t="shared" si="6"/>
        <v>未入力あり</v>
      </c>
      <c r="R241" s="282"/>
      <c r="S241" s="283" t="str">
        <f t="shared" si="7"/>
        <v/>
      </c>
      <c r="T241" s="168"/>
      <c r="U241" s="914"/>
      <c r="W241" s="79"/>
    </row>
    <row r="242" spans="1:23" ht="12.75" customHeight="1" thickBot="1" x14ac:dyDescent="0.2">
      <c r="A242" s="946"/>
      <c r="B242" s="723"/>
      <c r="C242" s="785" t="s">
        <v>61</v>
      </c>
      <c r="D242" s="1253" t="s">
        <v>442</v>
      </c>
      <c r="E242" s="1253"/>
      <c r="F242" s="1253"/>
      <c r="G242" s="1253"/>
      <c r="H242" s="1253"/>
      <c r="I242" s="1253"/>
      <c r="J242" s="1253"/>
      <c r="K242" s="1253"/>
      <c r="L242" s="1254"/>
      <c r="M242" s="562" t="s">
        <v>15</v>
      </c>
      <c r="N242" s="7"/>
      <c r="O242" s="128" t="s">
        <v>257</v>
      </c>
      <c r="P242" s="282">
        <v>288</v>
      </c>
      <c r="Q242" s="953" t="str">
        <f t="shared" si="6"/>
        <v>未入力あり</v>
      </c>
      <c r="R242" s="282"/>
      <c r="S242" s="283" t="str">
        <f t="shared" si="7"/>
        <v/>
      </c>
      <c r="T242" s="168"/>
      <c r="U242" s="914"/>
      <c r="W242" s="79"/>
    </row>
    <row r="243" spans="1:23" ht="36.6" customHeight="1" thickBot="1" x14ac:dyDescent="0.2">
      <c r="A243" s="946"/>
      <c r="B243" s="723"/>
      <c r="C243" s="783" t="s">
        <v>62</v>
      </c>
      <c r="D243" s="1253" t="s">
        <v>699</v>
      </c>
      <c r="E243" s="1253"/>
      <c r="F243" s="1253"/>
      <c r="G243" s="1253"/>
      <c r="H243" s="1253"/>
      <c r="I243" s="1253"/>
      <c r="J243" s="1253"/>
      <c r="K243" s="1253"/>
      <c r="L243" s="1254"/>
      <c r="M243" s="562" t="s">
        <v>16</v>
      </c>
      <c r="N243" s="7"/>
      <c r="O243" s="128" t="s">
        <v>257</v>
      </c>
      <c r="P243" s="282">
        <v>289</v>
      </c>
      <c r="Q243" s="953" t="str">
        <f t="shared" si="6"/>
        <v>未入力あり</v>
      </c>
      <c r="R243" s="282"/>
      <c r="S243" s="283" t="str">
        <f t="shared" si="7"/>
        <v/>
      </c>
      <c r="T243" s="168"/>
      <c r="U243" s="914"/>
      <c r="W243" s="79"/>
    </row>
    <row r="244" spans="1:23" ht="12.75" customHeight="1" thickBot="1" x14ac:dyDescent="0.2">
      <c r="A244" s="946"/>
      <c r="B244" s="723"/>
      <c r="C244" s="785" t="s">
        <v>63</v>
      </c>
      <c r="D244" s="1253" t="s">
        <v>199</v>
      </c>
      <c r="E244" s="1253"/>
      <c r="F244" s="1253"/>
      <c r="G244" s="1253"/>
      <c r="H244" s="1253"/>
      <c r="I244" s="1253"/>
      <c r="J244" s="1253"/>
      <c r="K244" s="1253"/>
      <c r="L244" s="1254"/>
      <c r="M244" s="562" t="s">
        <v>198</v>
      </c>
      <c r="N244" s="7"/>
      <c r="O244" s="128" t="s">
        <v>257</v>
      </c>
      <c r="P244" s="282">
        <v>291</v>
      </c>
      <c r="Q244" s="953" t="str">
        <f t="shared" si="6"/>
        <v>未入力あり</v>
      </c>
      <c r="R244" s="282"/>
      <c r="S244" s="283" t="str">
        <f t="shared" si="7"/>
        <v/>
      </c>
      <c r="T244" s="168"/>
      <c r="U244" s="914"/>
      <c r="W244" s="79"/>
    </row>
    <row r="245" spans="1:23" ht="36" customHeight="1" thickBot="1" x14ac:dyDescent="0.2">
      <c r="A245" s="1084"/>
      <c r="B245" s="723"/>
      <c r="C245" s="785" t="s">
        <v>64</v>
      </c>
      <c r="D245" s="1253" t="s">
        <v>816</v>
      </c>
      <c r="E245" s="1253"/>
      <c r="F245" s="1253"/>
      <c r="G245" s="1253"/>
      <c r="H245" s="1253"/>
      <c r="I245" s="1253"/>
      <c r="J245" s="1253"/>
      <c r="K245" s="1253"/>
      <c r="L245" s="1254"/>
      <c r="M245" s="562" t="s">
        <v>15</v>
      </c>
      <c r="N245" s="7"/>
      <c r="O245" s="128" t="s">
        <v>257</v>
      </c>
      <c r="P245" s="282">
        <v>292</v>
      </c>
      <c r="Q245" s="953" t="str">
        <f t="shared" si="6"/>
        <v>未入力あり</v>
      </c>
      <c r="R245" s="282"/>
      <c r="S245" s="283" t="str">
        <f t="shared" si="7"/>
        <v/>
      </c>
      <c r="T245" s="168"/>
      <c r="U245" s="914"/>
      <c r="W245" s="79"/>
    </row>
    <row r="246" spans="1:23" ht="20.45" customHeight="1" thickBot="1" x14ac:dyDescent="0.2">
      <c r="A246" s="1084"/>
      <c r="B246" s="723"/>
      <c r="C246" s="783" t="s">
        <v>47</v>
      </c>
      <c r="D246" s="1253" t="s">
        <v>817</v>
      </c>
      <c r="E246" s="1253"/>
      <c r="F246" s="1253"/>
      <c r="G246" s="1253"/>
      <c r="H246" s="1253"/>
      <c r="I246" s="1253"/>
      <c r="J246" s="1253"/>
      <c r="K246" s="1253"/>
      <c r="L246" s="1254"/>
      <c r="M246" s="562" t="s">
        <v>15</v>
      </c>
      <c r="N246" s="7"/>
      <c r="O246" s="128" t="s">
        <v>257</v>
      </c>
      <c r="P246" s="282">
        <v>293</v>
      </c>
      <c r="Q246" s="953" t="str">
        <f t="shared" si="6"/>
        <v>未入力あり</v>
      </c>
      <c r="R246" s="282"/>
      <c r="S246" s="283" t="str">
        <f t="shared" si="7"/>
        <v/>
      </c>
      <c r="T246" s="168"/>
      <c r="U246" s="914"/>
      <c r="W246" s="79"/>
    </row>
    <row r="247" spans="1:23" ht="13.5" customHeight="1" x14ac:dyDescent="0.15">
      <c r="A247" s="946"/>
      <c r="B247" s="786" t="s">
        <v>248</v>
      </c>
      <c r="C247" s="146"/>
      <c r="D247" s="146"/>
      <c r="E247" s="146"/>
      <c r="F247" s="146"/>
      <c r="G247" s="146"/>
      <c r="H247" s="139"/>
      <c r="I247" s="139"/>
      <c r="J247" s="139"/>
      <c r="K247" s="139"/>
      <c r="L247" s="567"/>
      <c r="M247" s="83"/>
      <c r="N247" s="83"/>
      <c r="O247" s="84"/>
      <c r="P247" s="282">
        <v>294</v>
      </c>
      <c r="Q247" s="953" t="str">
        <f t="shared" si="6"/>
        <v>未入力あり</v>
      </c>
      <c r="R247" s="282"/>
      <c r="S247" s="283" t="str">
        <f t="shared" si="7"/>
        <v/>
      </c>
      <c r="T247" s="168"/>
      <c r="U247" s="914"/>
      <c r="W247" s="79"/>
    </row>
    <row r="248" spans="1:23" ht="21" customHeight="1" thickBot="1" x14ac:dyDescent="0.2">
      <c r="A248" s="946"/>
      <c r="B248" s="723"/>
      <c r="C248" s="802" t="s">
        <v>746</v>
      </c>
      <c r="D248" s="140"/>
      <c r="E248" s="140"/>
      <c r="F248" s="140"/>
      <c r="G248" s="140"/>
      <c r="H248" s="803"/>
      <c r="I248" s="803"/>
      <c r="J248" s="803"/>
      <c r="K248" s="803"/>
      <c r="L248" s="804"/>
      <c r="M248" s="126"/>
      <c r="N248" s="126"/>
      <c r="O248" s="127"/>
      <c r="P248" s="282">
        <v>295</v>
      </c>
      <c r="Q248" s="953" t="str">
        <f t="shared" si="6"/>
        <v>未入力あり</v>
      </c>
      <c r="R248" s="282"/>
      <c r="S248" s="283" t="str">
        <f t="shared" si="7"/>
        <v/>
      </c>
      <c r="T248" s="168"/>
      <c r="U248" s="914"/>
      <c r="W248" s="79"/>
    </row>
    <row r="249" spans="1:23" ht="42.6" customHeight="1" thickBot="1" x14ac:dyDescent="0.2">
      <c r="A249" s="946"/>
      <c r="B249" s="723"/>
      <c r="C249" s="723"/>
      <c r="D249" s="1169" t="s">
        <v>1207</v>
      </c>
      <c r="E249" s="1292" t="s">
        <v>1208</v>
      </c>
      <c r="F249" s="1293"/>
      <c r="G249" s="1293"/>
      <c r="H249" s="1293"/>
      <c r="I249" s="1293"/>
      <c r="J249" s="1293"/>
      <c r="K249" s="1293"/>
      <c r="L249" s="1294"/>
      <c r="M249" s="104" t="s">
        <v>14</v>
      </c>
      <c r="N249" s="7"/>
      <c r="O249" s="128" t="s">
        <v>257</v>
      </c>
      <c r="P249" s="282">
        <v>296</v>
      </c>
      <c r="Q249" s="953" t="str">
        <f t="shared" si="6"/>
        <v>未入力あり</v>
      </c>
      <c r="R249" s="282"/>
      <c r="S249" s="283" t="str">
        <f t="shared" si="7"/>
        <v/>
      </c>
      <c r="T249" s="168"/>
      <c r="U249" s="914"/>
      <c r="W249" s="79"/>
    </row>
    <row r="250" spans="1:23" ht="26.45" customHeight="1" thickBot="1" x14ac:dyDescent="0.2">
      <c r="A250" s="946"/>
      <c r="B250" s="723"/>
      <c r="C250" s="723"/>
      <c r="D250" s="1170"/>
      <c r="E250" s="1172"/>
      <c r="F250" s="1244" t="s">
        <v>1209</v>
      </c>
      <c r="G250" s="1245"/>
      <c r="H250" s="1245"/>
      <c r="I250" s="1245"/>
      <c r="J250" s="1245"/>
      <c r="K250" s="1245"/>
      <c r="L250" s="1246"/>
      <c r="M250" s="104" t="s">
        <v>15</v>
      </c>
      <c r="N250" s="7"/>
      <c r="O250" s="128" t="s">
        <v>257</v>
      </c>
      <c r="P250" s="282">
        <v>297</v>
      </c>
      <c r="Q250" s="953" t="str">
        <f t="shared" si="6"/>
        <v>未入力あり</v>
      </c>
      <c r="R250" s="282"/>
      <c r="S250" s="283" t="str">
        <f t="shared" si="7"/>
        <v/>
      </c>
      <c r="T250" s="168"/>
      <c r="U250" s="914"/>
      <c r="W250" s="79"/>
    </row>
    <row r="251" spans="1:23" ht="13.5" customHeight="1" thickBot="1" x14ac:dyDescent="0.2">
      <c r="A251" s="946"/>
      <c r="B251" s="723"/>
      <c r="C251" s="723"/>
      <c r="D251" s="1170"/>
      <c r="E251" s="1172"/>
      <c r="F251" s="1244" t="s">
        <v>1210</v>
      </c>
      <c r="G251" s="1245"/>
      <c r="H251" s="1245"/>
      <c r="I251" s="1245"/>
      <c r="J251" s="1245"/>
      <c r="K251" s="1245"/>
      <c r="L251" s="1246"/>
      <c r="M251" s="939" t="s">
        <v>17</v>
      </c>
      <c r="N251" s="938" t="s">
        <v>286</v>
      </c>
      <c r="O251" s="96"/>
      <c r="P251" s="282">
        <v>298</v>
      </c>
      <c r="Q251" s="953"/>
      <c r="R251" s="282"/>
      <c r="S251" s="283"/>
      <c r="T251" s="168"/>
      <c r="U251" s="914"/>
      <c r="W251" s="79"/>
    </row>
    <row r="252" spans="1:23" ht="13.5" customHeight="1" thickBot="1" x14ac:dyDescent="0.2">
      <c r="A252" s="946"/>
      <c r="B252" s="723"/>
      <c r="C252" s="723"/>
      <c r="D252" s="1171"/>
      <c r="E252" s="1173"/>
      <c r="F252" s="1247" t="s">
        <v>1211</v>
      </c>
      <c r="G252" s="1248"/>
      <c r="H252" s="1248"/>
      <c r="I252" s="1248"/>
      <c r="J252" s="1248"/>
      <c r="K252" s="1248"/>
      <c r="L252" s="1249"/>
      <c r="M252" s="95" t="s">
        <v>17</v>
      </c>
      <c r="N252" s="938" t="s">
        <v>287</v>
      </c>
      <c r="O252" s="302"/>
      <c r="P252" s="282">
        <v>299</v>
      </c>
      <c r="Q252" s="953"/>
      <c r="R252" s="282"/>
      <c r="S252" s="283"/>
      <c r="T252" s="168"/>
      <c r="U252" s="914"/>
      <c r="W252" s="79"/>
    </row>
    <row r="253" spans="1:23" ht="31.9" customHeight="1" thickBot="1" x14ac:dyDescent="0.2">
      <c r="A253" s="946"/>
      <c r="B253" s="723"/>
      <c r="C253" s="1060"/>
      <c r="D253" s="1168" t="s">
        <v>66</v>
      </c>
      <c r="E253" s="1250" t="s">
        <v>943</v>
      </c>
      <c r="F253" s="1250"/>
      <c r="G253" s="1250"/>
      <c r="H253" s="1250"/>
      <c r="I253" s="1250"/>
      <c r="J253" s="1250"/>
      <c r="K253" s="1250"/>
      <c r="L253" s="1251"/>
      <c r="M253" s="104" t="s">
        <v>14</v>
      </c>
      <c r="N253" s="7"/>
      <c r="O253" s="128" t="s">
        <v>257</v>
      </c>
      <c r="P253" s="282">
        <v>300</v>
      </c>
      <c r="Q253" s="953" t="str">
        <f t="shared" ref="Q253:Q313" si="8">IF(N253="","未入力あり","✔")</f>
        <v>未入力あり</v>
      </c>
      <c r="R253" s="282"/>
      <c r="S253" s="283" t="str">
        <f t="shared" ref="S253:S313" si="9">IF(N253="","",IF(N253="はい","○","×"))</f>
        <v/>
      </c>
      <c r="T253" s="168"/>
      <c r="U253" s="914"/>
      <c r="W253" s="79"/>
    </row>
    <row r="254" spans="1:23" ht="28.5" customHeight="1" thickBot="1" x14ac:dyDescent="0.2">
      <c r="A254" s="946"/>
      <c r="B254" s="723"/>
      <c r="C254" s="1060"/>
      <c r="D254" s="1166"/>
      <c r="E254" s="1077"/>
      <c r="F254" s="1286" t="s">
        <v>944</v>
      </c>
      <c r="G254" s="1287"/>
      <c r="H254" s="1287"/>
      <c r="I254" s="1287"/>
      <c r="J254" s="1287"/>
      <c r="K254" s="1287"/>
      <c r="L254" s="1288"/>
      <c r="M254" s="95" t="s">
        <v>15</v>
      </c>
      <c r="N254" s="7"/>
      <c r="O254" s="128" t="s">
        <v>257</v>
      </c>
      <c r="P254" s="282">
        <v>301</v>
      </c>
      <c r="Q254" s="953" t="str">
        <f t="shared" si="8"/>
        <v>未入力あり</v>
      </c>
      <c r="R254" s="282"/>
      <c r="S254" s="283" t="str">
        <f t="shared" si="9"/>
        <v/>
      </c>
      <c r="T254" s="168"/>
      <c r="U254" s="914"/>
      <c r="W254" s="79"/>
    </row>
    <row r="255" spans="1:23" ht="26.25" customHeight="1" thickBot="1" x14ac:dyDescent="0.2">
      <c r="A255" s="946"/>
      <c r="B255" s="723"/>
      <c r="C255" s="1060"/>
      <c r="D255" s="1167"/>
      <c r="E255" s="1077"/>
      <c r="F255" s="1252" t="s">
        <v>1196</v>
      </c>
      <c r="G255" s="1253"/>
      <c r="H255" s="1253"/>
      <c r="I255" s="1253"/>
      <c r="J255" s="1253"/>
      <c r="K255" s="1253"/>
      <c r="L255" s="1254"/>
      <c r="M255" s="95" t="s">
        <v>31</v>
      </c>
      <c r="N255" s="938" t="s">
        <v>85</v>
      </c>
      <c r="O255" s="128"/>
      <c r="P255" s="282">
        <v>302</v>
      </c>
      <c r="Q255" s="953"/>
      <c r="R255" s="282"/>
      <c r="S255" s="283"/>
      <c r="T255" s="168"/>
      <c r="U255" s="914"/>
      <c r="W255" s="79"/>
    </row>
    <row r="256" spans="1:23" ht="28.9" customHeight="1" thickBot="1" x14ac:dyDescent="0.2">
      <c r="A256" s="946"/>
      <c r="B256" s="723"/>
      <c r="C256" s="1060"/>
      <c r="D256" s="722" t="s">
        <v>59</v>
      </c>
      <c r="E256" s="1250" t="s">
        <v>740</v>
      </c>
      <c r="F256" s="1250"/>
      <c r="G256" s="1250"/>
      <c r="H256" s="1250"/>
      <c r="I256" s="1250"/>
      <c r="J256" s="1250"/>
      <c r="K256" s="1250"/>
      <c r="L256" s="1251"/>
      <c r="M256" s="104" t="s">
        <v>14</v>
      </c>
      <c r="N256" s="7"/>
      <c r="O256" s="128" t="s">
        <v>257</v>
      </c>
      <c r="P256" s="282">
        <v>303</v>
      </c>
      <c r="Q256" s="953" t="str">
        <f t="shared" si="8"/>
        <v>未入力あり</v>
      </c>
      <c r="R256" s="282"/>
      <c r="S256" s="283" t="str">
        <f t="shared" si="9"/>
        <v/>
      </c>
      <c r="T256" s="168"/>
      <c r="U256" s="914"/>
      <c r="W256" s="79"/>
    </row>
    <row r="257" spans="1:24" ht="13.5" customHeight="1" thickBot="1" x14ac:dyDescent="0.2">
      <c r="A257" s="946"/>
      <c r="B257" s="723"/>
      <c r="C257" s="1060"/>
      <c r="D257" s="723"/>
      <c r="E257" s="1074"/>
      <c r="F257" s="1252" t="s">
        <v>1057</v>
      </c>
      <c r="G257" s="1253"/>
      <c r="H257" s="1253"/>
      <c r="I257" s="1253"/>
      <c r="J257" s="1253"/>
      <c r="K257" s="1253"/>
      <c r="L257" s="1254"/>
      <c r="M257" s="95" t="s">
        <v>17</v>
      </c>
      <c r="N257" s="938" t="s">
        <v>92</v>
      </c>
      <c r="O257" s="128"/>
      <c r="P257" s="282">
        <v>304</v>
      </c>
      <c r="Q257" s="953"/>
      <c r="R257" s="282"/>
      <c r="S257" s="283"/>
      <c r="T257" s="168"/>
      <c r="U257" s="914"/>
      <c r="W257" s="79"/>
    </row>
    <row r="258" spans="1:24" ht="13.5" customHeight="1" thickBot="1" x14ac:dyDescent="0.2">
      <c r="A258" s="946"/>
      <c r="B258" s="723"/>
      <c r="C258" s="1060"/>
      <c r="D258" s="724"/>
      <c r="E258" s="1076"/>
      <c r="F258" s="1252" t="s">
        <v>1219</v>
      </c>
      <c r="G258" s="1253"/>
      <c r="H258" s="1253"/>
      <c r="I258" s="1253"/>
      <c r="J258" s="1253"/>
      <c r="K258" s="1253"/>
      <c r="L258" s="1254"/>
      <c r="M258" s="95" t="s">
        <v>31</v>
      </c>
      <c r="N258" s="938" t="s">
        <v>118</v>
      </c>
      <c r="O258" s="302"/>
      <c r="P258" s="282">
        <v>305</v>
      </c>
      <c r="Q258" s="953"/>
      <c r="R258" s="282"/>
      <c r="S258" s="283"/>
      <c r="T258" s="168"/>
      <c r="U258" s="914"/>
      <c r="W258" s="79"/>
      <c r="X258" s="665"/>
    </row>
    <row r="259" spans="1:24" ht="19.899999999999999" customHeight="1" thickBot="1" x14ac:dyDescent="0.2">
      <c r="A259" s="946"/>
      <c r="B259" s="723"/>
      <c r="C259" s="1060"/>
      <c r="D259" s="77" t="s">
        <v>60</v>
      </c>
      <c r="E259" s="1253" t="s">
        <v>958</v>
      </c>
      <c r="F259" s="1253"/>
      <c r="G259" s="1253"/>
      <c r="H259" s="1253"/>
      <c r="I259" s="1253"/>
      <c r="J259" s="1253"/>
      <c r="K259" s="1253"/>
      <c r="L259" s="1254"/>
      <c r="M259" s="104" t="s">
        <v>15</v>
      </c>
      <c r="N259" s="7"/>
      <c r="O259" s="128" t="s">
        <v>257</v>
      </c>
      <c r="P259" s="282">
        <v>306</v>
      </c>
      <c r="Q259" s="953" t="str">
        <f t="shared" si="8"/>
        <v>未入力あり</v>
      </c>
      <c r="R259" s="282"/>
      <c r="S259" s="283" t="str">
        <f t="shared" si="9"/>
        <v/>
      </c>
      <c r="T259" s="168"/>
      <c r="U259" s="914"/>
      <c r="W259" s="79"/>
      <c r="X259" s="665"/>
    </row>
    <row r="260" spans="1:24" s="340" customFormat="1" ht="13.5" customHeight="1" thickBot="1" x14ac:dyDescent="0.2">
      <c r="A260" s="946"/>
      <c r="B260" s="723"/>
      <c r="C260" s="1060"/>
      <c r="D260" s="137" t="s">
        <v>82</v>
      </c>
      <c r="E260" s="1256" t="s">
        <v>827</v>
      </c>
      <c r="F260" s="1256"/>
      <c r="G260" s="1256"/>
      <c r="H260" s="1256"/>
      <c r="I260" s="1256"/>
      <c r="J260" s="1256"/>
      <c r="K260" s="1256"/>
      <c r="L260" s="1256"/>
      <c r="M260" s="355"/>
      <c r="N260" s="738"/>
      <c r="O260" s="675"/>
      <c r="P260" s="282">
        <v>307</v>
      </c>
      <c r="Q260" s="953"/>
      <c r="R260" s="282"/>
      <c r="S260" s="283"/>
      <c r="T260" s="168"/>
      <c r="U260" s="914"/>
      <c r="V260" s="79"/>
      <c r="W260" s="79"/>
      <c r="X260" s="668"/>
    </row>
    <row r="261" spans="1:24" s="340" customFormat="1" ht="22.9" customHeight="1" thickBot="1" x14ac:dyDescent="0.2">
      <c r="A261" s="946"/>
      <c r="B261" s="723"/>
      <c r="C261" s="1060"/>
      <c r="D261" s="77"/>
      <c r="E261" s="1074"/>
      <c r="F261" s="1112" t="s">
        <v>18</v>
      </c>
      <c r="G261" s="1253" t="s">
        <v>443</v>
      </c>
      <c r="H261" s="1253"/>
      <c r="I261" s="1253"/>
      <c r="J261" s="1253"/>
      <c r="K261" s="1253"/>
      <c r="L261" s="1254"/>
      <c r="M261" s="104" t="s">
        <v>15</v>
      </c>
      <c r="N261" s="7"/>
      <c r="O261" s="128" t="s">
        <v>257</v>
      </c>
      <c r="P261" s="282">
        <v>308</v>
      </c>
      <c r="Q261" s="953" t="str">
        <f t="shared" si="8"/>
        <v>未入力あり</v>
      </c>
      <c r="R261" s="282"/>
      <c r="S261" s="283" t="str">
        <f t="shared" si="9"/>
        <v/>
      </c>
      <c r="T261" s="168"/>
      <c r="U261" s="914"/>
      <c r="V261" s="79"/>
      <c r="W261" s="79"/>
      <c r="X261" s="668"/>
    </row>
    <row r="262" spans="1:24" s="340" customFormat="1" ht="13.5" customHeight="1" thickBot="1" x14ac:dyDescent="0.2">
      <c r="A262" s="946"/>
      <c r="B262" s="723"/>
      <c r="C262" s="1060"/>
      <c r="D262" s="77"/>
      <c r="E262" s="1074"/>
      <c r="F262" s="1114" t="s">
        <v>167</v>
      </c>
      <c r="G262" s="1250" t="s">
        <v>444</v>
      </c>
      <c r="H262" s="1250"/>
      <c r="I262" s="1250"/>
      <c r="J262" s="1250"/>
      <c r="K262" s="1250"/>
      <c r="L262" s="1251"/>
      <c r="M262" s="104" t="s">
        <v>15</v>
      </c>
      <c r="N262" s="7"/>
      <c r="O262" s="128" t="s">
        <v>257</v>
      </c>
      <c r="P262" s="282">
        <v>309</v>
      </c>
      <c r="Q262" s="953" t="str">
        <f t="shared" si="8"/>
        <v>未入力あり</v>
      </c>
      <c r="R262" s="282"/>
      <c r="S262" s="283" t="str">
        <f t="shared" si="9"/>
        <v/>
      </c>
      <c r="T262" s="168"/>
      <c r="U262" s="914"/>
      <c r="V262" s="79"/>
      <c r="W262" s="79"/>
      <c r="X262" s="668"/>
    </row>
    <row r="263" spans="1:24" ht="13.5" customHeight="1" thickBot="1" x14ac:dyDescent="0.2">
      <c r="A263" s="946"/>
      <c r="B263" s="723"/>
      <c r="C263" s="1060"/>
      <c r="D263" s="77"/>
      <c r="E263" s="1074"/>
      <c r="F263" s="1119" t="s">
        <v>33</v>
      </c>
      <c r="G263" s="1076"/>
      <c r="H263" s="1252" t="s">
        <v>445</v>
      </c>
      <c r="I263" s="1253"/>
      <c r="J263" s="1253"/>
      <c r="K263" s="1253"/>
      <c r="L263" s="1254"/>
      <c r="M263" s="104" t="s">
        <v>15</v>
      </c>
      <c r="N263" s="7"/>
      <c r="O263" s="128" t="s">
        <v>257</v>
      </c>
      <c r="P263" s="282">
        <v>310</v>
      </c>
      <c r="Q263" s="953" t="str">
        <f t="shared" si="8"/>
        <v>未入力あり</v>
      </c>
      <c r="R263" s="282"/>
      <c r="S263" s="283" t="str">
        <f t="shared" si="9"/>
        <v/>
      </c>
      <c r="T263" s="168"/>
      <c r="U263" s="914"/>
      <c r="W263" s="79"/>
      <c r="X263" s="665"/>
    </row>
    <row r="264" spans="1:24" ht="13.5" customHeight="1" thickBot="1" x14ac:dyDescent="0.2">
      <c r="A264" s="946"/>
      <c r="B264" s="723"/>
      <c r="C264" s="1060"/>
      <c r="D264" s="794" t="s">
        <v>67</v>
      </c>
      <c r="E264" s="1253" t="s">
        <v>95</v>
      </c>
      <c r="F264" s="1253"/>
      <c r="G264" s="1253"/>
      <c r="H264" s="1253"/>
      <c r="I264" s="1253"/>
      <c r="J264" s="1253"/>
      <c r="K264" s="1253"/>
      <c r="L264" s="1254"/>
      <c r="M264" s="104" t="s">
        <v>15</v>
      </c>
      <c r="N264" s="7"/>
      <c r="O264" s="128" t="s">
        <v>257</v>
      </c>
      <c r="P264" s="282">
        <v>311</v>
      </c>
      <c r="Q264" s="953" t="str">
        <f t="shared" si="8"/>
        <v>未入力あり</v>
      </c>
      <c r="R264" s="282"/>
      <c r="S264" s="283" t="str">
        <f t="shared" si="9"/>
        <v/>
      </c>
      <c r="T264" s="168"/>
      <c r="U264" s="914"/>
      <c r="W264" s="79"/>
      <c r="X264" s="665"/>
    </row>
    <row r="265" spans="1:24" ht="21" customHeight="1" thickBot="1" x14ac:dyDescent="0.2">
      <c r="A265" s="946"/>
      <c r="B265" s="723"/>
      <c r="C265" s="1060"/>
      <c r="D265" s="137" t="s">
        <v>25</v>
      </c>
      <c r="E265" s="1253" t="s">
        <v>446</v>
      </c>
      <c r="F265" s="1253"/>
      <c r="G265" s="1253"/>
      <c r="H265" s="1253"/>
      <c r="I265" s="1253"/>
      <c r="J265" s="1253"/>
      <c r="K265" s="1253"/>
      <c r="L265" s="1254"/>
      <c r="M265" s="104" t="s">
        <v>15</v>
      </c>
      <c r="N265" s="7"/>
      <c r="O265" s="130" t="s">
        <v>257</v>
      </c>
      <c r="P265" s="282">
        <v>312</v>
      </c>
      <c r="Q265" s="953" t="str">
        <f t="shared" si="8"/>
        <v>未入力あり</v>
      </c>
      <c r="R265" s="282"/>
      <c r="S265" s="283" t="str">
        <f t="shared" si="9"/>
        <v/>
      </c>
      <c r="T265" s="168"/>
      <c r="U265" s="914"/>
      <c r="W265" s="79"/>
      <c r="X265" s="665"/>
    </row>
    <row r="266" spans="1:24" ht="24.6" customHeight="1" thickBot="1" x14ac:dyDescent="0.2">
      <c r="A266" s="946"/>
      <c r="B266" s="723"/>
      <c r="C266" s="1060"/>
      <c r="D266" s="750" t="s">
        <v>791</v>
      </c>
      <c r="E266" s="1253" t="s">
        <v>1063</v>
      </c>
      <c r="F266" s="1253"/>
      <c r="G266" s="1253"/>
      <c r="H266" s="1253"/>
      <c r="I266" s="1253"/>
      <c r="J266" s="1253"/>
      <c r="K266" s="1253"/>
      <c r="L266" s="1254"/>
      <c r="M266" s="104" t="s">
        <v>15</v>
      </c>
      <c r="N266" s="7"/>
      <c r="O266" s="130" t="s">
        <v>257</v>
      </c>
      <c r="P266" s="282">
        <v>313</v>
      </c>
      <c r="Q266" s="953" t="str">
        <f t="shared" si="8"/>
        <v>未入力あり</v>
      </c>
      <c r="R266" s="282"/>
      <c r="S266" s="283" t="str">
        <f t="shared" si="9"/>
        <v/>
      </c>
      <c r="T266" s="168"/>
      <c r="U266" s="914"/>
      <c r="W266" s="79"/>
      <c r="X266" s="665"/>
    </row>
    <row r="267" spans="1:24" ht="14.45" customHeight="1" thickBot="1" x14ac:dyDescent="0.2">
      <c r="A267" s="946"/>
      <c r="B267" s="723"/>
      <c r="C267" s="1060"/>
      <c r="D267" s="1164" t="s">
        <v>148</v>
      </c>
      <c r="E267" s="1165"/>
      <c r="F267" s="1165"/>
      <c r="G267" s="1165"/>
      <c r="H267" s="1165"/>
      <c r="I267" s="1165"/>
      <c r="J267" s="1165"/>
      <c r="K267" s="1165"/>
      <c r="L267" s="1165"/>
      <c r="M267" s="355"/>
      <c r="N267" s="738"/>
      <c r="O267" s="675"/>
      <c r="P267" s="282">
        <v>314</v>
      </c>
      <c r="Q267" s="953"/>
      <c r="R267" s="282"/>
      <c r="S267" s="283"/>
      <c r="T267" s="168"/>
      <c r="U267" s="914"/>
      <c r="W267" s="79"/>
      <c r="X267" s="665"/>
    </row>
    <row r="268" spans="1:24" ht="15.6" customHeight="1" thickBot="1" x14ac:dyDescent="0.2">
      <c r="A268" s="946"/>
      <c r="B268" s="723"/>
      <c r="C268" s="1060"/>
      <c r="D268" s="723"/>
      <c r="E268" s="748" t="s">
        <v>18</v>
      </c>
      <c r="F268" s="1253" t="s">
        <v>447</v>
      </c>
      <c r="G268" s="1253"/>
      <c r="H268" s="1253"/>
      <c r="I268" s="1253"/>
      <c r="J268" s="1253"/>
      <c r="K268" s="1253"/>
      <c r="L268" s="1254"/>
      <c r="M268" s="104" t="s">
        <v>14</v>
      </c>
      <c r="N268" s="7"/>
      <c r="O268" s="128" t="s">
        <v>257</v>
      </c>
      <c r="P268" s="282">
        <v>315</v>
      </c>
      <c r="Q268" s="953" t="str">
        <f t="shared" si="8"/>
        <v>未入力あり</v>
      </c>
      <c r="R268" s="282"/>
      <c r="S268" s="283" t="str">
        <f t="shared" si="9"/>
        <v/>
      </c>
      <c r="T268" s="168"/>
      <c r="U268" s="914"/>
      <c r="W268" s="79"/>
      <c r="X268" s="665"/>
    </row>
    <row r="269" spans="1:24" ht="15.6" customHeight="1" thickBot="1" x14ac:dyDescent="0.2">
      <c r="A269" s="946"/>
      <c r="B269" s="723"/>
      <c r="C269" s="1060"/>
      <c r="D269" s="77"/>
      <c r="E269" s="748" t="s">
        <v>167</v>
      </c>
      <c r="F269" s="1253" t="s">
        <v>782</v>
      </c>
      <c r="G269" s="1253"/>
      <c r="H269" s="1253"/>
      <c r="I269" s="1253"/>
      <c r="J269" s="1253"/>
      <c r="K269" s="1253"/>
      <c r="L269" s="1254"/>
      <c r="M269" s="104" t="s">
        <v>14</v>
      </c>
      <c r="N269" s="7"/>
      <c r="O269" s="128" t="s">
        <v>257</v>
      </c>
      <c r="P269" s="282">
        <v>316</v>
      </c>
      <c r="Q269" s="953" t="str">
        <f t="shared" si="8"/>
        <v>未入力あり</v>
      </c>
      <c r="R269" s="282"/>
      <c r="S269" s="283" t="str">
        <f t="shared" si="9"/>
        <v/>
      </c>
      <c r="T269" s="168"/>
      <c r="U269" s="914"/>
      <c r="W269" s="79"/>
      <c r="X269" s="665"/>
    </row>
    <row r="270" spans="1:24" ht="15.6" customHeight="1" thickBot="1" x14ac:dyDescent="0.2">
      <c r="A270" s="946"/>
      <c r="B270" s="723"/>
      <c r="C270" s="1060"/>
      <c r="D270" s="77"/>
      <c r="E270" s="748" t="s">
        <v>75</v>
      </c>
      <c r="F270" s="1253" t="s">
        <v>783</v>
      </c>
      <c r="G270" s="1253"/>
      <c r="H270" s="1253"/>
      <c r="I270" s="1253"/>
      <c r="J270" s="1253"/>
      <c r="K270" s="1253"/>
      <c r="L270" s="1254"/>
      <c r="M270" s="104" t="s">
        <v>14</v>
      </c>
      <c r="N270" s="7"/>
      <c r="O270" s="128" t="s">
        <v>257</v>
      </c>
      <c r="P270" s="282">
        <v>317</v>
      </c>
      <c r="Q270" s="953" t="str">
        <f t="shared" si="8"/>
        <v>未入力あり</v>
      </c>
      <c r="R270" s="282"/>
      <c r="S270" s="283" t="str">
        <f t="shared" si="9"/>
        <v/>
      </c>
      <c r="T270" s="168"/>
      <c r="U270" s="914"/>
      <c r="W270" s="79"/>
      <c r="X270" s="665"/>
    </row>
    <row r="271" spans="1:24" ht="15.6" customHeight="1" thickBot="1" x14ac:dyDescent="0.2">
      <c r="A271" s="946"/>
      <c r="B271" s="723"/>
      <c r="C271" s="1060"/>
      <c r="D271" s="77"/>
      <c r="E271" s="748" t="s">
        <v>21</v>
      </c>
      <c r="F271" s="1253" t="s">
        <v>784</v>
      </c>
      <c r="G271" s="1253"/>
      <c r="H271" s="1253"/>
      <c r="I271" s="1253"/>
      <c r="J271" s="1253"/>
      <c r="K271" s="1253"/>
      <c r="L271" s="1254"/>
      <c r="M271" s="104" t="s">
        <v>14</v>
      </c>
      <c r="N271" s="7"/>
      <c r="O271" s="128" t="s">
        <v>257</v>
      </c>
      <c r="P271" s="282">
        <v>318</v>
      </c>
      <c r="Q271" s="953" t="str">
        <f t="shared" si="8"/>
        <v>未入力あり</v>
      </c>
      <c r="R271" s="282"/>
      <c r="S271" s="283" t="str">
        <f t="shared" si="9"/>
        <v/>
      </c>
      <c r="T271" s="168"/>
      <c r="U271" s="914"/>
      <c r="W271" s="79"/>
      <c r="X271" s="665"/>
    </row>
    <row r="272" spans="1:24" ht="15.6" customHeight="1" thickBot="1" x14ac:dyDescent="0.2">
      <c r="A272" s="946"/>
      <c r="B272" s="723"/>
      <c r="C272" s="1060"/>
      <c r="D272" s="77"/>
      <c r="E272" s="748" t="s">
        <v>46</v>
      </c>
      <c r="F272" s="1253" t="s">
        <v>27</v>
      </c>
      <c r="G272" s="1253"/>
      <c r="H272" s="1253"/>
      <c r="I272" s="1253"/>
      <c r="J272" s="1253"/>
      <c r="K272" s="1253"/>
      <c r="L272" s="1254"/>
      <c r="M272" s="104" t="s">
        <v>14</v>
      </c>
      <c r="N272" s="7"/>
      <c r="O272" s="128" t="s">
        <v>257</v>
      </c>
      <c r="P272" s="282">
        <v>319</v>
      </c>
      <c r="Q272" s="953" t="str">
        <f t="shared" si="8"/>
        <v>未入力あり</v>
      </c>
      <c r="R272" s="282"/>
      <c r="S272" s="283" t="str">
        <f t="shared" si="9"/>
        <v/>
      </c>
      <c r="T272" s="168"/>
      <c r="U272" s="914"/>
      <c r="W272" s="79"/>
      <c r="X272" s="665"/>
    </row>
    <row r="273" spans="1:24" ht="15.6" customHeight="1" thickBot="1" x14ac:dyDescent="0.2">
      <c r="A273" s="946"/>
      <c r="B273" s="723"/>
      <c r="C273" s="1060"/>
      <c r="D273" s="77"/>
      <c r="E273" s="1061" t="s">
        <v>39</v>
      </c>
      <c r="F273" s="1250" t="s">
        <v>32</v>
      </c>
      <c r="G273" s="1250"/>
      <c r="H273" s="1250"/>
      <c r="I273" s="1250"/>
      <c r="J273" s="1250"/>
      <c r="K273" s="1250"/>
      <c r="L273" s="1251"/>
      <c r="M273" s="104" t="s">
        <v>15</v>
      </c>
      <c r="N273" s="7"/>
      <c r="O273" s="128" t="s">
        <v>257</v>
      </c>
      <c r="P273" s="282">
        <v>320</v>
      </c>
      <c r="Q273" s="953" t="str">
        <f t="shared" si="8"/>
        <v>未入力あり</v>
      </c>
      <c r="R273" s="282"/>
      <c r="S273" s="283" t="str">
        <f t="shared" si="9"/>
        <v/>
      </c>
      <c r="T273" s="168"/>
      <c r="U273" s="914"/>
      <c r="W273" s="79"/>
      <c r="X273" s="665"/>
    </row>
    <row r="274" spans="1:24" ht="14.45" customHeight="1" thickBot="1" x14ac:dyDescent="0.2">
      <c r="A274" s="946"/>
      <c r="B274" s="723"/>
      <c r="C274" s="1060"/>
      <c r="D274" s="77"/>
      <c r="E274" s="748" t="s">
        <v>40</v>
      </c>
      <c r="F274" s="1253" t="s">
        <v>448</v>
      </c>
      <c r="G274" s="1253"/>
      <c r="H274" s="1253"/>
      <c r="I274" s="1253"/>
      <c r="J274" s="1253"/>
      <c r="K274" s="1253"/>
      <c r="L274" s="1254"/>
      <c r="M274" s="104" t="s">
        <v>15</v>
      </c>
      <c r="N274" s="7"/>
      <c r="O274" s="128" t="s">
        <v>257</v>
      </c>
      <c r="P274" s="282">
        <v>321</v>
      </c>
      <c r="Q274" s="953" t="str">
        <f t="shared" si="8"/>
        <v>未入力あり</v>
      </c>
      <c r="R274" s="282"/>
      <c r="S274" s="283" t="str">
        <f t="shared" si="9"/>
        <v/>
      </c>
      <c r="T274" s="168"/>
      <c r="U274" s="914"/>
      <c r="W274" s="79"/>
    </row>
    <row r="275" spans="1:24" ht="15.6" customHeight="1" thickBot="1" x14ac:dyDescent="0.2">
      <c r="A275" s="946"/>
      <c r="B275" s="723"/>
      <c r="C275" s="1060"/>
      <c r="D275" s="77"/>
      <c r="E275" s="748" t="s">
        <v>41</v>
      </c>
      <c r="F275" s="1253" t="s">
        <v>785</v>
      </c>
      <c r="G275" s="1253"/>
      <c r="H275" s="1253"/>
      <c r="I275" s="1253"/>
      <c r="J275" s="1253"/>
      <c r="K275" s="1253"/>
      <c r="L275" s="1254"/>
      <c r="M275" s="104" t="s">
        <v>14</v>
      </c>
      <c r="N275" s="7"/>
      <c r="O275" s="128" t="s">
        <v>257</v>
      </c>
      <c r="P275" s="282">
        <v>322</v>
      </c>
      <c r="Q275" s="953" t="str">
        <f t="shared" si="8"/>
        <v>未入力あり</v>
      </c>
      <c r="R275" s="282"/>
      <c r="S275" s="283" t="str">
        <f t="shared" si="9"/>
        <v/>
      </c>
      <c r="T275" s="168"/>
      <c r="U275" s="914"/>
      <c r="W275" s="79"/>
    </row>
    <row r="276" spans="1:24" ht="15.6" customHeight="1" thickBot="1" x14ac:dyDescent="0.2">
      <c r="A276" s="946"/>
      <c r="B276" s="723"/>
      <c r="C276" s="1060"/>
      <c r="D276" s="77"/>
      <c r="E276" s="748" t="s">
        <v>42</v>
      </c>
      <c r="F276" s="1253" t="s">
        <v>28</v>
      </c>
      <c r="G276" s="1253"/>
      <c r="H276" s="1253"/>
      <c r="I276" s="1253"/>
      <c r="J276" s="1253"/>
      <c r="K276" s="1253"/>
      <c r="L276" s="1254"/>
      <c r="M276" s="104" t="s">
        <v>14</v>
      </c>
      <c r="N276" s="7"/>
      <c r="O276" s="128" t="s">
        <v>257</v>
      </c>
      <c r="P276" s="282">
        <v>323</v>
      </c>
      <c r="Q276" s="953" t="str">
        <f t="shared" si="8"/>
        <v>未入力あり</v>
      </c>
      <c r="R276" s="282"/>
      <c r="S276" s="283" t="str">
        <f t="shared" si="9"/>
        <v/>
      </c>
      <c r="T276" s="168"/>
      <c r="U276" s="914"/>
      <c r="W276" s="79"/>
    </row>
    <row r="277" spans="1:24" ht="15.6" customHeight="1" thickBot="1" x14ac:dyDescent="0.2">
      <c r="A277" s="946"/>
      <c r="B277" s="723"/>
      <c r="C277" s="1060"/>
      <c r="D277" s="77"/>
      <c r="E277" s="748" t="s">
        <v>76</v>
      </c>
      <c r="F277" s="1253" t="s">
        <v>68</v>
      </c>
      <c r="G277" s="1253"/>
      <c r="H277" s="1253"/>
      <c r="I277" s="1253"/>
      <c r="J277" s="1253"/>
      <c r="K277" s="1253"/>
      <c r="L277" s="1254"/>
      <c r="M277" s="104" t="s">
        <v>14</v>
      </c>
      <c r="N277" s="7"/>
      <c r="O277" s="128" t="s">
        <v>257</v>
      </c>
      <c r="P277" s="282">
        <v>324</v>
      </c>
      <c r="Q277" s="953" t="str">
        <f t="shared" si="8"/>
        <v>未入力あり</v>
      </c>
      <c r="R277" s="282"/>
      <c r="S277" s="283" t="str">
        <f t="shared" si="9"/>
        <v/>
      </c>
      <c r="T277" s="168"/>
      <c r="U277" s="914"/>
      <c r="W277" s="79"/>
    </row>
    <row r="278" spans="1:24" ht="24.6" customHeight="1" thickBot="1" x14ac:dyDescent="0.2">
      <c r="A278" s="951"/>
      <c r="B278" s="723"/>
      <c r="C278" s="1060"/>
      <c r="D278" s="77"/>
      <c r="E278" s="748" t="s">
        <v>43</v>
      </c>
      <c r="F278" s="1253" t="s">
        <v>700</v>
      </c>
      <c r="G278" s="1253"/>
      <c r="H278" s="1253"/>
      <c r="I278" s="1253"/>
      <c r="J278" s="1253"/>
      <c r="K278" s="1253"/>
      <c r="L278" s="1254"/>
      <c r="M278" s="104" t="s">
        <v>15</v>
      </c>
      <c r="N278" s="7"/>
      <c r="O278" s="128" t="s">
        <v>257</v>
      </c>
      <c r="P278" s="282">
        <v>325</v>
      </c>
      <c r="Q278" s="953" t="str">
        <f t="shared" si="8"/>
        <v>未入力あり</v>
      </c>
      <c r="R278" s="282"/>
      <c r="S278" s="283" t="str">
        <f t="shared" si="9"/>
        <v/>
      </c>
      <c r="T278" s="168"/>
      <c r="U278" s="914"/>
      <c r="W278" s="79"/>
    </row>
    <row r="279" spans="1:24" ht="14.25" customHeight="1" thickBot="1" x14ac:dyDescent="0.2">
      <c r="A279" s="946"/>
      <c r="B279" s="723"/>
      <c r="C279" s="1060"/>
      <c r="D279" s="77"/>
      <c r="E279" s="748" t="s">
        <v>44</v>
      </c>
      <c r="F279" s="1253" t="s">
        <v>29</v>
      </c>
      <c r="G279" s="1253"/>
      <c r="H279" s="1253"/>
      <c r="I279" s="1253"/>
      <c r="J279" s="1253"/>
      <c r="K279" s="1253"/>
      <c r="L279" s="1254"/>
      <c r="M279" s="104" t="s">
        <v>15</v>
      </c>
      <c r="N279" s="7"/>
      <c r="O279" s="128" t="s">
        <v>257</v>
      </c>
      <c r="P279" s="282">
        <v>326</v>
      </c>
      <c r="Q279" s="953" t="str">
        <f t="shared" si="8"/>
        <v>未入力あり</v>
      </c>
      <c r="R279" s="282"/>
      <c r="S279" s="283" t="str">
        <f t="shared" si="9"/>
        <v/>
      </c>
      <c r="T279" s="168"/>
      <c r="U279" s="914"/>
      <c r="W279" s="79"/>
    </row>
    <row r="280" spans="1:24" ht="14.25" customHeight="1" thickBot="1" x14ac:dyDescent="0.2">
      <c r="A280" s="946"/>
      <c r="B280" s="952"/>
      <c r="C280" s="1060"/>
      <c r="D280" s="77"/>
      <c r="E280" s="748" t="s">
        <v>449</v>
      </c>
      <c r="F280" s="1253" t="s">
        <v>701</v>
      </c>
      <c r="G280" s="1253"/>
      <c r="H280" s="1253"/>
      <c r="I280" s="1253"/>
      <c r="J280" s="1253"/>
      <c r="K280" s="1253"/>
      <c r="L280" s="1254"/>
      <c r="M280" s="94" t="s">
        <v>14</v>
      </c>
      <c r="N280" s="8"/>
      <c r="O280" s="284" t="s">
        <v>257</v>
      </c>
      <c r="P280" s="282">
        <v>327</v>
      </c>
      <c r="Q280" s="953" t="str">
        <f t="shared" si="8"/>
        <v>未入力あり</v>
      </c>
      <c r="R280" s="282"/>
      <c r="S280" s="283" t="str">
        <f t="shared" si="9"/>
        <v/>
      </c>
      <c r="T280" s="168"/>
      <c r="U280" s="914"/>
      <c r="W280" s="79"/>
    </row>
    <row r="281" spans="1:24" ht="14.25" customHeight="1" thickBot="1" x14ac:dyDescent="0.2">
      <c r="A281" s="946"/>
      <c r="B281" s="723"/>
      <c r="C281" s="1060"/>
      <c r="D281" s="77"/>
      <c r="E281" s="807" t="s">
        <v>1205</v>
      </c>
      <c r="F281" s="1245" t="s">
        <v>819</v>
      </c>
      <c r="G281" s="1245"/>
      <c r="H281" s="1245"/>
      <c r="I281" s="1245"/>
      <c r="J281" s="1245"/>
      <c r="K281" s="1245"/>
      <c r="L281" s="1246"/>
      <c r="M281" s="798" t="s">
        <v>14</v>
      </c>
      <c r="N281" s="757"/>
      <c r="O281" s="808" t="s">
        <v>810</v>
      </c>
      <c r="P281" s="282">
        <v>328</v>
      </c>
      <c r="Q281" s="953" t="str">
        <f t="shared" si="8"/>
        <v>未入力あり</v>
      </c>
      <c r="R281" s="282"/>
      <c r="S281" s="283" t="str">
        <f t="shared" si="9"/>
        <v/>
      </c>
      <c r="T281" s="168"/>
      <c r="U281" s="914"/>
      <c r="W281" s="79"/>
    </row>
    <row r="282" spans="1:24" ht="14.25" customHeight="1" thickBot="1" x14ac:dyDescent="0.2">
      <c r="A282" s="946"/>
      <c r="B282" s="723"/>
      <c r="C282" s="1060"/>
      <c r="D282" s="77"/>
      <c r="E282" s="807" t="s">
        <v>45</v>
      </c>
      <c r="F282" s="1245" t="s">
        <v>820</v>
      </c>
      <c r="G282" s="1245"/>
      <c r="H282" s="1245"/>
      <c r="I282" s="1245"/>
      <c r="J282" s="1245"/>
      <c r="K282" s="1245"/>
      <c r="L282" s="1246"/>
      <c r="M282" s="798" t="s">
        <v>15</v>
      </c>
      <c r="N282" s="757"/>
      <c r="O282" s="808" t="s">
        <v>810</v>
      </c>
      <c r="P282" s="282">
        <v>329</v>
      </c>
      <c r="Q282" s="953" t="str">
        <f t="shared" si="8"/>
        <v>未入力あり</v>
      </c>
      <c r="R282" s="282"/>
      <c r="S282" s="283" t="str">
        <f t="shared" si="9"/>
        <v/>
      </c>
      <c r="T282" s="168"/>
      <c r="U282" s="914"/>
      <c r="W282" s="79"/>
    </row>
    <row r="283" spans="1:24" ht="20.25" customHeight="1" thickBot="1" x14ac:dyDescent="0.2">
      <c r="A283" s="946"/>
      <c r="B283" s="723"/>
      <c r="C283" s="1060"/>
      <c r="D283" s="77"/>
      <c r="E283" s="807" t="s">
        <v>786</v>
      </c>
      <c r="F283" s="1245" t="s">
        <v>822</v>
      </c>
      <c r="G283" s="1245"/>
      <c r="H283" s="1245"/>
      <c r="I283" s="1245"/>
      <c r="J283" s="1245"/>
      <c r="K283" s="1245"/>
      <c r="L283" s="1246"/>
      <c r="M283" s="798" t="s">
        <v>15</v>
      </c>
      <c r="N283" s="757"/>
      <c r="O283" s="808" t="s">
        <v>810</v>
      </c>
      <c r="P283" s="282">
        <v>330</v>
      </c>
      <c r="Q283" s="953" t="str">
        <f t="shared" si="8"/>
        <v>未入力あり</v>
      </c>
      <c r="R283" s="282"/>
      <c r="S283" s="283" t="str">
        <f t="shared" si="9"/>
        <v/>
      </c>
      <c r="T283" s="168"/>
      <c r="U283" s="914"/>
      <c r="W283" s="79"/>
    </row>
    <row r="284" spans="1:24" ht="13.5" customHeight="1" thickBot="1" x14ac:dyDescent="0.2">
      <c r="A284" s="1084"/>
      <c r="B284" s="723"/>
      <c r="C284" s="1060"/>
      <c r="D284" s="77"/>
      <c r="E284" s="807" t="s">
        <v>787</v>
      </c>
      <c r="F284" s="1245" t="s">
        <v>821</v>
      </c>
      <c r="G284" s="1245"/>
      <c r="H284" s="1245"/>
      <c r="I284" s="1245"/>
      <c r="J284" s="1245"/>
      <c r="K284" s="1245"/>
      <c r="L284" s="1246"/>
      <c r="M284" s="798" t="s">
        <v>15</v>
      </c>
      <c r="N284" s="757"/>
      <c r="O284" s="808" t="s">
        <v>810</v>
      </c>
      <c r="P284" s="282">
        <v>331</v>
      </c>
      <c r="Q284" s="953" t="str">
        <f t="shared" si="8"/>
        <v>未入力あり</v>
      </c>
      <c r="R284" s="282"/>
      <c r="S284" s="283" t="str">
        <f t="shared" si="9"/>
        <v/>
      </c>
      <c r="T284" s="168"/>
      <c r="U284" s="914"/>
      <c r="W284" s="79"/>
    </row>
    <row r="285" spans="1:24" ht="13.5" customHeight="1" thickBot="1" x14ac:dyDescent="0.2">
      <c r="A285" s="946"/>
      <c r="B285" s="723"/>
      <c r="C285" s="1060"/>
      <c r="D285" s="77"/>
      <c r="E285" s="807" t="s">
        <v>1206</v>
      </c>
      <c r="F285" s="1245" t="s">
        <v>823</v>
      </c>
      <c r="G285" s="1245"/>
      <c r="H285" s="1245"/>
      <c r="I285" s="1245"/>
      <c r="J285" s="1245"/>
      <c r="K285" s="1245"/>
      <c r="L285" s="1246"/>
      <c r="M285" s="798" t="s">
        <v>15</v>
      </c>
      <c r="N285" s="757"/>
      <c r="O285" s="808" t="s">
        <v>810</v>
      </c>
      <c r="P285" s="282">
        <v>332</v>
      </c>
      <c r="Q285" s="953" t="str">
        <f t="shared" si="8"/>
        <v>未入力あり</v>
      </c>
      <c r="R285" s="282"/>
      <c r="S285" s="283" t="str">
        <f t="shared" si="9"/>
        <v/>
      </c>
      <c r="T285" s="168"/>
      <c r="U285" s="914"/>
      <c r="W285" s="79"/>
    </row>
    <row r="286" spans="1:24" ht="20.25" customHeight="1" thickBot="1" x14ac:dyDescent="0.2">
      <c r="A286" s="946"/>
      <c r="B286" s="1060"/>
      <c r="C286" s="747" t="s">
        <v>247</v>
      </c>
      <c r="D286" s="747"/>
      <c r="E286" s="747"/>
      <c r="F286" s="145"/>
      <c r="G286" s="145"/>
      <c r="H286" s="141"/>
      <c r="I286" s="141"/>
      <c r="J286" s="141"/>
      <c r="K286" s="141"/>
      <c r="L286" s="568"/>
      <c r="M286" s="85"/>
      <c r="N286" s="310"/>
      <c r="O286" s="86"/>
      <c r="P286" s="282">
        <v>333</v>
      </c>
      <c r="Q286" s="953"/>
      <c r="R286" s="282"/>
      <c r="S286" s="283"/>
      <c r="T286" s="168"/>
      <c r="U286" s="914"/>
      <c r="W286" s="79"/>
    </row>
    <row r="287" spans="1:24" ht="24.6" customHeight="1" thickBot="1" x14ac:dyDescent="0.2">
      <c r="A287" s="946"/>
      <c r="B287" s="1060"/>
      <c r="C287" s="77"/>
      <c r="D287" s="750" t="s">
        <v>65</v>
      </c>
      <c r="E287" s="1253" t="s">
        <v>450</v>
      </c>
      <c r="F287" s="1253"/>
      <c r="G287" s="1253"/>
      <c r="H287" s="1253"/>
      <c r="I287" s="1253"/>
      <c r="J287" s="1253"/>
      <c r="K287" s="1253"/>
      <c r="L287" s="1254"/>
      <c r="M287" s="104" t="s">
        <v>14</v>
      </c>
      <c r="N287" s="7"/>
      <c r="O287" s="128" t="s">
        <v>257</v>
      </c>
      <c r="P287" s="282">
        <v>334</v>
      </c>
      <c r="Q287" s="953" t="str">
        <f t="shared" si="8"/>
        <v>未入力あり</v>
      </c>
      <c r="R287" s="282"/>
      <c r="S287" s="283" t="str">
        <f t="shared" si="9"/>
        <v/>
      </c>
      <c r="T287" s="168"/>
      <c r="U287" s="914"/>
      <c r="W287" s="79"/>
    </row>
    <row r="288" spans="1:24" ht="28.9" customHeight="1" thickBot="1" x14ac:dyDescent="0.2">
      <c r="A288" s="946"/>
      <c r="B288" s="1060"/>
      <c r="C288" s="77"/>
      <c r="D288" s="722" t="s">
        <v>66</v>
      </c>
      <c r="E288" s="1245" t="s">
        <v>811</v>
      </c>
      <c r="F288" s="1245"/>
      <c r="G288" s="1245"/>
      <c r="H288" s="1245"/>
      <c r="I288" s="1245"/>
      <c r="J288" s="1245"/>
      <c r="K288" s="1245"/>
      <c r="L288" s="1246"/>
      <c r="M288" s="94" t="s">
        <v>15</v>
      </c>
      <c r="N288" s="7"/>
      <c r="O288" s="293" t="s">
        <v>257</v>
      </c>
      <c r="P288" s="282">
        <v>335</v>
      </c>
      <c r="Q288" s="953" t="str">
        <f t="shared" si="8"/>
        <v>未入力あり</v>
      </c>
      <c r="R288" s="282"/>
      <c r="S288" s="283" t="str">
        <f t="shared" si="9"/>
        <v/>
      </c>
      <c r="T288" s="168"/>
      <c r="U288" s="914"/>
      <c r="W288" s="79"/>
    </row>
    <row r="289" spans="1:23" ht="21.6" customHeight="1" thickBot="1" x14ac:dyDescent="0.2">
      <c r="A289" s="946"/>
      <c r="B289" s="1060"/>
      <c r="C289" s="77"/>
      <c r="D289" s="722" t="s">
        <v>59</v>
      </c>
      <c r="E289" s="1256" t="s">
        <v>812</v>
      </c>
      <c r="F289" s="1256"/>
      <c r="G289" s="1256"/>
      <c r="H289" s="1256"/>
      <c r="I289" s="1256"/>
      <c r="J289" s="1256"/>
      <c r="K289" s="1256"/>
      <c r="L289" s="1257"/>
      <c r="M289" s="104" t="s">
        <v>15</v>
      </c>
      <c r="N289" s="269"/>
      <c r="O289" s="758" t="s">
        <v>828</v>
      </c>
      <c r="P289" s="282">
        <v>336</v>
      </c>
      <c r="Q289" s="953" t="str">
        <f t="shared" si="8"/>
        <v>未入力あり</v>
      </c>
      <c r="R289" s="282"/>
      <c r="S289" s="283" t="str">
        <f t="shared" si="9"/>
        <v/>
      </c>
      <c r="T289" s="168"/>
      <c r="U289" s="914"/>
      <c r="W289" s="79"/>
    </row>
    <row r="290" spans="1:23" ht="13.5" customHeight="1" thickBot="1" x14ac:dyDescent="0.2">
      <c r="A290" s="946"/>
      <c r="B290" s="1060"/>
      <c r="C290" s="77"/>
      <c r="D290" s="723"/>
      <c r="E290" s="1074"/>
      <c r="F290" s="1252" t="s">
        <v>451</v>
      </c>
      <c r="G290" s="1253"/>
      <c r="H290" s="1253"/>
      <c r="I290" s="1253"/>
      <c r="J290" s="1253"/>
      <c r="K290" s="1253"/>
      <c r="L290" s="1254"/>
      <c r="M290" s="562" t="s">
        <v>15</v>
      </c>
      <c r="N290" s="7"/>
      <c r="O290" s="128" t="s">
        <v>257</v>
      </c>
      <c r="P290" s="282">
        <v>337</v>
      </c>
      <c r="Q290" s="953" t="str">
        <f t="shared" si="8"/>
        <v>未入力あり</v>
      </c>
      <c r="R290" s="282"/>
      <c r="S290" s="283" t="str">
        <f t="shared" si="9"/>
        <v/>
      </c>
      <c r="T290" s="168"/>
      <c r="U290" s="914"/>
      <c r="W290" s="79"/>
    </row>
    <row r="291" spans="1:23" ht="13.5" customHeight="1" thickBot="1" x14ac:dyDescent="0.2">
      <c r="A291" s="946"/>
      <c r="B291" s="1060"/>
      <c r="C291" s="77"/>
      <c r="D291" s="724"/>
      <c r="E291" s="1076"/>
      <c r="F291" s="1252" t="s">
        <v>1218</v>
      </c>
      <c r="G291" s="1253"/>
      <c r="H291" s="1253"/>
      <c r="I291" s="1253"/>
      <c r="J291" s="1253"/>
      <c r="K291" s="1253"/>
      <c r="L291" s="1254"/>
      <c r="M291" s="100" t="s">
        <v>17</v>
      </c>
      <c r="N291" s="938" t="s">
        <v>109</v>
      </c>
      <c r="O291" s="293"/>
      <c r="P291" s="282">
        <v>338</v>
      </c>
      <c r="Q291" s="953"/>
      <c r="R291" s="282"/>
      <c r="S291" s="283"/>
      <c r="T291" s="168"/>
      <c r="U291" s="914"/>
      <c r="W291" s="79"/>
    </row>
    <row r="292" spans="1:23" ht="19.149999999999999" customHeight="1" thickBot="1" x14ac:dyDescent="0.2">
      <c r="A292" s="946"/>
      <c r="B292" s="1060"/>
      <c r="C292" s="77"/>
      <c r="D292" s="750" t="s">
        <v>60</v>
      </c>
      <c r="E292" s="1253" t="s">
        <v>452</v>
      </c>
      <c r="F292" s="1253"/>
      <c r="G292" s="1253"/>
      <c r="H292" s="1253"/>
      <c r="I292" s="1253"/>
      <c r="J292" s="1253"/>
      <c r="K292" s="1253"/>
      <c r="L292" s="1254"/>
      <c r="M292" s="563" t="s">
        <v>15</v>
      </c>
      <c r="N292" s="7"/>
      <c r="O292" s="293" t="s">
        <v>257</v>
      </c>
      <c r="P292" s="282">
        <v>339</v>
      </c>
      <c r="Q292" s="953" t="str">
        <f t="shared" si="8"/>
        <v>未入力あり</v>
      </c>
      <c r="R292" s="282"/>
      <c r="S292" s="283" t="str">
        <f t="shared" si="9"/>
        <v/>
      </c>
      <c r="T292" s="168"/>
      <c r="U292" s="914"/>
      <c r="W292" s="79"/>
    </row>
    <row r="293" spans="1:23" ht="13.5" customHeight="1" thickBot="1" x14ac:dyDescent="0.2">
      <c r="A293" s="946"/>
      <c r="B293" s="1060"/>
      <c r="C293" s="77"/>
      <c r="D293" s="750" t="s">
        <v>82</v>
      </c>
      <c r="E293" s="1253" t="s">
        <v>788</v>
      </c>
      <c r="F293" s="1253"/>
      <c r="G293" s="1253"/>
      <c r="H293" s="1253"/>
      <c r="I293" s="1253"/>
      <c r="J293" s="1253"/>
      <c r="K293" s="1253"/>
      <c r="L293" s="1254"/>
      <c r="M293" s="563" t="s">
        <v>15</v>
      </c>
      <c r="N293" s="7"/>
      <c r="O293" s="293" t="s">
        <v>257</v>
      </c>
      <c r="P293" s="282">
        <v>340</v>
      </c>
      <c r="Q293" s="953" t="str">
        <f t="shared" si="8"/>
        <v>未入力あり</v>
      </c>
      <c r="R293" s="282"/>
      <c r="S293" s="283" t="str">
        <f t="shared" si="9"/>
        <v/>
      </c>
      <c r="T293" s="168"/>
      <c r="U293" s="914"/>
      <c r="W293" s="79"/>
    </row>
    <row r="294" spans="1:23" ht="21" customHeight="1" thickBot="1" x14ac:dyDescent="0.2">
      <c r="A294" s="946"/>
      <c r="B294" s="1060"/>
      <c r="C294" s="77"/>
      <c r="D294" s="750" t="s">
        <v>67</v>
      </c>
      <c r="E294" s="1253" t="s">
        <v>789</v>
      </c>
      <c r="F294" s="1253"/>
      <c r="G294" s="1253"/>
      <c r="H294" s="1253"/>
      <c r="I294" s="1253"/>
      <c r="J294" s="1253"/>
      <c r="K294" s="1253"/>
      <c r="L294" s="1254"/>
      <c r="M294" s="562" t="s">
        <v>14</v>
      </c>
      <c r="N294" s="7"/>
      <c r="O294" s="293" t="s">
        <v>257</v>
      </c>
      <c r="P294" s="282">
        <v>341</v>
      </c>
      <c r="Q294" s="953" t="str">
        <f t="shared" si="8"/>
        <v>未入力あり</v>
      </c>
      <c r="R294" s="282"/>
      <c r="S294" s="283" t="str">
        <f t="shared" si="9"/>
        <v/>
      </c>
      <c r="T294" s="168"/>
      <c r="U294" s="914"/>
      <c r="W294" s="79"/>
    </row>
    <row r="295" spans="1:23" ht="13.5" customHeight="1" thickBot="1" x14ac:dyDescent="0.2">
      <c r="A295" s="946"/>
      <c r="B295" s="1060"/>
      <c r="C295" s="77"/>
      <c r="D295" s="750" t="s">
        <v>25</v>
      </c>
      <c r="E295" s="1253" t="s">
        <v>790</v>
      </c>
      <c r="F295" s="1253"/>
      <c r="G295" s="1253"/>
      <c r="H295" s="1253"/>
      <c r="I295" s="1253"/>
      <c r="J295" s="1253"/>
      <c r="K295" s="1253"/>
      <c r="L295" s="1254"/>
      <c r="M295" s="562" t="s">
        <v>15</v>
      </c>
      <c r="N295" s="9"/>
      <c r="O295" s="303" t="s">
        <v>257</v>
      </c>
      <c r="P295" s="282">
        <v>342</v>
      </c>
      <c r="Q295" s="953" t="str">
        <f t="shared" si="8"/>
        <v>未入力あり</v>
      </c>
      <c r="R295" s="282"/>
      <c r="S295" s="283" t="str">
        <f t="shared" si="9"/>
        <v/>
      </c>
      <c r="T295" s="168"/>
      <c r="U295" s="914"/>
      <c r="W295" s="79"/>
    </row>
    <row r="296" spans="1:23" ht="13.5" customHeight="1" thickBot="1" x14ac:dyDescent="0.2">
      <c r="A296" s="946"/>
      <c r="B296" s="1060"/>
      <c r="C296" s="77"/>
      <c r="D296" s="750" t="s">
        <v>791</v>
      </c>
      <c r="E296" s="1253" t="s">
        <v>792</v>
      </c>
      <c r="F296" s="1253"/>
      <c r="G296" s="1253"/>
      <c r="H296" s="1253"/>
      <c r="I296" s="1253"/>
      <c r="J296" s="1253"/>
      <c r="K296" s="1253"/>
      <c r="L296" s="1254"/>
      <c r="M296" s="562" t="s">
        <v>15</v>
      </c>
      <c r="N296" s="9"/>
      <c r="O296" s="303" t="s">
        <v>257</v>
      </c>
      <c r="P296" s="282">
        <v>343</v>
      </c>
      <c r="Q296" s="953" t="str">
        <f t="shared" si="8"/>
        <v>未入力あり</v>
      </c>
      <c r="R296" s="282"/>
      <c r="S296" s="283" t="str">
        <f t="shared" si="9"/>
        <v/>
      </c>
      <c r="T296" s="168"/>
      <c r="U296" s="914"/>
      <c r="W296" s="79"/>
    </row>
    <row r="297" spans="1:23" ht="13.5" customHeight="1" thickBot="1" x14ac:dyDescent="0.2">
      <c r="A297" s="946"/>
      <c r="B297" s="1060"/>
      <c r="C297" s="1060"/>
      <c r="D297" s="750" t="s">
        <v>149</v>
      </c>
      <c r="E297" s="1253" t="s">
        <v>919</v>
      </c>
      <c r="F297" s="1253"/>
      <c r="G297" s="1253"/>
      <c r="H297" s="1253"/>
      <c r="I297" s="1253"/>
      <c r="J297" s="1253"/>
      <c r="K297" s="1253"/>
      <c r="L297" s="1254"/>
      <c r="M297" s="100" t="s">
        <v>17</v>
      </c>
      <c r="N297" s="7"/>
      <c r="O297" s="293" t="s">
        <v>257</v>
      </c>
      <c r="P297" s="282">
        <v>344</v>
      </c>
      <c r="Q297" s="953" t="str">
        <f t="shared" si="8"/>
        <v>未入力あり</v>
      </c>
      <c r="R297" s="282"/>
      <c r="S297" s="283" t="str">
        <f t="shared" si="9"/>
        <v/>
      </c>
      <c r="T297" s="168"/>
      <c r="U297" s="914"/>
      <c r="W297" s="79"/>
    </row>
    <row r="298" spans="1:23" ht="21.6" customHeight="1" thickBot="1" x14ac:dyDescent="0.2">
      <c r="A298" s="1084"/>
      <c r="B298" s="1060"/>
      <c r="C298" s="77"/>
      <c r="D298" s="750" t="s">
        <v>150</v>
      </c>
      <c r="E298" s="1253" t="s">
        <v>920</v>
      </c>
      <c r="F298" s="1253"/>
      <c r="G298" s="1253"/>
      <c r="H298" s="1253"/>
      <c r="I298" s="1253"/>
      <c r="J298" s="1253"/>
      <c r="K298" s="1253"/>
      <c r="L298" s="1254"/>
      <c r="M298" s="100" t="s">
        <v>17</v>
      </c>
      <c r="N298" s="9"/>
      <c r="O298" s="303" t="s">
        <v>257</v>
      </c>
      <c r="P298" s="282">
        <v>345</v>
      </c>
      <c r="Q298" s="953" t="str">
        <f t="shared" si="8"/>
        <v>未入力あり</v>
      </c>
      <c r="R298" s="282"/>
      <c r="S298" s="283" t="str">
        <f t="shared" si="9"/>
        <v/>
      </c>
      <c r="T298" s="168"/>
      <c r="U298" s="914"/>
      <c r="W298" s="79"/>
    </row>
    <row r="299" spans="1:23" ht="17.45" customHeight="1" thickBot="1" x14ac:dyDescent="0.2">
      <c r="A299" s="946"/>
      <c r="B299" s="1060"/>
      <c r="C299" s="82"/>
      <c r="D299" s="750" t="s">
        <v>918</v>
      </c>
      <c r="E299" s="1253" t="s">
        <v>921</v>
      </c>
      <c r="F299" s="1253"/>
      <c r="G299" s="1253"/>
      <c r="H299" s="1253"/>
      <c r="I299" s="1253"/>
      <c r="J299" s="1253"/>
      <c r="K299" s="1253"/>
      <c r="L299" s="1254"/>
      <c r="M299" s="100" t="s">
        <v>17</v>
      </c>
      <c r="N299" s="9"/>
      <c r="O299" s="303" t="s">
        <v>257</v>
      </c>
      <c r="P299" s="282">
        <v>346</v>
      </c>
      <c r="Q299" s="953" t="str">
        <f t="shared" si="8"/>
        <v>未入力あり</v>
      </c>
      <c r="R299" s="282"/>
      <c r="S299" s="283" t="str">
        <f t="shared" si="9"/>
        <v/>
      </c>
      <c r="T299" s="168"/>
      <c r="U299" s="914"/>
      <c r="W299" s="79"/>
    </row>
    <row r="300" spans="1:23" ht="31.9" customHeight="1" thickBot="1" x14ac:dyDescent="0.2">
      <c r="A300" s="946"/>
      <c r="B300" s="787"/>
      <c r="C300" s="749" t="s">
        <v>735</v>
      </c>
      <c r="D300" s="749"/>
      <c r="E300" s="749"/>
      <c r="F300" s="657"/>
      <c r="G300" s="657"/>
      <c r="H300" s="658"/>
      <c r="I300" s="141"/>
      <c r="J300" s="141"/>
      <c r="K300" s="141"/>
      <c r="L300" s="568"/>
      <c r="M300" s="85"/>
      <c r="N300" s="102"/>
      <c r="O300" s="86"/>
      <c r="P300" s="282">
        <v>347</v>
      </c>
      <c r="Q300" s="953"/>
      <c r="R300" s="282"/>
      <c r="S300" s="283"/>
      <c r="T300" s="168"/>
      <c r="U300" s="914"/>
      <c r="W300" s="79"/>
    </row>
    <row r="301" spans="1:23" ht="24" customHeight="1" thickBot="1" x14ac:dyDescent="0.2">
      <c r="A301" s="946"/>
      <c r="B301" s="1060"/>
      <c r="C301" s="77"/>
      <c r="D301" s="722" t="s">
        <v>65</v>
      </c>
      <c r="E301" s="1250" t="s">
        <v>813</v>
      </c>
      <c r="F301" s="1250"/>
      <c r="G301" s="1250"/>
      <c r="H301" s="1250"/>
      <c r="I301" s="1250"/>
      <c r="J301" s="1250"/>
      <c r="K301" s="1250"/>
      <c r="L301" s="1251"/>
      <c r="M301" s="565" t="s">
        <v>15</v>
      </c>
      <c r="N301" s="7"/>
      <c r="O301" s="151" t="s">
        <v>257</v>
      </c>
      <c r="P301" s="282">
        <v>348</v>
      </c>
      <c r="Q301" s="953" t="str">
        <f t="shared" si="8"/>
        <v>未入力あり</v>
      </c>
      <c r="R301" s="282"/>
      <c r="S301" s="283" t="str">
        <f t="shared" si="9"/>
        <v/>
      </c>
      <c r="T301" s="168"/>
      <c r="U301" s="914"/>
      <c r="W301" s="79"/>
    </row>
    <row r="302" spans="1:23" ht="13.5" customHeight="1" thickBot="1" x14ac:dyDescent="0.2">
      <c r="A302" s="946"/>
      <c r="B302" s="1060"/>
      <c r="C302" s="77"/>
      <c r="D302" s="723"/>
      <c r="E302" s="1074"/>
      <c r="F302" s="1260" t="s">
        <v>879</v>
      </c>
      <c r="G302" s="1256"/>
      <c r="H302" s="1256"/>
      <c r="I302" s="1256"/>
      <c r="J302" s="1256"/>
      <c r="K302" s="1256"/>
      <c r="L302" s="1257"/>
      <c r="M302" s="561" t="s">
        <v>17</v>
      </c>
      <c r="N302" s="9"/>
      <c r="O302" s="151" t="s">
        <v>257</v>
      </c>
      <c r="P302" s="282">
        <v>349</v>
      </c>
      <c r="Q302" s="953" t="str">
        <f t="shared" si="8"/>
        <v>未入力あり</v>
      </c>
      <c r="R302" s="282"/>
      <c r="S302" s="283" t="str">
        <f t="shared" si="9"/>
        <v/>
      </c>
      <c r="T302" s="168"/>
      <c r="U302" s="914"/>
      <c r="W302" s="79"/>
    </row>
    <row r="303" spans="1:23" ht="22.9" customHeight="1" thickBot="1" x14ac:dyDescent="0.2">
      <c r="A303" s="1088"/>
      <c r="B303" s="1060"/>
      <c r="C303" s="77"/>
      <c r="D303" s="723"/>
      <c r="E303" s="1074"/>
      <c r="F303" s="1144"/>
      <c r="G303" s="1252" t="s">
        <v>880</v>
      </c>
      <c r="H303" s="1253"/>
      <c r="I303" s="1253"/>
      <c r="J303" s="1253"/>
      <c r="K303" s="1253"/>
      <c r="L303" s="1254"/>
      <c r="M303" s="565" t="s">
        <v>1127</v>
      </c>
      <c r="N303" s="7"/>
      <c r="O303" s="151" t="s">
        <v>741</v>
      </c>
      <c r="P303" s="282">
        <v>350</v>
      </c>
      <c r="Q303" s="953" t="str">
        <f t="shared" si="8"/>
        <v>未入力あり</v>
      </c>
      <c r="R303" s="282"/>
      <c r="S303" s="283" t="str">
        <f t="shared" si="9"/>
        <v/>
      </c>
      <c r="T303" s="168"/>
      <c r="U303" s="914"/>
      <c r="W303" s="79"/>
    </row>
    <row r="304" spans="1:23" ht="13.5" customHeight="1" thickBot="1" x14ac:dyDescent="0.2">
      <c r="A304" s="946"/>
      <c r="B304" s="1060"/>
      <c r="C304" s="77"/>
      <c r="D304" s="723"/>
      <c r="E304" s="1074"/>
      <c r="F304" s="1260" t="s">
        <v>877</v>
      </c>
      <c r="G304" s="1256"/>
      <c r="H304" s="1256"/>
      <c r="I304" s="1256"/>
      <c r="J304" s="1256"/>
      <c r="K304" s="1256"/>
      <c r="L304" s="1257"/>
      <c r="M304" s="561" t="s">
        <v>17</v>
      </c>
      <c r="N304" s="9"/>
      <c r="O304" s="151" t="s">
        <v>257</v>
      </c>
      <c r="P304" s="282">
        <v>351</v>
      </c>
      <c r="Q304" s="953" t="str">
        <f t="shared" si="8"/>
        <v>未入力あり</v>
      </c>
      <c r="R304" s="282"/>
      <c r="S304" s="283" t="str">
        <f t="shared" si="9"/>
        <v/>
      </c>
      <c r="T304" s="168"/>
      <c r="U304" s="914"/>
      <c r="W304" s="79"/>
    </row>
    <row r="305" spans="1:24" ht="31.9" customHeight="1" thickBot="1" x14ac:dyDescent="0.2">
      <c r="A305" s="946"/>
      <c r="B305" s="1060"/>
      <c r="C305" s="77"/>
      <c r="D305" s="723"/>
      <c r="E305" s="1074"/>
      <c r="F305" s="1144"/>
      <c r="G305" s="1252" t="s">
        <v>878</v>
      </c>
      <c r="H305" s="1253"/>
      <c r="I305" s="1253"/>
      <c r="J305" s="1253"/>
      <c r="K305" s="1253"/>
      <c r="L305" s="1254"/>
      <c r="M305" s="565" t="s">
        <v>818</v>
      </c>
      <c r="N305" s="7"/>
      <c r="O305" s="151" t="s">
        <v>741</v>
      </c>
      <c r="P305" s="282">
        <v>352</v>
      </c>
      <c r="Q305" s="953" t="str">
        <f t="shared" si="8"/>
        <v>未入力あり</v>
      </c>
      <c r="R305" s="282"/>
      <c r="S305" s="283" t="str">
        <f t="shared" si="9"/>
        <v/>
      </c>
      <c r="T305" s="168"/>
      <c r="U305" s="914"/>
      <c r="W305" s="79"/>
    </row>
    <row r="306" spans="1:24" ht="13.5" customHeight="1" thickBot="1" x14ac:dyDescent="0.2">
      <c r="A306" s="946"/>
      <c r="B306" s="1060"/>
      <c r="C306" s="77"/>
      <c r="D306" s="723"/>
      <c r="E306" s="1074"/>
      <c r="F306" s="1252" t="s">
        <v>34</v>
      </c>
      <c r="G306" s="1253"/>
      <c r="H306" s="1253"/>
      <c r="I306" s="1253"/>
      <c r="J306" s="1253"/>
      <c r="K306" s="1253"/>
      <c r="L306" s="1254"/>
      <c r="M306" s="562" t="s">
        <v>17</v>
      </c>
      <c r="N306" s="7"/>
      <c r="O306" s="128" t="s">
        <v>257</v>
      </c>
      <c r="P306" s="282">
        <v>353</v>
      </c>
      <c r="Q306" s="953" t="str">
        <f t="shared" si="8"/>
        <v>未入力あり</v>
      </c>
      <c r="R306" s="282"/>
      <c r="S306" s="283" t="str">
        <f t="shared" si="9"/>
        <v/>
      </c>
      <c r="T306" s="168"/>
      <c r="U306" s="914"/>
      <c r="W306" s="79"/>
    </row>
    <row r="307" spans="1:24" ht="13.5" customHeight="1" thickBot="1" x14ac:dyDescent="0.2">
      <c r="A307" s="946"/>
      <c r="B307" s="1060"/>
      <c r="C307" s="77"/>
      <c r="D307" s="722" t="s">
        <v>66</v>
      </c>
      <c r="E307" s="1245" t="s">
        <v>475</v>
      </c>
      <c r="F307" s="1245"/>
      <c r="G307" s="1245"/>
      <c r="H307" s="1245"/>
      <c r="I307" s="1245"/>
      <c r="J307" s="1245"/>
      <c r="K307" s="1245"/>
      <c r="L307" s="1246"/>
      <c r="M307" s="562" t="s">
        <v>15</v>
      </c>
      <c r="N307" s="7"/>
      <c r="O307" s="128" t="s">
        <v>257</v>
      </c>
      <c r="P307" s="282">
        <v>356</v>
      </c>
      <c r="Q307" s="953" t="str">
        <f t="shared" si="8"/>
        <v>未入力あり</v>
      </c>
      <c r="R307" s="282"/>
      <c r="S307" s="283" t="str">
        <f t="shared" si="9"/>
        <v/>
      </c>
      <c r="T307" s="168"/>
      <c r="U307" s="914"/>
      <c r="W307" s="79"/>
      <c r="X307" s="665"/>
    </row>
    <row r="308" spans="1:24" ht="20.45" customHeight="1" thickBot="1" x14ac:dyDescent="0.2">
      <c r="A308" s="946"/>
      <c r="B308" s="1060"/>
      <c r="C308" s="77"/>
      <c r="D308" s="722" t="s">
        <v>59</v>
      </c>
      <c r="E308" s="1250" t="s">
        <v>771</v>
      </c>
      <c r="F308" s="1250"/>
      <c r="G308" s="1250"/>
      <c r="H308" s="1250"/>
      <c r="I308" s="1250"/>
      <c r="J308" s="1250"/>
      <c r="K308" s="1250"/>
      <c r="L308" s="1251"/>
      <c r="M308" s="561" t="s">
        <v>15</v>
      </c>
      <c r="N308" s="7"/>
      <c r="O308" s="150" t="s">
        <v>257</v>
      </c>
      <c r="P308" s="282">
        <v>357</v>
      </c>
      <c r="Q308" s="953" t="str">
        <f t="shared" si="8"/>
        <v>未入力あり</v>
      </c>
      <c r="R308" s="282"/>
      <c r="S308" s="283" t="str">
        <f t="shared" si="9"/>
        <v/>
      </c>
      <c r="T308" s="168"/>
      <c r="U308" s="914"/>
      <c r="W308" s="79"/>
      <c r="X308" s="665"/>
    </row>
    <row r="309" spans="1:24" ht="30" customHeight="1" thickBot="1" x14ac:dyDescent="0.2">
      <c r="A309" s="1084"/>
      <c r="B309" s="1060"/>
      <c r="C309" s="77"/>
      <c r="D309" s="723"/>
      <c r="E309" s="1074"/>
      <c r="F309" s="1252" t="s">
        <v>774</v>
      </c>
      <c r="G309" s="1253"/>
      <c r="H309" s="1253"/>
      <c r="I309" s="1253"/>
      <c r="J309" s="1253"/>
      <c r="K309" s="1253"/>
      <c r="L309" s="1254"/>
      <c r="M309" s="561" t="s">
        <v>15</v>
      </c>
      <c r="N309" s="7"/>
      <c r="O309" s="150" t="s">
        <v>741</v>
      </c>
      <c r="P309" s="282">
        <v>358</v>
      </c>
      <c r="Q309" s="953" t="str">
        <f t="shared" si="8"/>
        <v>未入力あり</v>
      </c>
      <c r="R309" s="282"/>
      <c r="S309" s="283" t="str">
        <f t="shared" si="9"/>
        <v/>
      </c>
      <c r="T309" s="168"/>
      <c r="U309" s="914"/>
      <c r="W309" s="79"/>
      <c r="X309" s="665"/>
    </row>
    <row r="310" spans="1:24" ht="21" customHeight="1" thickBot="1" x14ac:dyDescent="0.2">
      <c r="A310" s="946"/>
      <c r="B310" s="736"/>
      <c r="C310" s="82"/>
      <c r="D310" s="724"/>
      <c r="E310" s="1076"/>
      <c r="F310" s="1252" t="s">
        <v>1137</v>
      </c>
      <c r="G310" s="1253"/>
      <c r="H310" s="1253"/>
      <c r="I310" s="1253"/>
      <c r="J310" s="1253"/>
      <c r="K310" s="1253"/>
      <c r="L310" s="1254"/>
      <c r="M310" s="105" t="s">
        <v>17</v>
      </c>
      <c r="N310" s="269"/>
      <c r="O310" s="293" t="s">
        <v>285</v>
      </c>
      <c r="P310" s="282">
        <v>359</v>
      </c>
      <c r="Q310" s="953" t="str">
        <f t="shared" si="8"/>
        <v>未入力あり</v>
      </c>
      <c r="R310" s="282"/>
      <c r="S310" s="283" t="str">
        <f t="shared" si="9"/>
        <v/>
      </c>
      <c r="T310" s="168"/>
      <c r="U310" s="914"/>
      <c r="W310" s="79"/>
      <c r="X310" s="665"/>
    </row>
    <row r="311" spans="1:24" ht="36" customHeight="1" thickBot="1" x14ac:dyDescent="0.2">
      <c r="A311" s="946"/>
      <c r="B311" s="786" t="s">
        <v>281</v>
      </c>
      <c r="C311" s="760"/>
      <c r="D311" s="760"/>
      <c r="E311" s="138"/>
      <c r="F311" s="138"/>
      <c r="G311" s="138"/>
      <c r="H311" s="139"/>
      <c r="I311" s="139"/>
      <c r="J311" s="139"/>
      <c r="K311" s="139"/>
      <c r="L311" s="567"/>
      <c r="M311" s="99"/>
      <c r="N311" s="99"/>
      <c r="O311" s="84"/>
      <c r="P311" s="282">
        <v>360</v>
      </c>
      <c r="Q311" s="953"/>
      <c r="R311" s="282"/>
      <c r="S311" s="283"/>
      <c r="T311" s="168"/>
      <c r="U311" s="914"/>
      <c r="W311" s="79"/>
      <c r="X311" s="665"/>
    </row>
    <row r="312" spans="1:24" ht="24" customHeight="1" thickBot="1" x14ac:dyDescent="0.2">
      <c r="A312" s="946"/>
      <c r="B312" s="1060"/>
      <c r="C312" s="796" t="s">
        <v>168</v>
      </c>
      <c r="D312" s="1245" t="s">
        <v>829</v>
      </c>
      <c r="E312" s="1245"/>
      <c r="F312" s="1245"/>
      <c r="G312" s="1245"/>
      <c r="H312" s="1245"/>
      <c r="I312" s="1245"/>
      <c r="J312" s="1245"/>
      <c r="K312" s="1245"/>
      <c r="L312" s="1246"/>
      <c r="M312" s="104" t="s">
        <v>15</v>
      </c>
      <c r="N312" s="7"/>
      <c r="O312" s="128" t="s">
        <v>257</v>
      </c>
      <c r="P312" s="282">
        <v>361</v>
      </c>
      <c r="Q312" s="953" t="str">
        <f t="shared" si="8"/>
        <v>未入力あり</v>
      </c>
      <c r="R312" s="282"/>
      <c r="S312" s="283" t="str">
        <f t="shared" si="9"/>
        <v/>
      </c>
      <c r="T312" s="168"/>
      <c r="U312" s="914"/>
      <c r="W312" s="79"/>
      <c r="X312" s="665"/>
    </row>
    <row r="313" spans="1:24" ht="25.15" customHeight="1" thickBot="1" x14ac:dyDescent="0.2">
      <c r="A313" s="946"/>
      <c r="B313" s="1060"/>
      <c r="C313" s="929"/>
      <c r="D313" s="1244" t="s">
        <v>881</v>
      </c>
      <c r="E313" s="1245"/>
      <c r="F313" s="1245"/>
      <c r="G313" s="1245"/>
      <c r="H313" s="1245"/>
      <c r="I313" s="1245"/>
      <c r="J313" s="1245"/>
      <c r="K313" s="1245"/>
      <c r="L313" s="1246"/>
      <c r="M313" s="104" t="s">
        <v>17</v>
      </c>
      <c r="N313" s="1258"/>
      <c r="O313" s="1259"/>
      <c r="P313" s="282">
        <v>362</v>
      </c>
      <c r="Q313" s="953" t="str">
        <f t="shared" si="8"/>
        <v>未入力あり</v>
      </c>
      <c r="R313" s="282"/>
      <c r="S313" s="283" t="str">
        <f t="shared" si="9"/>
        <v/>
      </c>
      <c r="T313" s="168"/>
      <c r="U313" s="914"/>
      <c r="W313" s="79"/>
      <c r="X313" s="665"/>
    </row>
    <row r="314" spans="1:24" ht="22.15" customHeight="1" thickBot="1" x14ac:dyDescent="0.2">
      <c r="A314" s="946"/>
      <c r="B314" s="1060"/>
      <c r="C314" s="796" t="s">
        <v>61</v>
      </c>
      <c r="D314" s="1245" t="s">
        <v>830</v>
      </c>
      <c r="E314" s="1245"/>
      <c r="F314" s="1245"/>
      <c r="G314" s="1245"/>
      <c r="H314" s="1245"/>
      <c r="I314" s="1245"/>
      <c r="J314" s="1245"/>
      <c r="K314" s="1245"/>
      <c r="L314" s="1246"/>
      <c r="M314" s="104" t="s">
        <v>17</v>
      </c>
      <c r="N314" s="9"/>
      <c r="O314" s="291" t="s">
        <v>867</v>
      </c>
      <c r="P314" s="282">
        <v>363</v>
      </c>
      <c r="Q314" s="953" t="str">
        <f t="shared" ref="Q314:Q335" si="10">IF(N314="","未入力あり","✔")</f>
        <v>未入力あり</v>
      </c>
      <c r="R314" s="282"/>
      <c r="S314" s="283" t="str">
        <f t="shared" ref="S314:S335" si="11">IF(N314="","",IF(N314="はい","○","×"))</f>
        <v/>
      </c>
      <c r="T314" s="168"/>
      <c r="U314" s="914"/>
      <c r="W314" s="79"/>
    </row>
    <row r="315" spans="1:24" ht="24" customHeight="1" thickBot="1" x14ac:dyDescent="0.2">
      <c r="A315" s="946"/>
      <c r="B315" s="1060"/>
      <c r="C315" s="1060"/>
      <c r="D315" s="809" t="s">
        <v>65</v>
      </c>
      <c r="E315" s="1245" t="s">
        <v>747</v>
      </c>
      <c r="F315" s="1245"/>
      <c r="G315" s="1245"/>
      <c r="H315" s="1245"/>
      <c r="I315" s="1245"/>
      <c r="J315" s="1245"/>
      <c r="K315" s="1245"/>
      <c r="L315" s="1246"/>
      <c r="M315" s="810" t="s">
        <v>15</v>
      </c>
      <c r="N315" s="9"/>
      <c r="O315" s="291" t="s">
        <v>741</v>
      </c>
      <c r="P315" s="282">
        <v>364</v>
      </c>
      <c r="Q315" s="953" t="str">
        <f t="shared" si="10"/>
        <v>未入力あり</v>
      </c>
      <c r="R315" s="282"/>
      <c r="S315" s="283" t="str">
        <f t="shared" si="11"/>
        <v/>
      </c>
      <c r="T315" s="168"/>
      <c r="U315" s="914"/>
      <c r="W315" s="79"/>
    </row>
    <row r="316" spans="1:24" ht="22.5" customHeight="1" thickBot="1" x14ac:dyDescent="0.2">
      <c r="A316" s="946"/>
      <c r="B316" s="1060"/>
      <c r="C316" s="718"/>
      <c r="D316" s="809" t="s">
        <v>66</v>
      </c>
      <c r="E316" s="1245" t="s">
        <v>748</v>
      </c>
      <c r="F316" s="1245"/>
      <c r="G316" s="1245"/>
      <c r="H316" s="1245"/>
      <c r="I316" s="1245"/>
      <c r="J316" s="1245"/>
      <c r="K316" s="1245"/>
      <c r="L316" s="1246"/>
      <c r="M316" s="806" t="s">
        <v>14</v>
      </c>
      <c r="N316" s="9"/>
      <c r="O316" s="151" t="s">
        <v>741</v>
      </c>
      <c r="P316" s="282">
        <v>365</v>
      </c>
      <c r="Q316" s="953" t="str">
        <f t="shared" si="10"/>
        <v>未入力あり</v>
      </c>
      <c r="R316" s="282"/>
      <c r="S316" s="283" t="str">
        <f t="shared" si="11"/>
        <v/>
      </c>
      <c r="T316" s="168"/>
      <c r="U316" s="914"/>
      <c r="W316" s="79"/>
    </row>
    <row r="317" spans="1:24" ht="15" customHeight="1" thickBot="1" x14ac:dyDescent="0.2">
      <c r="A317" s="946"/>
      <c r="B317" s="1060"/>
      <c r="C317" s="718"/>
      <c r="D317" s="809" t="s">
        <v>59</v>
      </c>
      <c r="E317" s="1256" t="s">
        <v>831</v>
      </c>
      <c r="F317" s="1256"/>
      <c r="G317" s="1256"/>
      <c r="H317" s="1256"/>
      <c r="I317" s="1256"/>
      <c r="J317" s="1256"/>
      <c r="K317" s="1256"/>
      <c r="L317" s="1257"/>
      <c r="M317" s="806" t="s">
        <v>15</v>
      </c>
      <c r="N317" s="9"/>
      <c r="O317" s="151" t="s">
        <v>741</v>
      </c>
      <c r="P317" s="282">
        <v>366</v>
      </c>
      <c r="Q317" s="953" t="str">
        <f t="shared" si="10"/>
        <v>未入力あり</v>
      </c>
      <c r="R317" s="282"/>
      <c r="S317" s="283" t="str">
        <f t="shared" si="11"/>
        <v/>
      </c>
      <c r="T317" s="168"/>
      <c r="U317" s="914"/>
      <c r="W317" s="79"/>
    </row>
    <row r="318" spans="1:24" ht="15" customHeight="1" thickBot="1" x14ac:dyDescent="0.2">
      <c r="A318" s="946"/>
      <c r="B318" s="1060"/>
      <c r="C318" s="718"/>
      <c r="D318" s="77"/>
      <c r="E318" s="1076"/>
      <c r="F318" s="1252" t="s">
        <v>1217</v>
      </c>
      <c r="G318" s="1253"/>
      <c r="H318" s="1253"/>
      <c r="I318" s="1253"/>
      <c r="J318" s="1253"/>
      <c r="K318" s="1253"/>
      <c r="L318" s="1254"/>
      <c r="M318" s="95" t="s">
        <v>17</v>
      </c>
      <c r="N318" s="940" t="s">
        <v>83</v>
      </c>
      <c r="O318" s="90"/>
      <c r="P318" s="282">
        <v>367</v>
      </c>
      <c r="Q318" s="953"/>
      <c r="R318" s="282"/>
      <c r="S318" s="283"/>
      <c r="T318" s="168"/>
      <c r="U318" s="914"/>
      <c r="W318" s="79"/>
    </row>
    <row r="319" spans="1:24" ht="15" customHeight="1" thickBot="1" x14ac:dyDescent="0.2">
      <c r="A319" s="1084"/>
      <c r="B319" s="1060"/>
      <c r="C319" s="718"/>
      <c r="D319" s="137" t="s">
        <v>60</v>
      </c>
      <c r="E319" s="1253" t="s">
        <v>797</v>
      </c>
      <c r="F319" s="1253"/>
      <c r="G319" s="1253"/>
      <c r="H319" s="1253"/>
      <c r="I319" s="1253"/>
      <c r="J319" s="1253"/>
      <c r="K319" s="1253"/>
      <c r="L319" s="1254"/>
      <c r="M319" s="805" t="s">
        <v>15</v>
      </c>
      <c r="N319" s="9"/>
      <c r="O319" s="801" t="s">
        <v>741</v>
      </c>
      <c r="P319" s="282">
        <v>368</v>
      </c>
      <c r="Q319" s="953" t="str">
        <f t="shared" si="10"/>
        <v>未入力あり</v>
      </c>
      <c r="R319" s="282"/>
      <c r="S319" s="283" t="str">
        <f t="shared" si="11"/>
        <v/>
      </c>
      <c r="T319" s="168"/>
      <c r="U319" s="914"/>
      <c r="W319" s="79"/>
    </row>
    <row r="320" spans="1:24" ht="18" customHeight="1" thickBot="1" x14ac:dyDescent="0.2">
      <c r="A320" s="946"/>
      <c r="B320" s="1060"/>
      <c r="C320" s="719"/>
      <c r="D320" s="794" t="s">
        <v>82</v>
      </c>
      <c r="E320" s="1253" t="s">
        <v>453</v>
      </c>
      <c r="F320" s="1253"/>
      <c r="G320" s="1253"/>
      <c r="H320" s="1253"/>
      <c r="I320" s="1253"/>
      <c r="J320" s="1253"/>
      <c r="K320" s="1253"/>
      <c r="L320" s="1254"/>
      <c r="M320" s="104" t="s">
        <v>15</v>
      </c>
      <c r="N320" s="9"/>
      <c r="O320" s="150" t="s">
        <v>741</v>
      </c>
      <c r="P320" s="282">
        <v>369</v>
      </c>
      <c r="Q320" s="953" t="str">
        <f t="shared" si="10"/>
        <v>未入力あり</v>
      </c>
      <c r="R320" s="282"/>
      <c r="S320" s="283" t="str">
        <f t="shared" si="11"/>
        <v/>
      </c>
      <c r="T320" s="168"/>
      <c r="U320" s="914"/>
      <c r="W320" s="79"/>
    </row>
    <row r="321" spans="1:23" ht="36.75" customHeight="1" thickBot="1" x14ac:dyDescent="0.2">
      <c r="A321" s="946"/>
      <c r="B321" s="786" t="s">
        <v>271</v>
      </c>
      <c r="C321" s="761"/>
      <c r="D321" s="761"/>
      <c r="E321" s="761"/>
      <c r="F321" s="761"/>
      <c r="G321" s="761"/>
      <c r="H321" s="788"/>
      <c r="I321" s="788"/>
      <c r="J321" s="788"/>
      <c r="K321" s="788"/>
      <c r="L321" s="789"/>
      <c r="M321" s="83"/>
      <c r="N321" s="337"/>
      <c r="O321" s="84"/>
      <c r="P321" s="282">
        <v>370</v>
      </c>
      <c r="Q321" s="953"/>
      <c r="R321" s="282"/>
      <c r="S321" s="283"/>
      <c r="T321" s="168"/>
      <c r="U321" s="914"/>
      <c r="W321" s="79"/>
    </row>
    <row r="322" spans="1:23" ht="28.9" customHeight="1" thickBot="1" x14ac:dyDescent="0.2">
      <c r="A322" s="946"/>
      <c r="B322" s="723"/>
      <c r="C322" s="783" t="s">
        <v>168</v>
      </c>
      <c r="D322" s="1256" t="s">
        <v>1214</v>
      </c>
      <c r="E322" s="1256"/>
      <c r="F322" s="1256"/>
      <c r="G322" s="1256"/>
      <c r="H322" s="1256"/>
      <c r="I322" s="1256"/>
      <c r="J322" s="1256"/>
      <c r="K322" s="1256"/>
      <c r="L322" s="1257"/>
      <c r="M322" s="154" t="s">
        <v>15</v>
      </c>
      <c r="N322" s="7"/>
      <c r="O322" s="128" t="s">
        <v>257</v>
      </c>
      <c r="P322" s="282">
        <v>371</v>
      </c>
      <c r="Q322" s="953" t="str">
        <f t="shared" si="10"/>
        <v>未入力あり</v>
      </c>
      <c r="R322" s="282"/>
      <c r="S322" s="283" t="str">
        <f t="shared" si="11"/>
        <v/>
      </c>
      <c r="T322" s="168"/>
      <c r="U322" s="914"/>
      <c r="W322" s="79"/>
    </row>
    <row r="323" spans="1:23" ht="24" customHeight="1" thickBot="1" x14ac:dyDescent="0.2">
      <c r="A323" s="1084"/>
      <c r="B323" s="723"/>
      <c r="C323" s="724"/>
      <c r="D323" s="1174"/>
      <c r="E323" s="1252" t="s">
        <v>1215</v>
      </c>
      <c r="F323" s="1253"/>
      <c r="G323" s="1253"/>
      <c r="H323" s="1253"/>
      <c r="I323" s="1253"/>
      <c r="J323" s="1253"/>
      <c r="K323" s="1253"/>
      <c r="L323" s="1254"/>
      <c r="M323" s="95" t="s">
        <v>17</v>
      </c>
      <c r="N323" s="938" t="s">
        <v>84</v>
      </c>
      <c r="O323" s="128"/>
      <c r="P323" s="282">
        <v>372</v>
      </c>
      <c r="Q323" s="953"/>
      <c r="R323" s="282"/>
      <c r="S323" s="283"/>
      <c r="T323" s="168"/>
      <c r="U323" s="914"/>
      <c r="W323" s="79"/>
    </row>
    <row r="324" spans="1:23" ht="13.5" customHeight="1" thickBot="1" x14ac:dyDescent="0.2">
      <c r="A324" s="946"/>
      <c r="B324" s="786" t="s">
        <v>458</v>
      </c>
      <c r="C324" s="761"/>
      <c r="D324" s="761"/>
      <c r="E324" s="146"/>
      <c r="F324" s="138"/>
      <c r="G324" s="146"/>
      <c r="H324" s="139"/>
      <c r="I324" s="139"/>
      <c r="J324" s="139"/>
      <c r="K324" s="139"/>
      <c r="L324" s="567"/>
      <c r="M324" s="83"/>
      <c r="N324" s="337"/>
      <c r="O324" s="84"/>
      <c r="P324" s="282">
        <v>374</v>
      </c>
      <c r="Q324" s="953" t="str">
        <f t="shared" si="10"/>
        <v>未入力あり</v>
      </c>
      <c r="R324" s="282"/>
      <c r="S324" s="283" t="str">
        <f t="shared" si="11"/>
        <v/>
      </c>
      <c r="T324" s="168"/>
      <c r="U324" s="914"/>
      <c r="W324" s="79"/>
    </row>
    <row r="325" spans="1:23" ht="18.75" customHeight="1" thickBot="1" x14ac:dyDescent="0.2">
      <c r="A325" s="946"/>
      <c r="B325" s="723"/>
      <c r="C325" s="783" t="s">
        <v>168</v>
      </c>
      <c r="D325" s="1245" t="s">
        <v>1213</v>
      </c>
      <c r="E325" s="1245"/>
      <c r="F325" s="1245"/>
      <c r="G325" s="1245"/>
      <c r="H325" s="1245"/>
      <c r="I325" s="1245"/>
      <c r="J325" s="1245"/>
      <c r="K325" s="1245"/>
      <c r="L325" s="1246"/>
      <c r="M325" s="104" t="s">
        <v>14</v>
      </c>
      <c r="N325" s="7"/>
      <c r="O325" s="325" t="s">
        <v>257</v>
      </c>
      <c r="Q325" s="953" t="str">
        <f t="shared" si="10"/>
        <v>未入力あり</v>
      </c>
      <c r="R325" s="282"/>
      <c r="S325" s="283" t="str">
        <f t="shared" si="11"/>
        <v/>
      </c>
      <c r="T325" s="81"/>
      <c r="W325" s="79"/>
    </row>
    <row r="326" spans="1:23" ht="18.75" customHeight="1" thickBot="1" x14ac:dyDescent="0.2">
      <c r="A326" s="946"/>
      <c r="B326" s="723"/>
      <c r="C326" s="783" t="s">
        <v>61</v>
      </c>
      <c r="D326" s="1253" t="s">
        <v>454</v>
      </c>
      <c r="E326" s="1253"/>
      <c r="F326" s="1253"/>
      <c r="G326" s="1253"/>
      <c r="H326" s="1253"/>
      <c r="I326" s="1253"/>
      <c r="J326" s="1253"/>
      <c r="K326" s="1253"/>
      <c r="L326" s="1254"/>
      <c r="M326" s="104" t="s">
        <v>14</v>
      </c>
      <c r="N326" s="7"/>
      <c r="O326" s="641" t="s">
        <v>257</v>
      </c>
      <c r="Q326" s="953" t="str">
        <f t="shared" si="10"/>
        <v>未入力あり</v>
      </c>
      <c r="R326" s="282"/>
      <c r="S326" s="283" t="str">
        <f t="shared" si="11"/>
        <v/>
      </c>
      <c r="T326" s="81"/>
      <c r="W326" s="79"/>
    </row>
    <row r="327" spans="1:23" ht="18.75" customHeight="1" thickBot="1" x14ac:dyDescent="0.2">
      <c r="A327" s="946"/>
      <c r="B327" s="723"/>
      <c r="C327" s="783" t="s">
        <v>62</v>
      </c>
      <c r="D327" s="1253" t="s">
        <v>793</v>
      </c>
      <c r="E327" s="1253"/>
      <c r="F327" s="1253"/>
      <c r="G327" s="1253"/>
      <c r="H327" s="1253"/>
      <c r="I327" s="1253"/>
      <c r="J327" s="1253"/>
      <c r="K327" s="1253"/>
      <c r="L327" s="1254"/>
      <c r="M327" s="104" t="s">
        <v>14</v>
      </c>
      <c r="N327" s="7"/>
      <c r="O327" s="641" t="s">
        <v>257</v>
      </c>
      <c r="Q327" s="953" t="str">
        <f t="shared" si="10"/>
        <v>未入力あり</v>
      </c>
      <c r="R327" s="282"/>
      <c r="S327" s="283" t="str">
        <f t="shared" si="11"/>
        <v/>
      </c>
      <c r="T327" s="81"/>
      <c r="W327" s="79"/>
    </row>
    <row r="328" spans="1:23" ht="18.75" customHeight="1" thickBot="1" x14ac:dyDescent="0.2">
      <c r="A328" s="946"/>
      <c r="B328" s="723"/>
      <c r="C328" s="783" t="s">
        <v>63</v>
      </c>
      <c r="D328" s="1250" t="s">
        <v>1061</v>
      </c>
      <c r="E328" s="1250"/>
      <c r="F328" s="1250"/>
      <c r="G328" s="1250"/>
      <c r="H328" s="1250"/>
      <c r="I328" s="1250"/>
      <c r="J328" s="1250"/>
      <c r="K328" s="1250"/>
      <c r="L328" s="1251"/>
      <c r="M328" s="104" t="s">
        <v>15</v>
      </c>
      <c r="N328" s="7"/>
      <c r="O328" s="291" t="s">
        <v>257</v>
      </c>
      <c r="Q328" s="953" t="str">
        <f t="shared" si="10"/>
        <v>未入力あり</v>
      </c>
      <c r="R328" s="282"/>
      <c r="S328" s="283" t="str">
        <f t="shared" si="11"/>
        <v/>
      </c>
      <c r="T328" s="81"/>
      <c r="W328" s="79"/>
    </row>
    <row r="329" spans="1:23" ht="18.75" customHeight="1" thickBot="1" x14ac:dyDescent="0.2">
      <c r="A329" s="946"/>
      <c r="B329" s="1060"/>
      <c r="C329" s="77"/>
      <c r="D329" s="1074"/>
      <c r="E329" s="1252" t="s">
        <v>1216</v>
      </c>
      <c r="F329" s="1253"/>
      <c r="G329" s="1253"/>
      <c r="H329" s="1253"/>
      <c r="I329" s="1253"/>
      <c r="J329" s="1253"/>
      <c r="K329" s="1253"/>
      <c r="L329" s="1254"/>
      <c r="M329" s="105" t="s">
        <v>17</v>
      </c>
      <c r="N329" s="1012" t="s">
        <v>1153</v>
      </c>
      <c r="O329" s="291"/>
      <c r="Q329" s="953"/>
      <c r="R329" s="282"/>
      <c r="S329" s="283"/>
      <c r="T329" s="81"/>
      <c r="W329" s="79"/>
    </row>
    <row r="330" spans="1:23" ht="11.25" thickBot="1" x14ac:dyDescent="0.2">
      <c r="A330" s="946"/>
      <c r="B330" s="1060"/>
      <c r="C330" s="1011" t="s">
        <v>64</v>
      </c>
      <c r="D330" s="1250" t="s">
        <v>455</v>
      </c>
      <c r="E330" s="1250"/>
      <c r="F330" s="1250"/>
      <c r="G330" s="1250"/>
      <c r="H330" s="1250"/>
      <c r="I330" s="1250"/>
      <c r="J330" s="1250"/>
      <c r="K330" s="1250"/>
      <c r="L330" s="1251"/>
      <c r="M330" s="561" t="s">
        <v>17</v>
      </c>
      <c r="N330" s="9"/>
      <c r="O330" s="291" t="s">
        <v>257</v>
      </c>
      <c r="Q330" s="953" t="str">
        <f t="shared" si="10"/>
        <v>未入力あり</v>
      </c>
      <c r="R330" s="282"/>
      <c r="S330" s="283" t="str">
        <f t="shared" si="11"/>
        <v/>
      </c>
    </row>
    <row r="331" spans="1:23" ht="31.9" customHeight="1" thickBot="1" x14ac:dyDescent="0.2">
      <c r="A331" s="946"/>
      <c r="B331" s="1060"/>
      <c r="C331" s="77"/>
      <c r="D331" s="1175"/>
      <c r="E331" s="1255" t="s">
        <v>770</v>
      </c>
      <c r="F331" s="1250"/>
      <c r="G331" s="1250"/>
      <c r="H331" s="1250"/>
      <c r="I331" s="1250"/>
      <c r="J331" s="1250"/>
      <c r="K331" s="1250"/>
      <c r="L331" s="1250"/>
      <c r="M331" s="779"/>
      <c r="N331" s="100"/>
      <c r="O331" s="101"/>
      <c r="Q331" s="953"/>
      <c r="R331" s="282"/>
      <c r="S331" s="283"/>
    </row>
    <row r="332" spans="1:23" ht="21" customHeight="1" thickBot="1" x14ac:dyDescent="0.2">
      <c r="A332" s="946"/>
      <c r="B332" s="1060"/>
      <c r="C332" s="77"/>
      <c r="D332" s="1175"/>
      <c r="E332" s="1144"/>
      <c r="F332" s="1111" t="s">
        <v>65</v>
      </c>
      <c r="G332" s="1253" t="s">
        <v>456</v>
      </c>
      <c r="H332" s="1253"/>
      <c r="I332" s="1253"/>
      <c r="J332" s="1253"/>
      <c r="K332" s="1253"/>
      <c r="L332" s="1254"/>
      <c r="M332" s="806" t="s">
        <v>14</v>
      </c>
      <c r="N332" s="7"/>
      <c r="O332" s="291" t="s">
        <v>741</v>
      </c>
      <c r="Q332" s="953" t="str">
        <f t="shared" si="10"/>
        <v>未入力あり</v>
      </c>
      <c r="R332" s="282"/>
      <c r="S332" s="283" t="str">
        <f t="shared" si="11"/>
        <v/>
      </c>
    </row>
    <row r="333" spans="1:23" ht="20.45" customHeight="1" thickBot="1" x14ac:dyDescent="0.2">
      <c r="A333" s="946"/>
      <c r="B333" s="1060"/>
      <c r="C333" s="77"/>
      <c r="D333" s="1175"/>
      <c r="E333" s="1137"/>
      <c r="F333" s="1111" t="s">
        <v>66</v>
      </c>
      <c r="G333" s="1253" t="s">
        <v>795</v>
      </c>
      <c r="H333" s="1253"/>
      <c r="I333" s="1253"/>
      <c r="J333" s="1253"/>
      <c r="K333" s="1253"/>
      <c r="L333" s="1254"/>
      <c r="M333" s="806" t="s">
        <v>14</v>
      </c>
      <c r="N333" s="7"/>
      <c r="O333" s="291" t="s">
        <v>741</v>
      </c>
      <c r="Q333" s="953" t="str">
        <f t="shared" si="10"/>
        <v>未入力あり</v>
      </c>
      <c r="R333" s="282"/>
      <c r="S333" s="283" t="str">
        <f t="shared" si="11"/>
        <v/>
      </c>
    </row>
    <row r="334" spans="1:23" ht="14.25" thickBot="1" x14ac:dyDescent="0.2">
      <c r="A334"/>
      <c r="B334" s="1060"/>
      <c r="C334" s="77"/>
      <c r="D334" s="1176"/>
      <c r="E334" s="1137"/>
      <c r="F334" s="1111" t="s">
        <v>59</v>
      </c>
      <c r="G334" s="1253" t="s">
        <v>794</v>
      </c>
      <c r="H334" s="1253"/>
      <c r="I334" s="1253"/>
      <c r="J334" s="1253"/>
      <c r="K334" s="1253"/>
      <c r="L334" s="1254"/>
      <c r="M334" s="806" t="s">
        <v>14</v>
      </c>
      <c r="N334" s="7"/>
      <c r="O334" s="291" t="s">
        <v>741</v>
      </c>
      <c r="Q334" s="953" t="str">
        <f t="shared" si="10"/>
        <v>未入力あり</v>
      </c>
      <c r="R334" s="282"/>
      <c r="S334" s="283" t="str">
        <f t="shared" si="11"/>
        <v/>
      </c>
    </row>
    <row r="335" spans="1:23" ht="14.25" thickBot="1" x14ac:dyDescent="0.2">
      <c r="A335"/>
      <c r="B335" s="1060"/>
      <c r="C335" s="1011" t="s">
        <v>47</v>
      </c>
      <c r="D335" s="1250" t="s">
        <v>457</v>
      </c>
      <c r="E335" s="1250"/>
      <c r="F335" s="1250"/>
      <c r="G335" s="1250"/>
      <c r="H335" s="1250"/>
      <c r="I335" s="1250"/>
      <c r="J335" s="1250"/>
      <c r="K335" s="1250"/>
      <c r="L335" s="1251"/>
      <c r="M335" s="562" t="s">
        <v>14</v>
      </c>
      <c r="N335" s="7"/>
      <c r="O335" s="291" t="s">
        <v>257</v>
      </c>
      <c r="Q335" s="953" t="str">
        <f t="shared" si="10"/>
        <v>未入力あり</v>
      </c>
      <c r="R335" s="282"/>
      <c r="S335" s="283" t="str">
        <f t="shared" si="11"/>
        <v/>
      </c>
    </row>
  </sheetData>
  <sheetProtection formatCells="0" formatColumns="0" formatRows="0" insertHyperlinks="0"/>
  <dataConsolidate/>
  <mergeCells count="252">
    <mergeCell ref="A1:O1"/>
    <mergeCell ref="G138:L138"/>
    <mergeCell ref="G146:L146"/>
    <mergeCell ref="E159:L159"/>
    <mergeCell ref="F149:L149"/>
    <mergeCell ref="L2:O2"/>
    <mergeCell ref="L4:O4"/>
    <mergeCell ref="F89:L89"/>
    <mergeCell ref="G90:L90"/>
    <mergeCell ref="F93:L93"/>
    <mergeCell ref="G22:L22"/>
    <mergeCell ref="F66:L66"/>
    <mergeCell ref="G68:L68"/>
    <mergeCell ref="G50:L50"/>
    <mergeCell ref="H16:L16"/>
    <mergeCell ref="C4:H4"/>
    <mergeCell ref="C5:H5"/>
    <mergeCell ref="F74:L74"/>
    <mergeCell ref="F54:L54"/>
    <mergeCell ref="C6:H6"/>
    <mergeCell ref="C8:H8"/>
    <mergeCell ref="C7:H7"/>
    <mergeCell ref="C9:H9"/>
    <mergeCell ref="C10:H11"/>
    <mergeCell ref="C12:H12"/>
    <mergeCell ref="C13:H13"/>
    <mergeCell ref="J10:J11"/>
    <mergeCell ref="G71:L71"/>
    <mergeCell ref="G72:L72"/>
    <mergeCell ref="F100:L100"/>
    <mergeCell ref="D102:L102"/>
    <mergeCell ref="E249:L249"/>
    <mergeCell ref="F133:L133"/>
    <mergeCell ref="F113:L113"/>
    <mergeCell ref="S17:S19"/>
    <mergeCell ref="F92:L92"/>
    <mergeCell ref="G52:L52"/>
    <mergeCell ref="F51:L51"/>
    <mergeCell ref="F35:L35"/>
    <mergeCell ref="F95:L95"/>
    <mergeCell ref="F59:L59"/>
    <mergeCell ref="F145:L145"/>
    <mergeCell ref="F137:L137"/>
    <mergeCell ref="G44:L44"/>
    <mergeCell ref="F23:L23"/>
    <mergeCell ref="G24:L24"/>
    <mergeCell ref="G30:L30"/>
    <mergeCell ref="G31:L31"/>
    <mergeCell ref="F43:L43"/>
    <mergeCell ref="G26:L26"/>
    <mergeCell ref="G27:L27"/>
    <mergeCell ref="F28:L28"/>
    <mergeCell ref="F29:L29"/>
    <mergeCell ref="C14:H14"/>
    <mergeCell ref="F21:L21"/>
    <mergeCell ref="F82:L82"/>
    <mergeCell ref="F85:L85"/>
    <mergeCell ref="G80:L80"/>
    <mergeCell ref="G45:L45"/>
    <mergeCell ref="F39:L39"/>
    <mergeCell ref="F77:L77"/>
    <mergeCell ref="F25:L25"/>
    <mergeCell ref="G73:L73"/>
    <mergeCell ref="G79:L79"/>
    <mergeCell ref="G76:L76"/>
    <mergeCell ref="F78:L78"/>
    <mergeCell ref="G81:L81"/>
    <mergeCell ref="F83:L83"/>
    <mergeCell ref="F84:L84"/>
    <mergeCell ref="G32:L32"/>
    <mergeCell ref="G33:L33"/>
    <mergeCell ref="G34:L34"/>
    <mergeCell ref="F36:L36"/>
    <mergeCell ref="F37:L37"/>
    <mergeCell ref="F38:L38"/>
    <mergeCell ref="G40:L40"/>
    <mergeCell ref="G41:L41"/>
    <mergeCell ref="Q16:Q20"/>
    <mergeCell ref="E287:L287"/>
    <mergeCell ref="E301:L301"/>
    <mergeCell ref="E299:L299"/>
    <mergeCell ref="E289:L289"/>
    <mergeCell ref="F291:L291"/>
    <mergeCell ref="E298:L298"/>
    <mergeCell ref="E297:L297"/>
    <mergeCell ref="E292:L292"/>
    <mergeCell ref="E293:L293"/>
    <mergeCell ref="E294:L294"/>
    <mergeCell ref="E295:L295"/>
    <mergeCell ref="E296:L296"/>
    <mergeCell ref="F147:L147"/>
    <mergeCell ref="F152:L152"/>
    <mergeCell ref="F153:L153"/>
    <mergeCell ref="F157:L157"/>
    <mergeCell ref="F284:L284"/>
    <mergeCell ref="F254:L254"/>
    <mergeCell ref="F255:L255"/>
    <mergeCell ref="F282:L282"/>
    <mergeCell ref="F271:L271"/>
    <mergeCell ref="F257:L257"/>
    <mergeCell ref="F270:L270"/>
    <mergeCell ref="G46:L46"/>
    <mergeCell ref="N46:O46"/>
    <mergeCell ref="F47:L47"/>
    <mergeCell ref="F49:L49"/>
    <mergeCell ref="G53:L53"/>
    <mergeCell ref="G55:L55"/>
    <mergeCell ref="G56:L56"/>
    <mergeCell ref="N56:O56"/>
    <mergeCell ref="G57:L57"/>
    <mergeCell ref="N57:O57"/>
    <mergeCell ref="F104:L104"/>
    <mergeCell ref="F105:L105"/>
    <mergeCell ref="G106:L106"/>
    <mergeCell ref="F108:L108"/>
    <mergeCell ref="G109:L109"/>
    <mergeCell ref="F118:L118"/>
    <mergeCell ref="H119:L119"/>
    <mergeCell ref="H120:L120"/>
    <mergeCell ref="G58:L58"/>
    <mergeCell ref="G60:L60"/>
    <mergeCell ref="F62:L62"/>
    <mergeCell ref="F63:L63"/>
    <mergeCell ref="F65:L65"/>
    <mergeCell ref="F67:L67"/>
    <mergeCell ref="G69:L69"/>
    <mergeCell ref="H70:L70"/>
    <mergeCell ref="G75:L75"/>
    <mergeCell ref="G86:L86"/>
    <mergeCell ref="G87:L87"/>
    <mergeCell ref="G91:L91"/>
    <mergeCell ref="F94:L94"/>
    <mergeCell ref="F96:L96"/>
    <mergeCell ref="G97:L97"/>
    <mergeCell ref="F99:L99"/>
    <mergeCell ref="G122:L122"/>
    <mergeCell ref="F123:L123"/>
    <mergeCell ref="G124:L124"/>
    <mergeCell ref="F127:L127"/>
    <mergeCell ref="F130:L130"/>
    <mergeCell ref="G132:L132"/>
    <mergeCell ref="G134:L134"/>
    <mergeCell ref="F135:L135"/>
    <mergeCell ref="G136:L136"/>
    <mergeCell ref="F128:L128"/>
    <mergeCell ref="F139:L139"/>
    <mergeCell ref="G140:L140"/>
    <mergeCell ref="G141:L141"/>
    <mergeCell ref="G142:L142"/>
    <mergeCell ref="F143:L143"/>
    <mergeCell ref="G144:L144"/>
    <mergeCell ref="G154:L154"/>
    <mergeCell ref="F156:L156"/>
    <mergeCell ref="E160:L160"/>
    <mergeCell ref="E161:L161"/>
    <mergeCell ref="E162:L162"/>
    <mergeCell ref="E163:L163"/>
    <mergeCell ref="E164:E167"/>
    <mergeCell ref="F164:L164"/>
    <mergeCell ref="F165:L165"/>
    <mergeCell ref="F166:L166"/>
    <mergeCell ref="F167:L167"/>
    <mergeCell ref="E168:L168"/>
    <mergeCell ref="E169:L169"/>
    <mergeCell ref="E170:L170"/>
    <mergeCell ref="F171:L171"/>
    <mergeCell ref="D172:L172"/>
    <mergeCell ref="E175:L175"/>
    <mergeCell ref="F176:L176"/>
    <mergeCell ref="F177:L177"/>
    <mergeCell ref="F178:L178"/>
    <mergeCell ref="F179:L179"/>
    <mergeCell ref="E236:L236"/>
    <mergeCell ref="E239:L239"/>
    <mergeCell ref="D242:L242"/>
    <mergeCell ref="D243:L243"/>
    <mergeCell ref="D244:L244"/>
    <mergeCell ref="D245:L245"/>
    <mergeCell ref="D246:L246"/>
    <mergeCell ref="F180:L180"/>
    <mergeCell ref="E181:L181"/>
    <mergeCell ref="J182:L182"/>
    <mergeCell ref="F189:L189"/>
    <mergeCell ref="G190:L190"/>
    <mergeCell ref="G195:L195"/>
    <mergeCell ref="D231:L231"/>
    <mergeCell ref="D232:L232"/>
    <mergeCell ref="E233:L233"/>
    <mergeCell ref="E240:L240"/>
    <mergeCell ref="E241:L241"/>
    <mergeCell ref="F268:L268"/>
    <mergeCell ref="F269:L269"/>
    <mergeCell ref="F272:L272"/>
    <mergeCell ref="F273:L273"/>
    <mergeCell ref="F274:L274"/>
    <mergeCell ref="F275:L275"/>
    <mergeCell ref="F276:L276"/>
    <mergeCell ref="E253:L253"/>
    <mergeCell ref="E256:L256"/>
    <mergeCell ref="E259:L259"/>
    <mergeCell ref="E260:L260"/>
    <mergeCell ref="G261:L261"/>
    <mergeCell ref="G262:L262"/>
    <mergeCell ref="H263:L263"/>
    <mergeCell ref="E264:L264"/>
    <mergeCell ref="F258:L258"/>
    <mergeCell ref="N313:O313"/>
    <mergeCell ref="D314:L314"/>
    <mergeCell ref="E315:L315"/>
    <mergeCell ref="E316:L316"/>
    <mergeCell ref="E317:L317"/>
    <mergeCell ref="F302:L302"/>
    <mergeCell ref="G303:L303"/>
    <mergeCell ref="F304:L304"/>
    <mergeCell ref="G305:L305"/>
    <mergeCell ref="F306:L306"/>
    <mergeCell ref="E307:L307"/>
    <mergeCell ref="E308:L308"/>
    <mergeCell ref="G334:L334"/>
    <mergeCell ref="D335:L335"/>
    <mergeCell ref="F318:L318"/>
    <mergeCell ref="E319:L319"/>
    <mergeCell ref="E320:L320"/>
    <mergeCell ref="D322:L322"/>
    <mergeCell ref="E323:L323"/>
    <mergeCell ref="D325:L325"/>
    <mergeCell ref="D326:L326"/>
    <mergeCell ref="D327:L327"/>
    <mergeCell ref="F250:L250"/>
    <mergeCell ref="F251:L251"/>
    <mergeCell ref="F252:L252"/>
    <mergeCell ref="D328:L328"/>
    <mergeCell ref="E329:L329"/>
    <mergeCell ref="D330:L330"/>
    <mergeCell ref="E331:L331"/>
    <mergeCell ref="G332:L332"/>
    <mergeCell ref="G333:L333"/>
    <mergeCell ref="F309:L309"/>
    <mergeCell ref="F310:L310"/>
    <mergeCell ref="D312:L312"/>
    <mergeCell ref="D313:L313"/>
    <mergeCell ref="F277:L277"/>
    <mergeCell ref="F278:L278"/>
    <mergeCell ref="F279:L279"/>
    <mergeCell ref="F280:L280"/>
    <mergeCell ref="F281:L281"/>
    <mergeCell ref="F283:L283"/>
    <mergeCell ref="F285:L285"/>
    <mergeCell ref="E288:L288"/>
    <mergeCell ref="F290:L290"/>
    <mergeCell ref="E265:L265"/>
    <mergeCell ref="E266:L266"/>
  </mergeCells>
  <phoneticPr fontId="4"/>
  <conditionalFormatting sqref="AB180:AB222 T20:T28 Q21:Q335">
    <cfRule type="cellIs" dxfId="12" priority="2032" stopIfTrue="1" operator="equal">
      <formula>"未入力あり"</formula>
    </cfRule>
  </conditionalFormatting>
  <conditionalFormatting sqref="T13:W13">
    <cfRule type="cellIs" dxfId="11" priority="747" stopIfTrue="1" operator="equal">
      <formula>"未入力あり"</formula>
    </cfRule>
  </conditionalFormatting>
  <conditionalFormatting sqref="S21:S335">
    <cfRule type="cellIs" dxfId="10" priority="648" stopIfTrue="1" operator="equal">
      <formula>"×"</formula>
    </cfRule>
  </conditionalFormatting>
  <conditionalFormatting sqref="Q16">
    <cfRule type="cellIs" dxfId="9" priority="144" stopIfTrue="1" operator="equal">
      <formula>"未入力あり"</formula>
    </cfRule>
  </conditionalFormatting>
  <conditionalFormatting sqref="Q16">
    <cfRule type="cellIs" dxfId="8" priority="145" stopIfTrue="1" operator="equal">
      <formula>"↓　このシートには未入力があります。「未入力あり」の行を確認してください。"</formula>
    </cfRule>
    <cfRule type="cellIs" dxfId="7" priority="146" stopIfTrue="1" operator="equal">
      <formula>"様式4（全般事項）の「１．推薦区分」を選択してください"</formula>
    </cfRule>
  </conditionalFormatting>
  <conditionalFormatting sqref="L4">
    <cfRule type="containsText" dxfId="6" priority="5" stopIfTrue="1" operator="containsText" text="様式4（全般事項）の「１．推薦区分」を選択してください">
      <formula>NOT(ISERROR(SEARCH("様式4（全般事項）の「１．推薦区分」を選択してください",L4)))</formula>
    </cfRule>
  </conditionalFormatting>
  <dataValidations xWindow="1065" yWindow="723" count="8">
    <dataValidation type="list" allowBlank="1" showInputMessage="1" showErrorMessage="1" error="選択肢から選んでください" sqref="N304 N21 N65:N66 N156:N157 N181 N174:N175 N168:N170 N154 N322 N47 N290 N49:N54 N287:N288 N77 N89:N90 N325:N328 N261:N266 N335 N122 N59 N249:N250 N231:N232 N259 N301:N302 N330 N99:N100 N268:N280 N79:N86 N43:N45 N68:N75 N253:N254 N312 N314 N292:N299 N131:N132 N134 N136 N146 N138 N144 N148 N150:N151 N142 N256 N23:N24 N62:N63 N26:N39 N92:N97 N159:N163 N239:N246 N306:N308">
      <formula1>"はい,いいえ"</formula1>
    </dataValidation>
    <dataValidation type="whole" imeMode="disabled" operator="greaterThanOrEqual" allowBlank="1" showInputMessage="1" showErrorMessage="1" error="整数を入力_x000d_" prompt="整数で入力_x000d_" sqref="N60">
      <formula1>0</formula1>
    </dataValidation>
    <dataValidation type="list" allowBlank="1" showInputMessage="1" showErrorMessage="1" error="選択肢から選んでください" sqref="N55">
      <formula1>"医用原子力技術研究振興財団,その他,-"</formula1>
    </dataValidation>
    <dataValidation type="whole" imeMode="disabled" operator="greaterThanOrEqual" allowBlank="1" showInputMessage="1" showErrorMessage="1" prompt="整数で入力" sqref="N149 N176:N180 N195:N197 N310 N289 N182 N187:N188 N190:N193 N233:N234 N236:N237 N153 N165:N167 N139:N141 N130 N133 N135 N137 N143 N145 N147 N171 N104:N121 N123:N128">
      <formula1>0</formula1>
    </dataValidation>
    <dataValidation allowBlank="1" showInputMessage="1" showErrorMessage="1" prompt="表紙シートの病院名を反映" sqref="L2"/>
    <dataValidation type="whole" imeMode="disabled" operator="greaterThanOrEqual" allowBlank="1" showInputMessage="1" showErrorMessage="1" error="整数を入力" prompt="整数で入力" sqref="N199:N202 N204:N208 N212:N218 N221:N225 N227:N229">
      <formula1>0</formula1>
    </dataValidation>
    <dataValidation type="list" allowBlank="1" showInputMessage="1" showErrorMessage="1" error="選択肢から選んでください" sqref="N58 N332:N334 N40:N41 N305 N309 N319:N320 N315:N317 N303">
      <formula1>"はい,いいえ,-"</formula1>
    </dataValidation>
    <dataValidation type="list" allowBlank="1" showInputMessage="1" showErrorMessage="1" error="選択肢から選んでください" sqref="N281:N285">
      <formula1>"自施設で対応,適切な機関に紹介,どちらでもない"</formula1>
    </dataValidation>
  </dataValidations>
  <hyperlinks>
    <hyperlink ref="N22" location="'別紙2（専門とするがんの診療状況）'!A1" tooltip="別紙２に移動します" display="別紙2"/>
    <hyperlink ref="N16" location="'別紙1（満たしていない要件）'!A1" tooltip="別紙１に移動します" display="別紙1"/>
    <hyperlink ref="N87" location="'別紙４（緩和病棟）'!Print_Area" tooltip="別紙４に移動します" display="別紙4"/>
    <hyperlink ref="N91" location="'別紙５（地域緩和ケア連携体制）'!Print_Area" tooltip="別紙５に移動します" display="別紙5"/>
    <hyperlink ref="N164" location="'別紙10（連携協力体制）'!A1" tooltip="別紙１４に移動します" display="別紙10"/>
    <hyperlink ref="N251" location="'別紙７（相談内容）'!A1" tooltip="別紙１１に移動します" display="別紙7"/>
    <hyperlink ref="N252" location="'別紙８（相談支援センター窓口）'!A1" tooltip="別紙１２に移動します" display="別紙8"/>
    <hyperlink ref="N255" location="'別紙９（相談支援センター体制）'!A1" tooltip="別紙１３に移動します" display="別紙9"/>
    <hyperlink ref="N257" location="'別紙10（連携協力体制）'!A1" tooltip="別紙１４に移動します" display="別紙10"/>
    <hyperlink ref="N258" location="'別紙12（専門外来）'!A1" tooltip="別紙１５に移動します" display="別紙11"/>
    <hyperlink ref="N291" location="'別紙13（院内がん登録）'!A1" tooltip="別紙１６に移動します" display="別紙13"/>
    <hyperlink ref="N318" location="'別紙14（臨床試験・治験）'!A1" tooltip="別紙１７に移動します" display="別紙14"/>
    <hyperlink ref="N323" location="'別紙15（PDCAサイクル）'!A1" display="別紙15"/>
    <hyperlink ref="N329" location="'別紙16（医療安全）'!A1" tooltip="別紙１９に移動します" display="別紙15"/>
    <hyperlink ref="N76" location="'別紙３（緩和外来）'!A1" tooltip="別紙３に移動します" display="別紙3"/>
    <hyperlink ref="N152" location="'別紙6（緩和メンバー）'!A1" tooltip="別紙6に移動します" display="別紙6"/>
    <hyperlink ref="N172" location="'別紙11（インターネット環境）'!Print_Area" tooltip="別紙１４に移動します" display="別紙11"/>
  </hyperlinks>
  <printOptions horizontalCentered="1"/>
  <pageMargins left="0.39370078740157483" right="0.39370078740157483" top="0.59055118110236227" bottom="0.59055118110236227" header="0.35433070866141736" footer="0.27559055118110237"/>
  <pageSetup paperSize="9" scale="96" fitToHeight="0" orientation="portrait" r:id="rId1"/>
  <headerFooter>
    <oddHeader>&amp;Rver.2.0</oddHeader>
    <oddFooter>&amp;C&amp;P/&amp;N&amp;R&amp;A</oddFooter>
  </headerFooter>
  <rowBreaks count="6" manualBreakCount="6">
    <brk id="104" max="15" man="1"/>
    <brk id="150" max="15" man="1"/>
    <brk id="183" max="15" man="1"/>
    <brk id="236" max="15" man="1"/>
    <brk id="274" max="15" man="1"/>
    <brk id="313"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36"/>
  <sheetViews>
    <sheetView showGridLines="0" view="pageBreakPreview" zoomScaleNormal="100" zoomScaleSheetLayoutView="100" zoomScalePageLayoutView="70" workbookViewId="0">
      <selection activeCell="D8" sqref="D8"/>
    </sheetView>
  </sheetViews>
  <sheetFormatPr defaultColWidth="9" defaultRowHeight="13.5" x14ac:dyDescent="0.15"/>
  <cols>
    <col min="1" max="1" width="3.625" style="235" customWidth="1"/>
    <col min="2" max="2" width="9.75" style="235" customWidth="1"/>
    <col min="3" max="3" width="64.875" style="235" customWidth="1"/>
    <col min="4" max="4" width="76.625" style="235" customWidth="1"/>
    <col min="5" max="5" width="54.625" style="235" customWidth="1"/>
    <col min="6" max="6" width="6" style="235" customWidth="1"/>
    <col min="7" max="7" width="15" style="235" customWidth="1"/>
    <col min="8" max="8" width="2.25" style="235" customWidth="1"/>
    <col min="9" max="9" width="80.625" style="235" customWidth="1"/>
    <col min="10" max="16384" width="9" style="235"/>
  </cols>
  <sheetData>
    <row r="1" spans="1:9" ht="20.25" customHeight="1" thickBot="1" x14ac:dyDescent="0.2">
      <c r="A1" s="1312" t="s">
        <v>1222</v>
      </c>
      <c r="B1" s="1313"/>
      <c r="C1" s="1313"/>
      <c r="D1" s="1313"/>
      <c r="E1" s="1313"/>
      <c r="F1" s="1313"/>
      <c r="H1" s="756"/>
      <c r="I1" s="756"/>
    </row>
    <row r="2" spans="1:9" ht="24.95" customHeight="1" thickTop="1" thickBot="1" x14ac:dyDescent="0.2">
      <c r="A2" s="1314" t="s">
        <v>270</v>
      </c>
      <c r="B2" s="1314"/>
      <c r="C2" s="1314"/>
      <c r="D2" s="1314"/>
      <c r="E2" s="1314"/>
      <c r="F2" s="246"/>
      <c r="G2" s="1319"/>
      <c r="H2" s="756"/>
      <c r="I2" s="234"/>
    </row>
    <row r="3" spans="1:9" ht="5.0999999999999996" customHeight="1" thickTop="1" x14ac:dyDescent="0.15">
      <c r="G3" s="1319"/>
      <c r="H3" s="752"/>
      <c r="I3" s="536"/>
    </row>
    <row r="4" spans="1:9" ht="20.100000000000001" customHeight="1" x14ac:dyDescent="0.15">
      <c r="A4" s="234"/>
      <c r="B4" s="234"/>
      <c r="D4" s="237" t="s">
        <v>184</v>
      </c>
      <c r="E4" s="1750">
        <v>0</v>
      </c>
      <c r="F4" s="1752"/>
      <c r="G4" s="1319"/>
      <c r="H4" s="712"/>
      <c r="I4" s="916" t="s">
        <v>239</v>
      </c>
    </row>
    <row r="5" spans="1:9" ht="20.100000000000001" customHeight="1" x14ac:dyDescent="0.15">
      <c r="A5" s="234"/>
      <c r="B5" s="234"/>
      <c r="D5" s="902" t="s">
        <v>862</v>
      </c>
      <c r="E5" s="38" t="str">
        <f>+[1]事務局使用!B3</f>
        <v>令和４年９月１日時点</v>
      </c>
      <c r="F5" s="38"/>
      <c r="I5" s="274"/>
    </row>
    <row r="6" spans="1:9" ht="54" customHeight="1" x14ac:dyDescent="0.15">
      <c r="A6" s="1631" t="s">
        <v>1223</v>
      </c>
      <c r="B6" s="1631"/>
      <c r="C6" s="1631"/>
      <c r="D6" s="1631"/>
      <c r="E6" s="1631"/>
      <c r="F6" s="1631"/>
      <c r="I6" s="274"/>
    </row>
    <row r="7" spans="1:9" ht="30" customHeight="1" thickBot="1" x14ac:dyDescent="0.2">
      <c r="A7" s="1812"/>
      <c r="B7" s="1813" t="s">
        <v>1220</v>
      </c>
      <c r="C7" s="1066" t="s">
        <v>1225</v>
      </c>
      <c r="D7" s="1814" t="s">
        <v>1224</v>
      </c>
      <c r="E7" s="1317" t="s">
        <v>1221</v>
      </c>
      <c r="F7" s="1318"/>
      <c r="I7" s="274"/>
    </row>
    <row r="8" spans="1:9" ht="66" customHeight="1" thickBot="1" x14ac:dyDescent="0.2">
      <c r="A8" s="1065">
        <v>1</v>
      </c>
      <c r="B8" s="1816"/>
      <c r="C8" s="1815" t="str">
        <f>+IFERROR(VLOOKUP($B8,'[1]様式４(機能別)'!$A:$K,8,0),"")</f>
        <v/>
      </c>
      <c r="D8" s="1064"/>
      <c r="E8" s="1321"/>
      <c r="F8" s="1322"/>
      <c r="G8" s="1320"/>
      <c r="H8" s="710"/>
      <c r="I8" s="274"/>
    </row>
    <row r="9" spans="1:9" ht="66" customHeight="1" thickBot="1" x14ac:dyDescent="0.2">
      <c r="A9" s="1065">
        <v>2</v>
      </c>
      <c r="B9" s="1816"/>
      <c r="C9" s="1815" t="str">
        <f>+IFERROR(VLOOKUP($B9,'[1]様式４(機能別)'!$A:$K,8,0),"")</f>
        <v/>
      </c>
      <c r="D9" s="1064"/>
      <c r="E9" s="1321"/>
      <c r="F9" s="1322"/>
      <c r="G9" s="1320"/>
      <c r="I9" s="274"/>
    </row>
    <row r="10" spans="1:9" ht="66" customHeight="1" thickBot="1" x14ac:dyDescent="0.2">
      <c r="A10" s="1065">
        <v>3</v>
      </c>
      <c r="B10" s="1816"/>
      <c r="C10" s="1815" t="str">
        <f>+IFERROR(VLOOKUP($B10,'[1]様式４(機能別)'!$A:$K,8,0),"")</f>
        <v/>
      </c>
      <c r="D10" s="1064"/>
      <c r="E10" s="1321"/>
      <c r="F10" s="1322"/>
      <c r="I10" s="274"/>
    </row>
    <row r="11" spans="1:9" ht="66" customHeight="1" thickBot="1" x14ac:dyDescent="0.2">
      <c r="A11" s="1065">
        <v>4</v>
      </c>
      <c r="B11" s="1816"/>
      <c r="C11" s="1815" t="str">
        <f>+IFERROR(VLOOKUP($B11,'[1]様式４(機能別)'!$A:$K,8,0),"")</f>
        <v/>
      </c>
      <c r="D11" s="1064"/>
      <c r="E11" s="1321"/>
      <c r="F11" s="1322"/>
      <c r="I11" s="274"/>
    </row>
    <row r="12" spans="1:9" ht="66" customHeight="1" thickBot="1" x14ac:dyDescent="0.2">
      <c r="A12" s="1065">
        <v>5</v>
      </c>
      <c r="B12" s="1816"/>
      <c r="C12" s="1815" t="str">
        <f>+IFERROR(VLOOKUP($B12,'[1]様式４(機能別)'!$A:$K,8,0),"")</f>
        <v/>
      </c>
      <c r="D12" s="1064"/>
      <c r="E12" s="1321"/>
      <c r="F12" s="1322"/>
      <c r="G12" s="1817"/>
      <c r="H12" s="710"/>
      <c r="I12" s="274"/>
    </row>
    <row r="13" spans="1:9" ht="66" customHeight="1" thickBot="1" x14ac:dyDescent="0.2">
      <c r="A13" s="1065">
        <v>6</v>
      </c>
      <c r="B13" s="1816"/>
      <c r="C13" s="1815" t="str">
        <f>+IFERROR(VLOOKUP($B13,'[1]様式４(機能別)'!$A:$K,8,0),"")</f>
        <v/>
      </c>
      <c r="D13" s="1064"/>
      <c r="E13" s="1321"/>
      <c r="F13" s="1322"/>
      <c r="G13" s="1817"/>
      <c r="I13" s="274"/>
    </row>
    <row r="14" spans="1:9" ht="66" customHeight="1" thickBot="1" x14ac:dyDescent="0.2">
      <c r="A14" s="1065">
        <v>7</v>
      </c>
      <c r="B14" s="1816"/>
      <c r="C14" s="1815" t="str">
        <f>+IFERROR(VLOOKUP($B14,'[1]様式４(機能別)'!$A:$K,8,0),"")</f>
        <v/>
      </c>
      <c r="D14" s="1064"/>
      <c r="E14" s="1321"/>
      <c r="F14" s="1322"/>
      <c r="I14" s="274"/>
    </row>
    <row r="15" spans="1:9" ht="66" customHeight="1" thickBot="1" x14ac:dyDescent="0.2">
      <c r="A15" s="1065">
        <v>8</v>
      </c>
      <c r="B15" s="1816"/>
      <c r="C15" s="1815" t="str">
        <f>+IFERROR(VLOOKUP($B15,'[1]様式４(機能別)'!$A:$K,8,0),"")</f>
        <v/>
      </c>
      <c r="D15" s="1064"/>
      <c r="E15" s="1321"/>
      <c r="F15" s="1322"/>
      <c r="I15" s="274"/>
    </row>
    <row r="16" spans="1:9" ht="66" customHeight="1" thickBot="1" x14ac:dyDescent="0.2">
      <c r="A16" s="1065">
        <v>9</v>
      </c>
      <c r="B16" s="1816"/>
      <c r="C16" s="1815" t="str">
        <f>+IFERROR(VLOOKUP($B16,'[1]様式４(機能別)'!$A:$K,8,0),"")</f>
        <v/>
      </c>
      <c r="D16" s="1064"/>
      <c r="E16" s="1321"/>
      <c r="F16" s="1322"/>
      <c r="I16" s="274"/>
    </row>
    <row r="17" spans="1:9" ht="66" customHeight="1" thickBot="1" x14ac:dyDescent="0.2">
      <c r="A17" s="1065">
        <v>10</v>
      </c>
      <c r="B17" s="1816"/>
      <c r="C17" s="1815" t="str">
        <f>+IFERROR(VLOOKUP($B17,'[1]様式４(機能別)'!$A:$K,8,0),"")</f>
        <v/>
      </c>
      <c r="D17" s="1064"/>
      <c r="E17" s="1321"/>
      <c r="F17" s="1322"/>
      <c r="I17" s="274"/>
    </row>
    <row r="18" spans="1:9" ht="66" customHeight="1" thickBot="1" x14ac:dyDescent="0.2">
      <c r="A18" s="1065">
        <v>11</v>
      </c>
      <c r="B18" s="1816"/>
      <c r="C18" s="1815" t="str">
        <f>+IFERROR(VLOOKUP($B18,'[1]様式４(機能別)'!$A:$K,8,0),"")</f>
        <v/>
      </c>
      <c r="D18" s="1064"/>
      <c r="E18" s="1321"/>
      <c r="F18" s="1322"/>
      <c r="I18" s="274"/>
    </row>
    <row r="19" spans="1:9" ht="66" customHeight="1" thickBot="1" x14ac:dyDescent="0.2">
      <c r="A19" s="1065">
        <v>12</v>
      </c>
      <c r="B19" s="1816"/>
      <c r="C19" s="1815" t="str">
        <f>+IFERROR(VLOOKUP($B19,'[1]様式４(機能別)'!$A:$K,8,0),"")</f>
        <v/>
      </c>
      <c r="D19" s="1064"/>
      <c r="E19" s="1321"/>
      <c r="F19" s="1322"/>
      <c r="I19" s="274"/>
    </row>
    <row r="20" spans="1:9" ht="66" customHeight="1" thickBot="1" x14ac:dyDescent="0.2">
      <c r="A20" s="1065">
        <v>13</v>
      </c>
      <c r="B20" s="1816"/>
      <c r="C20" s="1815" t="str">
        <f>+IFERROR(VLOOKUP($B20,'[1]様式４(機能別)'!$A:$K,8,0),"")</f>
        <v/>
      </c>
      <c r="D20" s="1064"/>
      <c r="E20" s="1321"/>
      <c r="F20" s="1322"/>
      <c r="I20" s="274"/>
    </row>
    <row r="21" spans="1:9" ht="66" customHeight="1" thickBot="1" x14ac:dyDescent="0.2">
      <c r="A21" s="1065">
        <v>14</v>
      </c>
      <c r="B21" s="1816"/>
      <c r="C21" s="1815" t="str">
        <f>+IFERROR(VLOOKUP($B21,'[1]様式４(機能別)'!$A:$K,8,0),"")</f>
        <v/>
      </c>
      <c r="D21" s="1064"/>
      <c r="E21" s="1321"/>
      <c r="F21" s="1322"/>
      <c r="I21" s="275"/>
    </row>
    <row r="22" spans="1:9" x14ac:dyDescent="0.15">
      <c r="A22" s="271"/>
      <c r="B22" s="271"/>
      <c r="C22" s="271"/>
      <c r="D22" s="271"/>
      <c r="E22" s="271"/>
      <c r="F22" s="271"/>
      <c r="G22" s="261" t="s">
        <v>244</v>
      </c>
      <c r="H22" s="261"/>
    </row>
    <row r="23" spans="1:9" x14ac:dyDescent="0.15">
      <c r="A23" s="271"/>
      <c r="B23" s="271"/>
      <c r="C23" s="271"/>
      <c r="D23" s="271"/>
      <c r="E23" s="271"/>
      <c r="F23" s="271"/>
    </row>
    <row r="24" spans="1:9" x14ac:dyDescent="0.15">
      <c r="A24" s="271"/>
      <c r="B24" s="271"/>
      <c r="C24" s="271"/>
      <c r="D24" s="271"/>
      <c r="E24" s="271"/>
      <c r="F24" s="271"/>
    </row>
    <row r="25" spans="1:9" x14ac:dyDescent="0.15">
      <c r="A25" s="271"/>
      <c r="B25" s="271"/>
      <c r="C25" s="271"/>
      <c r="D25" s="271"/>
      <c r="E25" s="271"/>
      <c r="F25" s="271"/>
    </row>
    <row r="26" spans="1:9" x14ac:dyDescent="0.15">
      <c r="A26" s="271"/>
      <c r="B26" s="271"/>
      <c r="C26" s="271"/>
      <c r="D26" s="271"/>
      <c r="E26" s="271"/>
      <c r="F26" s="271"/>
    </row>
    <row r="27" spans="1:9" x14ac:dyDescent="0.15">
      <c r="A27" s="271"/>
      <c r="B27" s="271"/>
      <c r="C27" s="271"/>
      <c r="D27" s="271"/>
      <c r="E27" s="271"/>
      <c r="F27" s="271"/>
    </row>
    <row r="28" spans="1:9" x14ac:dyDescent="0.15">
      <c r="A28" s="271"/>
      <c r="B28" s="271"/>
      <c r="D28" s="271"/>
      <c r="E28" s="271"/>
      <c r="F28" s="271"/>
    </row>
    <row r="29" spans="1:9" x14ac:dyDescent="0.15">
      <c r="A29" s="271"/>
      <c r="B29" s="271"/>
      <c r="D29" s="271"/>
      <c r="E29" s="271"/>
      <c r="F29" s="271"/>
    </row>
    <row r="30" spans="1:9" x14ac:dyDescent="0.15">
      <c r="A30" s="271"/>
      <c r="B30" s="271"/>
      <c r="D30" s="271"/>
      <c r="E30" s="271"/>
      <c r="F30" s="271"/>
    </row>
    <row r="31" spans="1:9" x14ac:dyDescent="0.15">
      <c r="A31" s="271"/>
      <c r="B31" s="271"/>
      <c r="D31" s="271"/>
      <c r="E31" s="271"/>
      <c r="F31" s="271"/>
    </row>
    <row r="32" spans="1:9" x14ac:dyDescent="0.15">
      <c r="A32" s="271"/>
      <c r="B32" s="271"/>
      <c r="D32" s="271"/>
      <c r="E32" s="271"/>
      <c r="F32" s="271"/>
    </row>
    <row r="33" spans="1:6" x14ac:dyDescent="0.15">
      <c r="A33" s="271"/>
      <c r="B33" s="271"/>
      <c r="D33" s="271"/>
      <c r="E33" s="271"/>
      <c r="F33" s="271"/>
    </row>
    <row r="34" spans="1:6" x14ac:dyDescent="0.15">
      <c r="A34" s="271"/>
      <c r="B34" s="271"/>
      <c r="D34" s="271"/>
      <c r="E34" s="271"/>
      <c r="F34" s="271"/>
    </row>
    <row r="35" spans="1:6" x14ac:dyDescent="0.15">
      <c r="A35" s="271"/>
      <c r="B35" s="271"/>
      <c r="D35" s="271"/>
      <c r="E35" s="271"/>
      <c r="F35" s="271"/>
    </row>
    <row r="36" spans="1:6" x14ac:dyDescent="0.15">
      <c r="A36" s="271"/>
      <c r="B36" s="271"/>
      <c r="D36" s="271"/>
      <c r="E36" s="271"/>
      <c r="F36" s="271"/>
    </row>
  </sheetData>
  <sheetProtection formatCells="0" formatColumns="0" formatRows="0" insertHyperlinks="0"/>
  <mergeCells count="21">
    <mergeCell ref="E10:F10"/>
    <mergeCell ref="E11:F11"/>
    <mergeCell ref="E12:F12"/>
    <mergeCell ref="E13:F13"/>
    <mergeCell ref="E14:F14"/>
    <mergeCell ref="E8:F8"/>
    <mergeCell ref="G8:G9"/>
    <mergeCell ref="E9:F9"/>
    <mergeCell ref="G2:G4"/>
    <mergeCell ref="E4:F4"/>
    <mergeCell ref="A6:F6"/>
    <mergeCell ref="E7:F7"/>
    <mergeCell ref="E15:F15"/>
    <mergeCell ref="E16:F16"/>
    <mergeCell ref="E17:F17"/>
    <mergeCell ref="E18:F18"/>
    <mergeCell ref="E19:F19"/>
    <mergeCell ref="E20:F20"/>
    <mergeCell ref="E21:F21"/>
    <mergeCell ref="A2:E2"/>
    <mergeCell ref="A1:F1"/>
  </mergeCells>
  <phoneticPr fontId="4"/>
  <dataValidations count="3">
    <dataValidation allowBlank="1" showInputMessage="1" showErrorMessage="1" prompt="表紙シートの病院名を反映" sqref="E4:F4"/>
    <dataValidation allowBlank="1" showErrorMessage="1" sqref="G12:G13 G8:G9"/>
    <dataValidation type="list" allowBlank="1" showInputMessage="1" showErrorMessage="1" prompt="表紙に反映されます" sqref="F2">
      <formula1>"あり,なし"</formula1>
    </dataValidation>
  </dataValidations>
  <printOptions horizontalCentered="1"/>
  <pageMargins left="0.39370078740157483" right="0.39370078740157483" top="0.59055118110236227" bottom="0.59055118110236227" header="0.35433070866141736" footer="0.27559055118110237"/>
  <pageSetup paperSize="9" scale="44" orientation="portrait" r:id="rId1"/>
  <headerFooter>
    <oddHeader>&amp;Rver.2.0</oddHead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showGridLines="0" view="pageBreakPreview" topLeftCell="A64" zoomScale="60" zoomScaleNormal="100" workbookViewId="0">
      <selection activeCell="C13" sqref="C13"/>
    </sheetView>
  </sheetViews>
  <sheetFormatPr defaultColWidth="8.875" defaultRowHeight="13.5" x14ac:dyDescent="0.15"/>
  <cols>
    <col min="1" max="1" width="47.875" customWidth="1"/>
    <col min="2" max="5" width="18.25" customWidth="1"/>
    <col min="6" max="9" width="2.375" customWidth="1"/>
    <col min="10" max="10" width="15.75" customWidth="1"/>
    <col min="11" max="11" width="14.875" customWidth="1"/>
    <col min="12" max="12" width="15" customWidth="1"/>
    <col min="13" max="13" width="2.25" customWidth="1"/>
    <col min="14" max="14" width="80.625" customWidth="1"/>
  </cols>
  <sheetData>
    <row r="1" spans="1:14" s="3" customFormat="1" ht="20.100000000000001" customHeight="1" thickBot="1" x14ac:dyDescent="0.2">
      <c r="A1" s="1328" t="s">
        <v>506</v>
      </c>
      <c r="B1" s="1328"/>
      <c r="C1" s="1328"/>
      <c r="D1" s="1328"/>
      <c r="E1" s="1328"/>
      <c r="F1" s="1328"/>
      <c r="G1" s="1328"/>
      <c r="H1" s="1328"/>
      <c r="I1" s="1328"/>
      <c r="J1" s="1328"/>
      <c r="K1" s="1328"/>
    </row>
    <row r="2" spans="1:14" s="3" customFormat="1" ht="24.95" customHeight="1" thickTop="1" thickBot="1" x14ac:dyDescent="0.2">
      <c r="A2" s="1013"/>
      <c r="B2" s="1314" t="s">
        <v>240</v>
      </c>
      <c r="C2" s="1314"/>
      <c r="D2" s="1314"/>
      <c r="E2" s="1314"/>
      <c r="F2" s="1314"/>
      <c r="G2" s="1314"/>
      <c r="H2" s="1314"/>
      <c r="I2" s="1314"/>
      <c r="J2" s="1329"/>
      <c r="K2" s="246"/>
      <c r="L2" s="1330" t="s">
        <v>1111</v>
      </c>
    </row>
    <row r="3" spans="1:14" s="3" customFormat="1" ht="5.0999999999999996" customHeight="1" thickTop="1" x14ac:dyDescent="0.15">
      <c r="A3" s="221"/>
      <c r="B3" s="221"/>
      <c r="C3" s="221"/>
      <c r="D3" s="221"/>
      <c r="E3" s="221"/>
      <c r="F3" s="221"/>
      <c r="G3" s="221"/>
      <c r="H3" s="221"/>
      <c r="I3" s="221"/>
      <c r="J3" s="221"/>
      <c r="K3" s="221"/>
      <c r="L3" s="1330"/>
    </row>
    <row r="4" spans="1:14" s="3" customFormat="1" ht="20.100000000000001" customHeight="1" x14ac:dyDescent="0.15">
      <c r="A4" s="221"/>
      <c r="B4" s="221"/>
      <c r="C4" s="221"/>
      <c r="D4" s="221"/>
      <c r="E4" s="221"/>
      <c r="F4" s="226" t="s">
        <v>119</v>
      </c>
      <c r="G4" s="1331">
        <f>表紙!E2</f>
        <v>0</v>
      </c>
      <c r="H4" s="1332"/>
      <c r="I4" s="1332"/>
      <c r="J4" s="1332"/>
      <c r="K4" s="1333"/>
      <c r="L4" s="1330"/>
    </row>
    <row r="5" spans="1:14" s="3" customFormat="1" ht="19.5" customHeight="1" x14ac:dyDescent="0.15">
      <c r="A5" s="221"/>
      <c r="B5" s="227"/>
      <c r="C5" s="227"/>
      <c r="D5" s="227"/>
      <c r="E5" s="227"/>
      <c r="F5" s="224" t="s">
        <v>847</v>
      </c>
      <c r="G5" s="965" t="s">
        <v>1156</v>
      </c>
      <c r="J5" s="965"/>
      <c r="K5" s="965"/>
      <c r="L5" s="1330"/>
      <c r="N5" s="916" t="s">
        <v>239</v>
      </c>
    </row>
    <row r="6" spans="1:14" s="125" customFormat="1" ht="28.9" customHeight="1" x14ac:dyDescent="0.15">
      <c r="A6" s="966" t="s">
        <v>965</v>
      </c>
      <c r="B6" s="967"/>
      <c r="C6" s="967"/>
      <c r="D6" s="967"/>
      <c r="E6" s="967"/>
      <c r="F6" s="967"/>
      <c r="G6" s="967"/>
      <c r="H6" s="967"/>
      <c r="I6" s="967"/>
      <c r="J6" s="967"/>
      <c r="K6" s="967"/>
      <c r="L6" s="1330"/>
      <c r="N6" s="917"/>
    </row>
    <row r="7" spans="1:14" s="73" customFormat="1" ht="20.100000000000001" customHeight="1" x14ac:dyDescent="0.15">
      <c r="A7" s="444" t="s">
        <v>966</v>
      </c>
      <c r="B7" s="444"/>
      <c r="C7" s="444"/>
      <c r="D7" s="444"/>
      <c r="E7" s="444"/>
      <c r="F7" s="444"/>
      <c r="G7" s="444"/>
      <c r="H7" s="444"/>
      <c r="I7" s="444"/>
      <c r="J7" s="444"/>
      <c r="K7" s="444"/>
      <c r="N7" s="169"/>
    </row>
    <row r="8" spans="1:14" s="73" customFormat="1" ht="22.5" customHeight="1" x14ac:dyDescent="0.15">
      <c r="A8" s="1323" t="s">
        <v>480</v>
      </c>
      <c r="B8" s="1334" t="s">
        <v>479</v>
      </c>
      <c r="C8" s="1335"/>
      <c r="D8" s="1335"/>
      <c r="E8" s="1336"/>
      <c r="J8" s="711"/>
      <c r="N8" s="968"/>
    </row>
    <row r="9" spans="1:14" s="73" customFormat="1" ht="22.5" customHeight="1" thickBot="1" x14ac:dyDescent="0.2">
      <c r="A9" s="1324"/>
      <c r="B9" s="1014" t="s">
        <v>476</v>
      </c>
      <c r="C9" s="1014" t="s">
        <v>477</v>
      </c>
      <c r="D9" s="1014" t="s">
        <v>478</v>
      </c>
      <c r="E9" s="990" t="s">
        <v>967</v>
      </c>
      <c r="I9" s="172"/>
      <c r="K9" s="172"/>
      <c r="N9" s="969"/>
    </row>
    <row r="10" spans="1:14" s="73" customFormat="1" ht="42" customHeight="1" thickBot="1" x14ac:dyDescent="0.2">
      <c r="A10" s="961" t="s">
        <v>121</v>
      </c>
      <c r="B10" s="962"/>
      <c r="C10" s="962"/>
      <c r="D10" s="962"/>
      <c r="E10" s="991"/>
      <c r="I10" s="172"/>
      <c r="K10" s="172"/>
      <c r="N10" s="969"/>
    </row>
    <row r="11" spans="1:14" s="73" customFormat="1" ht="42" customHeight="1" thickBot="1" x14ac:dyDescent="0.2">
      <c r="A11" s="960" t="s">
        <v>468</v>
      </c>
      <c r="B11" s="962"/>
      <c r="C11" s="962"/>
      <c r="D11" s="962"/>
      <c r="E11" s="991"/>
      <c r="J11" s="711"/>
      <c r="N11" s="969"/>
    </row>
    <row r="12" spans="1:14" s="73" customFormat="1" ht="42" customHeight="1" thickBot="1" x14ac:dyDescent="0.2">
      <c r="A12" s="970" t="s">
        <v>469</v>
      </c>
      <c r="B12" s="962"/>
      <c r="C12" s="962"/>
      <c r="D12" s="962"/>
      <c r="E12" s="991"/>
      <c r="I12" s="172"/>
      <c r="K12" s="172"/>
      <c r="N12" s="969"/>
    </row>
    <row r="13" spans="1:14" s="73" customFormat="1" ht="42" customHeight="1" thickBot="1" x14ac:dyDescent="0.2">
      <c r="A13" s="970" t="s">
        <v>166</v>
      </c>
      <c r="B13" s="962"/>
      <c r="C13" s="962"/>
      <c r="D13" s="962"/>
      <c r="E13" s="991"/>
      <c r="I13" s="172"/>
      <c r="K13" s="172"/>
      <c r="N13" s="969"/>
    </row>
    <row r="14" spans="1:14" s="73" customFormat="1" ht="42" customHeight="1" thickBot="1" x14ac:dyDescent="0.2">
      <c r="A14" s="970" t="s">
        <v>470</v>
      </c>
      <c r="B14" s="962"/>
      <c r="C14" s="962"/>
      <c r="D14" s="962"/>
      <c r="E14" s="991"/>
      <c r="I14" s="172"/>
      <c r="K14" s="172"/>
      <c r="N14" s="969"/>
    </row>
    <row r="15" spans="1:14" s="73" customFormat="1" ht="22.5" customHeight="1" x14ac:dyDescent="0.15">
      <c r="A15" s="1323" t="s">
        <v>968</v>
      </c>
      <c r="B15" s="1325" t="s">
        <v>479</v>
      </c>
      <c r="C15" s="1326"/>
      <c r="D15" s="1326"/>
      <c r="E15" s="1327"/>
      <c r="I15" s="172"/>
      <c r="K15" s="172"/>
      <c r="N15" s="969"/>
    </row>
    <row r="16" spans="1:14" s="73" customFormat="1" ht="22.5" customHeight="1" thickBot="1" x14ac:dyDescent="0.2">
      <c r="A16" s="1324"/>
      <c r="B16" s="1014" t="s">
        <v>476</v>
      </c>
      <c r="C16" s="1014" t="s">
        <v>477</v>
      </c>
      <c r="D16" s="1014" t="s">
        <v>478</v>
      </c>
      <c r="E16" s="1014" t="s">
        <v>967</v>
      </c>
      <c r="I16" s="172"/>
      <c r="K16" s="172"/>
      <c r="N16" s="969"/>
    </row>
    <row r="17" spans="1:14" s="73" customFormat="1" ht="42" customHeight="1" thickBot="1" x14ac:dyDescent="0.2">
      <c r="A17" s="970" t="s">
        <v>969</v>
      </c>
      <c r="B17" s="962"/>
      <c r="C17" s="962"/>
      <c r="D17" s="962"/>
      <c r="E17" s="962"/>
      <c r="I17" s="172"/>
      <c r="K17" s="172"/>
      <c r="N17" s="969"/>
    </row>
    <row r="18" spans="1:14" s="73" customFormat="1" ht="42" customHeight="1" thickBot="1" x14ac:dyDescent="0.2">
      <c r="A18" s="970" t="s">
        <v>970</v>
      </c>
      <c r="B18" s="962"/>
      <c r="C18" s="962"/>
      <c r="D18" s="962"/>
      <c r="E18" s="962"/>
      <c r="I18" s="172"/>
      <c r="K18" s="172"/>
      <c r="N18" s="969"/>
    </row>
    <row r="19" spans="1:14" s="73" customFormat="1" ht="42" customHeight="1" thickBot="1" x14ac:dyDescent="0.2">
      <c r="A19" s="992" t="s">
        <v>971</v>
      </c>
      <c r="B19" s="962"/>
      <c r="C19" s="962"/>
      <c r="D19" s="962"/>
      <c r="E19" s="962"/>
      <c r="I19" s="172"/>
      <c r="K19" s="172"/>
      <c r="N19" s="969"/>
    </row>
    <row r="20" spans="1:14" s="73" customFormat="1" ht="42" customHeight="1" thickBot="1" x14ac:dyDescent="0.2">
      <c r="A20" s="992" t="s">
        <v>972</v>
      </c>
      <c r="B20" s="962"/>
      <c r="C20" s="962"/>
      <c r="D20" s="962"/>
      <c r="E20" s="962"/>
      <c r="I20" s="172"/>
      <c r="K20" s="172"/>
      <c r="N20" s="969"/>
    </row>
    <row r="21" spans="1:14" s="73" customFormat="1" ht="42" customHeight="1" thickBot="1" x14ac:dyDescent="0.2">
      <c r="A21" s="970" t="s">
        <v>973</v>
      </c>
      <c r="B21" s="962"/>
      <c r="C21" s="962"/>
      <c r="D21" s="962"/>
      <c r="E21" s="962"/>
      <c r="I21" s="172"/>
      <c r="K21" s="172"/>
      <c r="N21" s="969"/>
    </row>
    <row r="22" spans="1:14" s="73" customFormat="1" ht="42" customHeight="1" thickBot="1" x14ac:dyDescent="0.2">
      <c r="A22" s="970" t="s">
        <v>974</v>
      </c>
      <c r="B22" s="962"/>
      <c r="C22" s="962"/>
      <c r="D22" s="962"/>
      <c r="E22" s="962"/>
      <c r="I22" s="172"/>
      <c r="K22" s="172"/>
      <c r="N22" s="969"/>
    </row>
    <row r="23" spans="1:14" s="73" customFormat="1" ht="42" customHeight="1" thickBot="1" x14ac:dyDescent="0.2">
      <c r="A23" s="992" t="s">
        <v>975</v>
      </c>
      <c r="B23" s="962"/>
      <c r="C23" s="962"/>
      <c r="D23" s="962"/>
      <c r="E23" s="962"/>
      <c r="I23" s="172"/>
      <c r="K23" s="172"/>
      <c r="N23" s="969"/>
    </row>
    <row r="24" spans="1:14" s="73" customFormat="1" ht="42" customHeight="1" thickBot="1" x14ac:dyDescent="0.2">
      <c r="A24" s="992" t="s">
        <v>976</v>
      </c>
      <c r="B24" s="962"/>
      <c r="C24" s="962"/>
      <c r="D24" s="962"/>
      <c r="E24" s="962"/>
      <c r="I24" s="172"/>
      <c r="K24" s="172"/>
      <c r="N24" s="969"/>
    </row>
    <row r="25" spans="1:14" s="73" customFormat="1" ht="42" customHeight="1" thickBot="1" x14ac:dyDescent="0.2">
      <c r="A25" s="992" t="s">
        <v>977</v>
      </c>
      <c r="B25" s="962"/>
      <c r="C25" s="962"/>
      <c r="D25" s="962"/>
      <c r="E25" s="962"/>
      <c r="I25" s="172"/>
      <c r="K25" s="172"/>
      <c r="N25" s="969"/>
    </row>
    <row r="26" spans="1:14" s="73" customFormat="1" ht="42" customHeight="1" thickBot="1" x14ac:dyDescent="0.2">
      <c r="A26" s="992" t="s">
        <v>978</v>
      </c>
      <c r="B26" s="962"/>
      <c r="C26" s="962"/>
      <c r="D26" s="962"/>
      <c r="E26" s="962"/>
      <c r="I26" s="172"/>
      <c r="K26" s="172"/>
      <c r="N26" s="969"/>
    </row>
    <row r="27" spans="1:14" s="73" customFormat="1" ht="42" customHeight="1" thickBot="1" x14ac:dyDescent="0.2">
      <c r="A27" s="992" t="s">
        <v>979</v>
      </c>
      <c r="B27" s="962"/>
      <c r="C27" s="962"/>
      <c r="D27" s="962"/>
      <c r="E27" s="962"/>
      <c r="I27" s="172"/>
      <c r="K27" s="172"/>
      <c r="N27" s="969"/>
    </row>
    <row r="28" spans="1:14" s="73" customFormat="1" ht="42" customHeight="1" thickBot="1" x14ac:dyDescent="0.2">
      <c r="A28" s="992" t="s">
        <v>980</v>
      </c>
      <c r="B28" s="962"/>
      <c r="C28" s="962"/>
      <c r="D28" s="962"/>
      <c r="E28" s="962"/>
      <c r="I28" s="172"/>
      <c r="K28" s="172"/>
      <c r="N28" s="969"/>
    </row>
    <row r="29" spans="1:14" s="73" customFormat="1" ht="42" customHeight="1" thickBot="1" x14ac:dyDescent="0.2">
      <c r="A29" s="992" t="s">
        <v>981</v>
      </c>
      <c r="B29" s="962"/>
      <c r="C29" s="962"/>
      <c r="D29" s="962"/>
      <c r="E29" s="962"/>
      <c r="I29" s="172"/>
      <c r="K29" s="172"/>
      <c r="N29" s="969"/>
    </row>
    <row r="30" spans="1:14" s="73" customFormat="1" ht="42" customHeight="1" thickBot="1" x14ac:dyDescent="0.2">
      <c r="A30" s="992" t="s">
        <v>982</v>
      </c>
      <c r="B30" s="962"/>
      <c r="C30" s="962"/>
      <c r="D30" s="962"/>
      <c r="E30" s="962"/>
      <c r="I30" s="172"/>
      <c r="K30" s="172"/>
      <c r="N30" s="969"/>
    </row>
    <row r="31" spans="1:14" s="73" customFormat="1" ht="42" customHeight="1" thickBot="1" x14ac:dyDescent="0.2">
      <c r="A31" s="992" t="s">
        <v>983</v>
      </c>
      <c r="B31" s="962"/>
      <c r="C31" s="962"/>
      <c r="D31" s="962"/>
      <c r="E31" s="962"/>
      <c r="I31" s="172"/>
      <c r="K31" s="172"/>
      <c r="N31" s="969"/>
    </row>
    <row r="32" spans="1:14" s="73" customFormat="1" ht="42" customHeight="1" thickBot="1" x14ac:dyDescent="0.2">
      <c r="A32" s="992" t="s">
        <v>984</v>
      </c>
      <c r="B32" s="962"/>
      <c r="C32" s="962"/>
      <c r="D32" s="962"/>
      <c r="E32" s="962"/>
      <c r="I32" s="172"/>
      <c r="K32" s="172"/>
      <c r="N32" s="969"/>
    </row>
    <row r="33" spans="1:14" s="73" customFormat="1" ht="42" customHeight="1" thickBot="1" x14ac:dyDescent="0.2">
      <c r="A33" s="992" t="s">
        <v>985</v>
      </c>
      <c r="B33" s="962"/>
      <c r="C33" s="962"/>
      <c r="D33" s="962"/>
      <c r="E33" s="962"/>
      <c r="I33" s="172"/>
      <c r="K33" s="172"/>
      <c r="N33" s="969"/>
    </row>
    <row r="34" spans="1:14" s="73" customFormat="1" ht="42" customHeight="1" thickBot="1" x14ac:dyDescent="0.2">
      <c r="A34" s="992" t="s">
        <v>986</v>
      </c>
      <c r="B34" s="962"/>
      <c r="C34" s="962"/>
      <c r="D34" s="962"/>
      <c r="E34" s="962"/>
      <c r="I34" s="172"/>
      <c r="K34" s="172"/>
      <c r="N34" s="969"/>
    </row>
    <row r="35" spans="1:14" s="73" customFormat="1" ht="42" customHeight="1" thickBot="1" x14ac:dyDescent="0.2">
      <c r="A35" s="992" t="s">
        <v>987</v>
      </c>
      <c r="B35" s="962"/>
      <c r="C35" s="962"/>
      <c r="D35" s="962"/>
      <c r="E35" s="962"/>
      <c r="I35" s="172"/>
      <c r="K35" s="172"/>
      <c r="N35" s="969"/>
    </row>
    <row r="36" spans="1:14" s="73" customFormat="1" ht="42" customHeight="1" thickBot="1" x14ac:dyDescent="0.2">
      <c r="A36" s="992" t="s">
        <v>988</v>
      </c>
      <c r="B36" s="962"/>
      <c r="C36" s="962"/>
      <c r="D36" s="962"/>
      <c r="E36" s="962"/>
      <c r="I36" s="172"/>
      <c r="K36" s="172"/>
      <c r="N36" s="969"/>
    </row>
    <row r="37" spans="1:14" s="73" customFormat="1" ht="42" customHeight="1" thickBot="1" x14ac:dyDescent="0.2">
      <c r="A37" s="992" t="s">
        <v>989</v>
      </c>
      <c r="B37" s="962"/>
      <c r="C37" s="962"/>
      <c r="D37" s="962"/>
      <c r="E37" s="962"/>
      <c r="I37" s="172"/>
      <c r="K37" s="172"/>
      <c r="N37" s="969"/>
    </row>
    <row r="38" spans="1:14" s="73" customFormat="1" ht="42" customHeight="1" thickBot="1" x14ac:dyDescent="0.2">
      <c r="A38" s="992" t="s">
        <v>990</v>
      </c>
      <c r="B38" s="962"/>
      <c r="C38" s="962"/>
      <c r="D38" s="962"/>
      <c r="E38" s="962"/>
      <c r="I38" s="172"/>
      <c r="K38" s="172"/>
      <c r="N38" s="969"/>
    </row>
    <row r="39" spans="1:14" s="73" customFormat="1" ht="42" customHeight="1" thickBot="1" x14ac:dyDescent="0.2">
      <c r="A39" s="992" t="s">
        <v>991</v>
      </c>
      <c r="B39" s="962"/>
      <c r="C39" s="962"/>
      <c r="D39" s="962"/>
      <c r="E39" s="962"/>
      <c r="I39" s="172"/>
      <c r="K39" s="172"/>
      <c r="N39" s="969"/>
    </row>
    <row r="40" spans="1:14" s="73" customFormat="1" ht="42" customHeight="1" thickBot="1" x14ac:dyDescent="0.2">
      <c r="A40" s="992" t="s">
        <v>992</v>
      </c>
      <c r="B40" s="962"/>
      <c r="C40" s="962"/>
      <c r="D40" s="962"/>
      <c r="E40" s="962"/>
      <c r="I40" s="172"/>
      <c r="K40" s="172"/>
      <c r="N40" s="969"/>
    </row>
    <row r="41" spans="1:14" s="73" customFormat="1" ht="42" customHeight="1" thickBot="1" x14ac:dyDescent="0.2">
      <c r="A41" s="992" t="s">
        <v>993</v>
      </c>
      <c r="B41" s="962"/>
      <c r="C41" s="962"/>
      <c r="D41" s="962"/>
      <c r="E41" s="962"/>
      <c r="I41" s="172"/>
      <c r="K41" s="172"/>
      <c r="N41" s="969"/>
    </row>
    <row r="42" spans="1:14" s="73" customFormat="1" ht="42" customHeight="1" thickBot="1" x14ac:dyDescent="0.2">
      <c r="A42" s="992" t="s">
        <v>994</v>
      </c>
      <c r="B42" s="962"/>
      <c r="C42" s="962"/>
      <c r="D42" s="962"/>
      <c r="E42" s="962"/>
      <c r="I42" s="172"/>
      <c r="K42" s="172"/>
      <c r="N42" s="969"/>
    </row>
    <row r="43" spans="1:14" s="73" customFormat="1" ht="42" customHeight="1" thickBot="1" x14ac:dyDescent="0.2">
      <c r="A43" s="992" t="s">
        <v>995</v>
      </c>
      <c r="B43" s="962"/>
      <c r="C43" s="962"/>
      <c r="D43" s="962"/>
      <c r="E43" s="962"/>
      <c r="I43" s="172"/>
      <c r="K43" s="172"/>
      <c r="N43" s="969"/>
    </row>
    <row r="44" spans="1:14" s="73" customFormat="1" ht="42" customHeight="1" thickBot="1" x14ac:dyDescent="0.2">
      <c r="A44" s="992" t="s">
        <v>996</v>
      </c>
      <c r="B44" s="962"/>
      <c r="C44" s="962"/>
      <c r="D44" s="962"/>
      <c r="E44" s="962"/>
      <c r="I44" s="172"/>
      <c r="K44" s="172"/>
      <c r="N44" s="969"/>
    </row>
    <row r="45" spans="1:14" s="73" customFormat="1" ht="42" customHeight="1" thickBot="1" x14ac:dyDescent="0.2">
      <c r="A45" s="992" t="s">
        <v>997</v>
      </c>
      <c r="B45" s="962"/>
      <c r="C45" s="962"/>
      <c r="D45" s="962"/>
      <c r="E45" s="962"/>
      <c r="I45" s="172"/>
      <c r="K45" s="172"/>
      <c r="N45" s="969"/>
    </row>
    <row r="46" spans="1:14" s="73" customFormat="1" ht="42" customHeight="1" thickBot="1" x14ac:dyDescent="0.2">
      <c r="A46" s="992" t="s">
        <v>998</v>
      </c>
      <c r="B46" s="962"/>
      <c r="C46" s="962"/>
      <c r="D46" s="962"/>
      <c r="E46" s="962"/>
      <c r="I46" s="172"/>
      <c r="K46" s="172"/>
      <c r="N46" s="969"/>
    </row>
    <row r="47" spans="1:14" s="73" customFormat="1" ht="42" customHeight="1" thickBot="1" x14ac:dyDescent="0.2">
      <c r="A47" s="992" t="s">
        <v>999</v>
      </c>
      <c r="B47" s="962"/>
      <c r="C47" s="962"/>
      <c r="D47" s="962"/>
      <c r="E47" s="962"/>
      <c r="I47" s="172"/>
      <c r="K47" s="172"/>
      <c r="N47" s="969"/>
    </row>
    <row r="48" spans="1:14" s="73" customFormat="1" ht="42" customHeight="1" thickBot="1" x14ac:dyDescent="0.2">
      <c r="A48" s="992" t="s">
        <v>1000</v>
      </c>
      <c r="B48" s="962"/>
      <c r="C48" s="962"/>
      <c r="D48" s="962"/>
      <c r="E48" s="962"/>
      <c r="I48" s="172"/>
      <c r="K48" s="172"/>
      <c r="N48" s="969"/>
    </row>
    <row r="49" spans="1:14" s="73" customFormat="1" ht="42" customHeight="1" thickBot="1" x14ac:dyDescent="0.2">
      <c r="A49" s="992" t="s">
        <v>1001</v>
      </c>
      <c r="B49" s="962"/>
      <c r="C49" s="962"/>
      <c r="D49" s="962"/>
      <c r="E49" s="962"/>
      <c r="I49" s="172"/>
      <c r="K49" s="172"/>
      <c r="N49" s="969"/>
    </row>
    <row r="50" spans="1:14" s="73" customFormat="1" ht="42" customHeight="1" thickBot="1" x14ac:dyDescent="0.2">
      <c r="A50" s="992" t="s">
        <v>1002</v>
      </c>
      <c r="B50" s="962"/>
      <c r="C50" s="962"/>
      <c r="D50" s="962"/>
      <c r="E50" s="962"/>
      <c r="I50" s="172"/>
      <c r="K50" s="172"/>
      <c r="N50" s="969"/>
    </row>
    <row r="51" spans="1:14" s="73" customFormat="1" ht="42" customHeight="1" thickBot="1" x14ac:dyDescent="0.2">
      <c r="A51" s="992" t="s">
        <v>1003</v>
      </c>
      <c r="B51" s="962"/>
      <c r="C51" s="962"/>
      <c r="D51" s="962"/>
      <c r="E51" s="962"/>
      <c r="I51" s="172"/>
      <c r="K51" s="172"/>
      <c r="N51" s="969"/>
    </row>
    <row r="52" spans="1:14" s="73" customFormat="1" ht="42" customHeight="1" thickBot="1" x14ac:dyDescent="0.2">
      <c r="A52" s="992" t="s">
        <v>1004</v>
      </c>
      <c r="B52" s="962"/>
      <c r="C52" s="962"/>
      <c r="D52" s="962"/>
      <c r="E52" s="962"/>
      <c r="I52" s="172"/>
      <c r="K52" s="172"/>
      <c r="N52" s="969"/>
    </row>
    <row r="53" spans="1:14" s="73" customFormat="1" ht="42" customHeight="1" thickBot="1" x14ac:dyDescent="0.2">
      <c r="A53" s="992" t="s">
        <v>1005</v>
      </c>
      <c r="B53" s="962"/>
      <c r="C53" s="962"/>
      <c r="D53" s="962"/>
      <c r="E53" s="962"/>
      <c r="I53" s="172"/>
      <c r="K53" s="172"/>
      <c r="N53" s="969"/>
    </row>
    <row r="54" spans="1:14" s="73" customFormat="1" ht="42" customHeight="1" thickBot="1" x14ac:dyDescent="0.2">
      <c r="A54" s="992" t="s">
        <v>1006</v>
      </c>
      <c r="B54" s="962"/>
      <c r="C54" s="962"/>
      <c r="D54" s="962"/>
      <c r="E54" s="962"/>
      <c r="I54" s="172"/>
      <c r="K54" s="172"/>
      <c r="N54" s="969"/>
    </row>
    <row r="55" spans="1:14" s="73" customFormat="1" ht="42" customHeight="1" thickBot="1" x14ac:dyDescent="0.2">
      <c r="A55" s="992" t="s">
        <v>1007</v>
      </c>
      <c r="B55" s="962"/>
      <c r="C55" s="962"/>
      <c r="D55" s="962"/>
      <c r="E55" s="962"/>
      <c r="I55" s="172"/>
      <c r="K55" s="172"/>
      <c r="N55" s="969"/>
    </row>
    <row r="56" spans="1:14" s="73" customFormat="1" ht="42" customHeight="1" thickBot="1" x14ac:dyDescent="0.2">
      <c r="A56" s="992" t="s">
        <v>1008</v>
      </c>
      <c r="B56" s="962"/>
      <c r="C56" s="962"/>
      <c r="D56" s="962"/>
      <c r="E56" s="962"/>
      <c r="I56" s="172"/>
      <c r="K56" s="172"/>
      <c r="N56" s="969"/>
    </row>
    <row r="57" spans="1:14" s="73" customFormat="1" ht="42" customHeight="1" thickBot="1" x14ac:dyDescent="0.2">
      <c r="A57" s="970" t="s">
        <v>1009</v>
      </c>
      <c r="B57" s="962"/>
      <c r="C57" s="962"/>
      <c r="D57" s="962"/>
      <c r="E57" s="962"/>
      <c r="I57" s="172"/>
      <c r="K57" s="172"/>
      <c r="N57" s="969"/>
    </row>
    <row r="58" spans="1:14" s="73" customFormat="1" ht="42" customHeight="1" thickBot="1" x14ac:dyDescent="0.2">
      <c r="A58" s="970" t="s">
        <v>1010</v>
      </c>
      <c r="B58" s="962"/>
      <c r="C58" s="962"/>
      <c r="D58" s="962"/>
      <c r="E58" s="962"/>
      <c r="I58" s="172"/>
      <c r="K58" s="172"/>
      <c r="N58" s="969"/>
    </row>
    <row r="59" spans="1:14" s="73" customFormat="1" ht="22.5" customHeight="1" x14ac:dyDescent="0.15">
      <c r="A59" s="1323" t="s">
        <v>1011</v>
      </c>
      <c r="B59" s="1325" t="s">
        <v>479</v>
      </c>
      <c r="C59" s="1326"/>
      <c r="D59" s="1326"/>
      <c r="E59" s="1327"/>
      <c r="I59" s="172"/>
      <c r="K59" s="172"/>
      <c r="N59" s="969"/>
    </row>
    <row r="60" spans="1:14" s="73" customFormat="1" ht="22.5" customHeight="1" thickBot="1" x14ac:dyDescent="0.2">
      <c r="A60" s="1324"/>
      <c r="B60" s="1014" t="s">
        <v>476</v>
      </c>
      <c r="C60" s="1014" t="s">
        <v>477</v>
      </c>
      <c r="D60" s="1014" t="s">
        <v>478</v>
      </c>
      <c r="E60" s="1014" t="s">
        <v>967</v>
      </c>
      <c r="I60" s="172"/>
      <c r="K60" s="172"/>
      <c r="N60" s="969"/>
    </row>
    <row r="61" spans="1:14" s="73" customFormat="1" ht="42" customHeight="1" thickBot="1" x14ac:dyDescent="0.2">
      <c r="A61" s="970" t="s">
        <v>1012</v>
      </c>
      <c r="B61" s="962"/>
      <c r="C61" s="962"/>
      <c r="D61" s="962"/>
      <c r="E61" s="962"/>
      <c r="I61" s="172"/>
      <c r="K61" s="172"/>
      <c r="N61" s="969"/>
    </row>
    <row r="62" spans="1:14" s="73" customFormat="1" ht="42" customHeight="1" thickBot="1" x14ac:dyDescent="0.2">
      <c r="A62" s="970" t="s">
        <v>1013</v>
      </c>
      <c r="B62" s="962"/>
      <c r="C62" s="962"/>
      <c r="D62" s="962"/>
      <c r="E62" s="962"/>
      <c r="I62" s="172"/>
      <c r="K62" s="172"/>
      <c r="N62" s="969"/>
    </row>
    <row r="63" spans="1:14" s="73" customFormat="1" ht="42" customHeight="1" thickBot="1" x14ac:dyDescent="0.2">
      <c r="A63" s="970" t="s">
        <v>1014</v>
      </c>
      <c r="B63" s="962"/>
      <c r="C63" s="962"/>
      <c r="D63" s="962"/>
      <c r="E63" s="962"/>
      <c r="I63" s="172"/>
      <c r="K63" s="172"/>
      <c r="N63" s="969"/>
    </row>
    <row r="64" spans="1:14" s="73" customFormat="1" ht="42" customHeight="1" thickBot="1" x14ac:dyDescent="0.2">
      <c r="A64" s="970" t="s">
        <v>1015</v>
      </c>
      <c r="B64" s="962"/>
      <c r="C64" s="962"/>
      <c r="D64" s="962"/>
      <c r="E64" s="962"/>
      <c r="I64" s="172"/>
      <c r="K64" s="172"/>
      <c r="N64" s="971"/>
    </row>
    <row r="65" spans="1:14" s="73" customFormat="1" ht="42" customHeight="1" thickBot="1" x14ac:dyDescent="0.2">
      <c r="A65" s="970" t="s">
        <v>1016</v>
      </c>
      <c r="B65" s="962"/>
      <c r="C65" s="962"/>
      <c r="D65" s="962"/>
      <c r="E65" s="962"/>
      <c r="I65" s="172"/>
      <c r="K65" s="172"/>
      <c r="N65" s="969"/>
    </row>
    <row r="66" spans="1:14" x14ac:dyDescent="0.15">
      <c r="N66" s="969"/>
    </row>
  </sheetData>
  <mergeCells count="10">
    <mergeCell ref="A59:A60"/>
    <mergeCell ref="B59:E59"/>
    <mergeCell ref="A1:K1"/>
    <mergeCell ref="B2:J2"/>
    <mergeCell ref="L2:L6"/>
    <mergeCell ref="G4:K4"/>
    <mergeCell ref="A8:A9"/>
    <mergeCell ref="B8:E8"/>
    <mergeCell ref="A15:A16"/>
    <mergeCell ref="B15:E15"/>
  </mergeCells>
  <phoneticPr fontId="4"/>
  <dataValidations count="3">
    <dataValidation type="list" allowBlank="1" showInputMessage="1" showErrorMessage="1" prompt="表紙①に反映されます" sqref="K2">
      <formula1>"あり,なし"</formula1>
    </dataValidation>
    <dataValidation allowBlank="1" showInputMessage="1" showErrorMessage="1" prompt="表紙シートの病院名を反映" sqref="G4"/>
    <dataValidation type="list" allowBlank="1" showInputMessage="1" showErrorMessage="1" sqref="B10:E14 B17:E58 B61:E65">
      <formula1>"◎,○,×"</formula1>
    </dataValidation>
  </dataValidations>
  <pageMargins left="0.7" right="0.7" top="0.75" bottom="0.75" header="0.3" footer="0.3"/>
  <pageSetup paperSize="9" scale="4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topLeftCell="A4" zoomScaleNormal="100" zoomScaleSheetLayoutView="100" zoomScalePageLayoutView="80" workbookViewId="0">
      <selection activeCell="F26" sqref="F26"/>
    </sheetView>
  </sheetViews>
  <sheetFormatPr defaultColWidth="9" defaultRowHeight="12" x14ac:dyDescent="0.15"/>
  <cols>
    <col min="1" max="1" width="4.125" style="73" customWidth="1"/>
    <col min="2" max="2" width="21.125" style="73" customWidth="1"/>
    <col min="3" max="3" width="10.625" style="73" customWidth="1"/>
    <col min="4" max="4" width="5.625" style="73" customWidth="1"/>
    <col min="5" max="5" width="15.5" style="73" customWidth="1"/>
    <col min="6" max="14" width="2.625" style="73" customWidth="1"/>
    <col min="15" max="15" width="1.625" style="73" customWidth="1"/>
    <col min="16" max="23" width="2.625" style="73" customWidth="1"/>
    <col min="24" max="24" width="10.5" style="73" customWidth="1"/>
    <col min="25" max="25" width="15" style="73" customWidth="1"/>
    <col min="26" max="26" width="2.25" style="73" customWidth="1"/>
    <col min="27" max="27" width="80.625" style="73" customWidth="1"/>
    <col min="28" max="16384" width="9" style="73"/>
  </cols>
  <sheetData>
    <row r="1" spans="1:27" ht="15.95" customHeight="1" thickBot="1" x14ac:dyDescent="0.2">
      <c r="A1" s="1313" t="s">
        <v>129</v>
      </c>
      <c r="B1" s="1313"/>
      <c r="C1" s="1313"/>
      <c r="D1" s="1313"/>
      <c r="E1" s="1313"/>
      <c r="F1" s="1313"/>
      <c r="G1" s="1313"/>
      <c r="H1" s="1313"/>
      <c r="I1" s="1313"/>
      <c r="J1" s="1313"/>
      <c r="K1" s="1313"/>
      <c r="L1" s="1313"/>
      <c r="M1" s="1313"/>
      <c r="N1" s="1313"/>
      <c r="O1" s="1313"/>
      <c r="P1" s="1313"/>
      <c r="Q1" s="1313"/>
      <c r="R1" s="1313"/>
      <c r="S1" s="1313"/>
      <c r="T1" s="1313"/>
      <c r="U1" s="1313"/>
      <c r="V1" s="1313"/>
      <c r="W1" s="1313"/>
      <c r="X1" s="1313"/>
      <c r="Y1" s="115"/>
      <c r="Z1" s="756"/>
      <c r="AA1" s="171"/>
    </row>
    <row r="2" spans="1:27" ht="24.95" customHeight="1" thickTop="1" thickBot="1" x14ac:dyDescent="0.2">
      <c r="A2" s="1352" t="s">
        <v>243</v>
      </c>
      <c r="B2" s="1352"/>
      <c r="C2" s="1352"/>
      <c r="D2" s="1352"/>
      <c r="E2" s="1352"/>
      <c r="F2" s="1352"/>
      <c r="G2" s="1352"/>
      <c r="H2" s="1352"/>
      <c r="I2" s="1352"/>
      <c r="J2" s="1352"/>
      <c r="K2" s="1352"/>
      <c r="L2" s="1352"/>
      <c r="M2" s="1352"/>
      <c r="N2" s="1352"/>
      <c r="O2" s="1352"/>
      <c r="P2" s="1352"/>
      <c r="Q2" s="1352"/>
      <c r="R2" s="1352"/>
      <c r="S2" s="1352"/>
      <c r="T2" s="1352"/>
      <c r="U2" s="1352"/>
      <c r="V2" s="1352"/>
      <c r="W2" s="1353"/>
      <c r="X2" s="246"/>
      <c r="Y2" s="1347" t="str">
        <f>IF(AND(X6&lt;&gt;"",X12&lt;&gt;"",X13&lt;&gt;"",X16&lt;&gt;"",X2&lt;&gt;""),"",IF(X2="あり","←下項目について選択・記載してください",IF(X2="","←「あり」か「なし」を選択してください","")))</f>
        <v>←「あり」か「なし」を選択してください</v>
      </c>
      <c r="Z2" s="756"/>
    </row>
    <row r="3" spans="1:27" ht="5.0999999999999996" customHeight="1" thickTop="1" x14ac:dyDescent="0.15">
      <c r="A3" s="220"/>
      <c r="B3" s="220"/>
      <c r="C3" s="220"/>
      <c r="D3" s="220"/>
      <c r="E3" s="220"/>
      <c r="F3" s="220"/>
      <c r="G3" s="220"/>
      <c r="H3" s="220"/>
      <c r="I3" s="220"/>
      <c r="J3" s="220"/>
      <c r="K3" s="220"/>
      <c r="L3" s="220"/>
      <c r="M3" s="220"/>
      <c r="N3" s="220"/>
      <c r="O3" s="220"/>
      <c r="P3" s="220"/>
      <c r="Q3" s="220"/>
      <c r="R3" s="220"/>
      <c r="S3" s="220"/>
      <c r="T3" s="220"/>
      <c r="U3" s="220"/>
      <c r="V3" s="220"/>
      <c r="W3" s="219"/>
      <c r="X3" s="220"/>
      <c r="Y3" s="1347"/>
    </row>
    <row r="4" spans="1:27" ht="20.25" customHeight="1" x14ac:dyDescent="0.15">
      <c r="A4" s="220"/>
      <c r="B4" s="220"/>
      <c r="C4" s="220"/>
      <c r="D4" s="220"/>
      <c r="E4" s="236" t="s">
        <v>184</v>
      </c>
      <c r="F4" s="1348">
        <f>表紙!E2</f>
        <v>0</v>
      </c>
      <c r="G4" s="1348"/>
      <c r="H4" s="1348"/>
      <c r="I4" s="1348"/>
      <c r="J4" s="1348"/>
      <c r="K4" s="1348"/>
      <c r="L4" s="1348"/>
      <c r="M4" s="1349"/>
      <c r="N4" s="1349"/>
      <c r="O4" s="1349"/>
      <c r="P4" s="1349"/>
      <c r="Q4" s="1349"/>
      <c r="R4" s="1349"/>
      <c r="S4" s="1349"/>
      <c r="T4" s="1349"/>
      <c r="U4" s="1349"/>
      <c r="V4" s="1349"/>
      <c r="W4" s="1349"/>
      <c r="X4" s="1349"/>
      <c r="Y4" s="1347"/>
      <c r="Z4" s="756"/>
    </row>
    <row r="5" spans="1:27" ht="20.100000000000001" customHeight="1" thickBot="1" x14ac:dyDescent="0.2">
      <c r="A5" s="220"/>
      <c r="B5" s="220"/>
      <c r="C5" s="220"/>
      <c r="D5" s="220"/>
      <c r="E5" s="217" t="s">
        <v>863</v>
      </c>
      <c r="F5" s="38" t="s">
        <v>1157</v>
      </c>
      <c r="G5" s="38"/>
      <c r="H5" s="38"/>
      <c r="I5" s="38"/>
      <c r="J5" s="38"/>
      <c r="K5" s="38"/>
      <c r="L5" s="38"/>
      <c r="M5" s="38"/>
      <c r="N5" s="38"/>
      <c r="O5" s="238"/>
      <c r="P5" s="238"/>
      <c r="Q5" s="238"/>
      <c r="R5" s="238"/>
      <c r="S5" s="238"/>
      <c r="T5" s="238"/>
      <c r="U5" s="238"/>
      <c r="V5" s="238"/>
      <c r="W5" s="238"/>
      <c r="X5" s="238"/>
      <c r="Y5" s="1"/>
      <c r="Z5" s="1"/>
      <c r="AA5" s="918" t="s">
        <v>239</v>
      </c>
    </row>
    <row r="6" spans="1:27" ht="27" customHeight="1" thickBot="1" x14ac:dyDescent="0.2">
      <c r="A6" s="223">
        <v>1</v>
      </c>
      <c r="B6" s="239" t="s">
        <v>263</v>
      </c>
      <c r="C6" s="240"/>
      <c r="D6" s="240"/>
      <c r="E6" s="251"/>
      <c r="F6" s="251"/>
      <c r="G6" s="251"/>
      <c r="H6" s="251"/>
      <c r="I6" s="251"/>
      <c r="J6" s="251"/>
      <c r="K6" s="251"/>
      <c r="L6" s="251"/>
      <c r="M6" s="251"/>
      <c r="N6" s="251"/>
      <c r="O6" s="251"/>
      <c r="P6" s="251"/>
      <c r="Q6" s="251"/>
      <c r="R6" s="251"/>
      <c r="S6" s="251"/>
      <c r="T6" s="251"/>
      <c r="U6" s="251"/>
      <c r="V6" s="251"/>
      <c r="W6" s="251"/>
      <c r="X6" s="248"/>
      <c r="AA6" s="169"/>
    </row>
    <row r="7" spans="1:27" ht="27" customHeight="1" thickBot="1" x14ac:dyDescent="0.2">
      <c r="A7" s="223">
        <v>2</v>
      </c>
      <c r="B7" s="1350" t="s">
        <v>128</v>
      </c>
      <c r="C7" s="1351"/>
      <c r="D7" s="1351"/>
      <c r="E7" s="1321"/>
      <c r="F7" s="1339"/>
      <c r="G7" s="1339"/>
      <c r="H7" s="1339"/>
      <c r="I7" s="1339"/>
      <c r="J7" s="1339"/>
      <c r="K7" s="1339"/>
      <c r="L7" s="1339"/>
      <c r="M7" s="1339"/>
      <c r="N7" s="1339"/>
      <c r="O7" s="1339"/>
      <c r="P7" s="1339"/>
      <c r="Q7" s="1339"/>
      <c r="R7" s="1339"/>
      <c r="S7" s="1339"/>
      <c r="T7" s="1339"/>
      <c r="U7" s="1339"/>
      <c r="V7" s="1339"/>
      <c r="W7" s="1339"/>
      <c r="X7" s="1322"/>
      <c r="AA7" s="272"/>
    </row>
    <row r="8" spans="1:27" ht="27" customHeight="1" thickBot="1" x14ac:dyDescent="0.2">
      <c r="A8" s="223">
        <v>3</v>
      </c>
      <c r="B8" s="1340" t="s">
        <v>127</v>
      </c>
      <c r="C8" s="1341"/>
      <c r="D8" s="1341"/>
      <c r="E8" s="1321"/>
      <c r="F8" s="1339"/>
      <c r="G8" s="1339"/>
      <c r="H8" s="1339"/>
      <c r="I8" s="1339"/>
      <c r="J8" s="1339"/>
      <c r="K8" s="1339"/>
      <c r="L8" s="1339"/>
      <c r="M8" s="1339"/>
      <c r="N8" s="1339"/>
      <c r="O8" s="1339"/>
      <c r="P8" s="1339"/>
      <c r="Q8" s="1339"/>
      <c r="R8" s="1339"/>
      <c r="S8" s="1339"/>
      <c r="T8" s="1339"/>
      <c r="U8" s="1339"/>
      <c r="V8" s="1339"/>
      <c r="W8" s="1339"/>
      <c r="X8" s="1322"/>
      <c r="AA8" s="272"/>
    </row>
    <row r="9" spans="1:27" ht="54" customHeight="1" thickBot="1" x14ac:dyDescent="0.2">
      <c r="A9" s="223">
        <v>4</v>
      </c>
      <c r="B9" s="1337" t="s">
        <v>1046</v>
      </c>
      <c r="C9" s="1338"/>
      <c r="D9" s="1338"/>
      <c r="E9" s="1321"/>
      <c r="F9" s="1339"/>
      <c r="G9" s="1339"/>
      <c r="H9" s="1339"/>
      <c r="I9" s="1339"/>
      <c r="J9" s="1339"/>
      <c r="K9" s="1339"/>
      <c r="L9" s="1339"/>
      <c r="M9" s="1339"/>
      <c r="N9" s="1339"/>
      <c r="O9" s="1339"/>
      <c r="P9" s="1339"/>
      <c r="Q9" s="1339"/>
      <c r="R9" s="1339"/>
      <c r="S9" s="1339"/>
      <c r="T9" s="1339"/>
      <c r="U9" s="1339"/>
      <c r="V9" s="1339"/>
      <c r="W9" s="1339"/>
      <c r="X9" s="1322"/>
      <c r="AA9" s="272"/>
    </row>
    <row r="10" spans="1:27" ht="26.25" customHeight="1" thickBot="1" x14ac:dyDescent="0.2">
      <c r="A10" s="1381">
        <v>5</v>
      </c>
      <c r="B10" s="1383" t="s">
        <v>36</v>
      </c>
      <c r="C10" s="1384"/>
      <c r="D10" s="241" t="s">
        <v>35</v>
      </c>
      <c r="E10" s="1387"/>
      <c r="F10" s="1388"/>
      <c r="G10" s="1388"/>
      <c r="H10" s="1388"/>
      <c r="I10" s="1388"/>
      <c r="J10" s="1388"/>
      <c r="K10" s="1388"/>
      <c r="L10" s="1388"/>
      <c r="M10" s="1388"/>
      <c r="N10" s="1388"/>
      <c r="O10" s="1388"/>
      <c r="P10" s="1388"/>
      <c r="Q10" s="1388"/>
      <c r="R10" s="1388"/>
      <c r="S10" s="1388"/>
      <c r="T10" s="1388"/>
      <c r="U10" s="1388"/>
      <c r="V10" s="1388"/>
      <c r="W10" s="1388"/>
      <c r="X10" s="1389"/>
      <c r="AA10" s="272"/>
    </row>
    <row r="11" spans="1:27" ht="54" customHeight="1" thickBot="1" x14ac:dyDescent="0.2">
      <c r="A11" s="1382"/>
      <c r="B11" s="1385"/>
      <c r="C11" s="1386"/>
      <c r="D11" s="250" t="s">
        <v>125</v>
      </c>
      <c r="E11" s="1321"/>
      <c r="F11" s="1339"/>
      <c r="G11" s="1339"/>
      <c r="H11" s="1339"/>
      <c r="I11" s="1339"/>
      <c r="J11" s="1339"/>
      <c r="K11" s="1339"/>
      <c r="L11" s="1339"/>
      <c r="M11" s="1339"/>
      <c r="N11" s="1339"/>
      <c r="O11" s="1339"/>
      <c r="P11" s="1339"/>
      <c r="Q11" s="1339"/>
      <c r="R11" s="1339"/>
      <c r="S11" s="1339"/>
      <c r="T11" s="1339"/>
      <c r="U11" s="1339"/>
      <c r="V11" s="1339"/>
      <c r="W11" s="1339"/>
      <c r="X11" s="1322"/>
      <c r="AA11" s="272"/>
    </row>
    <row r="12" spans="1:27" ht="24" customHeight="1" thickBot="1" x14ac:dyDescent="0.2">
      <c r="A12" s="223">
        <v>6</v>
      </c>
      <c r="B12" s="242" t="s">
        <v>264</v>
      </c>
      <c r="C12" s="243"/>
      <c r="D12" s="243"/>
      <c r="E12" s="252"/>
      <c r="F12" s="252"/>
      <c r="G12" s="252"/>
      <c r="H12" s="252"/>
      <c r="I12" s="252"/>
      <c r="J12" s="252"/>
      <c r="K12" s="252"/>
      <c r="L12" s="252"/>
      <c r="M12" s="252"/>
      <c r="N12" s="252"/>
      <c r="O12" s="252"/>
      <c r="P12" s="252"/>
      <c r="Q12" s="252"/>
      <c r="R12" s="252"/>
      <c r="S12" s="252"/>
      <c r="T12" s="252"/>
      <c r="U12" s="252"/>
      <c r="V12" s="252"/>
      <c r="W12" s="252"/>
      <c r="X12" s="248"/>
      <c r="AA12" s="272"/>
    </row>
    <row r="13" spans="1:27" ht="24" customHeight="1" thickBot="1" x14ac:dyDescent="0.2">
      <c r="A13" s="1374">
        <v>7</v>
      </c>
      <c r="B13" s="1344" t="s">
        <v>265</v>
      </c>
      <c r="C13" s="1345"/>
      <c r="D13" s="1345"/>
      <c r="E13" s="1346"/>
      <c r="F13" s="1346"/>
      <c r="G13" s="1346"/>
      <c r="H13" s="1346"/>
      <c r="I13" s="1346"/>
      <c r="J13" s="1346"/>
      <c r="K13" s="1346"/>
      <c r="L13" s="1346"/>
      <c r="M13" s="1346"/>
      <c r="N13" s="1346"/>
      <c r="O13" s="1346"/>
      <c r="P13" s="1346"/>
      <c r="Q13" s="1346"/>
      <c r="R13" s="1346"/>
      <c r="S13" s="1346"/>
      <c r="T13" s="1346"/>
      <c r="U13" s="1346"/>
      <c r="V13" s="1346"/>
      <c r="W13" s="1346"/>
      <c r="X13" s="253"/>
      <c r="AA13" s="272"/>
    </row>
    <row r="14" spans="1:27" ht="24" customHeight="1" thickBot="1" x14ac:dyDescent="0.2">
      <c r="A14" s="1375"/>
      <c r="B14" s="1342" t="s">
        <v>124</v>
      </c>
      <c r="C14" s="1343"/>
      <c r="D14" s="1343"/>
      <c r="E14" s="1321"/>
      <c r="F14" s="1339"/>
      <c r="G14" s="1339"/>
      <c r="H14" s="1339"/>
      <c r="I14" s="1339"/>
      <c r="J14" s="1339"/>
      <c r="K14" s="1339"/>
      <c r="L14" s="1339"/>
      <c r="M14" s="1339"/>
      <c r="N14" s="1339"/>
      <c r="O14" s="1339"/>
      <c r="P14" s="1339"/>
      <c r="Q14" s="1339"/>
      <c r="R14" s="1339"/>
      <c r="S14" s="1339"/>
      <c r="T14" s="1339"/>
      <c r="U14" s="1339"/>
      <c r="V14" s="1339"/>
      <c r="W14" s="1339"/>
      <c r="X14" s="1322"/>
      <c r="AA14" s="272"/>
    </row>
    <row r="15" spans="1:27" ht="24" customHeight="1" thickBot="1" x14ac:dyDescent="0.2">
      <c r="A15" s="1376"/>
      <c r="B15" s="1377" t="s">
        <v>902</v>
      </c>
      <c r="C15" s="1378"/>
      <c r="D15" s="1379"/>
      <c r="E15" s="1321"/>
      <c r="F15" s="1339"/>
      <c r="G15" s="1339"/>
      <c r="H15" s="1339"/>
      <c r="I15" s="1339"/>
      <c r="J15" s="1339"/>
      <c r="K15" s="1339"/>
      <c r="L15" s="1339"/>
      <c r="M15" s="1339"/>
      <c r="N15" s="1322"/>
      <c r="O15" s="1393" t="s">
        <v>123</v>
      </c>
      <c r="P15" s="1394"/>
      <c r="Q15" s="1395"/>
      <c r="R15" s="1390"/>
      <c r="S15" s="1391"/>
      <c r="T15" s="1392"/>
      <c r="U15" s="1390"/>
      <c r="V15" s="1391"/>
      <c r="W15" s="1392"/>
      <c r="X15" s="286"/>
      <c r="AA15" s="272"/>
    </row>
    <row r="16" spans="1:27" ht="24" customHeight="1" thickBot="1" x14ac:dyDescent="0.2">
      <c r="A16" s="1374">
        <v>8</v>
      </c>
      <c r="B16" s="244" t="s">
        <v>266</v>
      </c>
      <c r="C16" s="245"/>
      <c r="D16" s="245"/>
      <c r="E16" s="254"/>
      <c r="F16" s="254"/>
      <c r="G16" s="254"/>
      <c r="H16" s="254"/>
      <c r="I16" s="254"/>
      <c r="J16" s="254"/>
      <c r="K16" s="254"/>
      <c r="L16" s="254"/>
      <c r="M16" s="254"/>
      <c r="N16" s="254"/>
      <c r="O16" s="254"/>
      <c r="P16" s="254"/>
      <c r="Q16" s="254"/>
      <c r="R16" s="254"/>
      <c r="S16" s="254"/>
      <c r="T16" s="254"/>
      <c r="U16" s="254"/>
      <c r="V16" s="254"/>
      <c r="W16" s="254"/>
      <c r="X16" s="248"/>
      <c r="AA16" s="272"/>
    </row>
    <row r="17" spans="1:27" ht="24" customHeight="1" thickBot="1" x14ac:dyDescent="0.2">
      <c r="A17" s="1375"/>
      <c r="B17" s="1342" t="s">
        <v>124</v>
      </c>
      <c r="C17" s="1343"/>
      <c r="D17" s="1380"/>
      <c r="E17" s="1321"/>
      <c r="F17" s="1339"/>
      <c r="G17" s="1339"/>
      <c r="H17" s="1339"/>
      <c r="I17" s="1339"/>
      <c r="J17" s="1339"/>
      <c r="K17" s="1339"/>
      <c r="L17" s="1339"/>
      <c r="M17" s="1339"/>
      <c r="N17" s="1339"/>
      <c r="O17" s="1339"/>
      <c r="P17" s="1339"/>
      <c r="Q17" s="1339"/>
      <c r="R17" s="1339"/>
      <c r="S17" s="1339"/>
      <c r="T17" s="1339"/>
      <c r="U17" s="1339"/>
      <c r="V17" s="1339"/>
      <c r="W17" s="1339"/>
      <c r="X17" s="1322"/>
      <c r="AA17" s="272"/>
    </row>
    <row r="18" spans="1:27" ht="24" customHeight="1" thickBot="1" x14ac:dyDescent="0.2">
      <c r="A18" s="1375"/>
      <c r="B18" s="1377" t="s">
        <v>902</v>
      </c>
      <c r="C18" s="1378"/>
      <c r="D18" s="1379"/>
      <c r="E18" s="1360"/>
      <c r="F18" s="1361"/>
      <c r="G18" s="1361"/>
      <c r="H18" s="1361"/>
      <c r="I18" s="1361"/>
      <c r="J18" s="1361"/>
      <c r="K18" s="1361"/>
      <c r="L18" s="1361"/>
      <c r="M18" s="1361"/>
      <c r="N18" s="1362"/>
      <c r="O18" s="1364" t="s">
        <v>123</v>
      </c>
      <c r="P18" s="1364"/>
      <c r="Q18" s="1364"/>
      <c r="R18" s="1363"/>
      <c r="S18" s="1363"/>
      <c r="T18" s="1363"/>
      <c r="U18" s="1363"/>
      <c r="V18" s="1363"/>
      <c r="W18" s="1363"/>
      <c r="X18" s="286"/>
      <c r="AA18" s="272"/>
    </row>
    <row r="19" spans="1:27" ht="24" customHeight="1" thickBot="1" x14ac:dyDescent="0.2">
      <c r="A19" s="1376"/>
      <c r="B19" s="1371" t="s">
        <v>122</v>
      </c>
      <c r="C19" s="1372"/>
      <c r="D19" s="1373"/>
      <c r="E19" s="1321"/>
      <c r="F19" s="1339"/>
      <c r="G19" s="1339"/>
      <c r="H19" s="1339"/>
      <c r="I19" s="1339"/>
      <c r="J19" s="1339"/>
      <c r="K19" s="1339"/>
      <c r="L19" s="1339"/>
      <c r="M19" s="1339"/>
      <c r="N19" s="1339"/>
      <c r="O19" s="1339"/>
      <c r="P19" s="1339"/>
      <c r="Q19" s="1339"/>
      <c r="R19" s="1339"/>
      <c r="S19" s="1339"/>
      <c r="T19" s="1339"/>
      <c r="U19" s="1339"/>
      <c r="V19" s="1339"/>
      <c r="W19" s="1339"/>
      <c r="X19" s="1322"/>
      <c r="AA19" s="272"/>
    </row>
    <row r="20" spans="1:27" ht="24" customHeight="1" thickBot="1" x14ac:dyDescent="0.2">
      <c r="A20" s="1354">
        <v>9</v>
      </c>
      <c r="B20" s="1365" t="s">
        <v>834</v>
      </c>
      <c r="C20" s="838" t="s">
        <v>1158</v>
      </c>
      <c r="D20" s="833"/>
      <c r="E20" s="834"/>
      <c r="F20" s="834"/>
      <c r="G20" s="834"/>
      <c r="H20" s="834"/>
      <c r="I20" s="834"/>
      <c r="J20" s="834"/>
      <c r="K20" s="834"/>
      <c r="L20" s="834"/>
      <c r="M20" s="834"/>
      <c r="N20" s="834"/>
      <c r="O20" s="834"/>
      <c r="P20" s="834"/>
      <c r="Q20" s="834"/>
      <c r="R20" s="834"/>
      <c r="S20" s="834"/>
      <c r="T20" s="839"/>
      <c r="U20" s="1368"/>
      <c r="V20" s="1369"/>
      <c r="W20" s="1370"/>
      <c r="X20" s="846" t="s">
        <v>186</v>
      </c>
      <c r="Y20" s="175"/>
      <c r="Z20" s="175"/>
      <c r="AA20" s="272"/>
    </row>
    <row r="21" spans="1:27" ht="24" customHeight="1" thickBot="1" x14ac:dyDescent="0.2">
      <c r="A21" s="1355"/>
      <c r="B21" s="1366"/>
      <c r="C21" s="830" t="s">
        <v>1159</v>
      </c>
      <c r="D21" s="831"/>
      <c r="E21" s="831"/>
      <c r="F21" s="831"/>
      <c r="G21" s="831"/>
      <c r="H21" s="831"/>
      <c r="I21" s="831"/>
      <c r="J21" s="831"/>
      <c r="K21" s="831"/>
      <c r="L21" s="831"/>
      <c r="M21" s="831"/>
      <c r="N21" s="831"/>
      <c r="O21" s="831"/>
      <c r="P21" s="831"/>
      <c r="Q21" s="831"/>
      <c r="R21" s="831"/>
      <c r="S21" s="831"/>
      <c r="T21" s="832"/>
      <c r="U21" s="1357"/>
      <c r="V21" s="1358"/>
      <c r="W21" s="1359"/>
      <c r="X21" s="847" t="s">
        <v>186</v>
      </c>
      <c r="AA21" s="272"/>
    </row>
    <row r="22" spans="1:27" ht="24" customHeight="1" thickBot="1" x14ac:dyDescent="0.2">
      <c r="A22" s="1356"/>
      <c r="B22" s="1367"/>
      <c r="C22" s="835" t="s">
        <v>1160</v>
      </c>
      <c r="D22" s="840"/>
      <c r="E22" s="841"/>
      <c r="F22" s="836"/>
      <c r="G22" s="836"/>
      <c r="H22" s="836"/>
      <c r="I22" s="836"/>
      <c r="J22" s="836"/>
      <c r="K22" s="836"/>
      <c r="L22" s="836"/>
      <c r="M22" s="836"/>
      <c r="N22" s="836"/>
      <c r="O22" s="836"/>
      <c r="P22" s="836"/>
      <c r="Q22" s="836"/>
      <c r="R22" s="836"/>
      <c r="S22" s="836"/>
      <c r="T22" s="837"/>
      <c r="U22" s="1357"/>
      <c r="V22" s="1358"/>
      <c r="W22" s="1359"/>
      <c r="X22" s="848" t="s">
        <v>186</v>
      </c>
      <c r="AA22" s="273"/>
    </row>
  </sheetData>
  <sheetProtection formatCells="0" formatColumns="0" formatRows="0" insertHyperlinks="0"/>
  <mergeCells count="38">
    <mergeCell ref="A10:A11"/>
    <mergeCell ref="E14:X14"/>
    <mergeCell ref="B10:C11"/>
    <mergeCell ref="E10:X10"/>
    <mergeCell ref="E11:X11"/>
    <mergeCell ref="A13:A15"/>
    <mergeCell ref="B15:D15"/>
    <mergeCell ref="U15:W15"/>
    <mergeCell ref="R15:T15"/>
    <mergeCell ref="O15:Q15"/>
    <mergeCell ref="E15:N15"/>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Y2:Y4"/>
    <mergeCell ref="A1:X1"/>
    <mergeCell ref="F4:X4"/>
    <mergeCell ref="B7:D7"/>
    <mergeCell ref="E8:X8"/>
    <mergeCell ref="A2:W2"/>
    <mergeCell ref="B9:D9"/>
    <mergeCell ref="E7:X7"/>
    <mergeCell ref="B8:D8"/>
    <mergeCell ref="E9:X9"/>
    <mergeCell ref="B14:D14"/>
    <mergeCell ref="B13:W13"/>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printOptions horizontalCentered="1"/>
  <pageMargins left="0.39370078740157483" right="0.39370078740157483" top="0.59055118110236227" bottom="0.59055118110236227" header="0.35433070866141736" footer="0.27559055118110237"/>
  <pageSetup paperSize="9" scale="74" orientation="portrait"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
  <sheetViews>
    <sheetView showGridLines="0" view="pageBreakPreview" zoomScaleNormal="100" zoomScaleSheetLayoutView="100" workbookViewId="0">
      <selection activeCell="D26" sqref="D26:I26"/>
    </sheetView>
  </sheetViews>
  <sheetFormatPr defaultColWidth="9" defaultRowHeight="12" x14ac:dyDescent="0.15"/>
  <cols>
    <col min="1" max="1" width="3.625" style="73" customWidth="1"/>
    <col min="2" max="2" width="8.625" style="73" customWidth="1"/>
    <col min="3" max="3" width="5.625" style="73" customWidth="1"/>
    <col min="4" max="4" width="6.625" style="73" customWidth="1"/>
    <col min="5" max="6" width="9" style="73"/>
    <col min="7" max="15" width="2.625" style="73" customWidth="1"/>
    <col min="16" max="16" width="1.625" style="73" customWidth="1"/>
    <col min="17" max="24" width="2.625" style="73" customWidth="1"/>
    <col min="25" max="25" width="9" style="73"/>
    <col min="26" max="26" width="15" style="73" customWidth="1"/>
    <col min="27" max="27" width="2.25" style="73" customWidth="1"/>
    <col min="28" max="28" width="80.625" style="73" customWidth="1"/>
    <col min="29" max="16384" width="9" style="73"/>
  </cols>
  <sheetData>
    <row r="1" spans="1:30" ht="15.95" customHeight="1" thickBot="1" x14ac:dyDescent="0.2">
      <c r="A1" s="1313" t="s">
        <v>133</v>
      </c>
      <c r="B1" s="1313"/>
      <c r="C1" s="1313"/>
      <c r="D1" s="1313"/>
      <c r="E1" s="1313"/>
      <c r="F1" s="1313"/>
      <c r="G1" s="1313"/>
      <c r="H1" s="1313"/>
      <c r="I1" s="1313"/>
      <c r="J1" s="1313"/>
      <c r="K1" s="1313"/>
      <c r="L1" s="1313"/>
      <c r="M1" s="1313"/>
      <c r="N1" s="1313"/>
      <c r="O1" s="1313"/>
      <c r="P1" s="1313"/>
      <c r="Q1" s="1313"/>
      <c r="R1" s="1313"/>
      <c r="S1" s="1313"/>
      <c r="T1" s="1313"/>
      <c r="U1" s="1313"/>
      <c r="V1" s="1313"/>
      <c r="W1" s="1313"/>
      <c r="X1" s="1313"/>
      <c r="Y1" s="1313"/>
      <c r="Z1" s="117"/>
      <c r="AA1" s="756"/>
      <c r="AB1" s="1015"/>
      <c r="AC1" s="107"/>
    </row>
    <row r="2" spans="1:30" ht="24.95" customHeight="1" thickTop="1" thickBot="1" x14ac:dyDescent="0.2">
      <c r="A2" s="1352" t="s">
        <v>243</v>
      </c>
      <c r="B2" s="1352"/>
      <c r="C2" s="1352"/>
      <c r="D2" s="1352"/>
      <c r="E2" s="1352"/>
      <c r="F2" s="1352"/>
      <c r="G2" s="1352"/>
      <c r="H2" s="1352"/>
      <c r="I2" s="1352"/>
      <c r="J2" s="1352"/>
      <c r="K2" s="1352"/>
      <c r="L2" s="1352"/>
      <c r="M2" s="1352"/>
      <c r="N2" s="1352"/>
      <c r="O2" s="1352"/>
      <c r="P2" s="1352"/>
      <c r="Q2" s="1352"/>
      <c r="R2" s="1352"/>
      <c r="S2" s="1352"/>
      <c r="T2" s="1352"/>
      <c r="U2" s="1352"/>
      <c r="V2" s="1352"/>
      <c r="W2" s="1352"/>
      <c r="X2" s="1353"/>
      <c r="Y2" s="246"/>
      <c r="Z2" s="1347" t="str">
        <f>IF(AND(Y2&lt;&gt;"",F7&lt;&gt;""),"",IF(Y2="あり","←緩和ケア病棟の有無について選択・記載してください",IF(Y2="","←「あり」か「なし」を選択してください","")))</f>
        <v>←「あり」か「なし」を選択してください</v>
      </c>
      <c r="AA2" s="756"/>
      <c r="AC2" s="107"/>
    </row>
    <row r="3" spans="1:30" ht="5.0999999999999996" customHeight="1" thickTop="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19"/>
      <c r="Z3" s="1347"/>
    </row>
    <row r="4" spans="1:30" ht="20.25" customHeight="1" x14ac:dyDescent="0.15">
      <c r="A4" s="220"/>
      <c r="B4" s="220"/>
      <c r="C4" s="220"/>
      <c r="D4" s="220"/>
      <c r="E4" s="220"/>
      <c r="F4" s="236" t="s">
        <v>184</v>
      </c>
      <c r="G4" s="1396">
        <f>表紙!E2</f>
        <v>0</v>
      </c>
      <c r="H4" s="1397"/>
      <c r="I4" s="1397"/>
      <c r="J4" s="1397"/>
      <c r="K4" s="1397"/>
      <c r="L4" s="1397"/>
      <c r="M4" s="1397"/>
      <c r="N4" s="1397"/>
      <c r="O4" s="1397"/>
      <c r="P4" s="1397"/>
      <c r="Q4" s="1397"/>
      <c r="R4" s="1397"/>
      <c r="S4" s="1397"/>
      <c r="T4" s="1397"/>
      <c r="U4" s="1397"/>
      <c r="V4" s="1397"/>
      <c r="W4" s="1397"/>
      <c r="X4" s="1397"/>
      <c r="Y4" s="1398"/>
      <c r="Z4" s="1347"/>
      <c r="AA4" s="756"/>
    </row>
    <row r="5" spans="1:30" ht="15.75" customHeight="1" x14ac:dyDescent="0.15">
      <c r="A5" s="220"/>
      <c r="B5" s="220"/>
      <c r="C5" s="220"/>
      <c r="D5" s="220"/>
      <c r="E5" s="220"/>
      <c r="F5" s="217" t="s">
        <v>862</v>
      </c>
      <c r="G5" s="38" t="s">
        <v>1161</v>
      </c>
      <c r="H5" s="38"/>
      <c r="I5" s="38"/>
      <c r="J5" s="38"/>
      <c r="K5" s="38"/>
      <c r="L5" s="38"/>
      <c r="M5" s="38"/>
      <c r="N5" s="108"/>
      <c r="O5" s="108"/>
      <c r="P5" s="108"/>
      <c r="Q5" s="108"/>
      <c r="R5" s="230"/>
      <c r="S5" s="230"/>
      <c r="T5" s="230"/>
      <c r="U5" s="230"/>
      <c r="V5" s="230"/>
      <c r="W5" s="230"/>
      <c r="X5" s="230"/>
      <c r="Y5" s="230"/>
      <c r="Z5" s="1347"/>
      <c r="AA5" s="1"/>
      <c r="AB5" s="916" t="s">
        <v>239</v>
      </c>
    </row>
    <row r="6" spans="1:30" ht="20.100000000000001" customHeight="1" thickBot="1" x14ac:dyDescent="0.2">
      <c r="A6" s="220"/>
      <c r="B6" s="220" t="s">
        <v>132</v>
      </c>
      <c r="C6" s="220"/>
      <c r="D6" s="220"/>
      <c r="E6" s="220"/>
      <c r="F6" s="220"/>
      <c r="G6" s="220"/>
      <c r="H6" s="220"/>
      <c r="I6" s="220"/>
      <c r="J6" s="220"/>
      <c r="K6" s="220"/>
      <c r="L6" s="220"/>
      <c r="M6" s="220"/>
      <c r="N6" s="220"/>
      <c r="O6" s="220"/>
      <c r="P6" s="220"/>
      <c r="Q6" s="220"/>
      <c r="R6" s="220"/>
      <c r="S6" s="220"/>
      <c r="T6" s="220"/>
      <c r="U6" s="220"/>
      <c r="V6" s="220"/>
      <c r="W6" s="220"/>
      <c r="X6" s="220"/>
      <c r="Y6" s="220"/>
      <c r="AB6" s="169"/>
    </row>
    <row r="7" spans="1:30" ht="18" customHeight="1" thickBot="1" x14ac:dyDescent="0.2">
      <c r="A7" s="1020">
        <v>1</v>
      </c>
      <c r="B7" s="1399" t="s">
        <v>131</v>
      </c>
      <c r="C7" s="1400"/>
      <c r="D7" s="1400"/>
      <c r="E7" s="1400"/>
      <c r="F7" s="1401" t="s">
        <v>1064</v>
      </c>
      <c r="G7" s="1402"/>
      <c r="H7" s="1402"/>
      <c r="I7" s="1402"/>
      <c r="J7" s="1402"/>
      <c r="K7" s="1402"/>
      <c r="L7" s="1402"/>
      <c r="M7" s="1402"/>
      <c r="N7" s="1402"/>
      <c r="O7" s="1403"/>
      <c r="P7" s="1026"/>
      <c r="Q7" s="1026"/>
      <c r="R7" s="1026"/>
      <c r="S7" s="1026"/>
      <c r="T7" s="1026"/>
      <c r="U7" s="1026"/>
      <c r="V7" s="1026"/>
      <c r="W7" s="1026"/>
      <c r="X7" s="1026"/>
      <c r="Y7" s="994"/>
      <c r="Z7" s="1404" t="str">
        <f>IF(AND(Y2="あり",F7=""),"←を選択",IF(AND(Y2="あり",F7="病棟があります"),"「２」以降を記載してください",""))</f>
        <v/>
      </c>
      <c r="AB7" s="169"/>
    </row>
    <row r="8" spans="1:30" ht="18" customHeight="1" thickBot="1" x14ac:dyDescent="0.2">
      <c r="A8" s="1020">
        <v>2</v>
      </c>
      <c r="B8" s="1405" t="s">
        <v>130</v>
      </c>
      <c r="C8" s="1406"/>
      <c r="D8" s="1406"/>
      <c r="E8" s="1406"/>
      <c r="F8" s="1407"/>
      <c r="G8" s="1408"/>
      <c r="H8" s="1408"/>
      <c r="I8" s="1408"/>
      <c r="J8" s="1408"/>
      <c r="K8" s="1408"/>
      <c r="L8" s="1408"/>
      <c r="M8" s="1408"/>
      <c r="N8" s="1408"/>
      <c r="O8" s="1409"/>
      <c r="P8" s="231"/>
      <c r="Q8" s="231"/>
      <c r="R8" s="231"/>
      <c r="S8" s="231"/>
      <c r="T8" s="231"/>
      <c r="U8" s="231"/>
      <c r="V8" s="231"/>
      <c r="W8" s="231"/>
      <c r="X8" s="231"/>
      <c r="Y8" s="258"/>
      <c r="Z8" s="1404"/>
      <c r="AB8" s="169"/>
    </row>
    <row r="9" spans="1:30" ht="18" customHeight="1" thickBot="1" x14ac:dyDescent="0.2">
      <c r="A9" s="1020">
        <v>3</v>
      </c>
      <c r="B9" s="1399" t="s">
        <v>179</v>
      </c>
      <c r="C9" s="1400"/>
      <c r="D9" s="1400"/>
      <c r="E9" s="1400"/>
      <c r="F9" s="1401"/>
      <c r="G9" s="1402"/>
      <c r="H9" s="1402"/>
      <c r="I9" s="1402"/>
      <c r="J9" s="1402"/>
      <c r="K9" s="1402"/>
      <c r="L9" s="1402"/>
      <c r="M9" s="1402"/>
      <c r="N9" s="1402"/>
      <c r="O9" s="1403"/>
      <c r="P9" s="231"/>
      <c r="Q9" s="231"/>
      <c r="R9" s="231"/>
      <c r="S9" s="231"/>
      <c r="T9" s="231"/>
      <c r="U9" s="231"/>
      <c r="V9" s="231"/>
      <c r="W9" s="231"/>
      <c r="X9" s="231"/>
      <c r="Y9" s="258"/>
      <c r="AB9" s="169"/>
    </row>
    <row r="10" spans="1:30" ht="18" customHeight="1" thickBot="1" x14ac:dyDescent="0.2">
      <c r="A10" s="1020">
        <v>4</v>
      </c>
      <c r="B10" s="1399" t="s">
        <v>178</v>
      </c>
      <c r="C10" s="1400"/>
      <c r="D10" s="1400"/>
      <c r="E10" s="1400"/>
      <c r="F10" s="257"/>
      <c r="G10" s="845" t="s">
        <v>177</v>
      </c>
      <c r="H10" s="231"/>
      <c r="I10" s="231"/>
      <c r="J10" s="231"/>
      <c r="K10" s="231"/>
      <c r="L10" s="231"/>
      <c r="M10" s="231"/>
      <c r="N10" s="231"/>
      <c r="O10" s="231"/>
      <c r="P10" s="231"/>
      <c r="Q10" s="231"/>
      <c r="R10" s="231"/>
      <c r="S10" s="231"/>
      <c r="T10" s="231"/>
      <c r="U10" s="231"/>
      <c r="V10" s="231"/>
      <c r="W10" s="231"/>
      <c r="X10" s="231"/>
      <c r="Y10" s="258"/>
      <c r="AA10" s="180"/>
      <c r="AB10" s="169"/>
    </row>
    <row r="11" spans="1:30" ht="18" customHeight="1" thickBot="1" x14ac:dyDescent="0.2">
      <c r="A11" s="1414">
        <v>5</v>
      </c>
      <c r="B11" s="1412" t="s">
        <v>835</v>
      </c>
      <c r="C11" s="1412"/>
      <c r="D11" s="1412"/>
      <c r="E11" s="1412"/>
      <c r="F11" s="1412"/>
      <c r="G11" s="1415"/>
      <c r="H11" s="1412"/>
      <c r="I11" s="1412"/>
      <c r="J11" s="1412"/>
      <c r="K11" s="1412"/>
      <c r="L11" s="1412"/>
      <c r="M11" s="1412"/>
      <c r="N11" s="1412"/>
      <c r="O11" s="1412"/>
      <c r="P11" s="1412"/>
      <c r="Q11" s="1412"/>
      <c r="R11" s="1412"/>
      <c r="S11" s="1412"/>
      <c r="T11" s="1412"/>
      <c r="U11" s="1412"/>
      <c r="V11" s="1413"/>
      <c r="W11" s="1410"/>
      <c r="X11" s="1411"/>
      <c r="Y11" s="842" t="s">
        <v>836</v>
      </c>
      <c r="Z11" s="1027"/>
      <c r="AA11" s="182"/>
      <c r="AB11" s="169"/>
      <c r="AC11" s="844"/>
      <c r="AD11" s="68"/>
    </row>
    <row r="12" spans="1:30" ht="18" customHeight="1" thickBot="1" x14ac:dyDescent="0.2">
      <c r="A12" s="1414"/>
      <c r="B12" s="1412" t="s">
        <v>1162</v>
      </c>
      <c r="C12" s="1412"/>
      <c r="D12" s="1412"/>
      <c r="E12" s="1412"/>
      <c r="F12" s="1412"/>
      <c r="G12" s="1412"/>
      <c r="H12" s="1412"/>
      <c r="I12" s="1412"/>
      <c r="J12" s="1412"/>
      <c r="K12" s="1412"/>
      <c r="L12" s="1412"/>
      <c r="M12" s="1412"/>
      <c r="N12" s="1412"/>
      <c r="O12" s="1412"/>
      <c r="P12" s="1412"/>
      <c r="Q12" s="1412"/>
      <c r="R12" s="1412"/>
      <c r="S12" s="1412"/>
      <c r="T12" s="1412"/>
      <c r="U12" s="1412"/>
      <c r="V12" s="1413"/>
      <c r="W12" s="1357"/>
      <c r="X12" s="1359"/>
      <c r="Y12" s="842" t="s">
        <v>233</v>
      </c>
      <c r="Z12" s="1027"/>
      <c r="AA12" s="843"/>
      <c r="AB12" s="169"/>
      <c r="AC12" s="844"/>
      <c r="AD12" s="68"/>
    </row>
    <row r="13" spans="1:30" ht="18" customHeight="1" thickBot="1" x14ac:dyDescent="0.2">
      <c r="A13" s="1414"/>
      <c r="B13" s="1412" t="s">
        <v>1163</v>
      </c>
      <c r="C13" s="1412"/>
      <c r="D13" s="1412"/>
      <c r="E13" s="1412"/>
      <c r="F13" s="1412"/>
      <c r="G13" s="1416"/>
      <c r="H13" s="1416"/>
      <c r="I13" s="1416"/>
      <c r="J13" s="1416"/>
      <c r="K13" s="1416"/>
      <c r="L13" s="1416"/>
      <c r="M13" s="1416"/>
      <c r="N13" s="1416"/>
      <c r="O13" s="1416"/>
      <c r="P13" s="1416"/>
      <c r="Q13" s="1416"/>
      <c r="R13" s="1416"/>
      <c r="S13" s="1416"/>
      <c r="T13" s="1416"/>
      <c r="U13" s="1416"/>
      <c r="V13" s="1417"/>
      <c r="W13" s="1418"/>
      <c r="X13" s="1419"/>
      <c r="Y13" s="842" t="s">
        <v>233</v>
      </c>
      <c r="Z13" s="1027"/>
      <c r="AA13" s="843"/>
      <c r="AB13" s="169"/>
      <c r="AC13" s="844"/>
      <c r="AD13" s="68"/>
    </row>
    <row r="14" spans="1:30" ht="18" customHeight="1" thickBot="1" x14ac:dyDescent="0.2">
      <c r="A14" s="1420">
        <v>6</v>
      </c>
      <c r="B14" s="1422" t="s">
        <v>37</v>
      </c>
      <c r="C14" s="1423"/>
      <c r="D14" s="1423"/>
      <c r="E14" s="1424"/>
      <c r="F14" s="256" t="s">
        <v>35</v>
      </c>
      <c r="G14" s="1428"/>
      <c r="H14" s="1429"/>
      <c r="I14" s="1429"/>
      <c r="J14" s="1429"/>
      <c r="K14" s="1429"/>
      <c r="L14" s="1429"/>
      <c r="M14" s="1429"/>
      <c r="N14" s="1429"/>
      <c r="O14" s="1429"/>
      <c r="P14" s="1429"/>
      <c r="Q14" s="1429"/>
      <c r="R14" s="1429"/>
      <c r="S14" s="1429"/>
      <c r="T14" s="1429"/>
      <c r="U14" s="1429"/>
      <c r="V14" s="1429"/>
      <c r="W14" s="1429"/>
      <c r="X14" s="1429"/>
      <c r="Y14" s="1430"/>
      <c r="AA14" s="180"/>
      <c r="AB14" s="169"/>
    </row>
    <row r="15" spans="1:30" ht="40.5" customHeight="1" thickBot="1" x14ac:dyDescent="0.2">
      <c r="A15" s="1421"/>
      <c r="B15" s="1425"/>
      <c r="C15" s="1426"/>
      <c r="D15" s="1426"/>
      <c r="E15" s="1427"/>
      <c r="F15" s="255" t="s">
        <v>1065</v>
      </c>
      <c r="G15" s="1431"/>
      <c r="H15" s="1432"/>
      <c r="I15" s="1432"/>
      <c r="J15" s="1432"/>
      <c r="K15" s="1432"/>
      <c r="L15" s="1432"/>
      <c r="M15" s="1432"/>
      <c r="N15" s="1432"/>
      <c r="O15" s="1432"/>
      <c r="P15" s="1432"/>
      <c r="Q15" s="1432"/>
      <c r="R15" s="1432"/>
      <c r="S15" s="1432"/>
      <c r="T15" s="1432"/>
      <c r="U15" s="1432"/>
      <c r="V15" s="1432"/>
      <c r="W15" s="1432"/>
      <c r="X15" s="1432"/>
      <c r="Y15" s="1433"/>
      <c r="AA15" s="180"/>
      <c r="AB15" s="169"/>
    </row>
    <row r="16" spans="1:30" ht="18" customHeight="1" thickBot="1" x14ac:dyDescent="0.2">
      <c r="A16" s="1020">
        <v>7</v>
      </c>
      <c r="B16" s="1440" t="s">
        <v>264</v>
      </c>
      <c r="C16" s="1441"/>
      <c r="D16" s="1441"/>
      <c r="E16" s="1441"/>
      <c r="F16" s="1441"/>
      <c r="G16" s="1442"/>
      <c r="H16" s="1442"/>
      <c r="I16" s="1442"/>
      <c r="J16" s="1442"/>
      <c r="K16" s="1442"/>
      <c r="L16" s="1442"/>
      <c r="M16" s="1442"/>
      <c r="N16" s="1442"/>
      <c r="O16" s="1442"/>
      <c r="P16" s="1442"/>
      <c r="Q16" s="1442"/>
      <c r="R16" s="1442"/>
      <c r="S16" s="1442"/>
      <c r="T16" s="1442"/>
      <c r="U16" s="1442"/>
      <c r="V16" s="1442"/>
      <c r="W16" s="1442"/>
      <c r="X16" s="1442"/>
      <c r="Y16" s="963"/>
      <c r="AB16" s="169"/>
    </row>
    <row r="17" spans="1:28" ht="18" customHeight="1" thickBot="1" x14ac:dyDescent="0.2">
      <c r="A17" s="1420">
        <v>8</v>
      </c>
      <c r="B17" s="1422" t="s">
        <v>175</v>
      </c>
      <c r="C17" s="1444"/>
      <c r="D17" s="1447" t="s">
        <v>174</v>
      </c>
      <c r="E17" s="1448"/>
      <c r="F17" s="1448"/>
      <c r="G17" s="1448"/>
      <c r="H17" s="1448"/>
      <c r="I17" s="1449"/>
      <c r="J17" s="993">
        <v>2</v>
      </c>
      <c r="K17" s="235"/>
      <c r="L17" s="1450" t="s">
        <v>173</v>
      </c>
      <c r="M17" s="1451"/>
      <c r="N17" s="1451"/>
      <c r="O17" s="1451"/>
      <c r="P17" s="1451"/>
      <c r="Q17" s="1451"/>
      <c r="R17" s="1451"/>
      <c r="S17" s="1451"/>
      <c r="T17" s="1451"/>
      <c r="U17" s="1451"/>
      <c r="V17" s="1451"/>
      <c r="W17" s="1452"/>
      <c r="X17" s="993">
        <v>1</v>
      </c>
      <c r="Y17" s="229"/>
      <c r="AB17" s="169"/>
    </row>
    <row r="18" spans="1:28" ht="18" customHeight="1" thickBot="1" x14ac:dyDescent="0.2">
      <c r="A18" s="1443"/>
      <c r="B18" s="1445"/>
      <c r="C18" s="1446"/>
      <c r="D18" s="1434"/>
      <c r="E18" s="1435"/>
      <c r="F18" s="1435"/>
      <c r="G18" s="1435"/>
      <c r="H18" s="1435"/>
      <c r="I18" s="1436"/>
      <c r="J18" s="247"/>
      <c r="K18" s="235"/>
      <c r="L18" s="1437"/>
      <c r="M18" s="1438"/>
      <c r="N18" s="1438"/>
      <c r="O18" s="1438"/>
      <c r="P18" s="1438"/>
      <c r="Q18" s="1438"/>
      <c r="R18" s="1438"/>
      <c r="S18" s="1438"/>
      <c r="T18" s="1438"/>
      <c r="U18" s="1438"/>
      <c r="V18" s="1438"/>
      <c r="W18" s="1439"/>
      <c r="X18" s="247"/>
      <c r="Y18" s="229"/>
      <c r="AB18" s="169"/>
    </row>
    <row r="19" spans="1:28" ht="18" customHeight="1" thickBot="1" x14ac:dyDescent="0.2">
      <c r="A19" s="1443"/>
      <c r="B19" s="1445"/>
      <c r="C19" s="1446"/>
      <c r="D19" s="1434"/>
      <c r="E19" s="1435"/>
      <c r="F19" s="1435"/>
      <c r="G19" s="1435"/>
      <c r="H19" s="1435"/>
      <c r="I19" s="1436"/>
      <c r="J19" s="247"/>
      <c r="K19" s="235"/>
      <c r="L19" s="1437"/>
      <c r="M19" s="1438"/>
      <c r="N19" s="1438"/>
      <c r="O19" s="1438"/>
      <c r="P19" s="1438"/>
      <c r="Q19" s="1438"/>
      <c r="R19" s="1438"/>
      <c r="S19" s="1438"/>
      <c r="T19" s="1438"/>
      <c r="U19" s="1438"/>
      <c r="V19" s="1438"/>
      <c r="W19" s="1439"/>
      <c r="X19" s="247"/>
      <c r="Y19" s="229"/>
      <c r="AB19" s="169"/>
    </row>
    <row r="20" spans="1:28" ht="18" customHeight="1" thickBot="1" x14ac:dyDescent="0.2">
      <c r="A20" s="1443"/>
      <c r="B20" s="1445"/>
      <c r="C20" s="1446"/>
      <c r="D20" s="1434"/>
      <c r="E20" s="1435"/>
      <c r="F20" s="1435"/>
      <c r="G20" s="1435"/>
      <c r="H20" s="1435"/>
      <c r="I20" s="1436"/>
      <c r="J20" s="247"/>
      <c r="K20" s="235"/>
      <c r="L20" s="1437"/>
      <c r="M20" s="1438"/>
      <c r="N20" s="1438"/>
      <c r="O20" s="1438"/>
      <c r="P20" s="1438"/>
      <c r="Q20" s="1438"/>
      <c r="R20" s="1438"/>
      <c r="S20" s="1438"/>
      <c r="T20" s="1438"/>
      <c r="U20" s="1438"/>
      <c r="V20" s="1438"/>
      <c r="W20" s="1439"/>
      <c r="X20" s="247"/>
      <c r="Y20" s="229"/>
      <c r="AB20" s="169"/>
    </row>
    <row r="21" spans="1:28" ht="18" customHeight="1" thickBot="1" x14ac:dyDescent="0.2">
      <c r="A21" s="1443"/>
      <c r="B21" s="1445"/>
      <c r="C21" s="1446"/>
      <c r="D21" s="1434"/>
      <c r="E21" s="1435"/>
      <c r="F21" s="1435"/>
      <c r="G21" s="1435"/>
      <c r="H21" s="1435"/>
      <c r="I21" s="1436"/>
      <c r="J21" s="247"/>
      <c r="K21" s="235"/>
      <c r="L21" s="1437"/>
      <c r="M21" s="1438"/>
      <c r="N21" s="1438"/>
      <c r="O21" s="1438"/>
      <c r="P21" s="1438"/>
      <c r="Q21" s="1438"/>
      <c r="R21" s="1438"/>
      <c r="S21" s="1438"/>
      <c r="T21" s="1438"/>
      <c r="U21" s="1438"/>
      <c r="V21" s="1438"/>
      <c r="W21" s="1439"/>
      <c r="X21" s="247"/>
      <c r="Y21" s="229"/>
      <c r="AB21" s="169"/>
    </row>
    <row r="22" spans="1:28" ht="18" customHeight="1" thickBot="1" x14ac:dyDescent="0.2">
      <c r="A22" s="1443"/>
      <c r="B22" s="1445"/>
      <c r="C22" s="1446"/>
      <c r="D22" s="1434"/>
      <c r="E22" s="1435"/>
      <c r="F22" s="1435"/>
      <c r="G22" s="1435"/>
      <c r="H22" s="1435"/>
      <c r="I22" s="1436"/>
      <c r="J22" s="247"/>
      <c r="K22" s="235"/>
      <c r="L22" s="1437"/>
      <c r="M22" s="1438"/>
      <c r="N22" s="1438"/>
      <c r="O22" s="1438"/>
      <c r="P22" s="1438"/>
      <c r="Q22" s="1438"/>
      <c r="R22" s="1438"/>
      <c r="S22" s="1438"/>
      <c r="T22" s="1438"/>
      <c r="U22" s="1438"/>
      <c r="V22" s="1438"/>
      <c r="W22" s="1439"/>
      <c r="X22" s="247"/>
      <c r="Y22" s="229"/>
      <c r="AB22" s="169"/>
    </row>
    <row r="23" spans="1:28" ht="18" customHeight="1" thickBot="1" x14ac:dyDescent="0.2">
      <c r="A23" s="1443"/>
      <c r="B23" s="1445"/>
      <c r="C23" s="1446"/>
      <c r="D23" s="1434"/>
      <c r="E23" s="1435"/>
      <c r="F23" s="1435"/>
      <c r="G23" s="1435"/>
      <c r="H23" s="1435"/>
      <c r="I23" s="1436"/>
      <c r="J23" s="247"/>
      <c r="K23" s="235"/>
      <c r="L23" s="1437"/>
      <c r="M23" s="1438"/>
      <c r="N23" s="1438"/>
      <c r="O23" s="1438"/>
      <c r="P23" s="1438"/>
      <c r="Q23" s="1438"/>
      <c r="R23" s="1438"/>
      <c r="S23" s="1438"/>
      <c r="T23" s="1438"/>
      <c r="U23" s="1438"/>
      <c r="V23" s="1438"/>
      <c r="W23" s="1439"/>
      <c r="X23" s="247"/>
      <c r="Y23" s="229"/>
      <c r="AB23" s="169"/>
    </row>
    <row r="24" spans="1:28" ht="18" customHeight="1" thickBot="1" x14ac:dyDescent="0.2">
      <c r="A24" s="1443"/>
      <c r="B24" s="1445"/>
      <c r="C24" s="1446"/>
      <c r="D24" s="1434"/>
      <c r="E24" s="1435"/>
      <c r="F24" s="1435"/>
      <c r="G24" s="1435"/>
      <c r="H24" s="1435"/>
      <c r="I24" s="1436"/>
      <c r="J24" s="247"/>
      <c r="K24" s="235"/>
      <c r="L24" s="1437"/>
      <c r="M24" s="1438"/>
      <c r="N24" s="1438"/>
      <c r="O24" s="1438"/>
      <c r="P24" s="1438"/>
      <c r="Q24" s="1438"/>
      <c r="R24" s="1438"/>
      <c r="S24" s="1438"/>
      <c r="T24" s="1438"/>
      <c r="U24" s="1438"/>
      <c r="V24" s="1438"/>
      <c r="W24" s="1439"/>
      <c r="X24" s="247"/>
      <c r="Y24" s="229"/>
      <c r="AB24" s="169"/>
    </row>
    <row r="25" spans="1:28" ht="18" customHeight="1" thickBot="1" x14ac:dyDescent="0.2">
      <c r="A25" s="1443"/>
      <c r="B25" s="1445"/>
      <c r="C25" s="1446"/>
      <c r="D25" s="1434"/>
      <c r="E25" s="1435"/>
      <c r="F25" s="1435"/>
      <c r="G25" s="1435"/>
      <c r="H25" s="1435"/>
      <c r="I25" s="1436"/>
      <c r="J25" s="247"/>
      <c r="K25" s="235"/>
      <c r="L25" s="1437"/>
      <c r="M25" s="1438"/>
      <c r="N25" s="1438"/>
      <c r="O25" s="1438"/>
      <c r="P25" s="1438"/>
      <c r="Q25" s="1438"/>
      <c r="R25" s="1438"/>
      <c r="S25" s="1438"/>
      <c r="T25" s="1438"/>
      <c r="U25" s="1438"/>
      <c r="V25" s="1438"/>
      <c r="W25" s="1439"/>
      <c r="X25" s="247"/>
      <c r="Y25" s="229"/>
      <c r="AB25" s="169"/>
    </row>
    <row r="26" spans="1:28" ht="18" customHeight="1" thickBot="1" x14ac:dyDescent="0.2">
      <c r="A26" s="1443"/>
      <c r="B26" s="1445"/>
      <c r="C26" s="1446"/>
      <c r="D26" s="1434"/>
      <c r="E26" s="1435"/>
      <c r="F26" s="1435"/>
      <c r="G26" s="1435"/>
      <c r="H26" s="1435"/>
      <c r="I26" s="1436"/>
      <c r="J26" s="247"/>
      <c r="K26" s="235"/>
      <c r="L26" s="1437"/>
      <c r="M26" s="1438"/>
      <c r="N26" s="1438"/>
      <c r="O26" s="1438"/>
      <c r="P26" s="1438"/>
      <c r="Q26" s="1438"/>
      <c r="R26" s="1438"/>
      <c r="S26" s="1438"/>
      <c r="T26" s="1438"/>
      <c r="U26" s="1438"/>
      <c r="V26" s="1438"/>
      <c r="W26" s="1439"/>
      <c r="X26" s="247"/>
      <c r="Y26" s="229"/>
      <c r="AB26" s="169"/>
    </row>
    <row r="27" spans="1:28" ht="18" customHeight="1" thickBot="1" x14ac:dyDescent="0.2">
      <c r="A27" s="1421"/>
      <c r="B27" s="1425"/>
      <c r="C27" s="1426"/>
      <c r="D27" s="1434"/>
      <c r="E27" s="1435"/>
      <c r="F27" s="1435"/>
      <c r="G27" s="1435"/>
      <c r="H27" s="1435"/>
      <c r="I27" s="1436"/>
      <c r="J27" s="247"/>
      <c r="K27" s="259"/>
      <c r="L27" s="1473"/>
      <c r="M27" s="1474"/>
      <c r="N27" s="1474"/>
      <c r="O27" s="1474"/>
      <c r="P27" s="1474"/>
      <c r="Q27" s="1474"/>
      <c r="R27" s="1474"/>
      <c r="S27" s="1474"/>
      <c r="T27" s="1474"/>
      <c r="U27" s="1474"/>
      <c r="V27" s="1474"/>
      <c r="W27" s="1475"/>
      <c r="X27" s="247"/>
      <c r="Y27" s="229"/>
      <c r="AB27" s="169"/>
    </row>
    <row r="28" spans="1:28" ht="18" customHeight="1" thickBot="1" x14ac:dyDescent="0.2">
      <c r="A28" s="1453">
        <v>9</v>
      </c>
      <c r="B28" s="1454" t="s">
        <v>265</v>
      </c>
      <c r="C28" s="1455"/>
      <c r="D28" s="1456"/>
      <c r="E28" s="1456"/>
      <c r="F28" s="1457"/>
      <c r="G28" s="1457"/>
      <c r="H28" s="1457"/>
      <c r="I28" s="1457"/>
      <c r="J28" s="1457"/>
      <c r="K28" s="1457"/>
      <c r="L28" s="1457"/>
      <c r="M28" s="1457"/>
      <c r="N28" s="1457"/>
      <c r="O28" s="1457"/>
      <c r="P28" s="1457"/>
      <c r="Q28" s="1457"/>
      <c r="R28" s="1457"/>
      <c r="S28" s="1457"/>
      <c r="T28" s="1457"/>
      <c r="U28" s="1457"/>
      <c r="V28" s="1457"/>
      <c r="W28" s="1457"/>
      <c r="X28" s="1457"/>
      <c r="Y28" s="253"/>
      <c r="AB28" s="169"/>
    </row>
    <row r="29" spans="1:28" ht="18" customHeight="1" thickBot="1" x14ac:dyDescent="0.2">
      <c r="A29" s="1375"/>
      <c r="B29" s="1458" t="s">
        <v>124</v>
      </c>
      <c r="C29" s="1459"/>
      <c r="D29" s="1459"/>
      <c r="E29" s="1459"/>
      <c r="F29" s="1460"/>
      <c r="G29" s="1461"/>
      <c r="H29" s="1461"/>
      <c r="I29" s="1461"/>
      <c r="J29" s="1461"/>
      <c r="K29" s="1461"/>
      <c r="L29" s="1461"/>
      <c r="M29" s="1461"/>
      <c r="N29" s="1461"/>
      <c r="O29" s="1461"/>
      <c r="P29" s="1461"/>
      <c r="Q29" s="1461"/>
      <c r="R29" s="1461"/>
      <c r="S29" s="1461"/>
      <c r="T29" s="1461"/>
      <c r="U29" s="1461"/>
      <c r="V29" s="1461"/>
      <c r="W29" s="1461"/>
      <c r="X29" s="1461"/>
      <c r="Y29" s="1462"/>
      <c r="AB29" s="169"/>
    </row>
    <row r="30" spans="1:28" ht="18" customHeight="1" thickBot="1" x14ac:dyDescent="0.2">
      <c r="A30" s="1375"/>
      <c r="B30" s="1458" t="s">
        <v>900</v>
      </c>
      <c r="C30" s="1463"/>
      <c r="D30" s="1463"/>
      <c r="E30" s="1464"/>
      <c r="F30" s="1460"/>
      <c r="G30" s="1461"/>
      <c r="H30" s="1461"/>
      <c r="I30" s="1461"/>
      <c r="J30" s="1461"/>
      <c r="K30" s="1461"/>
      <c r="L30" s="1461"/>
      <c r="M30" s="1461"/>
      <c r="N30" s="1461"/>
      <c r="O30" s="1462"/>
      <c r="P30" s="1465" t="s">
        <v>123</v>
      </c>
      <c r="Q30" s="1465"/>
      <c r="R30" s="1465"/>
      <c r="S30" s="1363"/>
      <c r="T30" s="1363"/>
      <c r="U30" s="1363"/>
      <c r="V30" s="1363"/>
      <c r="W30" s="1363"/>
      <c r="X30" s="1363"/>
      <c r="Y30" s="1017"/>
      <c r="AB30" s="169"/>
    </row>
    <row r="31" spans="1:28" ht="18" customHeight="1" thickBot="1" x14ac:dyDescent="0.2">
      <c r="A31" s="1375"/>
      <c r="B31" s="1466" t="s">
        <v>71</v>
      </c>
      <c r="C31" s="1467"/>
      <c r="D31" s="1467"/>
      <c r="E31" s="1468"/>
      <c r="F31" s="256" t="s">
        <v>35</v>
      </c>
      <c r="G31" s="1470"/>
      <c r="H31" s="1471"/>
      <c r="I31" s="1471"/>
      <c r="J31" s="1471"/>
      <c r="K31" s="1471"/>
      <c r="L31" s="1471"/>
      <c r="M31" s="1471"/>
      <c r="N31" s="1471"/>
      <c r="O31" s="1471"/>
      <c r="P31" s="1471"/>
      <c r="Q31" s="1471"/>
      <c r="R31" s="1471"/>
      <c r="S31" s="1471"/>
      <c r="T31" s="1471"/>
      <c r="U31" s="1471"/>
      <c r="V31" s="1471"/>
      <c r="W31" s="1471"/>
      <c r="X31" s="1471"/>
      <c r="Y31" s="1472"/>
      <c r="AB31" s="169"/>
    </row>
    <row r="32" spans="1:28" ht="18" customHeight="1" thickBot="1" x14ac:dyDescent="0.2">
      <c r="A32" s="1376"/>
      <c r="B32" s="1440"/>
      <c r="C32" s="1441"/>
      <c r="D32" s="1441"/>
      <c r="E32" s="1469"/>
      <c r="F32" s="255" t="s">
        <v>1066</v>
      </c>
      <c r="G32" s="1431"/>
      <c r="H32" s="1432"/>
      <c r="I32" s="1432"/>
      <c r="J32" s="1432"/>
      <c r="K32" s="1432"/>
      <c r="L32" s="1432"/>
      <c r="M32" s="1432"/>
      <c r="N32" s="1432"/>
      <c r="O32" s="1432"/>
      <c r="P32" s="1432"/>
      <c r="Q32" s="1432"/>
      <c r="R32" s="1432"/>
      <c r="S32" s="1432"/>
      <c r="T32" s="1432"/>
      <c r="U32" s="1432"/>
      <c r="V32" s="1432"/>
      <c r="W32" s="1432"/>
      <c r="X32" s="1432"/>
      <c r="Y32" s="1433"/>
      <c r="AB32" s="169"/>
    </row>
    <row r="33" spans="1:28" ht="35.25" customHeight="1" thickBot="1" x14ac:dyDescent="0.2">
      <c r="A33" s="1453">
        <v>10</v>
      </c>
      <c r="B33" s="308" t="s">
        <v>266</v>
      </c>
      <c r="C33" s="311"/>
      <c r="D33" s="311"/>
      <c r="E33" s="311"/>
      <c r="F33" s="312"/>
      <c r="G33" s="312"/>
      <c r="H33" s="312"/>
      <c r="I33" s="312"/>
      <c r="J33" s="312"/>
      <c r="K33" s="312"/>
      <c r="L33" s="312"/>
      <c r="M33" s="312"/>
      <c r="N33" s="312"/>
      <c r="O33" s="312"/>
      <c r="P33" s="312"/>
      <c r="Q33" s="312"/>
      <c r="R33" s="312"/>
      <c r="S33" s="312"/>
      <c r="T33" s="312"/>
      <c r="U33" s="312"/>
      <c r="V33" s="312"/>
      <c r="W33" s="312"/>
      <c r="X33" s="338"/>
      <c r="Y33" s="963"/>
      <c r="AB33" s="169"/>
    </row>
    <row r="34" spans="1:28" ht="18" customHeight="1" thickBot="1" x14ac:dyDescent="0.2">
      <c r="A34" s="1375"/>
      <c r="B34" s="1458" t="s">
        <v>124</v>
      </c>
      <c r="C34" s="1459"/>
      <c r="D34" s="1459"/>
      <c r="E34" s="1459"/>
      <c r="F34" s="1460"/>
      <c r="G34" s="1461"/>
      <c r="H34" s="1461"/>
      <c r="I34" s="1461"/>
      <c r="J34" s="1461"/>
      <c r="K34" s="1461"/>
      <c r="L34" s="1461"/>
      <c r="M34" s="1461"/>
      <c r="N34" s="1461"/>
      <c r="O34" s="1461"/>
      <c r="P34" s="1461"/>
      <c r="Q34" s="1461"/>
      <c r="R34" s="1461"/>
      <c r="S34" s="1461"/>
      <c r="T34" s="1461"/>
      <c r="U34" s="1461"/>
      <c r="V34" s="1461"/>
      <c r="W34" s="1461"/>
      <c r="X34" s="1461"/>
      <c r="Y34" s="1495"/>
      <c r="AB34" s="169"/>
    </row>
    <row r="35" spans="1:28" ht="18" customHeight="1" thickBot="1" x14ac:dyDescent="0.2">
      <c r="A35" s="1375"/>
      <c r="B35" s="1458" t="s">
        <v>900</v>
      </c>
      <c r="C35" s="1463"/>
      <c r="D35" s="1463"/>
      <c r="E35" s="1464"/>
      <c r="F35" s="1460"/>
      <c r="G35" s="1461"/>
      <c r="H35" s="1461"/>
      <c r="I35" s="1461"/>
      <c r="J35" s="1461"/>
      <c r="K35" s="1461"/>
      <c r="L35" s="1461"/>
      <c r="M35" s="1461"/>
      <c r="N35" s="1461"/>
      <c r="O35" s="1462"/>
      <c r="P35" s="1465" t="s">
        <v>123</v>
      </c>
      <c r="Q35" s="1465"/>
      <c r="R35" s="1465"/>
      <c r="S35" s="1363"/>
      <c r="T35" s="1363"/>
      <c r="U35" s="1363"/>
      <c r="V35" s="1363"/>
      <c r="W35" s="1363"/>
      <c r="X35" s="1363"/>
      <c r="Y35" s="1017"/>
      <c r="AB35" s="169"/>
    </row>
    <row r="36" spans="1:28" ht="18" customHeight="1" thickBot="1" x14ac:dyDescent="0.2">
      <c r="A36" s="1375"/>
      <c r="B36" s="1482" t="s">
        <v>71</v>
      </c>
      <c r="C36" s="1483"/>
      <c r="D36" s="1483"/>
      <c r="E36" s="1484"/>
      <c r="F36" s="256" t="s">
        <v>35</v>
      </c>
      <c r="G36" s="1487"/>
      <c r="H36" s="1487"/>
      <c r="I36" s="1487"/>
      <c r="J36" s="1487"/>
      <c r="K36" s="1487"/>
      <c r="L36" s="1487"/>
      <c r="M36" s="1487"/>
      <c r="N36" s="1487"/>
      <c r="O36" s="1487"/>
      <c r="P36" s="1487"/>
      <c r="Q36" s="1487"/>
      <c r="R36" s="1487"/>
      <c r="S36" s="1487"/>
      <c r="T36" s="1487"/>
      <c r="U36" s="1487"/>
      <c r="V36" s="1487"/>
      <c r="W36" s="1487"/>
      <c r="X36" s="1487"/>
      <c r="Y36" s="1487"/>
      <c r="AB36" s="169"/>
    </row>
    <row r="37" spans="1:28" ht="18" customHeight="1" thickBot="1" x14ac:dyDescent="0.2">
      <c r="A37" s="1376"/>
      <c r="B37" s="1485"/>
      <c r="C37" s="1442"/>
      <c r="D37" s="1442"/>
      <c r="E37" s="1486"/>
      <c r="F37" s="255" t="s">
        <v>1066</v>
      </c>
      <c r="G37" s="1488"/>
      <c r="H37" s="1488"/>
      <c r="I37" s="1488"/>
      <c r="J37" s="1488"/>
      <c r="K37" s="1488"/>
      <c r="L37" s="1488"/>
      <c r="M37" s="1488"/>
      <c r="N37" s="1488"/>
      <c r="O37" s="1488"/>
      <c r="P37" s="1488"/>
      <c r="Q37" s="1488"/>
      <c r="R37" s="1488"/>
      <c r="S37" s="1488"/>
      <c r="T37" s="1488"/>
      <c r="U37" s="1488"/>
      <c r="V37" s="1488"/>
      <c r="W37" s="1488"/>
      <c r="X37" s="1488"/>
      <c r="Y37" s="1488"/>
      <c r="AB37" s="169"/>
    </row>
    <row r="38" spans="1:28" ht="35.25" customHeight="1" thickBot="1" x14ac:dyDescent="0.2">
      <c r="A38" s="1489">
        <v>11</v>
      </c>
      <c r="B38" s="1422" t="s">
        <v>172</v>
      </c>
      <c r="C38" s="1423"/>
      <c r="D38" s="1490" t="s">
        <v>1067</v>
      </c>
      <c r="E38" s="1491"/>
      <c r="F38" s="1491"/>
      <c r="G38" s="1492"/>
      <c r="H38" s="1492"/>
      <c r="I38" s="1492"/>
      <c r="J38" s="1492"/>
      <c r="K38" s="1492"/>
      <c r="L38" s="1492"/>
      <c r="M38" s="1492"/>
      <c r="N38" s="1492"/>
      <c r="O38" s="1492"/>
      <c r="P38" s="1492"/>
      <c r="Q38" s="1492"/>
      <c r="R38" s="1492"/>
      <c r="S38" s="1492"/>
      <c r="T38" s="1492"/>
      <c r="U38" s="1492"/>
      <c r="V38" s="1492"/>
      <c r="W38" s="1492"/>
      <c r="X38" s="1492"/>
      <c r="Y38" s="1493"/>
      <c r="AB38" s="169"/>
    </row>
    <row r="39" spans="1:28" ht="24.95" customHeight="1" thickBot="1" x14ac:dyDescent="0.2">
      <c r="A39" s="1489"/>
      <c r="B39" s="1425"/>
      <c r="C39" s="1426"/>
      <c r="D39" s="1494"/>
      <c r="E39" s="1494"/>
      <c r="F39" s="1494"/>
      <c r="G39" s="1494"/>
      <c r="H39" s="1494"/>
      <c r="I39" s="1494"/>
      <c r="J39" s="1494"/>
      <c r="K39" s="1494"/>
      <c r="L39" s="1494"/>
      <c r="M39" s="1494"/>
      <c r="N39" s="1494"/>
      <c r="O39" s="1494"/>
      <c r="P39" s="1494"/>
      <c r="Q39" s="1494"/>
      <c r="R39" s="1494"/>
      <c r="S39" s="1494"/>
      <c r="T39" s="1494"/>
      <c r="U39" s="1494"/>
      <c r="V39" s="1494"/>
      <c r="W39" s="1494"/>
      <c r="X39" s="1494"/>
      <c r="Y39" s="1494"/>
      <c r="AB39" s="169"/>
    </row>
    <row r="40" spans="1:28" ht="52.5" customHeight="1" thickBot="1" x14ac:dyDescent="0.2">
      <c r="A40" s="1476">
        <v>12</v>
      </c>
      <c r="B40" s="1422" t="s">
        <v>171</v>
      </c>
      <c r="C40" s="1444"/>
      <c r="D40" s="1478" t="s">
        <v>1068</v>
      </c>
      <c r="E40" s="1479"/>
      <c r="F40" s="1479"/>
      <c r="G40" s="1479"/>
      <c r="H40" s="1479"/>
      <c r="I40" s="1479"/>
      <c r="J40" s="1479"/>
      <c r="K40" s="1479"/>
      <c r="L40" s="1479"/>
      <c r="M40" s="1479"/>
      <c r="N40" s="1479"/>
      <c r="O40" s="1479"/>
      <c r="P40" s="1479"/>
      <c r="Q40" s="1479"/>
      <c r="R40" s="1479"/>
      <c r="S40" s="1479"/>
      <c r="T40" s="1479"/>
      <c r="U40" s="1479"/>
      <c r="V40" s="1479"/>
      <c r="W40" s="1479"/>
      <c r="X40" s="1479"/>
      <c r="Y40" s="1480"/>
      <c r="AB40" s="169"/>
    </row>
    <row r="41" spans="1:28" ht="30" customHeight="1" thickBot="1" x14ac:dyDescent="0.2">
      <c r="A41" s="1477"/>
      <c r="B41" s="1425"/>
      <c r="C41" s="1426"/>
      <c r="D41" s="1481"/>
      <c r="E41" s="1481"/>
      <c r="F41" s="1481"/>
      <c r="G41" s="1481"/>
      <c r="H41" s="1481"/>
      <c r="I41" s="1481"/>
      <c r="J41" s="1481"/>
      <c r="K41" s="1481"/>
      <c r="L41" s="1481"/>
      <c r="M41" s="1481"/>
      <c r="N41" s="1481"/>
      <c r="O41" s="1481"/>
      <c r="P41" s="1481"/>
      <c r="Q41" s="1481"/>
      <c r="R41" s="1481"/>
      <c r="S41" s="1481"/>
      <c r="T41" s="1481"/>
      <c r="U41" s="1481"/>
      <c r="V41" s="1481"/>
      <c r="W41" s="1481"/>
      <c r="X41" s="1481"/>
      <c r="Y41" s="1481"/>
      <c r="AB41" s="169"/>
    </row>
    <row r="42" spans="1:28" ht="54" customHeight="1" x14ac:dyDescent="0.15">
      <c r="AB42" s="170"/>
    </row>
    <row r="43" spans="1:28" x14ac:dyDescent="0.15">
      <c r="Z43" s="175" t="s">
        <v>244</v>
      </c>
    </row>
  </sheetData>
  <sheetProtection formatCells="0" formatColumns="0" formatRows="0" insertHyperlinks="0"/>
  <mergeCells count="79">
    <mergeCell ref="A40:A41"/>
    <mergeCell ref="B40:C41"/>
    <mergeCell ref="D40:Y40"/>
    <mergeCell ref="D41:Y41"/>
    <mergeCell ref="S35:U35"/>
    <mergeCell ref="V35:X35"/>
    <mergeCell ref="B36:E37"/>
    <mergeCell ref="G36:Y36"/>
    <mergeCell ref="G37:Y37"/>
    <mergeCell ref="A38:A39"/>
    <mergeCell ref="B38:C39"/>
    <mergeCell ref="D38:Y38"/>
    <mergeCell ref="D39:Y39"/>
    <mergeCell ref="A33:A37"/>
    <mergeCell ref="B34:E34"/>
    <mergeCell ref="F34:Y34"/>
    <mergeCell ref="B35:E35"/>
    <mergeCell ref="F35:O35"/>
    <mergeCell ref="P35:R35"/>
    <mergeCell ref="D27:I27"/>
    <mergeCell ref="L27:W27"/>
    <mergeCell ref="A28:A32"/>
    <mergeCell ref="B28:X28"/>
    <mergeCell ref="B29:E29"/>
    <mergeCell ref="F29:Y29"/>
    <mergeCell ref="B30:E30"/>
    <mergeCell ref="F30:O30"/>
    <mergeCell ref="P30:R30"/>
    <mergeCell ref="S30:U30"/>
    <mergeCell ref="V30:X30"/>
    <mergeCell ref="B31:E32"/>
    <mergeCell ref="G31:Y31"/>
    <mergeCell ref="G32:Y32"/>
    <mergeCell ref="D24:I24"/>
    <mergeCell ref="L24:W24"/>
    <mergeCell ref="D25:I25"/>
    <mergeCell ref="L25:W25"/>
    <mergeCell ref="D26:I26"/>
    <mergeCell ref="L26:W26"/>
    <mergeCell ref="L20:W20"/>
    <mergeCell ref="D21:I21"/>
    <mergeCell ref="L21:W21"/>
    <mergeCell ref="D22:I22"/>
    <mergeCell ref="L22:W22"/>
    <mergeCell ref="A14:A15"/>
    <mergeCell ref="B14:E15"/>
    <mergeCell ref="G14:Y14"/>
    <mergeCell ref="G15:Y15"/>
    <mergeCell ref="D23:I23"/>
    <mergeCell ref="L23:W23"/>
    <mergeCell ref="B16:X16"/>
    <mergeCell ref="A17:A27"/>
    <mergeCell ref="B17:C27"/>
    <mergeCell ref="D17:I17"/>
    <mergeCell ref="L17:W17"/>
    <mergeCell ref="D18:I18"/>
    <mergeCell ref="L18:W18"/>
    <mergeCell ref="D19:I19"/>
    <mergeCell ref="L19:W19"/>
    <mergeCell ref="D20:I20"/>
    <mergeCell ref="W11:X11"/>
    <mergeCell ref="B12:V12"/>
    <mergeCell ref="W12:X12"/>
    <mergeCell ref="A1:Y1"/>
    <mergeCell ref="A2:X2"/>
    <mergeCell ref="B9:E9"/>
    <mergeCell ref="F9:O9"/>
    <mergeCell ref="B10:E10"/>
    <mergeCell ref="A11:A13"/>
    <mergeCell ref="B11:V11"/>
    <mergeCell ref="B13:V13"/>
    <mergeCell ref="W13:X13"/>
    <mergeCell ref="Z2:Z5"/>
    <mergeCell ref="G4:Y4"/>
    <mergeCell ref="B7:E7"/>
    <mergeCell ref="F7:O7"/>
    <mergeCell ref="Z7:Z8"/>
    <mergeCell ref="B8:E8"/>
    <mergeCell ref="F8:O8"/>
  </mergeCells>
  <phoneticPr fontId="4"/>
  <conditionalFormatting sqref="AA11:AA13">
    <cfRule type="cellIs" dxfId="5" priority="1" stopIfTrue="1" operator="equal">
      <formula>"未入力あり"</formula>
    </cfRule>
  </conditionalFormatting>
  <dataValidations count="11">
    <dataValidation imeMode="disabled" allowBlank="1" showInputMessage="1" showErrorMessage="1" prompt="内線番号を半角で入力" sqref="S30:Y30 S35:Y35"/>
    <dataValidation type="custom" imeMode="disabled" allowBlank="1" showInputMessage="1" showErrorMessage="1" error="半角で入力してください" prompt="電話番号はハイフン「-」を含め、半角で入力_x000a_XXX-XXXX-XXXX" sqref="F30:O30 F35:O35">
      <formula1>LEN(F30)=LENB(F30)</formula1>
    </dataValidation>
    <dataValidation type="list" allowBlank="1" showInputMessage="1" showErrorMessage="1" prompt="表紙①に反映されます" sqref="Y2">
      <formula1>"あり,なし"</formula1>
    </dataValidation>
    <dataValidation allowBlank="1" showInputMessage="1" showErrorMessage="1" prompt="表紙シートの病院名を反映" sqref="G4:Y4"/>
    <dataValidation type="whole" imeMode="disabled" operator="greaterThanOrEqual" allowBlank="1" showInputMessage="1" showErrorMessage="1" error="整数で入力してください" prompt="整数で入力" sqref="J18:J27 X18:X27 F10">
      <formula1>0</formula1>
    </dataValidation>
    <dataValidation type="custom" imeMode="disabled" allowBlank="1" showInputMessage="1" showErrorMessage="1" error="半角で入力してください" prompt="アドレスは、手入力せずにホームページからコピーしてください" sqref="G37:Y37 G15:Y15 G32:Y32">
      <formula1>LEN(G15)=LENB(G15)</formula1>
    </dataValidation>
    <dataValidation type="list" allowBlank="1" showInputMessage="1" showErrorMessage="1" sqref="F9:O9">
      <formula1>"院内独立型,院内病棟型"</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Y16 Y28 Y33">
      <formula1>"はい,いいえ"</formula1>
    </dataValidation>
    <dataValidation type="list" allowBlank="1" showInputMessage="1" showErrorMessage="1" sqref="F7:O7">
      <formula1>"病棟があります,病棟がありません"</formula1>
    </dataValidation>
    <dataValidation type="whole" operator="greaterThanOrEqual" allowBlank="1" showInputMessage="1" showErrorMessage="1" prompt="整数で入力" sqref="W11:X13">
      <formula1>0</formula1>
    </dataValidation>
  </dataValidations>
  <printOptions horizontalCentered="1"/>
  <pageMargins left="0.39370078740157483" right="0.39370078740157483" top="0.59055118110236227" bottom="0.59055118110236227" header="0.35433070866141736" footer="0.27559055118110237"/>
  <pageSetup paperSize="9" scale="85" orientation="portrait"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入力時の注意事項</vt:lpstr>
      <vt:lpstr>表紙</vt:lpstr>
      <vt:lpstr>様式1（連絡先）</vt:lpstr>
      <vt:lpstr>様式2（全般事項）</vt:lpstr>
      <vt:lpstr>様式2（機能別）</vt:lpstr>
      <vt:lpstr>別紙１（満たしていない要件）</vt:lpstr>
      <vt:lpstr>別紙２（専門とするがんの診療状況）</vt:lpstr>
      <vt:lpstr>別紙３（緩和外来）</vt:lpstr>
      <vt:lpstr>別紙４（緩和病棟）</vt:lpstr>
      <vt:lpstr>別紙５（地域緩和ケア連携体制）</vt:lpstr>
      <vt:lpstr>別紙６（緩和メンバー）</vt:lpstr>
      <vt:lpstr>別紙７（相談内容）</vt:lpstr>
      <vt:lpstr>別紙８（相談支援センター窓口）</vt:lpstr>
      <vt:lpstr>別紙９（相談支援センター体制）</vt:lpstr>
      <vt:lpstr>別紙10（連携協力体制）</vt:lpstr>
      <vt:lpstr>別紙11（インターネット環境）</vt:lpstr>
      <vt:lpstr>別紙12（専門外来）</vt:lpstr>
      <vt:lpstr>別紙13（院内がん登録）</vt:lpstr>
      <vt:lpstr>別紙14（臨床試験・治験）</vt:lpstr>
      <vt:lpstr>別紙15（PDCAサイクル）</vt:lpstr>
      <vt:lpstr>別紙16（医療安全）</vt:lpstr>
      <vt:lpstr>入力時の注意事項!Print_Area</vt:lpstr>
      <vt:lpstr>表紙!Print_Area</vt:lpstr>
      <vt:lpstr>'別紙１（満たしていない要件）'!Print_Area</vt:lpstr>
      <vt:lpstr>'別紙10（連携協力体制）'!Print_Area</vt:lpstr>
      <vt:lpstr>'別紙11（インターネット環境）'!Print_Area</vt:lpstr>
      <vt:lpstr>'別紙12（専門外来）'!Print_Area</vt:lpstr>
      <vt:lpstr>'別紙13（院内がん登録）'!Print_Area</vt:lpstr>
      <vt:lpstr>'別紙14（臨床試験・治験）'!Print_Area</vt:lpstr>
      <vt:lpstr>'別紙15（PDCAサイクル）'!Print_Area</vt:lpstr>
      <vt:lpstr>'別紙16（医療安全）'!Print_Area</vt:lpstr>
      <vt:lpstr>'別紙２（専門とするがんの診療状況）'!Print_Area</vt:lpstr>
      <vt:lpstr>'別紙３（緩和外来）'!Print_Area</vt:lpstr>
      <vt:lpstr>'別紙４（緩和病棟）'!Print_Area</vt:lpstr>
      <vt:lpstr>'別紙５（地域緩和ケア連携体制）'!Print_Area</vt:lpstr>
      <vt:lpstr>'別紙６（緩和メンバー）'!Print_Area</vt:lpstr>
      <vt:lpstr>'別紙７（相談内容）'!Print_Area</vt:lpstr>
      <vt:lpstr>'別紙８（相談支援センター窓口）'!Print_Area</vt:lpstr>
      <vt:lpstr>'別紙９（相談支援センター体制）'!Print_Area</vt:lpstr>
      <vt:lpstr>'様式1（連絡先）'!Print_Area</vt:lpstr>
      <vt:lpstr>'様式2（機能別）'!Print_Area</vt:lpstr>
      <vt:lpstr>'様式2（全般事項）'!Print_Area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2022-10-27T08:50:39Z</dcterms:created>
  <dcterms:modified xsi:type="dcterms:W3CDTF">2022-12-05T08:22:03Z</dcterms:modified>
</cp:coreProperties>
</file>