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02_健康づくりＧ\70_栄養・食生活対策事業\7004_01特定給食等指導事業\03特定給食施設電子申請関係(H26～)\情報システム課への手続登録依頼\R03\02_ホームページ修正\01_ホームページ用様式\01_エクセル\"/>
    </mc:Choice>
  </mc:AlternateContent>
  <bookViews>
    <workbookView xWindow="120" yWindow="48" windowWidth="20340" windowHeight="7656"/>
  </bookViews>
  <sheets>
    <sheet name="入力シート" sheetId="1" r:id="rId1"/>
    <sheet name="印刷用シート" sheetId="2" r:id="rId2"/>
    <sheet name="リスト（12号様式用）" sheetId="4" state="hidden" r:id="rId3"/>
  </sheets>
  <definedNames>
    <definedName name="_xlnm.Print_Area" localSheetId="1">印刷用シート!$A$1:$CM$102</definedName>
    <definedName name="_xlnm.Print_Area" localSheetId="0">入力シート!$A$1:$F$318</definedName>
    <definedName name="運営方式">'リスト（12号様式用）'!$G$2:$G$3</definedName>
    <definedName name="勤務形態">'リスト（12号様式用）'!$I$2:$I$3</definedName>
    <definedName name="施設区分">'リスト（12号様式用）'!$C$2:$C$3</definedName>
    <definedName name="施設種別">'リスト（12号様式用）'!$E$2:$E$4</definedName>
    <definedName name="食材料費の単位">'リスト（12号様式用）'!$J$2:$J$4</definedName>
    <definedName name="提出先">'リスト（12号様式用）'!$D$2:$D$5</definedName>
    <definedName name="部門">'リスト（12号様式用）'!$F$2:$F$5</definedName>
    <definedName name="免許の種類">'リスト（12号様式用）'!$H$2:$H$3</definedName>
    <definedName name="有_無">'リスト（12号様式用）'!$B$2:$B$3</definedName>
  </definedNames>
  <calcPr calcId="152511"/>
</workbook>
</file>

<file path=xl/calcChain.xml><?xml version="1.0" encoding="utf-8"?>
<calcChain xmlns="http://schemas.openxmlformats.org/spreadsheetml/2006/main">
  <c r="C48" i="2" l="1"/>
  <c r="C47" i="2"/>
  <c r="D152" i="1" l="1"/>
  <c r="BT52" i="2" s="1"/>
  <c r="D151" i="1"/>
  <c r="BK52" i="2" s="1"/>
  <c r="D150" i="1"/>
  <c r="BB52" i="2" s="1"/>
  <c r="D149" i="1"/>
  <c r="AS52" i="2" s="1"/>
  <c r="D148" i="1"/>
  <c r="AJ52" i="2" s="1"/>
  <c r="BT51" i="2"/>
  <c r="BK51" i="2"/>
  <c r="BB51" i="2"/>
  <c r="AS51" i="2"/>
  <c r="AJ51" i="2"/>
  <c r="BT50" i="2"/>
  <c r="BK50" i="2"/>
  <c r="BB50" i="2"/>
  <c r="AS50" i="2"/>
  <c r="AJ50" i="2"/>
  <c r="BT49" i="2"/>
  <c r="BK49" i="2"/>
  <c r="BB49" i="2"/>
  <c r="AS49" i="2"/>
  <c r="AJ49" i="2"/>
  <c r="BT48" i="2"/>
  <c r="BK48" i="2"/>
  <c r="BB48" i="2"/>
  <c r="AS48" i="2"/>
  <c r="AJ48" i="2"/>
  <c r="BT47" i="2"/>
  <c r="BK47" i="2"/>
  <c r="BB47" i="2"/>
  <c r="AS47" i="2"/>
  <c r="AJ47" i="2"/>
  <c r="BT46" i="2"/>
  <c r="BK46" i="2"/>
  <c r="BB46" i="2"/>
  <c r="AS46" i="2"/>
  <c r="AJ46" i="2"/>
  <c r="BT45" i="2" l="1"/>
  <c r="BK45" i="2"/>
  <c r="BB45" i="2"/>
  <c r="AS45" i="2"/>
  <c r="AJ45" i="2"/>
  <c r="BT44" i="2"/>
  <c r="BK44" i="2"/>
  <c r="BB44" i="2"/>
  <c r="AS44" i="2"/>
  <c r="AJ44" i="2"/>
  <c r="R94" i="2" l="1"/>
  <c r="Y92" i="2"/>
  <c r="BR94" i="2"/>
  <c r="BJ31" i="2"/>
  <c r="A22" i="2"/>
  <c r="BO98" i="2"/>
  <c r="BY97" i="2"/>
  <c r="BO97" i="2"/>
  <c r="BO96" i="2"/>
  <c r="AN97" i="2"/>
  <c r="S97" i="2"/>
  <c r="S96" i="2"/>
  <c r="S95" i="2"/>
  <c r="A97" i="2"/>
  <c r="BR93" i="2"/>
  <c r="BR92" i="2"/>
  <c r="BR91" i="2"/>
  <c r="BR90" i="2"/>
  <c r="BQ89" i="2"/>
  <c r="BD92" i="2"/>
  <c r="AF94" i="2"/>
  <c r="AF93" i="2"/>
  <c r="AF92" i="2"/>
  <c r="AF91" i="2"/>
  <c r="AF90" i="2"/>
  <c r="A92" i="2"/>
  <c r="AO88" i="2"/>
  <c r="S88" i="2"/>
  <c r="BH87" i="2"/>
  <c r="AO87" i="2"/>
  <c r="AD87" i="2"/>
  <c r="S87" i="2"/>
  <c r="A88" i="2"/>
  <c r="W86" i="2"/>
  <c r="AM66" i="2"/>
  <c r="AC65" i="2"/>
  <c r="AR65" i="2"/>
  <c r="BS65" i="2"/>
  <c r="CH65" i="2"/>
  <c r="O63" i="2" l="1"/>
  <c r="BS62" i="2"/>
  <c r="BM62" i="2"/>
  <c r="BG62" i="2"/>
  <c r="AY62" i="2"/>
  <c r="O62" i="2"/>
  <c r="O61" i="2"/>
  <c r="AP61" i="2"/>
  <c r="BL60" i="2"/>
  <c r="AW60" i="2"/>
  <c r="AJ60" i="2"/>
  <c r="A60" i="2"/>
  <c r="BW54" i="2"/>
  <c r="AO54" i="2"/>
  <c r="AG37" i="2"/>
  <c r="P39" i="2"/>
  <c r="P37" i="2"/>
  <c r="AY31" i="2"/>
  <c r="AL31" i="2"/>
  <c r="CC30" i="2"/>
  <c r="BV30" i="2"/>
  <c r="BO30" i="2"/>
  <c r="AW30" i="2"/>
  <c r="BH30" i="2"/>
  <c r="AL30" i="2"/>
  <c r="R25" i="2" l="1"/>
  <c r="BK24" i="2"/>
  <c r="AY24" i="2"/>
  <c r="AL24" i="2"/>
  <c r="AL23" i="2"/>
  <c r="AL22" i="2"/>
  <c r="AL19" i="2"/>
  <c r="AL20" i="2"/>
  <c r="AL21" i="2"/>
  <c r="AU19" i="2"/>
  <c r="BE20" i="2"/>
  <c r="BN19" i="2"/>
  <c r="BO20" i="2"/>
  <c r="BZ19" i="2"/>
  <c r="AJ17" i="2"/>
  <c r="AJ14" i="2"/>
  <c r="BK12" i="2"/>
  <c r="AA13" i="2"/>
  <c r="AA12" i="2"/>
  <c r="AA11" i="2"/>
  <c r="A13" i="2" l="1"/>
  <c r="BU10" i="2"/>
  <c r="K10" i="2"/>
  <c r="I5" i="2"/>
  <c r="AN6" i="2"/>
  <c r="BN4" i="2"/>
  <c r="A3" i="2"/>
  <c r="D269" i="1"/>
  <c r="D268" i="1"/>
  <c r="D249" i="1"/>
  <c r="D248" i="1"/>
  <c r="D229" i="1"/>
  <c r="D228" i="1"/>
  <c r="D247" i="1" l="1"/>
  <c r="D267" i="1"/>
  <c r="D227" i="1"/>
  <c r="D163" i="1"/>
  <c r="D147" i="1"/>
  <c r="CC51" i="2" s="1"/>
  <c r="D141" i="1"/>
  <c r="CC50" i="2" s="1"/>
  <c r="D135" i="1"/>
  <c r="CC49" i="2" s="1"/>
  <c r="D129" i="1"/>
  <c r="CC48" i="2" s="1"/>
  <c r="D123" i="1"/>
  <c r="CC47" i="2" s="1"/>
  <c r="D117" i="1"/>
  <c r="CC46" i="2" s="1"/>
  <c r="D111" i="1"/>
  <c r="CC45" i="2" s="1"/>
  <c r="D105" i="1"/>
  <c r="D96" i="1"/>
  <c r="D88" i="1"/>
  <c r="D89" i="1"/>
  <c r="D90" i="1"/>
  <c r="D87" i="1"/>
  <c r="CC44" i="2" l="1"/>
  <c r="D153" i="1"/>
  <c r="CC52" i="2" s="1"/>
  <c r="R101" i="2"/>
  <c r="BO99" i="2"/>
  <c r="AW99" i="2"/>
  <c r="X99" i="2"/>
  <c r="BX98" i="2"/>
  <c r="BU95" i="2"/>
  <c r="BF95" i="2"/>
  <c r="AB97" i="2"/>
  <c r="CA94" i="2"/>
  <c r="AO94" i="2"/>
  <c r="Y94" i="2"/>
  <c r="R92" i="2"/>
  <c r="Y90" i="2"/>
  <c r="R90" i="2"/>
  <c r="AX88" i="2"/>
  <c r="BI86" i="2"/>
  <c r="CC83" i="2"/>
  <c r="CC84" i="2"/>
  <c r="CC82" i="2"/>
  <c r="CC69" i="2"/>
  <c r="CC70" i="2"/>
  <c r="CC71" i="2"/>
  <c r="CC72" i="2"/>
  <c r="CC73" i="2"/>
  <c r="CC74" i="2"/>
  <c r="CC75" i="2"/>
  <c r="CC76" i="2"/>
  <c r="CC77" i="2"/>
  <c r="CC78" i="2"/>
  <c r="CC79" i="2"/>
  <c r="CC80" i="2"/>
  <c r="CC81" i="2"/>
  <c r="CC68" i="2"/>
  <c r="BR83" i="2"/>
  <c r="BR84" i="2"/>
  <c r="BR82" i="2"/>
  <c r="D271" i="1"/>
  <c r="D272" i="1"/>
  <c r="D270" i="1"/>
  <c r="D251" i="1"/>
  <c r="D252" i="1"/>
  <c r="D250" i="1"/>
  <c r="BR69" i="2"/>
  <c r="BR70" i="2"/>
  <c r="BR71" i="2"/>
  <c r="BR72" i="2"/>
  <c r="BR73" i="2"/>
  <c r="BR74" i="2"/>
  <c r="BR75" i="2"/>
  <c r="BR76" i="2"/>
  <c r="BR77" i="2"/>
  <c r="BR78" i="2"/>
  <c r="BR79" i="2"/>
  <c r="BR80" i="2"/>
  <c r="BR81" i="2"/>
  <c r="BR68" i="2"/>
  <c r="BG83" i="2"/>
  <c r="BG84" i="2"/>
  <c r="BG82" i="2"/>
  <c r="AL83" i="2"/>
  <c r="AL84" i="2"/>
  <c r="AL82" i="2"/>
  <c r="BG69" i="2"/>
  <c r="BG70" i="2"/>
  <c r="BG71" i="2"/>
  <c r="BG72" i="2"/>
  <c r="BG73" i="2"/>
  <c r="BG74" i="2"/>
  <c r="BG75" i="2"/>
  <c r="BG76" i="2"/>
  <c r="BG77" i="2"/>
  <c r="BG78" i="2"/>
  <c r="BG79" i="2"/>
  <c r="BG80" i="2"/>
  <c r="BG81" i="2"/>
  <c r="BG68" i="2"/>
  <c r="V74" i="2"/>
  <c r="V75" i="2"/>
  <c r="V76" i="2"/>
  <c r="V77" i="2"/>
  <c r="V78" i="2"/>
  <c r="V79" i="2"/>
  <c r="V80" i="2"/>
  <c r="V81" i="2"/>
  <c r="V82" i="2"/>
  <c r="V83" i="2"/>
  <c r="V84" i="2"/>
  <c r="V85" i="2"/>
  <c r="V69" i="2"/>
  <c r="V70" i="2"/>
  <c r="V71" i="2"/>
  <c r="V72" i="2"/>
  <c r="V73" i="2"/>
  <c r="V68" i="2"/>
  <c r="BX65" i="2"/>
  <c r="AH65" i="2"/>
  <c r="BP64" i="2"/>
  <c r="BI64" i="2"/>
  <c r="AP64" i="2"/>
  <c r="AI64" i="2"/>
  <c r="BQ63" i="2"/>
  <c r="BJ63" i="2"/>
  <c r="AO63" i="2"/>
  <c r="AH63" i="2"/>
  <c r="CB62" i="2"/>
  <c r="AO62" i="2"/>
  <c r="AA62" i="2"/>
  <c r="BS61" i="2"/>
  <c r="BA61" i="2"/>
  <c r="Z61" i="2"/>
  <c r="BU60" i="2"/>
  <c r="AL59" i="2"/>
  <c r="BD58" i="2"/>
  <c r="AQ58" i="2"/>
  <c r="Y58" i="2"/>
  <c r="BD57" i="2"/>
  <c r="AR57" i="2"/>
  <c r="BY56" i="2"/>
  <c r="BG56" i="2"/>
  <c r="AS56" i="2"/>
  <c r="CI55" i="2"/>
  <c r="BR55" i="2"/>
  <c r="CC42" i="2"/>
  <c r="BR42" i="2"/>
  <c r="BG42" i="2"/>
  <c r="BM41" i="2"/>
  <c r="AU42" i="2"/>
  <c r="AI42" i="2"/>
  <c r="W42" i="2"/>
  <c r="CH38" i="2"/>
  <c r="CH39" i="2"/>
  <c r="CH40" i="2"/>
  <c r="CH37" i="2"/>
  <c r="CB38" i="2"/>
  <c r="CB39" i="2"/>
  <c r="CB40" i="2"/>
  <c r="CB37" i="2"/>
  <c r="BV37" i="2"/>
  <c r="BV38" i="2"/>
  <c r="BV39" i="2"/>
  <c r="BV40" i="2"/>
  <c r="BP40" i="2"/>
  <c r="BP39" i="2"/>
  <c r="BP38" i="2"/>
  <c r="BP37" i="2"/>
  <c r="BJ38" i="2"/>
  <c r="BJ39" i="2"/>
  <c r="BJ40" i="2"/>
  <c r="BJ37" i="2"/>
  <c r="BD38" i="2"/>
  <c r="BD39" i="2"/>
  <c r="BD40" i="2"/>
  <c r="BD37" i="2"/>
  <c r="AX38" i="2"/>
  <c r="AX39" i="2"/>
  <c r="AX40" i="2"/>
  <c r="AX37" i="2"/>
  <c r="S40" i="2"/>
  <c r="S38" i="2"/>
  <c r="A37" i="2"/>
  <c r="BS31" i="2"/>
  <c r="CF29" i="2"/>
  <c r="AZ29" i="2"/>
  <c r="BV28" i="2"/>
  <c r="BF28" i="2"/>
  <c r="BV27" i="2"/>
  <c r="BF27" i="2"/>
  <c r="BI26" i="2"/>
  <c r="BB26" i="2"/>
  <c r="AZ25" i="2"/>
  <c r="BT24" i="2"/>
  <c r="BS21" i="2"/>
  <c r="AU21" i="2"/>
  <c r="AM18" i="2"/>
  <c r="AX15" i="2"/>
  <c r="BR16" i="2"/>
  <c r="AW16" i="2"/>
  <c r="BP15" i="2"/>
  <c r="BX14" i="2"/>
  <c r="AJ13" i="2"/>
  <c r="BO8" i="2"/>
  <c r="AT8" i="2"/>
  <c r="AN7" i="2"/>
</calcChain>
</file>

<file path=xl/sharedStrings.xml><?xml version="1.0" encoding="utf-8"?>
<sst xmlns="http://schemas.openxmlformats.org/spreadsheetml/2006/main" count="1114" uniqueCount="563">
  <si>
    <t>入力列</t>
    <rPh sb="0" eb="2">
      <t>ニュウリョク</t>
    </rPh>
    <rPh sb="2" eb="3">
      <t>レツ</t>
    </rPh>
    <phoneticPr fontId="2"/>
  </si>
  <si>
    <t>留意事項</t>
    <rPh sb="0" eb="2">
      <t>リュウイ</t>
    </rPh>
    <rPh sb="2" eb="4">
      <t>ジコウ</t>
    </rPh>
    <phoneticPr fontId="2"/>
  </si>
  <si>
    <t>大項目</t>
    <rPh sb="0" eb="3">
      <t>ダイコウモク</t>
    </rPh>
    <phoneticPr fontId="2"/>
  </si>
  <si>
    <t>小項目</t>
    <rPh sb="0" eb="3">
      <t>ショウコウモク</t>
    </rPh>
    <phoneticPr fontId="2"/>
  </si>
  <si>
    <t>No.</t>
    <phoneticPr fontId="2"/>
  </si>
  <si>
    <t>神奈川県</t>
    <rPh sb="0" eb="4">
      <t>カナガワケン</t>
    </rPh>
    <phoneticPr fontId="2"/>
  </si>
  <si>
    <t>保健福祉事務所長殿</t>
    <rPh sb="0" eb="2">
      <t>ホケン</t>
    </rPh>
    <rPh sb="2" eb="4">
      <t>フクシ</t>
    </rPh>
    <rPh sb="4" eb="6">
      <t>ジム</t>
    </rPh>
    <rPh sb="6" eb="7">
      <t>ショ</t>
    </rPh>
    <rPh sb="7" eb="8">
      <t>チョウ</t>
    </rPh>
    <rPh sb="8" eb="9">
      <t>ドノ</t>
    </rPh>
    <phoneticPr fontId="2"/>
  </si>
  <si>
    <t>施設の名称</t>
    <rPh sb="0" eb="2">
      <t>シセツ</t>
    </rPh>
    <rPh sb="3" eb="5">
      <t>メイショウ</t>
    </rPh>
    <phoneticPr fontId="2"/>
  </si>
  <si>
    <t>所在地</t>
    <rPh sb="0" eb="3">
      <t>ショザイチ</t>
    </rPh>
    <phoneticPr fontId="2"/>
  </si>
  <si>
    <t>管理者</t>
    <rPh sb="0" eb="3">
      <t>カンリシャ</t>
    </rPh>
    <phoneticPr fontId="2"/>
  </si>
  <si>
    <t>委託先</t>
  </si>
  <si>
    <t>〒</t>
  </si>
  <si>
    <t>代表者氏名</t>
  </si>
  <si>
    <t>従事者数（人）</t>
  </si>
  <si>
    <t>勤務形態</t>
  </si>
  <si>
    <t>栄養士</t>
  </si>
  <si>
    <t>調理師</t>
  </si>
  <si>
    <t>調理員</t>
  </si>
  <si>
    <t>その他</t>
  </si>
  <si>
    <t>合 計</t>
  </si>
  <si>
    <t>施設側</t>
  </si>
  <si>
    <t>常　勤</t>
  </si>
  <si>
    <t>非常勤</t>
  </si>
  <si>
    <t>受託側</t>
  </si>
  <si>
    <t>(裏)</t>
    <rPh sb="1" eb="2">
      <t>ウラ</t>
    </rPh>
    <phoneticPr fontId="2"/>
  </si>
  <si>
    <t>摂取量の調査</t>
  </si>
  <si>
    <t>平均提供食品量・平均栄養量</t>
  </si>
  <si>
    <t>食　品　群</t>
  </si>
  <si>
    <t>量</t>
  </si>
  <si>
    <t>栄養素名</t>
  </si>
  <si>
    <t>目標栄養量</t>
  </si>
  <si>
    <t>提供栄養量</t>
  </si>
  <si>
    <t>推定摂取量</t>
  </si>
  <si>
    <t>穀類</t>
  </si>
  <si>
    <t>ご　は　ん</t>
  </si>
  <si>
    <t>ｇ</t>
  </si>
  <si>
    <t>パ　　　ン</t>
  </si>
  <si>
    <t>麺</t>
  </si>
  <si>
    <t>鉄　　　　　 　  (mg)</t>
  </si>
  <si>
    <t>野菜類</t>
  </si>
  <si>
    <t>緑黄色野菜</t>
  </si>
  <si>
    <t>その他の野菜</t>
  </si>
  <si>
    <t>野菜漬物類</t>
  </si>
  <si>
    <t>果　　実　　類</t>
  </si>
  <si>
    <t>藻　　　　　類</t>
  </si>
  <si>
    <t>魚　　介　　類</t>
  </si>
  <si>
    <t>肉　　　　　類</t>
  </si>
  <si>
    <t>卵　　　　　類</t>
  </si>
  <si>
    <t>＊</t>
  </si>
  <si>
    <t>油　　脂　　類</t>
  </si>
  <si>
    <t>菓　　子　　類</t>
  </si>
  <si>
    <t>調理加工食品類</t>
  </si>
  <si>
    <t>＊の欄は、記載されている項目以外で算出している栄養素があれば記入してください。</t>
  </si>
  <si>
    <t>食材料費</t>
  </si>
  <si>
    <t>作業指示書</t>
  </si>
  <si>
    <t>報告担当者</t>
  </si>
  <si>
    <t>備考　それぞれ該当するところに○印、数字等を記入してください。</t>
  </si>
  <si>
    <t>管 理
栄養士</t>
    <rPh sb="4" eb="6">
      <t>エイヨウ</t>
    </rPh>
    <rPh sb="6" eb="7">
      <t>シ</t>
    </rPh>
    <phoneticPr fontId="2"/>
  </si>
  <si>
    <t>給食
事務</t>
    <rPh sb="3" eb="5">
      <t>ジム</t>
    </rPh>
    <phoneticPr fontId="2"/>
  </si>
  <si>
    <t>平均提供食品量</t>
    <rPh sb="0" eb="2">
      <t>ヘイキン</t>
    </rPh>
    <rPh sb="2" eb="4">
      <t>テイキョウ</t>
    </rPh>
    <rPh sb="4" eb="6">
      <t>ショクヒン</t>
    </rPh>
    <rPh sb="6" eb="7">
      <t>リョウ</t>
    </rPh>
    <phoneticPr fontId="2"/>
  </si>
  <si>
    <t>平均栄養量</t>
    <rPh sb="0" eb="2">
      <t>ヘイキン</t>
    </rPh>
    <rPh sb="2" eb="4">
      <t>エイヨウ</t>
    </rPh>
    <rPh sb="4" eb="5">
      <t>リョウ</t>
    </rPh>
    <phoneticPr fontId="2"/>
  </si>
  <si>
    <t>人</t>
    <rPh sb="0" eb="1">
      <t>ニン</t>
    </rPh>
    <phoneticPr fontId="2"/>
  </si>
  <si>
    <t>健康増進法等の施行に関する規則第12条の規定により、次のとおり栄養管理状況を報告します。</t>
    <rPh sb="0" eb="2">
      <t>ケンコウ</t>
    </rPh>
    <rPh sb="2" eb="4">
      <t>ゾウシン</t>
    </rPh>
    <rPh sb="4" eb="5">
      <t>ホウ</t>
    </rPh>
    <rPh sb="5" eb="6">
      <t>トウ</t>
    </rPh>
    <rPh sb="7" eb="9">
      <t>シコウ</t>
    </rPh>
    <rPh sb="10" eb="11">
      <t>カン</t>
    </rPh>
    <rPh sb="13" eb="15">
      <t>キソク</t>
    </rPh>
    <rPh sb="15" eb="16">
      <t>ダイ</t>
    </rPh>
    <rPh sb="18" eb="19">
      <t>ジョウ</t>
    </rPh>
    <rPh sb="20" eb="22">
      <t>キテイ</t>
    </rPh>
    <rPh sb="26" eb="27">
      <t>ツギ</t>
    </rPh>
    <rPh sb="31" eb="33">
      <t>エイヨウ</t>
    </rPh>
    <rPh sb="33" eb="35">
      <t>カンリ</t>
    </rPh>
    <rPh sb="35" eb="37">
      <t>ジョウキョウ</t>
    </rPh>
    <rPh sb="38" eb="40">
      <t>ホウコク</t>
    </rPh>
    <phoneticPr fontId="2"/>
  </si>
  <si>
    <t>電話</t>
    <rPh sb="0" eb="2">
      <t>デンワ</t>
    </rPh>
    <phoneticPr fontId="2"/>
  </si>
  <si>
    <t>(職名)</t>
    <rPh sb="1" eb="2">
      <t>ショク</t>
    </rPh>
    <rPh sb="2" eb="3">
      <t>メイ</t>
    </rPh>
    <phoneticPr fontId="2"/>
  </si>
  <si>
    <t>(氏名)</t>
    <rPh sb="1" eb="3">
      <t>シメイ</t>
    </rPh>
    <phoneticPr fontId="2"/>
  </si>
  <si>
    <t>回</t>
    <rPh sb="0" eb="1">
      <t>カイ</t>
    </rPh>
    <phoneticPr fontId="2"/>
  </si>
  <si>
    <t>合計</t>
    <rPh sb="0" eb="2">
      <t>ゴウケイ</t>
    </rPh>
    <phoneticPr fontId="2"/>
  </si>
  <si>
    <t>その他(</t>
    <rPh sb="2" eb="3">
      <t>タ</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</si>
  <si>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</si>
  <si>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</si>
  <si>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</si>
  <si>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</si>
  <si>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サ</t>
    </rPh>
    <rPh sb="1" eb="2">
      <t>ゼン</t>
    </rPh>
    <phoneticPr fontId="2"/>
  </si>
  <si>
    <t>食器洗浄</t>
    <rPh sb="0" eb="2">
      <t>ショッキ</t>
    </rPh>
    <rPh sb="2" eb="4">
      <t>センジョウ</t>
    </rPh>
    <phoneticPr fontId="2"/>
  </si>
  <si>
    <t>(職名)</t>
    <rPh sb="1" eb="3">
      <t>ショクメイ</t>
    </rPh>
    <phoneticPr fontId="2"/>
  </si>
  <si>
    <t>内線</t>
    <rPh sb="0" eb="2">
      <t>ナイセン</t>
    </rPh>
    <phoneticPr fontId="2"/>
  </si>
  <si>
    <t>施設外調理</t>
    <rPh sb="0" eb="2">
      <t>シセツ</t>
    </rPh>
    <rPh sb="2" eb="3">
      <t>ガイ</t>
    </rPh>
    <rPh sb="3" eb="5">
      <t>チョウリ</t>
    </rPh>
    <phoneticPr fontId="2"/>
  </si>
  <si>
    <t>栄養指導</t>
    <rPh sb="0" eb="2">
      <t>エイヨウ</t>
    </rPh>
    <rPh sb="2" eb="4">
      <t>シドウ</t>
    </rPh>
    <phoneticPr fontId="2"/>
  </si>
  <si>
    <t>管理栄養士</t>
    <rPh sb="0" eb="2">
      <t>カンリ</t>
    </rPh>
    <rPh sb="2" eb="5">
      <t>エイヨウシ</t>
    </rPh>
    <phoneticPr fontId="2"/>
  </si>
  <si>
    <t>栄養士</t>
    <rPh sb="0" eb="2">
      <t>エイヨウ</t>
    </rPh>
    <rPh sb="2" eb="3">
      <t>シ</t>
    </rPh>
    <phoneticPr fontId="2"/>
  </si>
  <si>
    <t>(第</t>
    <rPh sb="1" eb="2">
      <t>ダイ</t>
    </rPh>
    <phoneticPr fontId="2"/>
  </si>
  <si>
    <t>号)</t>
    <rPh sb="0" eb="1">
      <t>ゴウ</t>
    </rPh>
    <phoneticPr fontId="2"/>
  </si>
  <si>
    <t>対象者(利用者)の把握</t>
    <rPh sb="0" eb="3">
      <t>タイショウシャ</t>
    </rPh>
    <rPh sb="4" eb="7">
      <t>リヨウシャ</t>
    </rPh>
    <rPh sb="9" eb="11">
      <t>ハアク</t>
    </rPh>
    <phoneticPr fontId="2"/>
  </si>
  <si>
    <t>現在)</t>
    <rPh sb="0" eb="2">
      <t>ゲンザイ</t>
    </rPh>
    <phoneticPr fontId="2"/>
  </si>
  <si>
    <t>残菜の調査</t>
    <rPh sb="0" eb="1">
      <t>ザン</t>
    </rPh>
    <rPh sb="1" eb="2">
      <t>サイ</t>
    </rPh>
    <rPh sb="3" eb="5">
      <t>チョウサ</t>
    </rPh>
    <phoneticPr fontId="2"/>
  </si>
  <si>
    <t>摂取量の調査</t>
    <rPh sb="0" eb="2">
      <t>セッシュ</t>
    </rPh>
    <rPh sb="2" eb="3">
      <t>リョウ</t>
    </rPh>
    <rPh sb="4" eb="6">
      <t>チョウサ</t>
    </rPh>
    <phoneticPr fontId="2"/>
  </si>
  <si>
    <t>エネルギー　　　　 (kcal)</t>
  </si>
  <si>
    <t>脂質　　　  　　　 　 (g)</t>
  </si>
  <si>
    <t>塩分(食塩相当量)　　(ｇ)</t>
  </si>
  <si>
    <t>炭水化物ｴﾈﾙｷﾞｰ比 (％)</t>
    <rPh sb="0" eb="4">
      <t>タンスイカブツ</t>
    </rPh>
    <phoneticPr fontId="2"/>
  </si>
  <si>
    <t>たんぱく質ｴﾈﾙｷﾞｰ比(％)</t>
  </si>
  <si>
    <t>栄養教育</t>
    <rPh sb="0" eb="2">
      <t>エイヨウ</t>
    </rPh>
    <rPh sb="2" eb="4">
      <t>キョウイク</t>
    </rPh>
    <phoneticPr fontId="2"/>
  </si>
  <si>
    <t>)円</t>
    <rPh sb="1" eb="2">
      <t>エン</t>
    </rPh>
    <phoneticPr fontId="2"/>
  </si>
  <si>
    <t>献立名</t>
    <rPh sb="0" eb="2">
      <t>コンダテ</t>
    </rPh>
    <rPh sb="2" eb="3">
      <t>メイ</t>
    </rPh>
    <phoneticPr fontId="2"/>
  </si>
  <si>
    <t>材料名</t>
    <rPh sb="0" eb="2">
      <t>ザイリョウ</t>
    </rPh>
    <rPh sb="2" eb="3">
      <t>メイ</t>
    </rPh>
    <phoneticPr fontId="2"/>
  </si>
  <si>
    <t>純使用量(1人分)</t>
    <rPh sb="0" eb="1">
      <t>ジュン</t>
    </rPh>
    <rPh sb="1" eb="3">
      <t>シヨウ</t>
    </rPh>
    <rPh sb="3" eb="4">
      <t>リョウ</t>
    </rPh>
    <rPh sb="6" eb="8">
      <t>ニンブン</t>
    </rPh>
    <phoneticPr fontId="2"/>
  </si>
  <si>
    <t>純使用量(食数分)</t>
    <rPh sb="0" eb="1">
      <t>ジュン</t>
    </rPh>
    <rPh sb="1" eb="3">
      <t>シヨウ</t>
    </rPh>
    <rPh sb="3" eb="4">
      <t>リョウ</t>
    </rPh>
    <rPh sb="5" eb="6">
      <t>ショク</t>
    </rPh>
    <rPh sb="6" eb="7">
      <t>スウ</t>
    </rPh>
    <rPh sb="7" eb="8">
      <t>ブン</t>
    </rPh>
    <phoneticPr fontId="2"/>
  </si>
  <si>
    <t>作業指示のポイント</t>
    <rPh sb="0" eb="2">
      <t>サギョウ</t>
    </rPh>
    <rPh sb="2" eb="4">
      <t>シジ</t>
    </rPh>
    <phoneticPr fontId="2"/>
  </si>
  <si>
    <t>職名</t>
    <rPh sb="0" eb="2">
      <t>ショクメイ</t>
    </rPh>
    <phoneticPr fontId="2"/>
  </si>
  <si>
    <t>氏名</t>
    <rPh sb="0" eb="2">
      <t>シメイ</t>
    </rPh>
    <phoneticPr fontId="2"/>
  </si>
  <si>
    <t>施設種別</t>
    <rPh sb="0" eb="2">
      <t>シセツ</t>
    </rPh>
    <rPh sb="2" eb="4">
      <t>シュベツ</t>
    </rPh>
    <phoneticPr fontId="2"/>
  </si>
  <si>
    <t>(栄養管理・給食部門</t>
    <rPh sb="1" eb="3">
      <t>エイヨウ</t>
    </rPh>
    <rPh sb="3" eb="5">
      <t>カンリ</t>
    </rPh>
    <rPh sb="6" eb="8">
      <t>キュウショク</t>
    </rPh>
    <rPh sb="8" eb="10">
      <t>ブモン</t>
    </rPh>
    <phoneticPr fontId="2"/>
  </si>
  <si>
    <t>の位置付け)</t>
    <rPh sb="1" eb="4">
      <t>イチヅ</t>
    </rPh>
    <phoneticPr fontId="2"/>
  </si>
  <si>
    <t>責任者</t>
    <rPh sb="0" eb="3">
      <t>セキニンシャ</t>
    </rPh>
    <phoneticPr fontId="2"/>
  </si>
  <si>
    <t>部　門</t>
    <rPh sb="0" eb="1">
      <t>ブ</t>
    </rPh>
    <rPh sb="2" eb="3">
      <t>モン</t>
    </rPh>
    <phoneticPr fontId="2"/>
  </si>
  <si>
    <t>組織図</t>
    <rPh sb="0" eb="3">
      <t>ソシキズ</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</si>
  <si>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</si>
  <si>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</si>
  <si>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</si>
  <si>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</si>
  <si>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備考</t>
    <rPh sb="0" eb="2">
      <t>ビコウ</t>
    </rPh>
    <phoneticPr fontId="2"/>
  </si>
  <si>
    <t>合　計</t>
    <rPh sb="0" eb="1">
      <t>ゴウ</t>
    </rPh>
    <rPh sb="2" eb="3">
      <t>ケイ</t>
    </rPh>
    <phoneticPr fontId="2"/>
  </si>
  <si>
    <t>栄養管理等について検討する
会議</t>
    <rPh sb="14" eb="16">
      <t>カイギ</t>
    </rPh>
    <phoneticPr fontId="2"/>
  </si>
  <si>
    <t>管理栄養士</t>
    <rPh sb="0" eb="2">
      <t>カンリ</t>
    </rPh>
    <rPh sb="2" eb="4">
      <t>エイヨウ</t>
    </rPh>
    <rPh sb="4" eb="5">
      <t>シ</t>
    </rPh>
    <phoneticPr fontId="2"/>
  </si>
  <si>
    <t>調理師又は調理員</t>
    <rPh sb="0" eb="3">
      <t>チョウリシ</t>
    </rPh>
    <rPh sb="3" eb="4">
      <t>マタ</t>
    </rPh>
    <rPh sb="5" eb="8">
      <t>チョウリイン</t>
    </rPh>
    <phoneticPr fontId="2"/>
  </si>
  <si>
    <t>管理者、他部門等との情報交換及び連携の場</t>
    <rPh sb="0" eb="3">
      <t>カンリシャ</t>
    </rPh>
    <rPh sb="4" eb="7">
      <t>タブモン</t>
    </rPh>
    <rPh sb="7" eb="8">
      <t>トウ</t>
    </rPh>
    <rPh sb="10" eb="12">
      <t>ジョウホウ</t>
    </rPh>
    <rPh sb="12" eb="14">
      <t>コウカン</t>
    </rPh>
    <rPh sb="14" eb="15">
      <t>オヨ</t>
    </rPh>
    <rPh sb="16" eb="18">
      <t>レンケイ</t>
    </rPh>
    <rPh sb="19" eb="20">
      <t>バ</t>
    </rPh>
    <phoneticPr fontId="2"/>
  </si>
  <si>
    <t>苦情の処理</t>
    <rPh sb="0" eb="2">
      <t>クジョウ</t>
    </rPh>
    <rPh sb="3" eb="5">
      <t>ショリ</t>
    </rPh>
    <phoneticPr fontId="2"/>
  </si>
  <si>
    <t>献立の検討</t>
    <rPh sb="0" eb="2">
      <t>コンダテ</t>
    </rPh>
    <rPh sb="3" eb="5">
      <t>ケントウ</t>
    </rPh>
    <phoneticPr fontId="2"/>
  </si>
  <si>
    <t>身体活動ﾚﾍﾞﾙ</t>
    <rPh sb="0" eb="2">
      <t>シンタイ</t>
    </rPh>
    <rPh sb="2" eb="4">
      <t>カツドウ</t>
    </rPh>
    <phoneticPr fontId="2"/>
  </si>
  <si>
    <t>性別</t>
    <rPh sb="0" eb="2">
      <t>セイベツ</t>
    </rPh>
    <phoneticPr fontId="2"/>
  </si>
  <si>
    <t>低　い</t>
    <rPh sb="0" eb="1">
      <t>ヒク</t>
    </rPh>
    <phoneticPr fontId="2"/>
  </si>
  <si>
    <t>普　通</t>
    <rPh sb="0" eb="1">
      <t>ススム</t>
    </rPh>
    <rPh sb="2" eb="3">
      <t>ツウ</t>
    </rPh>
    <phoneticPr fontId="2"/>
  </si>
  <si>
    <t>高　い</t>
    <rPh sb="0" eb="1">
      <t>タカ</t>
    </rPh>
    <phoneticPr fontId="2"/>
  </si>
  <si>
    <t>男</t>
    <rPh sb="0" eb="1">
      <t>オトコ</t>
    </rPh>
    <phoneticPr fontId="2"/>
  </si>
  <si>
    <t>女</t>
    <rPh sb="0" eb="1">
      <t>オンナ</t>
    </rPh>
    <phoneticPr fontId="2"/>
  </si>
  <si>
    <t>身体状況の把握</t>
    <rPh sb="0" eb="2">
      <t>シンタイ</t>
    </rPh>
    <rPh sb="2" eb="4">
      <t>ジョウキョウ</t>
    </rPh>
    <rPh sb="5" eb="7">
      <t>ハアク</t>
    </rPh>
    <phoneticPr fontId="2"/>
  </si>
  <si>
    <t>【身長の把握】</t>
    <rPh sb="1" eb="3">
      <t>シンチョウ</t>
    </rPh>
    <rPh sb="4" eb="6">
      <t>ハアク</t>
    </rPh>
    <phoneticPr fontId="2"/>
  </si>
  <si>
    <t>【体重の把握】</t>
    <rPh sb="1" eb="3">
      <t>タイジュウ</t>
    </rPh>
    <rPh sb="4" eb="6">
      <t>ハアク</t>
    </rPh>
    <phoneticPr fontId="2"/>
  </si>
  <si>
    <t>25以上(肥満)</t>
    <rPh sb="2" eb="4">
      <t>イジョウ</t>
    </rPh>
    <rPh sb="5" eb="7">
      <t>ヒマン</t>
    </rPh>
    <phoneticPr fontId="2"/>
  </si>
  <si>
    <t>%･18.5未満(やせ)</t>
    <rPh sb="6" eb="8">
      <t>ミマン</t>
    </rPh>
    <phoneticPr fontId="2"/>
  </si>
  <si>
    <r>
      <t>【体格指数(BMI)】　</t>
    </r>
    <r>
      <rPr>
        <sz val="9"/>
        <rFont val="ＭＳ Ｐ明朝"/>
        <family val="1"/>
        <charset val="128"/>
      </rPr>
      <t>体重(kg)÷身長(m)</t>
    </r>
    <r>
      <rPr>
        <vertAlign val="superscript"/>
        <sz val="9"/>
        <rFont val="ＭＳ Ｐ明朝"/>
        <family val="1"/>
        <charset val="128"/>
      </rPr>
      <t>2</t>
    </r>
    <rPh sb="1" eb="3">
      <t>タイカク</t>
    </rPh>
    <rPh sb="3" eb="5">
      <t>シスウ</t>
    </rPh>
    <rPh sb="12" eb="14">
      <t>タイジュウ</t>
    </rPh>
    <rPh sb="19" eb="21">
      <t>シンチョウ</t>
    </rPh>
    <phoneticPr fontId="2"/>
  </si>
  <si>
    <t>【疾病状況】</t>
    <rPh sb="1" eb="3">
      <t>シッペイ</t>
    </rPh>
    <rPh sb="3" eb="5">
      <t>ジョウキョウ</t>
    </rPh>
    <phoneticPr fontId="2"/>
  </si>
  <si>
    <t>給食の利用率</t>
    <rPh sb="0" eb="2">
      <t>キュウショク</t>
    </rPh>
    <rPh sb="3" eb="5">
      <t>リヨウ</t>
    </rPh>
    <rPh sb="5" eb="6">
      <t>リツ</t>
    </rPh>
    <phoneticPr fontId="2"/>
  </si>
  <si>
    <t>人／</t>
    <rPh sb="0" eb="1">
      <t>ニン</t>
    </rPh>
    <phoneticPr fontId="2"/>
  </si>
  <si>
    <t>人)</t>
    <rPh sb="0" eb="1">
      <t>ニン</t>
    </rPh>
    <phoneticPr fontId="2"/>
  </si>
  <si>
    <t>給食量の調整</t>
  </si>
  <si>
    <t>主食の量</t>
  </si>
  <si>
    <t>有(</t>
    <rPh sb="0" eb="1">
      <t>アリ</t>
    </rPh>
    <phoneticPr fontId="2"/>
  </si>
  <si>
    <t>種類)</t>
    <rPh sb="0" eb="2">
      <t>シュルイ</t>
    </rPh>
    <phoneticPr fontId="2"/>
  </si>
  <si>
    <t>無</t>
    <rPh sb="0" eb="1">
      <t>ナシ</t>
    </rPh>
    <phoneticPr fontId="2"/>
  </si>
  <si>
    <t>副食(</t>
    <rPh sb="0" eb="2">
      <t>フクショク</t>
    </rPh>
    <phoneticPr fontId="2"/>
  </si>
  <si>
    <t>主菜</t>
    <rPh sb="0" eb="1">
      <t>シュ</t>
    </rPh>
    <rPh sb="1" eb="2">
      <t>サイ</t>
    </rPh>
    <phoneticPr fontId="2"/>
  </si>
  <si>
    <t>副菜</t>
    <rPh sb="0" eb="2">
      <t>フクサイ</t>
    </rPh>
    <phoneticPr fontId="2"/>
  </si>
  <si>
    <t>)の量</t>
    <rPh sb="2" eb="3">
      <t>リョウ</t>
    </rPh>
    <phoneticPr fontId="2"/>
  </si>
  <si>
    <t>1人1日(</t>
    <rPh sb="1" eb="2">
      <t>ニン</t>
    </rPh>
    <rPh sb="3" eb="4">
      <t>ニチ</t>
    </rPh>
    <phoneticPr fontId="2"/>
  </si>
  <si>
    <t>)当たり</t>
    <rPh sb="1" eb="2">
      <t>ア</t>
    </rPh>
    <phoneticPr fontId="2"/>
  </si>
  <si>
    <t>集団
指導</t>
    <rPh sb="0" eb="2">
      <t>シュウダン</t>
    </rPh>
    <rPh sb="3" eb="5">
      <t>シドウ</t>
    </rPh>
    <phoneticPr fontId="2"/>
  </si>
  <si>
    <t>個別
指導</t>
    <rPh sb="0" eb="2">
      <t>コベツ</t>
    </rPh>
    <rPh sb="3" eb="5">
      <t>シドウ</t>
    </rPh>
    <phoneticPr fontId="2"/>
  </si>
  <si>
    <t>給食日誌</t>
    <rPh sb="0" eb="2">
      <t>キュウショク</t>
    </rPh>
    <rPh sb="2" eb="4">
      <t>ニッシ</t>
    </rPh>
    <phoneticPr fontId="2"/>
  </si>
  <si>
    <t>栄養成分表示</t>
    <rPh sb="0" eb="2">
      <t>エイヨウ</t>
    </rPh>
    <rPh sb="2" eb="4">
      <t>セイブン</t>
    </rPh>
    <rPh sb="4" eb="6">
      <t>ヒョウジ</t>
    </rPh>
    <phoneticPr fontId="2"/>
  </si>
  <si>
    <t>たんぱく質</t>
    <rPh sb="4" eb="5">
      <t>シツ</t>
    </rPh>
    <phoneticPr fontId="2"/>
  </si>
  <si>
    <t>脂質</t>
    <rPh sb="0" eb="2">
      <t>シシツ</t>
    </rPh>
    <phoneticPr fontId="2"/>
  </si>
  <si>
    <t>食塩相当量</t>
    <rPh sb="0" eb="2">
      <t>ショクエン</t>
    </rPh>
    <rPh sb="2" eb="4">
      <t>ソウトウ</t>
    </rPh>
    <rPh sb="4" eb="5">
      <t>リョウ</t>
    </rPh>
    <phoneticPr fontId="2"/>
  </si>
  <si>
    <t>テーマ献立の導入</t>
    <rPh sb="3" eb="5">
      <t>コンダテ</t>
    </rPh>
    <rPh sb="6" eb="8">
      <t>ドウニュウ</t>
    </rPh>
    <phoneticPr fontId="2"/>
  </si>
  <si>
    <t>疾病に配慮した献立</t>
    <rPh sb="0" eb="2">
      <t>シッペイ</t>
    </rPh>
    <rPh sb="3" eb="5">
      <t>ハイリョ</t>
    </rPh>
    <rPh sb="7" eb="9">
      <t>コンダテ</t>
    </rPh>
    <phoneticPr fontId="2"/>
  </si>
  <si>
    <t>行事食</t>
    <rPh sb="0" eb="2">
      <t>ギョウジ</t>
    </rPh>
    <rPh sb="2" eb="3">
      <t>ショク</t>
    </rPh>
    <phoneticPr fontId="2"/>
  </si>
  <si>
    <t>非常食糧等の備蓄</t>
    <rPh sb="0" eb="2">
      <t>ヒジョウ</t>
    </rPh>
    <rPh sb="2" eb="4">
      <t>ショクリョウ</t>
    </rPh>
    <rPh sb="4" eb="5">
      <t>トウ</t>
    </rPh>
    <rPh sb="6" eb="8">
      <t>ビチク</t>
    </rPh>
    <phoneticPr fontId="2"/>
  </si>
  <si>
    <t>)人分を(</t>
    <rPh sb="1" eb="3">
      <t>ニンブン</t>
    </rPh>
    <phoneticPr fontId="2"/>
  </si>
  <si>
    <t>)日分</t>
    <rPh sb="1" eb="3">
      <t>ニチブン</t>
    </rPh>
    <phoneticPr fontId="2"/>
  </si>
  <si>
    <t>【献立表】</t>
    <rPh sb="1" eb="3">
      <t>コンダテ</t>
    </rPh>
    <rPh sb="3" eb="4">
      <t>ヒョウ</t>
    </rPh>
    <phoneticPr fontId="2"/>
  </si>
  <si>
    <t>【保管場所】</t>
    <rPh sb="1" eb="3">
      <t>ホカン</t>
    </rPh>
    <rPh sb="3" eb="5">
      <t>バショ</t>
    </rPh>
    <phoneticPr fontId="2"/>
  </si>
  <si>
    <t>厨房内</t>
    <rPh sb="0" eb="2">
      <t>チュウボウ</t>
    </rPh>
    <rPh sb="2" eb="3">
      <t>ナイ</t>
    </rPh>
    <phoneticPr fontId="2"/>
  </si>
  <si>
    <t>防災保管庫</t>
    <rPh sb="0" eb="2">
      <t>ボウサイ</t>
    </rPh>
    <rPh sb="2" eb="5">
      <t>ホカンコ</t>
    </rPh>
    <phoneticPr fontId="2"/>
  </si>
  <si>
    <t>給食施設栄養管理報告書(事業所・寄宿舎・その他用)</t>
    <rPh sb="0" eb="2">
      <t>キュウショク</t>
    </rPh>
    <rPh sb="2" eb="4">
      <t>シセツ</t>
    </rPh>
    <rPh sb="4" eb="6">
      <t>エイヨウ</t>
    </rPh>
    <rPh sb="6" eb="8">
      <t>カンリ</t>
    </rPh>
    <rPh sb="8" eb="11">
      <t>ホウコクショ</t>
    </rPh>
    <rPh sb="12" eb="15">
      <t>ジギョウショ</t>
    </rPh>
    <rPh sb="16" eb="19">
      <t>キシュクシャ</t>
    </rPh>
    <rPh sb="22" eb="23">
      <t>タ</t>
    </rPh>
    <rPh sb="23" eb="24">
      <t>ヨウ</t>
    </rPh>
    <phoneticPr fontId="2"/>
  </si>
  <si>
    <t>)</t>
    <phoneticPr fontId="2"/>
  </si>
  <si>
    <t>%)</t>
    <phoneticPr fontId="2"/>
  </si>
  <si>
    <t>％</t>
    <phoneticPr fontId="2"/>
  </si>
  <si>
    <t>【方　　法】</t>
    <phoneticPr fontId="2"/>
  </si>
  <si>
    <t>エネルギー</t>
    <phoneticPr fontId="2"/>
  </si>
  <si>
    <t>その他（</t>
  </si>
  <si>
    <t>利用者の健康増進及び生活習慣病の予防を図る</t>
    <rPh sb="0" eb="3">
      <t>リヨウシャ</t>
    </rPh>
    <rPh sb="4" eb="6">
      <t>ケンコウ</t>
    </rPh>
    <rPh sb="6" eb="8">
      <t>ゾウシン</t>
    </rPh>
    <rPh sb="8" eb="9">
      <t>オヨ</t>
    </rPh>
    <rPh sb="10" eb="12">
      <t>セイカツ</t>
    </rPh>
    <rPh sb="12" eb="14">
      <t>シュウカン</t>
    </rPh>
    <rPh sb="14" eb="15">
      <t>ビョウ</t>
    </rPh>
    <rPh sb="16" eb="18">
      <t>ヨボウ</t>
    </rPh>
    <rPh sb="19" eb="20">
      <t>ハカ</t>
    </rPh>
    <phoneticPr fontId="2"/>
  </si>
  <si>
    <t>こころのゆとり、精神的安定を得る</t>
    <rPh sb="8" eb="11">
      <t>セイシンテキ</t>
    </rPh>
    <rPh sb="11" eb="13">
      <t>アンテイ</t>
    </rPh>
    <rPh sb="14" eb="15">
      <t>エ</t>
    </rPh>
    <phoneticPr fontId="2"/>
  </si>
  <si>
    <t>食費の軽減を図る</t>
    <rPh sb="0" eb="2">
      <t>ショクヒ</t>
    </rPh>
    <rPh sb="3" eb="5">
      <t>ケイゲン</t>
    </rPh>
    <rPh sb="6" eb="7">
      <t>ハカ</t>
    </rPh>
    <phoneticPr fontId="2"/>
  </si>
  <si>
    <t>組　　織</t>
    <phoneticPr fontId="2"/>
  </si>
  <si>
    <t>FAX</t>
    <phoneticPr fontId="2"/>
  </si>
  <si>
    <t>栄養管理部門責任者</t>
    <rPh sb="0" eb="2">
      <t>エイヨウ</t>
    </rPh>
    <rPh sb="2" eb="4">
      <t>カンリ</t>
    </rPh>
    <rPh sb="4" eb="6">
      <t>ブモン</t>
    </rPh>
    <rPh sb="6" eb="9">
      <t>セキニンシャ</t>
    </rPh>
    <phoneticPr fontId="2"/>
  </si>
  <si>
    <t>利用者</t>
    <rPh sb="0" eb="3">
      <t>リヨウシャ</t>
    </rPh>
    <phoneticPr fontId="2"/>
  </si>
  <si>
    <t>健康管理担当者</t>
    <rPh sb="0" eb="2">
      <t>ケンコウ</t>
    </rPh>
    <rPh sb="2" eb="4">
      <t>カンリ</t>
    </rPh>
    <rPh sb="4" eb="7">
      <t>タントウシャ</t>
    </rPh>
    <phoneticPr fontId="2"/>
  </si>
  <si>
    <t>その他(</t>
    <rPh sb="2" eb="3">
      <t>タ</t>
    </rPh>
    <phoneticPr fontId="2"/>
  </si>
  <si>
    <t>合計</t>
    <rPh sb="0" eb="2">
      <t>ゴウケイ</t>
    </rPh>
    <phoneticPr fontId="2"/>
  </si>
  <si>
    <t>人</t>
    <rPh sb="0" eb="1">
      <t>ニン</t>
    </rPh>
    <phoneticPr fontId="2"/>
  </si>
  <si>
    <t>1高血圧症(</t>
    <rPh sb="1" eb="4">
      <t>コウケツアツ</t>
    </rPh>
    <rPh sb="4" eb="5">
      <t>ショウ</t>
    </rPh>
    <phoneticPr fontId="2"/>
  </si>
  <si>
    <t>%) 2糖尿病(</t>
    <rPh sb="4" eb="7">
      <t>トウニョウビョウ</t>
    </rPh>
    <phoneticPr fontId="2"/>
  </si>
  <si>
    <t>%) 3脂質異常症(</t>
    <rPh sb="4" eb="6">
      <t>シシツ</t>
    </rPh>
    <rPh sb="6" eb="8">
      <t>イジョウ</t>
    </rPh>
    <rPh sb="8" eb="9">
      <t>ショウ</t>
    </rPh>
    <phoneticPr fontId="2"/>
  </si>
  <si>
    <t>【実施回数】</t>
    <phoneticPr fontId="2"/>
  </si>
  <si>
    <t>(</t>
    <phoneticPr fontId="2"/>
  </si>
  <si>
    <t>【構　　成】</t>
    <phoneticPr fontId="2"/>
  </si>
  <si>
    <t>)</t>
    <phoneticPr fontId="2"/>
  </si>
  <si>
    <t>【目 　 的】</t>
    <phoneticPr fontId="2"/>
  </si>
  <si>
    <t>運 営 方 式</t>
    <phoneticPr fontId="2"/>
  </si>
  <si>
    <t>名称</t>
    <phoneticPr fontId="2"/>
  </si>
  <si>
    <t>所在地</t>
    <phoneticPr fontId="2"/>
  </si>
  <si>
    <t>施設担当責任者氏名</t>
    <phoneticPr fontId="2"/>
  </si>
  <si>
    <t>電話</t>
    <phoneticPr fontId="2"/>
  </si>
  <si>
    <t>【委託内容】</t>
    <phoneticPr fontId="2"/>
  </si>
  <si>
    <r>
      <t xml:space="preserve">食数
</t>
    </r>
    <r>
      <rPr>
        <sz val="9"/>
        <rFont val="ＭＳ Ｐ明朝"/>
        <family val="1"/>
        <charset val="128"/>
      </rPr>
      <t>(1日当たり平均食数)　(食)</t>
    </r>
    <rPh sb="0" eb="1">
      <t>ショク</t>
    </rPh>
    <rPh sb="1" eb="2">
      <t>スウ</t>
    </rPh>
    <rPh sb="5" eb="6">
      <t>ニチ</t>
    </rPh>
    <rPh sb="6" eb="7">
      <t>ア</t>
    </rPh>
    <rPh sb="9" eb="11">
      <t>ヘイキン</t>
    </rPh>
    <rPh sb="11" eb="12">
      <t>ショク</t>
    </rPh>
    <rPh sb="12" eb="13">
      <t>スウ</t>
    </rPh>
    <rPh sb="16" eb="17">
      <t>ショク</t>
    </rPh>
    <phoneticPr fontId="2"/>
  </si>
  <si>
    <t>%</t>
    <phoneticPr fontId="2"/>
  </si>
  <si>
    <t>4その他(</t>
    <rPh sb="3" eb="4">
      <t>タ</t>
    </rPh>
    <phoneticPr fontId="2"/>
  </si>
  <si>
    <t>:</t>
    <phoneticPr fontId="2"/>
  </si>
  <si>
    <t>・</t>
    <phoneticPr fontId="2"/>
  </si>
  <si>
    <t>給食形態</t>
    <rPh sb="0" eb="2">
      <t>キュウショク</t>
    </rPh>
    <rPh sb="2" eb="4">
      <t>ケイタイ</t>
    </rPh>
    <phoneticPr fontId="2"/>
  </si>
  <si>
    <t>単一定食(</t>
    <rPh sb="0" eb="2">
      <t>タンイチ</t>
    </rPh>
    <rPh sb="2" eb="4">
      <t>テイショク</t>
    </rPh>
    <phoneticPr fontId="2"/>
  </si>
  <si>
    <t>)食</t>
    <rPh sb="1" eb="2">
      <t>ショク</t>
    </rPh>
    <phoneticPr fontId="2"/>
  </si>
  <si>
    <t>複数定食(</t>
    <rPh sb="0" eb="2">
      <t>フクスウ</t>
    </rPh>
    <rPh sb="2" eb="4">
      <t>テイショク</t>
    </rPh>
    <phoneticPr fontId="2"/>
  </si>
  <si>
    <t>)種類</t>
    <rPh sb="1" eb="3">
      <t>シュルイ</t>
    </rPh>
    <phoneticPr fontId="2"/>
  </si>
  <si>
    <t>(</t>
    <phoneticPr fontId="2"/>
  </si>
  <si>
    <t>アラカルト(</t>
    <phoneticPr fontId="2"/>
  </si>
  <si>
    <t>麺類</t>
    <rPh sb="0" eb="2">
      <t>メンルイ</t>
    </rPh>
    <phoneticPr fontId="2"/>
  </si>
  <si>
    <t>丼物</t>
    <rPh sb="0" eb="1">
      <t>ドン</t>
    </rPh>
    <rPh sb="1" eb="2">
      <t>モノ</t>
    </rPh>
    <phoneticPr fontId="2"/>
  </si>
  <si>
    <t>主食(</t>
    <rPh sb="0" eb="2">
      <t>シュショク</t>
    </rPh>
    <phoneticPr fontId="2"/>
  </si>
  <si>
    <t>品</t>
    <rPh sb="0" eb="1">
      <t>シナ</t>
    </rPh>
    <phoneticPr fontId="2"/>
  </si>
  <si>
    <t>食)</t>
    <rPh sb="0" eb="1">
      <t>ショク</t>
    </rPh>
    <phoneticPr fontId="2"/>
  </si>
  <si>
    <t>副食(</t>
    <rPh sb="0" eb="2">
      <t>フクショク</t>
    </rPh>
    <phoneticPr fontId="2"/>
  </si>
  <si>
    <t>主菜(</t>
    <rPh sb="0" eb="1">
      <t>シュ</t>
    </rPh>
    <rPh sb="1" eb="2">
      <t>サイ</t>
    </rPh>
    <phoneticPr fontId="2"/>
  </si>
  <si>
    <t>・副菜(</t>
    <rPh sb="1" eb="2">
      <t>フク</t>
    </rPh>
    <rPh sb="2" eb="3">
      <t>サイ</t>
    </rPh>
    <phoneticPr fontId="2"/>
  </si>
  <si>
    <t>食))</t>
    <rPh sb="0" eb="1">
      <t>ショク</t>
    </rPh>
    <phoneticPr fontId="2"/>
  </si>
  <si>
    <t>施設側</t>
    <rPh sb="0" eb="2">
      <t>シセツ</t>
    </rPh>
    <rPh sb="2" eb="3">
      <t>ガワ</t>
    </rPh>
    <phoneticPr fontId="2"/>
  </si>
  <si>
    <t>受託側</t>
    <rPh sb="0" eb="2">
      <t>ジュタク</t>
    </rPh>
    <rPh sb="2" eb="3">
      <t>ガワ</t>
    </rPh>
    <phoneticPr fontId="2"/>
  </si>
  <si>
    <t>カレー</t>
    <phoneticPr fontId="2"/>
  </si>
  <si>
    <t>))</t>
    <phoneticPr fontId="2"/>
  </si>
  <si>
    <t>カフェテリア</t>
    <phoneticPr fontId="2"/>
  </si>
  <si>
    <t>1人(</t>
    <phoneticPr fontId="2"/>
  </si>
  <si>
    <t>献立表掲示</t>
    <rPh sb="0" eb="2">
      <t>コンダテ</t>
    </rPh>
    <rPh sb="2" eb="3">
      <t>ヒョウ</t>
    </rPh>
    <rPh sb="3" eb="5">
      <t>ケイジ</t>
    </rPh>
    <phoneticPr fontId="2"/>
  </si>
  <si>
    <t>ポスター</t>
    <phoneticPr fontId="2"/>
  </si>
  <si>
    <t>リーフレット</t>
    <phoneticPr fontId="2"/>
  </si>
  <si>
    <t>食卓メモ</t>
    <rPh sb="0" eb="2">
      <t>ショクタク</t>
    </rPh>
    <phoneticPr fontId="2"/>
  </si>
  <si>
    <t>部門名</t>
    <phoneticPr fontId="2"/>
  </si>
  <si>
    <t>健康増進法第21条第1項による指定</t>
    <rPh sb="0" eb="2">
      <t>ケンコウ</t>
    </rPh>
    <rPh sb="2" eb="4">
      <t>ゾウシン</t>
    </rPh>
    <rPh sb="4" eb="5">
      <t>ホウ</t>
    </rPh>
    <rPh sb="5" eb="6">
      <t>ダイ</t>
    </rPh>
    <rPh sb="8" eb="9">
      <t>ジョウ</t>
    </rPh>
    <rPh sb="9" eb="10">
      <t>ダイ</t>
    </rPh>
    <rPh sb="11" eb="12">
      <t>コウ</t>
    </rPh>
    <rPh sb="15" eb="17">
      <t>シテイ</t>
    </rPh>
    <phoneticPr fontId="2"/>
  </si>
  <si>
    <t>栄養管理部門の理念・方針</t>
    <rPh sb="0" eb="2">
      <t>エイヨウ</t>
    </rPh>
    <rPh sb="2" eb="4">
      <t>カンリ</t>
    </rPh>
    <rPh sb="4" eb="6">
      <t>ブモン</t>
    </rPh>
    <rPh sb="7" eb="9">
      <t>リネン</t>
    </rPh>
    <rPh sb="10" eb="12">
      <t>ホウシン</t>
    </rPh>
    <phoneticPr fontId="2"/>
  </si>
  <si>
    <t>・目標</t>
    <rPh sb="1" eb="3">
      <t>モクヒョウ</t>
    </rPh>
    <phoneticPr fontId="2"/>
  </si>
  <si>
    <t>給食及び栄養管理に関する課題及び問題の検討</t>
    <rPh sb="0" eb="2">
      <t>キュウショク</t>
    </rPh>
    <rPh sb="2" eb="3">
      <t>オヨ</t>
    </rPh>
    <rPh sb="4" eb="6">
      <t>エイヨウ</t>
    </rPh>
    <rPh sb="6" eb="8">
      <t>カンリ</t>
    </rPh>
    <rPh sb="9" eb="10">
      <t>カン</t>
    </rPh>
    <rPh sb="12" eb="14">
      <t>カダイ</t>
    </rPh>
    <rPh sb="14" eb="15">
      <t>オヨ</t>
    </rPh>
    <rPh sb="16" eb="18">
      <t>モンダイ</t>
    </rPh>
    <rPh sb="19" eb="21">
      <t>ケントウ</t>
    </rPh>
    <phoneticPr fontId="2"/>
  </si>
  <si>
    <t>乳　　　　　類</t>
    <phoneticPr fontId="2"/>
  </si>
  <si>
    <t>【健康・栄養情報の提供方法】</t>
    <rPh sb="1" eb="3">
      <t>ケンコウ</t>
    </rPh>
    <rPh sb="4" eb="6">
      <t>エイヨウ</t>
    </rPh>
    <rPh sb="6" eb="8">
      <t>ジョウホウ</t>
    </rPh>
    <rPh sb="9" eb="11">
      <t>テイキョウ</t>
    </rPh>
    <rPh sb="11" eb="13">
      <t>ホウホウ</t>
    </rPh>
    <phoneticPr fontId="2"/>
  </si>
  <si>
    <t>施設区分</t>
    <rPh sb="0" eb="2">
      <t>シセツ</t>
    </rPh>
    <rPh sb="2" eb="4">
      <t>クブン</t>
    </rPh>
    <phoneticPr fontId="2"/>
  </si>
  <si>
    <t>提出日</t>
    <rPh sb="0" eb="2">
      <t>テイシュツ</t>
    </rPh>
    <rPh sb="2" eb="3">
      <t>ビ</t>
    </rPh>
    <phoneticPr fontId="2"/>
  </si>
  <si>
    <t>提出先</t>
    <rPh sb="0" eb="2">
      <t>テイシュツ</t>
    </rPh>
    <rPh sb="2" eb="3">
      <t>サキ</t>
    </rPh>
    <phoneticPr fontId="2"/>
  </si>
  <si>
    <t>施設の基本情報</t>
    <rPh sb="0" eb="2">
      <t>シセツ</t>
    </rPh>
    <rPh sb="3" eb="5">
      <t>キホン</t>
    </rPh>
    <rPh sb="5" eb="7">
      <t>ジョウホウ</t>
    </rPh>
    <phoneticPr fontId="2"/>
  </si>
  <si>
    <t>管理者職名</t>
    <rPh sb="0" eb="3">
      <t>カンリシャ</t>
    </rPh>
    <rPh sb="3" eb="5">
      <t>ショクメイ</t>
    </rPh>
    <phoneticPr fontId="2"/>
  </si>
  <si>
    <t>健康増進法第21条第1項による指定(管理栄養士配置指定)</t>
    <rPh sb="0" eb="2">
      <t>ケンコウ</t>
    </rPh>
    <rPh sb="2" eb="4">
      <t>ゾウシン</t>
    </rPh>
    <rPh sb="4" eb="5">
      <t>ホウ</t>
    </rPh>
    <rPh sb="5" eb="6">
      <t>ダイ</t>
    </rPh>
    <rPh sb="8" eb="9">
      <t>ジョウ</t>
    </rPh>
    <rPh sb="9" eb="10">
      <t>ダイ</t>
    </rPh>
    <rPh sb="11" eb="12">
      <t>コウ</t>
    </rPh>
    <rPh sb="15" eb="17">
      <t>シテイ</t>
    </rPh>
    <rPh sb="18" eb="20">
      <t>カンリ</t>
    </rPh>
    <rPh sb="20" eb="23">
      <t>エイヨウシ</t>
    </rPh>
    <rPh sb="23" eb="25">
      <t>ハイチ</t>
    </rPh>
    <rPh sb="25" eb="27">
      <t>シテイ</t>
    </rPh>
    <phoneticPr fontId="2"/>
  </si>
  <si>
    <t>有/無</t>
    <rPh sb="0" eb="1">
      <t>アリ</t>
    </rPh>
    <rPh sb="2" eb="3">
      <t>ナシ</t>
    </rPh>
    <phoneticPr fontId="2"/>
  </si>
  <si>
    <t>その他(内容)</t>
    <rPh sb="2" eb="3">
      <t>タ</t>
    </rPh>
    <rPh sb="4" eb="6">
      <t>ナイヨウ</t>
    </rPh>
    <phoneticPr fontId="2"/>
  </si>
  <si>
    <t>組織(栄養管理・給食部門の位置づけ等)</t>
  </si>
  <si>
    <t>組織上の位置付け(部門選択)</t>
    <rPh sb="0" eb="2">
      <t>ソシキ</t>
    </rPh>
    <rPh sb="2" eb="3">
      <t>ジョウ</t>
    </rPh>
    <rPh sb="4" eb="7">
      <t>イチヅ</t>
    </rPh>
    <rPh sb="9" eb="11">
      <t>ブモン</t>
    </rPh>
    <rPh sb="11" eb="13">
      <t>センタク</t>
    </rPh>
    <phoneticPr fontId="2"/>
  </si>
  <si>
    <t>責任者職名</t>
    <rPh sb="0" eb="3">
      <t>セキニンシャ</t>
    </rPh>
    <rPh sb="3" eb="5">
      <t>ショクメイ</t>
    </rPh>
    <phoneticPr fontId="2"/>
  </si>
  <si>
    <t>電話番号</t>
    <rPh sb="0" eb="2">
      <t>デンワ</t>
    </rPh>
    <rPh sb="2" eb="4">
      <t>バンゴウ</t>
    </rPh>
    <phoneticPr fontId="2"/>
  </si>
  <si>
    <t>FAX番号</t>
    <rPh sb="3" eb="5">
      <t>バンゴウ</t>
    </rPh>
    <phoneticPr fontId="2"/>
  </si>
  <si>
    <t>組織図の有/無</t>
    <rPh sb="0" eb="3">
      <t>ソシキズ</t>
    </rPh>
    <phoneticPr fontId="2"/>
  </si>
  <si>
    <t>栄養管理等について検討する会議の有無</t>
    <rPh sb="0" eb="2">
      <t>エイヨウ</t>
    </rPh>
    <rPh sb="2" eb="5">
      <t>カンリトウ</t>
    </rPh>
    <rPh sb="9" eb="11">
      <t>ケントウ</t>
    </rPh>
    <rPh sb="13" eb="15">
      <t>カイギ</t>
    </rPh>
    <phoneticPr fontId="2"/>
  </si>
  <si>
    <t>実施回数</t>
    <rPh sb="0" eb="2">
      <t>ジッシ</t>
    </rPh>
    <rPh sb="2" eb="4">
      <t>カイスウ</t>
    </rPh>
    <phoneticPr fontId="2"/>
  </si>
  <si>
    <t>栄養管理等について検討する会議の構成職種</t>
    <rPh sb="0" eb="2">
      <t>エイヨウ</t>
    </rPh>
    <rPh sb="2" eb="5">
      <t>カンリトウ</t>
    </rPh>
    <rPh sb="9" eb="11">
      <t>ケントウ</t>
    </rPh>
    <rPh sb="13" eb="15">
      <t>カイギ</t>
    </rPh>
    <rPh sb="16" eb="18">
      <t>コウセイ</t>
    </rPh>
    <rPh sb="18" eb="20">
      <t>ショクシュ</t>
    </rPh>
    <phoneticPr fontId="2"/>
  </si>
  <si>
    <t>構成職種の合計数</t>
    <rPh sb="0" eb="2">
      <t>コウセイ</t>
    </rPh>
    <rPh sb="2" eb="4">
      <t>ショクシュ</t>
    </rPh>
    <rPh sb="5" eb="7">
      <t>ゴウケイ</t>
    </rPh>
    <rPh sb="7" eb="8">
      <t>カズ</t>
    </rPh>
    <phoneticPr fontId="2"/>
  </si>
  <si>
    <t>栄養管理等について検討する会議の目的</t>
    <rPh sb="0" eb="2">
      <t>エイヨウ</t>
    </rPh>
    <rPh sb="2" eb="5">
      <t>カンリトウ</t>
    </rPh>
    <rPh sb="9" eb="11">
      <t>ケントウ</t>
    </rPh>
    <rPh sb="13" eb="15">
      <t>カイギ</t>
    </rPh>
    <rPh sb="16" eb="18">
      <t>モクテキ</t>
    </rPh>
    <phoneticPr fontId="2"/>
  </si>
  <si>
    <t>運営方式</t>
    <rPh sb="0" eb="2">
      <t>ウンエイ</t>
    </rPh>
    <rPh sb="2" eb="4">
      <t>ホウシキ</t>
    </rPh>
    <phoneticPr fontId="2"/>
  </si>
  <si>
    <t>直営・委託</t>
    <rPh sb="0" eb="2">
      <t>チョクエイ</t>
    </rPh>
    <rPh sb="3" eb="5">
      <t>イタク</t>
    </rPh>
    <phoneticPr fontId="2"/>
  </si>
  <si>
    <t>委託先</t>
    <rPh sb="0" eb="3">
      <t>イタクサキ</t>
    </rPh>
    <phoneticPr fontId="2"/>
  </si>
  <si>
    <t>名称</t>
    <rPh sb="0" eb="2">
      <t>メイショウ</t>
    </rPh>
    <phoneticPr fontId="2"/>
  </si>
  <si>
    <t>所在地(郵便番号)</t>
    <rPh sb="0" eb="3">
      <t>ショザイチ</t>
    </rPh>
    <rPh sb="4" eb="8">
      <t>ユウビンバンゴウ</t>
    </rPh>
    <phoneticPr fontId="2"/>
  </si>
  <si>
    <t>代表者(職名)</t>
    <rPh sb="0" eb="3">
      <t>ダイヒョウシャ</t>
    </rPh>
    <rPh sb="4" eb="6">
      <t>ショクメイ</t>
    </rPh>
    <phoneticPr fontId="2"/>
  </si>
  <si>
    <t>施設担当責任者(職名)</t>
    <rPh sb="0" eb="2">
      <t>シセツ</t>
    </rPh>
    <rPh sb="2" eb="4">
      <t>タントウ</t>
    </rPh>
    <rPh sb="4" eb="7">
      <t>セキニンシャ</t>
    </rPh>
    <rPh sb="8" eb="10">
      <t>ショクメイ</t>
    </rPh>
    <phoneticPr fontId="2"/>
  </si>
  <si>
    <t>委託内容</t>
    <rPh sb="0" eb="2">
      <t>イタク</t>
    </rPh>
    <rPh sb="2" eb="4">
      <t>ナイヨウ</t>
    </rPh>
    <phoneticPr fontId="2"/>
  </si>
  <si>
    <t>従事者(管理栄養士又は栄養士の配置状況)</t>
    <rPh sb="0" eb="3">
      <t>ジュウジシャ</t>
    </rPh>
    <rPh sb="4" eb="6">
      <t>カンリ</t>
    </rPh>
    <rPh sb="6" eb="9">
      <t>エイヨウシ</t>
    </rPh>
    <rPh sb="9" eb="10">
      <t>マタ</t>
    </rPh>
    <rPh sb="11" eb="13">
      <t>エイヨウ</t>
    </rPh>
    <rPh sb="13" eb="14">
      <t>シ</t>
    </rPh>
    <rPh sb="15" eb="17">
      <t>ハイチ</t>
    </rPh>
    <rPh sb="17" eb="19">
      <t>ジョウキョウ</t>
    </rPh>
    <phoneticPr fontId="2"/>
  </si>
  <si>
    <t>管理栄養士又は栄養士の氏名</t>
    <rPh sb="0" eb="2">
      <t>カンリ</t>
    </rPh>
    <rPh sb="2" eb="5">
      <t>エイヨウシ</t>
    </rPh>
    <rPh sb="5" eb="6">
      <t>マタ</t>
    </rPh>
    <rPh sb="7" eb="9">
      <t>エイヨウ</t>
    </rPh>
    <rPh sb="9" eb="10">
      <t>シ</t>
    </rPh>
    <rPh sb="11" eb="13">
      <t>シメイ</t>
    </rPh>
    <phoneticPr fontId="2"/>
  </si>
  <si>
    <t>免許の種類</t>
    <rPh sb="0" eb="2">
      <t>メンキョ</t>
    </rPh>
    <rPh sb="3" eb="5">
      <t>シュルイ</t>
    </rPh>
    <phoneticPr fontId="2"/>
  </si>
  <si>
    <t>勤務形態（専任・兼任）</t>
    <rPh sb="0" eb="2">
      <t>キンム</t>
    </rPh>
    <rPh sb="2" eb="4">
      <t>ケイタイ</t>
    </rPh>
    <rPh sb="5" eb="7">
      <t>センニン</t>
    </rPh>
    <rPh sb="8" eb="10">
      <t>ケンニン</t>
    </rPh>
    <phoneticPr fontId="2"/>
  </si>
  <si>
    <t>従事者人数(給食部門全員)</t>
    <rPh sb="0" eb="3">
      <t>ジュウジシャ</t>
    </rPh>
    <rPh sb="3" eb="4">
      <t>ニン</t>
    </rPh>
    <rPh sb="4" eb="5">
      <t>スウ</t>
    </rPh>
    <rPh sb="6" eb="8">
      <t>キュウショク</t>
    </rPh>
    <rPh sb="8" eb="10">
      <t>ブモン</t>
    </rPh>
    <rPh sb="10" eb="12">
      <t>ゼンイン</t>
    </rPh>
    <phoneticPr fontId="2"/>
  </si>
  <si>
    <t>管理栄養士(施設側・常勤)</t>
    <rPh sb="0" eb="2">
      <t>カンリ</t>
    </rPh>
    <rPh sb="2" eb="5">
      <t>エイヨウシ</t>
    </rPh>
    <rPh sb="6" eb="8">
      <t>シセツ</t>
    </rPh>
    <rPh sb="8" eb="9">
      <t>ガワ</t>
    </rPh>
    <rPh sb="10" eb="12">
      <t>ジョウキン</t>
    </rPh>
    <phoneticPr fontId="2"/>
  </si>
  <si>
    <t>栄養士(施設側・常勤)</t>
    <rPh sb="0" eb="3">
      <t>エイヨウシ</t>
    </rPh>
    <rPh sb="4" eb="6">
      <t>シセツ</t>
    </rPh>
    <rPh sb="6" eb="7">
      <t>ガワ</t>
    </rPh>
    <rPh sb="8" eb="10">
      <t>ジョウキン</t>
    </rPh>
    <phoneticPr fontId="2"/>
  </si>
  <si>
    <t>調理員(施設側・常勤)</t>
    <rPh sb="4" eb="6">
      <t>シセツ</t>
    </rPh>
    <rPh sb="6" eb="7">
      <t>ガワ</t>
    </rPh>
    <rPh sb="8" eb="10">
      <t>ジョウキン</t>
    </rPh>
    <phoneticPr fontId="2"/>
  </si>
  <si>
    <t>給食事務(施設側・常勤)</t>
    <rPh sb="5" eb="7">
      <t>シセツ</t>
    </rPh>
    <rPh sb="7" eb="8">
      <t>ガワ</t>
    </rPh>
    <rPh sb="9" eb="11">
      <t>ジョウキン</t>
    </rPh>
    <phoneticPr fontId="2"/>
  </si>
  <si>
    <t>合計(施設側・常勤)</t>
    <rPh sb="3" eb="5">
      <t>シセツ</t>
    </rPh>
    <rPh sb="5" eb="6">
      <t>ガワ</t>
    </rPh>
    <rPh sb="7" eb="9">
      <t>ジョウキン</t>
    </rPh>
    <phoneticPr fontId="2"/>
  </si>
  <si>
    <t>食数(1日当たり平均食数)</t>
    <rPh sb="0" eb="1">
      <t>ショク</t>
    </rPh>
    <rPh sb="1" eb="2">
      <t>スウ</t>
    </rPh>
    <rPh sb="4" eb="5">
      <t>ニチ</t>
    </rPh>
    <rPh sb="5" eb="6">
      <t>ア</t>
    </rPh>
    <rPh sb="8" eb="10">
      <t>ヘイキン</t>
    </rPh>
    <rPh sb="10" eb="11">
      <t>ショク</t>
    </rPh>
    <rPh sb="11" eb="12">
      <t>スウ</t>
    </rPh>
    <phoneticPr fontId="2"/>
  </si>
  <si>
    <t>合計(1日の提供食数総計)</t>
    <rPh sb="0" eb="2">
      <t>ゴウケイ</t>
    </rPh>
    <rPh sb="4" eb="5">
      <t>ニチ</t>
    </rPh>
    <rPh sb="6" eb="8">
      <t>テイキョウ</t>
    </rPh>
    <rPh sb="8" eb="9">
      <t>ショク</t>
    </rPh>
    <rPh sb="9" eb="10">
      <t>スウ</t>
    </rPh>
    <rPh sb="10" eb="12">
      <t>ソウケイ</t>
    </rPh>
    <phoneticPr fontId="2"/>
  </si>
  <si>
    <t>対象者(利用者)の把握の有無</t>
    <rPh sb="0" eb="3">
      <t>タイショウシャ</t>
    </rPh>
    <rPh sb="4" eb="7">
      <t>リヨウシャ</t>
    </rPh>
    <rPh sb="9" eb="11">
      <t>ハアク</t>
    </rPh>
    <phoneticPr fontId="2"/>
  </si>
  <si>
    <t>把握の有/無</t>
    <rPh sb="0" eb="2">
      <t>ハアク</t>
    </rPh>
    <phoneticPr fontId="2"/>
  </si>
  <si>
    <t>把握時期(年月)</t>
    <rPh sb="0" eb="2">
      <t>ハアク</t>
    </rPh>
    <rPh sb="2" eb="4">
      <t>ジキ</t>
    </rPh>
    <rPh sb="5" eb="7">
      <t>ネンゲツ</t>
    </rPh>
    <phoneticPr fontId="2"/>
  </si>
  <si>
    <t>対象者(利用者)の把握の結果</t>
    <rPh sb="0" eb="3">
      <t>タイショウシャ</t>
    </rPh>
    <rPh sb="4" eb="7">
      <t>リヨウシャ</t>
    </rPh>
    <rPh sb="9" eb="11">
      <t>ハアク</t>
    </rPh>
    <rPh sb="12" eb="14">
      <t>ケッカ</t>
    </rPh>
    <phoneticPr fontId="2"/>
  </si>
  <si>
    <t>身長の把握の有/無</t>
    <rPh sb="0" eb="2">
      <t>シンチョウ</t>
    </rPh>
    <rPh sb="3" eb="5">
      <t>ハアク</t>
    </rPh>
    <phoneticPr fontId="2"/>
  </si>
  <si>
    <t>体重の把握の有/無</t>
    <rPh sb="0" eb="2">
      <t>タイジュウ</t>
    </rPh>
    <rPh sb="3" eb="5">
      <t>ハアク</t>
    </rPh>
    <phoneticPr fontId="2"/>
  </si>
  <si>
    <t>肥満に該当する者の割合</t>
    <rPh sb="0" eb="2">
      <t>ヒマン</t>
    </rPh>
    <rPh sb="3" eb="5">
      <t>ガイトウ</t>
    </rPh>
    <rPh sb="7" eb="8">
      <t>モノ</t>
    </rPh>
    <rPh sb="9" eb="11">
      <t>ワリアイ</t>
    </rPh>
    <phoneticPr fontId="2"/>
  </si>
  <si>
    <t>やせに該当する者の割合</t>
    <rPh sb="3" eb="5">
      <t>ガイトウ</t>
    </rPh>
    <rPh sb="7" eb="8">
      <t>モノ</t>
    </rPh>
    <rPh sb="9" eb="11">
      <t>ワリアイ</t>
    </rPh>
    <phoneticPr fontId="2"/>
  </si>
  <si>
    <t>脂質異常症に該当する者の割合</t>
    <rPh sb="0" eb="2">
      <t>シシツ</t>
    </rPh>
    <rPh sb="2" eb="4">
      <t>イジョウ</t>
    </rPh>
    <rPh sb="4" eb="5">
      <t>ショウ</t>
    </rPh>
    <rPh sb="6" eb="8">
      <t>ガイトウ</t>
    </rPh>
    <rPh sb="10" eb="11">
      <t>モノ</t>
    </rPh>
    <rPh sb="12" eb="14">
      <t>ワリアイ</t>
    </rPh>
    <phoneticPr fontId="2"/>
  </si>
  <si>
    <t>高血圧症に該当する者の割合</t>
    <rPh sb="0" eb="4">
      <t>コウケツアツショウ</t>
    </rPh>
    <rPh sb="5" eb="7">
      <t>ガイトウ</t>
    </rPh>
    <rPh sb="9" eb="10">
      <t>モノ</t>
    </rPh>
    <rPh sb="11" eb="13">
      <t>ワリアイ</t>
    </rPh>
    <phoneticPr fontId="2"/>
  </si>
  <si>
    <t>糖尿病に該当する者の割合</t>
    <rPh sb="0" eb="3">
      <t>トウニョウビョウ</t>
    </rPh>
    <rPh sb="4" eb="6">
      <t>ガイトウ</t>
    </rPh>
    <rPh sb="8" eb="9">
      <t>モノ</t>
    </rPh>
    <rPh sb="10" eb="12">
      <t>ワリアイ</t>
    </rPh>
    <phoneticPr fontId="2"/>
  </si>
  <si>
    <t>その他の疾病状況(内容)</t>
    <rPh sb="2" eb="3">
      <t>タ</t>
    </rPh>
    <rPh sb="4" eb="6">
      <t>シッペイ</t>
    </rPh>
    <rPh sb="6" eb="8">
      <t>ジョウキョウ</t>
    </rPh>
    <rPh sb="9" eb="11">
      <t>ナイヨウ</t>
    </rPh>
    <phoneticPr fontId="2"/>
  </si>
  <si>
    <t>その他の疾病に該当する者の割合</t>
    <rPh sb="2" eb="3">
      <t>タ</t>
    </rPh>
    <rPh sb="4" eb="6">
      <t>シッペイ</t>
    </rPh>
    <rPh sb="7" eb="9">
      <t>ガイトウ</t>
    </rPh>
    <rPh sb="11" eb="12">
      <t>モノ</t>
    </rPh>
    <rPh sb="13" eb="15">
      <t>ワリアイ</t>
    </rPh>
    <phoneticPr fontId="2"/>
  </si>
  <si>
    <t>給食の利用率</t>
    <rPh sb="0" eb="2">
      <t>キュウショク</t>
    </rPh>
    <rPh sb="3" eb="6">
      <t>リヨウリツ</t>
    </rPh>
    <phoneticPr fontId="2"/>
  </si>
  <si>
    <t>利用率</t>
    <rPh sb="0" eb="3">
      <t>リヨウリツ</t>
    </rPh>
    <phoneticPr fontId="2"/>
  </si>
  <si>
    <t>利用者数</t>
    <rPh sb="0" eb="3">
      <t>リヨウシャ</t>
    </rPh>
    <rPh sb="3" eb="4">
      <t>スウ</t>
    </rPh>
    <phoneticPr fontId="2"/>
  </si>
  <si>
    <t>対象者数</t>
    <rPh sb="0" eb="3">
      <t>タイショウシャ</t>
    </rPh>
    <rPh sb="3" eb="4">
      <t>スウ</t>
    </rPh>
    <phoneticPr fontId="2"/>
  </si>
  <si>
    <t>摂取量の調査実施の有無</t>
    <rPh sb="0" eb="2">
      <t>セッシュ</t>
    </rPh>
    <rPh sb="2" eb="3">
      <t>リョウ</t>
    </rPh>
    <rPh sb="4" eb="6">
      <t>チョウサ</t>
    </rPh>
    <rPh sb="6" eb="8">
      <t>ジッシ</t>
    </rPh>
    <phoneticPr fontId="2"/>
  </si>
  <si>
    <t>有/無</t>
    <rPh sb="0" eb="1">
      <t>タモツ</t>
    </rPh>
    <phoneticPr fontId="2"/>
  </si>
  <si>
    <t>摂取量の調査の方法</t>
    <rPh sb="0" eb="2">
      <t>セッシュ</t>
    </rPh>
    <rPh sb="2" eb="3">
      <t>リョウ</t>
    </rPh>
    <rPh sb="4" eb="6">
      <t>チョウサ</t>
    </rPh>
    <rPh sb="7" eb="9">
      <t>ホウホウ</t>
    </rPh>
    <phoneticPr fontId="2"/>
  </si>
  <si>
    <t>残菜の調査(有/無）</t>
    <rPh sb="0" eb="1">
      <t>ザン</t>
    </rPh>
    <rPh sb="1" eb="2">
      <t>サイ</t>
    </rPh>
    <rPh sb="3" eb="5">
      <t>チョウサ</t>
    </rPh>
    <rPh sb="6" eb="7">
      <t>ア</t>
    </rPh>
    <rPh sb="8" eb="9">
      <t>ナ</t>
    </rPh>
    <phoneticPr fontId="2"/>
  </si>
  <si>
    <t>摂取量の調査（有/無）</t>
    <rPh sb="0" eb="2">
      <t>セッシュ</t>
    </rPh>
    <rPh sb="2" eb="3">
      <t>リョウ</t>
    </rPh>
    <rPh sb="4" eb="6">
      <t>チョウサ</t>
    </rPh>
    <rPh sb="7" eb="8">
      <t>ア</t>
    </rPh>
    <rPh sb="9" eb="10">
      <t>ナ</t>
    </rPh>
    <phoneticPr fontId="2"/>
  </si>
  <si>
    <t>給食形態等</t>
    <rPh sb="0" eb="2">
      <t>キュウショク</t>
    </rPh>
    <rPh sb="2" eb="4">
      <t>ケイタイ</t>
    </rPh>
    <rPh sb="4" eb="5">
      <t>トウ</t>
    </rPh>
    <phoneticPr fontId="2"/>
  </si>
  <si>
    <t>単一定食(有/無)</t>
    <rPh sb="0" eb="2">
      <t>タンイツ</t>
    </rPh>
    <rPh sb="2" eb="4">
      <t>テイショク</t>
    </rPh>
    <rPh sb="5" eb="6">
      <t>アリ</t>
    </rPh>
    <rPh sb="7" eb="8">
      <t>ナシ</t>
    </rPh>
    <phoneticPr fontId="2"/>
  </si>
  <si>
    <t>複数定食(有/無)</t>
    <rPh sb="0" eb="2">
      <t>フクスウ</t>
    </rPh>
    <rPh sb="2" eb="4">
      <t>テイショク</t>
    </rPh>
    <rPh sb="5" eb="6">
      <t>アリ</t>
    </rPh>
    <rPh sb="7" eb="8">
      <t>ナシ</t>
    </rPh>
    <phoneticPr fontId="2"/>
  </si>
  <si>
    <t>アラカルト(有/無)</t>
    <rPh sb="6" eb="7">
      <t>アリ</t>
    </rPh>
    <rPh sb="8" eb="9">
      <t>ナシ</t>
    </rPh>
    <phoneticPr fontId="2"/>
  </si>
  <si>
    <t>カフェテリア(有/無)</t>
    <rPh sb="7" eb="8">
      <t>アリ</t>
    </rPh>
    <rPh sb="9" eb="10">
      <t>ナシ</t>
    </rPh>
    <phoneticPr fontId="2"/>
  </si>
  <si>
    <t>給食量の調整</t>
    <rPh sb="0" eb="2">
      <t>キュウショク</t>
    </rPh>
    <rPh sb="2" eb="3">
      <t>リョウ</t>
    </rPh>
    <rPh sb="4" eb="6">
      <t>チョウセイ</t>
    </rPh>
    <phoneticPr fontId="2"/>
  </si>
  <si>
    <t>主食量の調整の有/無</t>
    <rPh sb="0" eb="2">
      <t>シュショク</t>
    </rPh>
    <rPh sb="2" eb="3">
      <t>リョウ</t>
    </rPh>
    <rPh sb="4" eb="6">
      <t>チョウセイ</t>
    </rPh>
    <phoneticPr fontId="2"/>
  </si>
  <si>
    <t>主食量の種類数(調整有の場合のみ)</t>
    <rPh sb="0" eb="2">
      <t>シュショク</t>
    </rPh>
    <rPh sb="2" eb="3">
      <t>リョウ</t>
    </rPh>
    <rPh sb="4" eb="6">
      <t>シュルイ</t>
    </rPh>
    <rPh sb="6" eb="7">
      <t>スウ</t>
    </rPh>
    <rPh sb="8" eb="10">
      <t>チョウセイ</t>
    </rPh>
    <rPh sb="10" eb="11">
      <t>アリ</t>
    </rPh>
    <rPh sb="12" eb="14">
      <t>バアイ</t>
    </rPh>
    <phoneticPr fontId="2"/>
  </si>
  <si>
    <t>副食量の種類数(調整有の場合のみ)</t>
    <rPh sb="0" eb="1">
      <t>フク</t>
    </rPh>
    <rPh sb="1" eb="2">
      <t>ショク</t>
    </rPh>
    <rPh sb="2" eb="3">
      <t>リョウ</t>
    </rPh>
    <rPh sb="4" eb="6">
      <t>シュルイ</t>
    </rPh>
    <rPh sb="6" eb="7">
      <t>スウ</t>
    </rPh>
    <rPh sb="8" eb="10">
      <t>チョウセイ</t>
    </rPh>
    <rPh sb="10" eb="11">
      <t>アリ</t>
    </rPh>
    <rPh sb="12" eb="14">
      <t>バアイ</t>
    </rPh>
    <phoneticPr fontId="2"/>
  </si>
  <si>
    <t>平均提供食品量・平均栄養量の単位</t>
    <rPh sb="0" eb="2">
      <t>ヘイキン</t>
    </rPh>
    <rPh sb="2" eb="4">
      <t>テイキョウ</t>
    </rPh>
    <rPh sb="4" eb="6">
      <t>ショクヒン</t>
    </rPh>
    <rPh sb="6" eb="7">
      <t>リョウ</t>
    </rPh>
    <rPh sb="8" eb="10">
      <t>ヘイキン</t>
    </rPh>
    <rPh sb="10" eb="12">
      <t>エイヨウ</t>
    </rPh>
    <rPh sb="12" eb="13">
      <t>リョウ</t>
    </rPh>
    <rPh sb="14" eb="16">
      <t>タンイ</t>
    </rPh>
    <phoneticPr fontId="2"/>
  </si>
  <si>
    <t>麺</t>
    <rPh sb="0" eb="1">
      <t>メン</t>
    </rPh>
    <phoneticPr fontId="2"/>
  </si>
  <si>
    <t>いも及びでんぷん類</t>
    <rPh sb="2" eb="3">
      <t>オヨ</t>
    </rPh>
    <rPh sb="8" eb="9">
      <t>ルイ</t>
    </rPh>
    <phoneticPr fontId="2"/>
  </si>
  <si>
    <t>砂糖及び甘味類</t>
    <rPh sb="0" eb="2">
      <t>サトウ</t>
    </rPh>
    <rPh sb="2" eb="3">
      <t>オヨ</t>
    </rPh>
    <rPh sb="4" eb="6">
      <t>カンミ</t>
    </rPh>
    <rPh sb="6" eb="7">
      <t>ルイ</t>
    </rPh>
    <phoneticPr fontId="2"/>
  </si>
  <si>
    <t>豆類</t>
    <rPh sb="0" eb="2">
      <t>マメルイ</t>
    </rPh>
    <phoneticPr fontId="2"/>
  </si>
  <si>
    <t>緑黄色野菜</t>
    <rPh sb="0" eb="3">
      <t>リョクオウショク</t>
    </rPh>
    <rPh sb="3" eb="5">
      <t>ヤサイ</t>
    </rPh>
    <phoneticPr fontId="2"/>
  </si>
  <si>
    <t>その他の野菜</t>
    <rPh sb="2" eb="3">
      <t>タ</t>
    </rPh>
    <rPh sb="4" eb="6">
      <t>ヤサイ</t>
    </rPh>
    <phoneticPr fontId="2"/>
  </si>
  <si>
    <t>野菜漬物類</t>
    <rPh sb="0" eb="2">
      <t>ヤサイ</t>
    </rPh>
    <rPh sb="2" eb="4">
      <t>ツケモノ</t>
    </rPh>
    <rPh sb="4" eb="5">
      <t>ルイ</t>
    </rPh>
    <phoneticPr fontId="2"/>
  </si>
  <si>
    <t>果実類</t>
    <rPh sb="0" eb="2">
      <t>カジツ</t>
    </rPh>
    <rPh sb="2" eb="3">
      <t>ルイ</t>
    </rPh>
    <phoneticPr fontId="2"/>
  </si>
  <si>
    <t>藻類</t>
    <rPh sb="0" eb="2">
      <t>ソウルイ</t>
    </rPh>
    <phoneticPr fontId="2"/>
  </si>
  <si>
    <t>魚介類</t>
    <rPh sb="0" eb="3">
      <t>ギョカイルイ</t>
    </rPh>
    <phoneticPr fontId="2"/>
  </si>
  <si>
    <t>肉類</t>
    <rPh sb="0" eb="2">
      <t>ニクルイ</t>
    </rPh>
    <phoneticPr fontId="2"/>
  </si>
  <si>
    <t>卵類</t>
    <rPh sb="0" eb="1">
      <t>タマゴ</t>
    </rPh>
    <rPh sb="1" eb="2">
      <t>ルイ</t>
    </rPh>
    <phoneticPr fontId="2"/>
  </si>
  <si>
    <t>乳類</t>
    <rPh sb="0" eb="1">
      <t>ニュウ</t>
    </rPh>
    <rPh sb="1" eb="2">
      <t>ルイ</t>
    </rPh>
    <phoneticPr fontId="2"/>
  </si>
  <si>
    <t>油脂類</t>
    <rPh sb="0" eb="2">
      <t>ユシ</t>
    </rPh>
    <rPh sb="2" eb="3">
      <t>ルイ</t>
    </rPh>
    <phoneticPr fontId="2"/>
  </si>
  <si>
    <t>菓子類</t>
    <rPh sb="0" eb="3">
      <t>カシルイ</t>
    </rPh>
    <phoneticPr fontId="2"/>
  </si>
  <si>
    <t>調理加工食品類</t>
    <rPh sb="0" eb="2">
      <t>チョウリ</t>
    </rPh>
    <rPh sb="2" eb="4">
      <t>カコウ</t>
    </rPh>
    <rPh sb="4" eb="6">
      <t>ショクヒン</t>
    </rPh>
    <rPh sb="6" eb="7">
      <t>ルイ</t>
    </rPh>
    <phoneticPr fontId="2"/>
  </si>
  <si>
    <t>平均栄養量(目標栄養量)</t>
    <rPh sb="0" eb="2">
      <t>ヘイキン</t>
    </rPh>
    <rPh sb="2" eb="4">
      <t>エイヨウ</t>
    </rPh>
    <rPh sb="4" eb="5">
      <t>リョウ</t>
    </rPh>
    <rPh sb="6" eb="8">
      <t>モクヒョウ</t>
    </rPh>
    <rPh sb="8" eb="10">
      <t>エイヨウ</t>
    </rPh>
    <rPh sb="10" eb="11">
      <t>リョウ</t>
    </rPh>
    <phoneticPr fontId="2"/>
  </si>
  <si>
    <t>カルシウム</t>
    <phoneticPr fontId="2"/>
  </si>
  <si>
    <t>鉄</t>
    <rPh sb="0" eb="1">
      <t>テツ</t>
    </rPh>
    <phoneticPr fontId="2"/>
  </si>
  <si>
    <t>食物繊維</t>
    <rPh sb="0" eb="2">
      <t>ショクモツ</t>
    </rPh>
    <rPh sb="2" eb="4">
      <t>センイ</t>
    </rPh>
    <phoneticPr fontId="2"/>
  </si>
  <si>
    <t>塩分(食塩相当量)</t>
    <rPh sb="0" eb="2">
      <t>エンブン</t>
    </rPh>
    <rPh sb="3" eb="5">
      <t>ショクエン</t>
    </rPh>
    <rPh sb="5" eb="7">
      <t>ソウトウ</t>
    </rPh>
    <rPh sb="7" eb="8">
      <t>リョウ</t>
    </rPh>
    <phoneticPr fontId="2"/>
  </si>
  <si>
    <t>炭水化物エネルギー比</t>
    <rPh sb="0" eb="4">
      <t>タンスイカブツ</t>
    </rPh>
    <rPh sb="9" eb="10">
      <t>ヒ</t>
    </rPh>
    <phoneticPr fontId="2"/>
  </si>
  <si>
    <t>たんぱく質エネルギー比</t>
    <rPh sb="4" eb="5">
      <t>シツ</t>
    </rPh>
    <rPh sb="10" eb="11">
      <t>ヒ</t>
    </rPh>
    <phoneticPr fontId="2"/>
  </si>
  <si>
    <t>脂質エネルギー比</t>
    <rPh sb="0" eb="2">
      <t>シシツ</t>
    </rPh>
    <rPh sb="7" eb="8">
      <t>ヒ</t>
    </rPh>
    <phoneticPr fontId="2"/>
  </si>
  <si>
    <t>その他栄養素①の量</t>
    <rPh sb="2" eb="3">
      <t>タ</t>
    </rPh>
    <rPh sb="3" eb="6">
      <t>エイヨウソ</t>
    </rPh>
    <rPh sb="8" eb="9">
      <t>リョウ</t>
    </rPh>
    <phoneticPr fontId="2"/>
  </si>
  <si>
    <t>平均栄養量(提供栄養量)</t>
    <rPh sb="0" eb="2">
      <t>ヘイキン</t>
    </rPh>
    <rPh sb="2" eb="4">
      <t>エイヨウ</t>
    </rPh>
    <rPh sb="4" eb="5">
      <t>リョウ</t>
    </rPh>
    <rPh sb="6" eb="8">
      <t>テイキョウ</t>
    </rPh>
    <rPh sb="8" eb="10">
      <t>エイヨウ</t>
    </rPh>
    <rPh sb="10" eb="11">
      <t>リョウ</t>
    </rPh>
    <phoneticPr fontId="2"/>
  </si>
  <si>
    <t>平均栄養量(推定摂取量)</t>
    <rPh sb="0" eb="2">
      <t>ヘイキン</t>
    </rPh>
    <rPh sb="2" eb="4">
      <t>エイヨウ</t>
    </rPh>
    <rPh sb="4" eb="5">
      <t>リョウ</t>
    </rPh>
    <rPh sb="6" eb="8">
      <t>スイテイ</t>
    </rPh>
    <rPh sb="8" eb="10">
      <t>セッシュ</t>
    </rPh>
    <rPh sb="10" eb="11">
      <t>リョウ</t>
    </rPh>
    <phoneticPr fontId="2"/>
  </si>
  <si>
    <t>食材料費</t>
    <rPh sb="0" eb="1">
      <t>ショク</t>
    </rPh>
    <rPh sb="1" eb="4">
      <t>ザイリョウヒ</t>
    </rPh>
    <phoneticPr fontId="2"/>
  </si>
  <si>
    <t>金額</t>
    <rPh sb="0" eb="2">
      <t>キンガク</t>
    </rPh>
    <phoneticPr fontId="2"/>
  </si>
  <si>
    <t>作業指示書の有無</t>
    <rPh sb="0" eb="2">
      <t>サギョウ</t>
    </rPh>
    <rPh sb="2" eb="5">
      <t>シジショ</t>
    </rPh>
    <phoneticPr fontId="2"/>
  </si>
  <si>
    <t>作業指示書の内容</t>
    <rPh sb="0" eb="2">
      <t>サギョウ</t>
    </rPh>
    <rPh sb="2" eb="5">
      <t>シジショ</t>
    </rPh>
    <rPh sb="6" eb="8">
      <t>ナイヨウ</t>
    </rPh>
    <phoneticPr fontId="2"/>
  </si>
  <si>
    <t>作業指示のポイントの有/無</t>
    <rPh sb="0" eb="2">
      <t>サギョウ</t>
    </rPh>
    <rPh sb="2" eb="4">
      <t>シジ</t>
    </rPh>
    <rPh sb="10" eb="11">
      <t>アリ</t>
    </rPh>
    <rPh sb="12" eb="13">
      <t>ナシ</t>
    </rPh>
    <phoneticPr fontId="2"/>
  </si>
  <si>
    <t>その他の内容</t>
    <rPh sb="2" eb="3">
      <t>タ</t>
    </rPh>
    <rPh sb="4" eb="6">
      <t>ナイヨウ</t>
    </rPh>
    <phoneticPr fontId="2"/>
  </si>
  <si>
    <t>栄養教育実施の有無</t>
    <rPh sb="0" eb="2">
      <t>エイヨウ</t>
    </rPh>
    <rPh sb="2" eb="4">
      <t>キョウイク</t>
    </rPh>
    <rPh sb="4" eb="6">
      <t>ジッシ</t>
    </rPh>
    <phoneticPr fontId="2"/>
  </si>
  <si>
    <t>栄養教育の実施概要</t>
    <rPh sb="0" eb="2">
      <t>エイヨウ</t>
    </rPh>
    <rPh sb="2" eb="4">
      <t>キョウイク</t>
    </rPh>
    <rPh sb="5" eb="7">
      <t>ジッシ</t>
    </rPh>
    <rPh sb="7" eb="9">
      <t>ガイヨウ</t>
    </rPh>
    <phoneticPr fontId="2"/>
  </si>
  <si>
    <t>集団指導(施設側)の回数</t>
    <rPh sb="0" eb="2">
      <t>シュウダン</t>
    </rPh>
    <rPh sb="2" eb="4">
      <t>シドウ</t>
    </rPh>
    <rPh sb="5" eb="7">
      <t>シセツ</t>
    </rPh>
    <rPh sb="7" eb="8">
      <t>ガワ</t>
    </rPh>
    <rPh sb="10" eb="12">
      <t>カイスウ</t>
    </rPh>
    <phoneticPr fontId="2"/>
  </si>
  <si>
    <t>集団指導(受託側)の回数</t>
    <rPh sb="0" eb="2">
      <t>シュウダン</t>
    </rPh>
    <rPh sb="2" eb="4">
      <t>シドウ</t>
    </rPh>
    <rPh sb="5" eb="7">
      <t>ジュタク</t>
    </rPh>
    <rPh sb="7" eb="8">
      <t>ガワ</t>
    </rPh>
    <rPh sb="10" eb="12">
      <t>カイスウ</t>
    </rPh>
    <phoneticPr fontId="2"/>
  </si>
  <si>
    <t>健康・栄養情報の提供方法</t>
    <rPh sb="0" eb="2">
      <t>ケンコウ</t>
    </rPh>
    <rPh sb="3" eb="5">
      <t>エイヨウ</t>
    </rPh>
    <rPh sb="5" eb="7">
      <t>ジョウホウ</t>
    </rPh>
    <rPh sb="8" eb="10">
      <t>テイキョウ</t>
    </rPh>
    <rPh sb="10" eb="12">
      <t>ホウホウ</t>
    </rPh>
    <phoneticPr fontId="2"/>
  </si>
  <si>
    <t>栄養成分表示の有無</t>
    <rPh sb="0" eb="2">
      <t>エイヨウ</t>
    </rPh>
    <rPh sb="2" eb="4">
      <t>セイブン</t>
    </rPh>
    <rPh sb="4" eb="6">
      <t>ヒョウジ</t>
    </rPh>
    <rPh sb="7" eb="9">
      <t>ウム</t>
    </rPh>
    <phoneticPr fontId="2"/>
  </si>
  <si>
    <t>表示している栄養成分</t>
    <rPh sb="0" eb="2">
      <t>ヒョウジ</t>
    </rPh>
    <rPh sb="6" eb="8">
      <t>エイヨウ</t>
    </rPh>
    <rPh sb="8" eb="10">
      <t>セイブン</t>
    </rPh>
    <phoneticPr fontId="2"/>
  </si>
  <si>
    <t>たんぱく質の有/無</t>
    <rPh sb="4" eb="5">
      <t>シツ</t>
    </rPh>
    <rPh sb="6" eb="7">
      <t>アリ</t>
    </rPh>
    <rPh sb="8" eb="9">
      <t>ナシ</t>
    </rPh>
    <phoneticPr fontId="2"/>
  </si>
  <si>
    <t>脂質の有/無</t>
    <rPh sb="0" eb="2">
      <t>シシツ</t>
    </rPh>
    <rPh sb="3" eb="4">
      <t>アリ</t>
    </rPh>
    <rPh sb="5" eb="6">
      <t>ナシ</t>
    </rPh>
    <phoneticPr fontId="2"/>
  </si>
  <si>
    <t>食塩相当量の有/無</t>
    <rPh sb="0" eb="2">
      <t>ショクエン</t>
    </rPh>
    <rPh sb="2" eb="4">
      <t>ソウトウ</t>
    </rPh>
    <rPh sb="4" eb="5">
      <t>リョウ</t>
    </rPh>
    <rPh sb="6" eb="7">
      <t>アリ</t>
    </rPh>
    <rPh sb="8" eb="9">
      <t>ナシ</t>
    </rPh>
    <phoneticPr fontId="2"/>
  </si>
  <si>
    <t>テーマ献立導入の有無</t>
    <rPh sb="3" eb="5">
      <t>コンダテ</t>
    </rPh>
    <rPh sb="5" eb="7">
      <t>ドウニュウ</t>
    </rPh>
    <rPh sb="8" eb="10">
      <t>ウム</t>
    </rPh>
    <phoneticPr fontId="2"/>
  </si>
  <si>
    <t>テーマ献立の内容</t>
    <rPh sb="3" eb="5">
      <t>コンダテ</t>
    </rPh>
    <rPh sb="6" eb="8">
      <t>ナイヨウ</t>
    </rPh>
    <phoneticPr fontId="2"/>
  </si>
  <si>
    <t>疾病に配慮した献立の有/無</t>
    <rPh sb="0" eb="2">
      <t>シッペイ</t>
    </rPh>
    <rPh sb="3" eb="5">
      <t>ハイリョ</t>
    </rPh>
    <rPh sb="7" eb="9">
      <t>コンダテ</t>
    </rPh>
    <rPh sb="10" eb="11">
      <t>アリ</t>
    </rPh>
    <rPh sb="12" eb="13">
      <t>ナシ</t>
    </rPh>
    <phoneticPr fontId="2"/>
  </si>
  <si>
    <t>行事食の有/無</t>
    <rPh sb="0" eb="2">
      <t>ギョウジ</t>
    </rPh>
    <rPh sb="2" eb="3">
      <t>ショク</t>
    </rPh>
    <rPh sb="4" eb="5">
      <t>アリ</t>
    </rPh>
    <rPh sb="6" eb="7">
      <t>ナシ</t>
    </rPh>
    <phoneticPr fontId="2"/>
  </si>
  <si>
    <t>給食日誌の有無</t>
    <rPh sb="0" eb="2">
      <t>キュウショク</t>
    </rPh>
    <rPh sb="2" eb="4">
      <t>ニッシ</t>
    </rPh>
    <rPh sb="5" eb="7">
      <t>ウム</t>
    </rPh>
    <phoneticPr fontId="2"/>
  </si>
  <si>
    <t>非常食糧等の備蓄の有無</t>
    <rPh sb="0" eb="2">
      <t>ヒジョウ</t>
    </rPh>
    <rPh sb="2" eb="4">
      <t>ショクリョウ</t>
    </rPh>
    <rPh sb="4" eb="5">
      <t>トウ</t>
    </rPh>
    <rPh sb="6" eb="8">
      <t>ビチク</t>
    </rPh>
    <rPh sb="9" eb="11">
      <t>ウム</t>
    </rPh>
    <phoneticPr fontId="2"/>
  </si>
  <si>
    <t>人数</t>
    <rPh sb="0" eb="2">
      <t>ニンズウ</t>
    </rPh>
    <phoneticPr fontId="2"/>
  </si>
  <si>
    <t>日数</t>
    <rPh sb="0" eb="2">
      <t>ニッスウ</t>
    </rPh>
    <phoneticPr fontId="2"/>
  </si>
  <si>
    <t>非常食糧等の保管場所</t>
    <rPh sb="0" eb="2">
      <t>ヒジョウ</t>
    </rPh>
    <rPh sb="2" eb="4">
      <t>ショクリョウ</t>
    </rPh>
    <rPh sb="4" eb="5">
      <t>トウ</t>
    </rPh>
    <rPh sb="6" eb="8">
      <t>ホカン</t>
    </rPh>
    <rPh sb="8" eb="10">
      <t>バショ</t>
    </rPh>
    <phoneticPr fontId="2"/>
  </si>
  <si>
    <t>厨房内の有/無</t>
    <rPh sb="0" eb="2">
      <t>チュウボウ</t>
    </rPh>
    <rPh sb="2" eb="3">
      <t>ナイ</t>
    </rPh>
    <rPh sb="4" eb="5">
      <t>ユウ</t>
    </rPh>
    <rPh sb="6" eb="7">
      <t>ム</t>
    </rPh>
    <phoneticPr fontId="2"/>
  </si>
  <si>
    <t>防災保管庫の有/無</t>
    <rPh sb="0" eb="2">
      <t>ボウサイ</t>
    </rPh>
    <rPh sb="2" eb="5">
      <t>ホカンコ</t>
    </rPh>
    <rPh sb="6" eb="7">
      <t>アリ</t>
    </rPh>
    <rPh sb="8" eb="9">
      <t>ナシ</t>
    </rPh>
    <phoneticPr fontId="2"/>
  </si>
  <si>
    <t>その他（内容）</t>
    <rPh sb="2" eb="3">
      <t>タ</t>
    </rPh>
    <rPh sb="4" eb="6">
      <t>ナイヨウ</t>
    </rPh>
    <phoneticPr fontId="2"/>
  </si>
  <si>
    <t>報告担当者</t>
    <rPh sb="0" eb="2">
      <t>ホウコク</t>
    </rPh>
    <rPh sb="2" eb="5">
      <t>タントウシャ</t>
    </rPh>
    <phoneticPr fontId="2"/>
  </si>
  <si>
    <t>部門名</t>
    <rPh sb="0" eb="2">
      <t>ブモン</t>
    </rPh>
    <rPh sb="2" eb="3">
      <t>メイ</t>
    </rPh>
    <phoneticPr fontId="2"/>
  </si>
  <si>
    <t xml:space="preserve"> いも及びでんぷん類</t>
    <phoneticPr fontId="2"/>
  </si>
  <si>
    <t xml:space="preserve"> 砂糖及び甘味類</t>
    <phoneticPr fontId="2"/>
  </si>
  <si>
    <t xml:space="preserve"> 豆　　　　 類</t>
    <phoneticPr fontId="2"/>
  </si>
  <si>
    <t>管理栄養士又は
栄養士の氏名</t>
    <rPh sb="8" eb="10">
      <t>エイヨウ</t>
    </rPh>
    <rPh sb="10" eb="11">
      <t>シ</t>
    </rPh>
    <rPh sb="12" eb="14">
      <t>シメイ</t>
    </rPh>
    <phoneticPr fontId="2"/>
  </si>
  <si>
    <t>免許の種類
及び番号</t>
    <rPh sb="6" eb="7">
      <t>オヨ</t>
    </rPh>
    <rPh sb="8" eb="10">
      <t>バンゴウ</t>
    </rPh>
    <phoneticPr fontId="2"/>
  </si>
  <si>
    <t xml:space="preserve">施設の名称 </t>
    <rPh sb="0" eb="2">
      <t>シセツ</t>
    </rPh>
    <rPh sb="3" eb="5">
      <t>メイショウ</t>
    </rPh>
    <phoneticPr fontId="2"/>
  </si>
  <si>
    <t xml:space="preserve">所　在　地 </t>
    <rPh sb="0" eb="1">
      <t>ショ</t>
    </rPh>
    <rPh sb="2" eb="3">
      <t>ザイ</t>
    </rPh>
    <rPh sb="4" eb="5">
      <t>チ</t>
    </rPh>
    <phoneticPr fontId="2"/>
  </si>
  <si>
    <t xml:space="preserve">管　理　者 </t>
    <rPh sb="0" eb="1">
      <t>カン</t>
    </rPh>
    <rPh sb="2" eb="3">
      <t>リ</t>
    </rPh>
    <rPh sb="4" eb="5">
      <t>シャ</t>
    </rPh>
    <phoneticPr fontId="2"/>
  </si>
  <si>
    <t>その他の食数</t>
    <rPh sb="2" eb="3">
      <t>タ</t>
    </rPh>
    <rPh sb="4" eb="5">
      <t>ショク</t>
    </rPh>
    <rPh sb="5" eb="6">
      <t>スウ</t>
    </rPh>
    <phoneticPr fontId="2"/>
  </si>
  <si>
    <t>免許の番号(管理栄養士)</t>
    <rPh sb="0" eb="2">
      <t>メンキョ</t>
    </rPh>
    <rPh sb="3" eb="5">
      <t>バンゴウ</t>
    </rPh>
    <rPh sb="6" eb="8">
      <t>カンリ</t>
    </rPh>
    <rPh sb="8" eb="10">
      <t>エイヨウ</t>
    </rPh>
    <rPh sb="10" eb="11">
      <t>シ</t>
    </rPh>
    <phoneticPr fontId="2"/>
  </si>
  <si>
    <t>非常時用献立表の有無</t>
    <rPh sb="0" eb="2">
      <t>ヒジョウ</t>
    </rPh>
    <rPh sb="2" eb="3">
      <t>ジ</t>
    </rPh>
    <rPh sb="3" eb="4">
      <t>ヨウ</t>
    </rPh>
    <rPh sb="4" eb="6">
      <t>コンダテ</t>
    </rPh>
    <rPh sb="6" eb="7">
      <t>ヒョウ</t>
    </rPh>
    <rPh sb="8" eb="10">
      <t>ウム</t>
    </rPh>
    <phoneticPr fontId="2"/>
  </si>
  <si>
    <t>個別指導(施設側)の人数</t>
    <rPh sb="0" eb="2">
      <t>コベツ</t>
    </rPh>
    <rPh sb="2" eb="4">
      <t>シドウ</t>
    </rPh>
    <rPh sb="5" eb="7">
      <t>シセツ</t>
    </rPh>
    <rPh sb="7" eb="8">
      <t>ガワ</t>
    </rPh>
    <rPh sb="10" eb="12">
      <t>ニンズウ</t>
    </rPh>
    <phoneticPr fontId="2"/>
  </si>
  <si>
    <t>有/無</t>
    <phoneticPr fontId="2"/>
  </si>
  <si>
    <t>パン</t>
    <phoneticPr fontId="2"/>
  </si>
  <si>
    <t>献立名の有/無　</t>
    <rPh sb="0" eb="2">
      <t>コンダテ</t>
    </rPh>
    <rPh sb="2" eb="3">
      <t>メイ</t>
    </rPh>
    <rPh sb="4" eb="5">
      <t>アリ</t>
    </rPh>
    <rPh sb="6" eb="7">
      <t>ナシ</t>
    </rPh>
    <phoneticPr fontId="2"/>
  </si>
  <si>
    <t>材料名の有/無　</t>
    <rPh sb="0" eb="2">
      <t>ザイリョウ</t>
    </rPh>
    <rPh sb="2" eb="3">
      <t>メイ</t>
    </rPh>
    <rPh sb="4" eb="5">
      <t>アリ</t>
    </rPh>
    <rPh sb="6" eb="7">
      <t>ナシ</t>
    </rPh>
    <phoneticPr fontId="2"/>
  </si>
  <si>
    <t>純使用量(１人分)の有/無</t>
    <rPh sb="0" eb="1">
      <t>ジュン</t>
    </rPh>
    <rPh sb="1" eb="3">
      <t>シヨウ</t>
    </rPh>
    <rPh sb="3" eb="4">
      <t>リョウ</t>
    </rPh>
    <rPh sb="6" eb="8">
      <t>ニンブン</t>
    </rPh>
    <rPh sb="10" eb="11">
      <t>アリ</t>
    </rPh>
    <rPh sb="12" eb="13">
      <t>ナシ</t>
    </rPh>
    <phoneticPr fontId="2"/>
  </si>
  <si>
    <t>エネルギーの有/無</t>
    <rPh sb="6" eb="7">
      <t>アリ</t>
    </rPh>
    <rPh sb="8" eb="9">
      <t>ナシ</t>
    </rPh>
    <phoneticPr fontId="2"/>
  </si>
  <si>
    <r>
      <t>ビタミンB</t>
    </r>
    <r>
      <rPr>
        <vertAlign val="subscript"/>
        <sz val="10"/>
        <rFont val="ＭＳ 明朝"/>
        <family val="1"/>
        <charset val="128"/>
      </rPr>
      <t>2</t>
    </r>
    <phoneticPr fontId="2"/>
  </si>
  <si>
    <t>ビタミンC</t>
    <phoneticPr fontId="2"/>
  </si>
  <si>
    <t>名前⇒</t>
    <rPh sb="0" eb="2">
      <t>ナマエ</t>
    </rPh>
    <phoneticPr fontId="2"/>
  </si>
  <si>
    <t>勤務形態</t>
    <rPh sb="0" eb="2">
      <t>キンム</t>
    </rPh>
    <rPh sb="2" eb="4">
      <t>ケイタイ</t>
    </rPh>
    <phoneticPr fontId="2"/>
  </si>
  <si>
    <t>食材料費の単位</t>
    <rPh sb="0" eb="2">
      <t>ショクザイ</t>
    </rPh>
    <rPh sb="2" eb="3">
      <t>リョウ</t>
    </rPh>
    <rPh sb="3" eb="4">
      <t>ヒ</t>
    </rPh>
    <rPh sb="5" eb="7">
      <t>タンイ</t>
    </rPh>
    <phoneticPr fontId="2"/>
  </si>
  <si>
    <t>リストの内容⇒</t>
    <rPh sb="4" eb="6">
      <t>ナイヨウ</t>
    </rPh>
    <phoneticPr fontId="2"/>
  </si>
  <si>
    <t>有</t>
    <rPh sb="0" eb="1">
      <t>アリ</t>
    </rPh>
    <phoneticPr fontId="2"/>
  </si>
  <si>
    <t>特定給食施設</t>
    <rPh sb="0" eb="2">
      <t>トクテイ</t>
    </rPh>
    <rPh sb="2" eb="4">
      <t>キュウショク</t>
    </rPh>
    <rPh sb="4" eb="6">
      <t>シセツ</t>
    </rPh>
    <phoneticPr fontId="2"/>
  </si>
  <si>
    <t>平塚</t>
    <rPh sb="0" eb="2">
      <t>ヒラツカ</t>
    </rPh>
    <phoneticPr fontId="2"/>
  </si>
  <si>
    <t>福利厚生部門</t>
    <rPh sb="0" eb="2">
      <t>フクリ</t>
    </rPh>
    <rPh sb="2" eb="4">
      <t>コウセイ</t>
    </rPh>
    <rPh sb="4" eb="6">
      <t>ブモン</t>
    </rPh>
    <phoneticPr fontId="2"/>
  </si>
  <si>
    <t>直営</t>
    <rPh sb="0" eb="2">
      <t>チョクエイ</t>
    </rPh>
    <phoneticPr fontId="2"/>
  </si>
  <si>
    <t>専任</t>
    <rPh sb="0" eb="2">
      <t>センニン</t>
    </rPh>
    <phoneticPr fontId="2"/>
  </si>
  <si>
    <t>1食</t>
    <rPh sb="1" eb="2">
      <t>ショク</t>
    </rPh>
    <phoneticPr fontId="2"/>
  </si>
  <si>
    <t>小規模特定給食施設</t>
    <rPh sb="0" eb="3">
      <t>ショウキボ</t>
    </rPh>
    <rPh sb="3" eb="5">
      <t>トクテイ</t>
    </rPh>
    <rPh sb="5" eb="7">
      <t>キュウショク</t>
    </rPh>
    <rPh sb="7" eb="9">
      <t>シセツ</t>
    </rPh>
    <phoneticPr fontId="2"/>
  </si>
  <si>
    <t>鎌倉</t>
    <rPh sb="0" eb="2">
      <t>カマクラ</t>
    </rPh>
    <phoneticPr fontId="2"/>
  </si>
  <si>
    <t>総務部門</t>
    <rPh sb="0" eb="2">
      <t>ソウム</t>
    </rPh>
    <rPh sb="2" eb="4">
      <t>ブモン</t>
    </rPh>
    <phoneticPr fontId="2"/>
  </si>
  <si>
    <t>委託</t>
    <rPh sb="0" eb="2">
      <t>イタク</t>
    </rPh>
    <phoneticPr fontId="2"/>
  </si>
  <si>
    <t>兼任</t>
    <rPh sb="0" eb="2">
      <t>ケンニン</t>
    </rPh>
    <phoneticPr fontId="2"/>
  </si>
  <si>
    <t>2食</t>
    <rPh sb="1" eb="2">
      <t>ショク</t>
    </rPh>
    <phoneticPr fontId="2"/>
  </si>
  <si>
    <t>小田原</t>
    <rPh sb="0" eb="3">
      <t>オダワラ</t>
    </rPh>
    <phoneticPr fontId="2"/>
  </si>
  <si>
    <t>庶務部門</t>
    <rPh sb="0" eb="2">
      <t>ショム</t>
    </rPh>
    <rPh sb="2" eb="4">
      <t>ブモン</t>
    </rPh>
    <phoneticPr fontId="2"/>
  </si>
  <si>
    <t>1日</t>
    <rPh sb="1" eb="2">
      <t>ニチ</t>
    </rPh>
    <phoneticPr fontId="2"/>
  </si>
  <si>
    <t>厚木</t>
    <rPh sb="0" eb="2">
      <t>アツギ</t>
    </rPh>
    <phoneticPr fontId="2"/>
  </si>
  <si>
    <t>部門</t>
    <rPh sb="0" eb="2">
      <t>ブモン</t>
    </rPh>
    <phoneticPr fontId="2"/>
  </si>
  <si>
    <t>施設種別</t>
    <rPh sb="0" eb="2">
      <t>シセツ</t>
    </rPh>
    <rPh sb="2" eb="4">
      <t>シュベツ</t>
    </rPh>
    <phoneticPr fontId="2"/>
  </si>
  <si>
    <t>事業所</t>
    <rPh sb="0" eb="3">
      <t>ジギョウショ</t>
    </rPh>
    <phoneticPr fontId="2"/>
  </si>
  <si>
    <t>寄宿舎</t>
    <rPh sb="0" eb="3">
      <t>キシュクシャ</t>
    </rPh>
    <phoneticPr fontId="2"/>
  </si>
  <si>
    <t>その他</t>
    <rPh sb="2" eb="3">
      <t>タ</t>
    </rPh>
    <phoneticPr fontId="2"/>
  </si>
  <si>
    <t>入力方法</t>
    <rPh sb="0" eb="2">
      <t>ニュウリョク</t>
    </rPh>
    <rPh sb="2" eb="4">
      <t>ホウホウ</t>
    </rPh>
    <phoneticPr fontId="2"/>
  </si>
  <si>
    <t>値入力</t>
    <rPh sb="0" eb="1">
      <t>アタイ</t>
    </rPh>
    <rPh sb="1" eb="3">
      <t>ニュウリョク</t>
    </rPh>
    <phoneticPr fontId="2"/>
  </si>
  <si>
    <t>副食(主菜)量の調整の有/無</t>
    <rPh sb="0" eb="2">
      <t>フクショク</t>
    </rPh>
    <rPh sb="3" eb="4">
      <t>シュ</t>
    </rPh>
    <rPh sb="4" eb="5">
      <t>ナ</t>
    </rPh>
    <rPh sb="6" eb="7">
      <t>リョウ</t>
    </rPh>
    <rPh sb="8" eb="10">
      <t>チョウセイ</t>
    </rPh>
    <phoneticPr fontId="2"/>
  </si>
  <si>
    <t>副食(副菜)量の調整の有/無</t>
    <rPh sb="0" eb="2">
      <t>フクショク</t>
    </rPh>
    <rPh sb="3" eb="4">
      <t>フク</t>
    </rPh>
    <rPh sb="4" eb="5">
      <t>ナ</t>
    </rPh>
    <rPh sb="6" eb="7">
      <t>リョウ</t>
    </rPh>
    <rPh sb="8" eb="10">
      <t>チョウセイ</t>
    </rPh>
    <phoneticPr fontId="2"/>
  </si>
  <si>
    <t>１回100食以上又は１日250食以上の食事を提供している場合は特定給食施設。それ以外は小規模特定給食施設</t>
    <rPh sb="1" eb="2">
      <t>カイ</t>
    </rPh>
    <rPh sb="5" eb="6">
      <t>ショク</t>
    </rPh>
    <rPh sb="6" eb="8">
      <t>イジョウ</t>
    </rPh>
    <rPh sb="8" eb="9">
      <t>マタ</t>
    </rPh>
    <rPh sb="11" eb="12">
      <t>ニチ</t>
    </rPh>
    <rPh sb="15" eb="16">
      <t>ショク</t>
    </rPh>
    <rPh sb="16" eb="18">
      <t>イジョウ</t>
    </rPh>
    <rPh sb="19" eb="21">
      <t>ショクジ</t>
    </rPh>
    <rPh sb="22" eb="24">
      <t>テイキョウ</t>
    </rPh>
    <rPh sb="28" eb="30">
      <t>バアイ</t>
    </rPh>
    <rPh sb="31" eb="33">
      <t>トクテイ</t>
    </rPh>
    <rPh sb="33" eb="35">
      <t>キュウショク</t>
    </rPh>
    <rPh sb="35" eb="37">
      <t>シセツ</t>
    </rPh>
    <rPh sb="40" eb="42">
      <t>イガイ</t>
    </rPh>
    <rPh sb="43" eb="46">
      <t>ショウキボ</t>
    </rPh>
    <rPh sb="46" eb="48">
      <t>トクテイ</t>
    </rPh>
    <rPh sb="48" eb="50">
      <t>キュウショク</t>
    </rPh>
    <rPh sb="50" eb="52">
      <t>シセツ</t>
    </rPh>
    <phoneticPr fontId="2"/>
  </si>
  <si>
    <t>例：夜食、補食</t>
    <rPh sb="0" eb="1">
      <t>レイ</t>
    </rPh>
    <rPh sb="2" eb="4">
      <t>ヤショク</t>
    </rPh>
    <rPh sb="5" eb="7">
      <t>ホショク</t>
    </rPh>
    <phoneticPr fontId="2"/>
  </si>
  <si>
    <t>※自動計算されます</t>
    <rPh sb="1" eb="3">
      <t>ジドウ</t>
    </rPh>
    <rPh sb="3" eb="5">
      <t>ケイサン</t>
    </rPh>
    <phoneticPr fontId="2"/>
  </si>
  <si>
    <t>リスト</t>
    <phoneticPr fontId="2"/>
  </si>
  <si>
    <t>リスト</t>
    <phoneticPr fontId="2"/>
  </si>
  <si>
    <t>施設の管理者の職名と氏名を入力してください。</t>
    <rPh sb="0" eb="2">
      <t>シセツ</t>
    </rPh>
    <rPh sb="3" eb="6">
      <t>カンリシャ</t>
    </rPh>
    <rPh sb="7" eb="9">
      <t>ショクメイ</t>
    </rPh>
    <rPh sb="10" eb="12">
      <t>シメイ</t>
    </rPh>
    <rPh sb="13" eb="15">
      <t>ニュウリョク</t>
    </rPh>
    <phoneticPr fontId="2"/>
  </si>
  <si>
    <t>県知事に管理栄養士配置施設と指定されている場合は有を選択してください。</t>
    <rPh sb="21" eb="23">
      <t>バアイ</t>
    </rPh>
    <rPh sb="24" eb="25">
      <t>アリ</t>
    </rPh>
    <rPh sb="26" eb="28">
      <t>センタク</t>
    </rPh>
    <phoneticPr fontId="2"/>
  </si>
  <si>
    <t>具体的に入力してください。</t>
    <phoneticPr fontId="2"/>
  </si>
  <si>
    <t>具体的に入力してください。</t>
    <phoneticPr fontId="2"/>
  </si>
  <si>
    <t>部門責任者の職名と氏名を記入してください。</t>
    <rPh sb="0" eb="2">
      <t>ブモン</t>
    </rPh>
    <rPh sb="2" eb="5">
      <t>セキニンシャ</t>
    </rPh>
    <rPh sb="6" eb="8">
      <t>ショクメイ</t>
    </rPh>
    <rPh sb="9" eb="11">
      <t>シメイ</t>
    </rPh>
    <rPh sb="12" eb="14">
      <t>キニュウ</t>
    </rPh>
    <phoneticPr fontId="2"/>
  </si>
  <si>
    <t>年間の実施回数を入力してください。</t>
    <rPh sb="0" eb="2">
      <t>ネンカン</t>
    </rPh>
    <rPh sb="3" eb="5">
      <t>ジッシ</t>
    </rPh>
    <rPh sb="5" eb="7">
      <t>カイスウ</t>
    </rPh>
    <rPh sb="8" eb="10">
      <t>ニュウリョク</t>
    </rPh>
    <phoneticPr fontId="2"/>
  </si>
  <si>
    <t>該当者は有を選択し、その他は、具体的に入力してください。してください。</t>
    <rPh sb="12" eb="13">
      <t>タ</t>
    </rPh>
    <phoneticPr fontId="2"/>
  </si>
  <si>
    <t>同一職種は複数参加でも１とします。</t>
    <rPh sb="0" eb="2">
      <t>ドウイツ</t>
    </rPh>
    <rPh sb="2" eb="4">
      <t>ショクシュ</t>
    </rPh>
    <rPh sb="5" eb="7">
      <t>フクスウ</t>
    </rPh>
    <rPh sb="7" eb="9">
      <t>サンカ</t>
    </rPh>
    <phoneticPr fontId="2"/>
  </si>
  <si>
    <t>委託には一部委託も含みます。</t>
    <rPh sb="0" eb="2">
      <t>イタク</t>
    </rPh>
    <rPh sb="4" eb="6">
      <t>イチブ</t>
    </rPh>
    <rPh sb="6" eb="8">
      <t>イタク</t>
    </rPh>
    <rPh sb="9" eb="10">
      <t>フク</t>
    </rPh>
    <phoneticPr fontId="2"/>
  </si>
  <si>
    <t>両方いる場合は管理栄養士、栄養士のみいる場合は栄養士、それぞれ代表１名の氏名を記入してください。</t>
    <rPh sb="0" eb="2">
      <t>リョウホウ</t>
    </rPh>
    <rPh sb="4" eb="6">
      <t>バアイ</t>
    </rPh>
    <rPh sb="7" eb="9">
      <t>カンリ</t>
    </rPh>
    <rPh sb="9" eb="11">
      <t>エイヨウ</t>
    </rPh>
    <rPh sb="11" eb="12">
      <t>シ</t>
    </rPh>
    <rPh sb="13" eb="15">
      <t>エイヨウ</t>
    </rPh>
    <rPh sb="15" eb="16">
      <t>シ</t>
    </rPh>
    <rPh sb="20" eb="22">
      <t>バアイ</t>
    </rPh>
    <rPh sb="23" eb="25">
      <t>エイヨウ</t>
    </rPh>
    <rPh sb="25" eb="26">
      <t>シ</t>
    </rPh>
    <rPh sb="31" eb="33">
      <t>ダイヒョウ</t>
    </rPh>
    <rPh sb="34" eb="35">
      <t>メイ</t>
    </rPh>
    <rPh sb="36" eb="38">
      <t>シメイ</t>
    </rPh>
    <rPh sb="39" eb="41">
      <t>キニュウ</t>
    </rPh>
    <phoneticPr fontId="2"/>
  </si>
  <si>
    <t>上記代表者について記入してください。</t>
    <rPh sb="0" eb="2">
      <t>ジョウキ</t>
    </rPh>
    <rPh sb="2" eb="5">
      <t>ダイヒョウシャ</t>
    </rPh>
    <rPh sb="9" eb="11">
      <t>キニュウ</t>
    </rPh>
    <phoneticPr fontId="2"/>
  </si>
  <si>
    <t>管理栄養士の場合は管理栄養士の免許番号のみ記載してください。
(栄養士の免許番号は不要)</t>
    <rPh sb="0" eb="2">
      <t>カンリ</t>
    </rPh>
    <rPh sb="2" eb="4">
      <t>エイヨウ</t>
    </rPh>
    <rPh sb="4" eb="5">
      <t>シ</t>
    </rPh>
    <rPh sb="6" eb="8">
      <t>バアイ</t>
    </rPh>
    <rPh sb="9" eb="11">
      <t>カンリ</t>
    </rPh>
    <rPh sb="11" eb="13">
      <t>エイヨウ</t>
    </rPh>
    <rPh sb="13" eb="14">
      <t>シ</t>
    </rPh>
    <rPh sb="15" eb="17">
      <t>メンキョ</t>
    </rPh>
    <rPh sb="17" eb="19">
      <t>バンゴウ</t>
    </rPh>
    <rPh sb="21" eb="23">
      <t>キサイ</t>
    </rPh>
    <rPh sb="32" eb="34">
      <t>エイヨウ</t>
    </rPh>
    <rPh sb="34" eb="35">
      <t>シ</t>
    </rPh>
    <rPh sb="36" eb="38">
      <t>メンキョ</t>
    </rPh>
    <rPh sb="38" eb="40">
      <t>バンゴウ</t>
    </rPh>
    <rPh sb="41" eb="43">
      <t>フヨウ</t>
    </rPh>
    <phoneticPr fontId="2"/>
  </si>
  <si>
    <t>施設側、受託側それぞれに常勤、非常勤別、職種別に人数を入力してください。
詳細については記入要領をご確認ください。</t>
    <rPh sb="0" eb="2">
      <t>シセツ</t>
    </rPh>
    <rPh sb="2" eb="3">
      <t>ガワ</t>
    </rPh>
    <rPh sb="4" eb="6">
      <t>ジュタク</t>
    </rPh>
    <rPh sb="6" eb="7">
      <t>ガワ</t>
    </rPh>
    <rPh sb="12" eb="14">
      <t>ジョウキン</t>
    </rPh>
    <rPh sb="15" eb="18">
      <t>ヒジョウキン</t>
    </rPh>
    <rPh sb="18" eb="19">
      <t>ベツ</t>
    </rPh>
    <rPh sb="20" eb="22">
      <t>ショクシュ</t>
    </rPh>
    <rPh sb="22" eb="23">
      <t>ベツ</t>
    </rPh>
    <rPh sb="24" eb="26">
      <t>ニンズウ</t>
    </rPh>
    <rPh sb="27" eb="29">
      <t>ニュウリョク</t>
    </rPh>
    <phoneticPr fontId="2"/>
  </si>
  <si>
    <t>※自動計算されます。</t>
    <rPh sb="1" eb="3">
      <t>ジドウ</t>
    </rPh>
    <rPh sb="3" eb="5">
      <t>ケイサン</t>
    </rPh>
    <phoneticPr fontId="2"/>
  </si>
  <si>
    <t>１日当たりの平均食数。カフェテリア方式の場合は利用実人員を入力してください。</t>
    <rPh sb="1" eb="2">
      <t>ニチ</t>
    </rPh>
    <rPh sb="2" eb="3">
      <t>ア</t>
    </rPh>
    <rPh sb="6" eb="8">
      <t>ヘイキン</t>
    </rPh>
    <rPh sb="8" eb="9">
      <t>ショク</t>
    </rPh>
    <rPh sb="9" eb="10">
      <t>スウ</t>
    </rPh>
    <rPh sb="17" eb="19">
      <t>ホウシキ</t>
    </rPh>
    <rPh sb="20" eb="22">
      <t>バアイ</t>
    </rPh>
    <rPh sb="23" eb="25">
      <t>リヨウ</t>
    </rPh>
    <rPh sb="25" eb="26">
      <t>ジツ</t>
    </rPh>
    <rPh sb="26" eb="28">
      <t>ジンイン</t>
    </rPh>
    <rPh sb="29" eb="31">
      <t>ニュウリョク</t>
    </rPh>
    <phoneticPr fontId="2"/>
  </si>
  <si>
    <t>※身体活動レベルが低い男性の人数
(年齢区分ごとに入力)</t>
    <rPh sb="1" eb="3">
      <t>シンタイ</t>
    </rPh>
    <rPh sb="3" eb="5">
      <t>カツドウ</t>
    </rPh>
    <rPh sb="9" eb="10">
      <t>ヒク</t>
    </rPh>
    <rPh sb="11" eb="13">
      <t>ダンセイ</t>
    </rPh>
    <rPh sb="14" eb="16">
      <t>ニンズウ</t>
    </rPh>
    <rPh sb="18" eb="20">
      <t>ネンレイ</t>
    </rPh>
    <rPh sb="20" eb="22">
      <t>クブン</t>
    </rPh>
    <rPh sb="25" eb="27">
      <t>ニュウリョク</t>
    </rPh>
    <phoneticPr fontId="2"/>
  </si>
  <si>
    <t>※身体活動レベルが低い女性の人数
(年齢区分ごとに入力)</t>
    <rPh sb="1" eb="3">
      <t>シンタイ</t>
    </rPh>
    <rPh sb="3" eb="5">
      <t>カツドウ</t>
    </rPh>
    <rPh sb="9" eb="10">
      <t>ヒク</t>
    </rPh>
    <rPh sb="11" eb="13">
      <t>ジョセイ</t>
    </rPh>
    <rPh sb="14" eb="16">
      <t>ニンズウ</t>
    </rPh>
    <rPh sb="18" eb="20">
      <t>ネンレイ</t>
    </rPh>
    <rPh sb="20" eb="22">
      <t>クブン</t>
    </rPh>
    <rPh sb="25" eb="27">
      <t>ニュウリョク</t>
    </rPh>
    <phoneticPr fontId="2"/>
  </si>
  <si>
    <t>※身体活動レベルが普通の男性の人数
(年齢区分ごとに入力)</t>
    <rPh sb="1" eb="3">
      <t>シンタイ</t>
    </rPh>
    <rPh sb="3" eb="5">
      <t>カツドウ</t>
    </rPh>
    <rPh sb="9" eb="11">
      <t>フツウ</t>
    </rPh>
    <rPh sb="12" eb="14">
      <t>ダンセイ</t>
    </rPh>
    <rPh sb="15" eb="17">
      <t>ニンズウ</t>
    </rPh>
    <rPh sb="19" eb="21">
      <t>ネンレイ</t>
    </rPh>
    <rPh sb="21" eb="23">
      <t>クブン</t>
    </rPh>
    <rPh sb="26" eb="28">
      <t>ニュウリョク</t>
    </rPh>
    <phoneticPr fontId="2"/>
  </si>
  <si>
    <t>※身体活動レベルが普通の女性の人数
(年齢区分ごとに入力)</t>
    <rPh sb="1" eb="3">
      <t>シンタイ</t>
    </rPh>
    <rPh sb="3" eb="5">
      <t>カツドウ</t>
    </rPh>
    <rPh sb="9" eb="11">
      <t>フツウ</t>
    </rPh>
    <rPh sb="12" eb="14">
      <t>ジョセイ</t>
    </rPh>
    <rPh sb="15" eb="17">
      <t>ニンズウ</t>
    </rPh>
    <rPh sb="19" eb="21">
      <t>ネンレイ</t>
    </rPh>
    <rPh sb="21" eb="23">
      <t>クブン</t>
    </rPh>
    <rPh sb="26" eb="28">
      <t>ニュウリョク</t>
    </rPh>
    <phoneticPr fontId="2"/>
  </si>
  <si>
    <t>※身体活動レベルが高い男性の人数
(年齢区分ごとに入力)</t>
    <rPh sb="1" eb="3">
      <t>シンタイ</t>
    </rPh>
    <rPh sb="3" eb="5">
      <t>カツドウ</t>
    </rPh>
    <rPh sb="9" eb="10">
      <t>タカ</t>
    </rPh>
    <rPh sb="11" eb="13">
      <t>ダンセイ</t>
    </rPh>
    <rPh sb="14" eb="16">
      <t>ニンズウ</t>
    </rPh>
    <rPh sb="18" eb="20">
      <t>ネンレイ</t>
    </rPh>
    <rPh sb="20" eb="22">
      <t>クブン</t>
    </rPh>
    <rPh sb="25" eb="27">
      <t>ニュウリョク</t>
    </rPh>
    <phoneticPr fontId="2"/>
  </si>
  <si>
    <t>※身体活動レベルが高い女性の人数
(年齢区分ごとに入力)</t>
    <rPh sb="1" eb="3">
      <t>シンタイ</t>
    </rPh>
    <rPh sb="3" eb="5">
      <t>カツドウ</t>
    </rPh>
    <rPh sb="9" eb="10">
      <t>タカ</t>
    </rPh>
    <rPh sb="11" eb="13">
      <t>ジョセイ</t>
    </rPh>
    <rPh sb="14" eb="16">
      <t>ニンズウ</t>
    </rPh>
    <rPh sb="18" eb="20">
      <t>ネンレイ</t>
    </rPh>
    <rPh sb="20" eb="22">
      <t>クブン</t>
    </rPh>
    <rPh sb="25" eb="27">
      <t>ニュウリョク</t>
    </rPh>
    <phoneticPr fontId="2"/>
  </si>
  <si>
    <t>※身体活動レベルがその他(低い・普通・高い)以外の男性の人数
(年齢区分ごとに入力)</t>
    <rPh sb="1" eb="3">
      <t>シンタイ</t>
    </rPh>
    <rPh sb="3" eb="5">
      <t>カツドウ</t>
    </rPh>
    <rPh sb="11" eb="12">
      <t>タ</t>
    </rPh>
    <rPh sb="13" eb="14">
      <t>ヒク</t>
    </rPh>
    <rPh sb="16" eb="18">
      <t>フツウ</t>
    </rPh>
    <rPh sb="19" eb="20">
      <t>タカ</t>
    </rPh>
    <rPh sb="22" eb="24">
      <t>イガイ</t>
    </rPh>
    <rPh sb="25" eb="27">
      <t>ダンセイ</t>
    </rPh>
    <rPh sb="28" eb="30">
      <t>ニンズウ</t>
    </rPh>
    <rPh sb="32" eb="34">
      <t>ネンレイ</t>
    </rPh>
    <rPh sb="34" eb="35">
      <t>ク</t>
    </rPh>
    <rPh sb="35" eb="36">
      <t>ブン</t>
    </rPh>
    <rPh sb="39" eb="41">
      <t>ニュウリョク</t>
    </rPh>
    <phoneticPr fontId="2"/>
  </si>
  <si>
    <t>※身体活動レベルがその他(低い・普通・高い)以外の女性の人数
(年齢区分ごとに入力)</t>
    <rPh sb="1" eb="3">
      <t>シンタイ</t>
    </rPh>
    <rPh sb="3" eb="5">
      <t>カツドウ</t>
    </rPh>
    <rPh sb="11" eb="12">
      <t>タ</t>
    </rPh>
    <rPh sb="13" eb="14">
      <t>ヒク</t>
    </rPh>
    <rPh sb="16" eb="18">
      <t>フツウ</t>
    </rPh>
    <rPh sb="19" eb="20">
      <t>タカ</t>
    </rPh>
    <rPh sb="22" eb="24">
      <t>イガイ</t>
    </rPh>
    <rPh sb="25" eb="27">
      <t>ジョセイ</t>
    </rPh>
    <rPh sb="28" eb="30">
      <t>ニンズウ</t>
    </rPh>
    <rPh sb="32" eb="34">
      <t>ネンレイ</t>
    </rPh>
    <rPh sb="34" eb="36">
      <t>クブン</t>
    </rPh>
    <rPh sb="39" eb="41">
      <t>ニュウリョク</t>
    </rPh>
    <phoneticPr fontId="2"/>
  </si>
  <si>
    <t>※全従業員数</t>
    <rPh sb="1" eb="2">
      <t>ゼン</t>
    </rPh>
    <rPh sb="2" eb="5">
      <t>ジュウギョウイン</t>
    </rPh>
    <rPh sb="5" eb="6">
      <t>スウ</t>
    </rPh>
    <phoneticPr fontId="2"/>
  </si>
  <si>
    <t>個人の身体や疾病の状況に応じて栄養量を考慮し、調整するものについて記入してください。
※印刷用シートの主菜・副菜に○は表示されません。いずれかを調整している場合は、種類数を入力してください。</t>
    <rPh sb="44" eb="47">
      <t>インサツヨウ</t>
    </rPh>
    <phoneticPr fontId="2"/>
  </si>
  <si>
    <t>※1人1日(朝食/昼食/夕食)当たり</t>
    <phoneticPr fontId="2"/>
  </si>
  <si>
    <t>単位</t>
    <rPh sb="0" eb="2">
      <t>タンイ</t>
    </rPh>
    <phoneticPr fontId="2"/>
  </si>
  <si>
    <t>ごはん、パン、麺（ゆで）については、１食の平均量を入力してください。</t>
    <phoneticPr fontId="2"/>
  </si>
  <si>
    <t>１人１食（日）当たりの目標栄養量の平均を入力してください。
※エネルギー比を自動計算しますので、○～○ｇではなく、中央値を入力してください。</t>
    <rPh sb="1" eb="2">
      <t>ニン</t>
    </rPh>
    <rPh sb="3" eb="4">
      <t>ショク</t>
    </rPh>
    <rPh sb="5" eb="6">
      <t>ヒ</t>
    </rPh>
    <rPh sb="7" eb="8">
      <t>ア</t>
    </rPh>
    <rPh sb="11" eb="13">
      <t>モクヒョウ</t>
    </rPh>
    <rPh sb="13" eb="15">
      <t>エイヨウ</t>
    </rPh>
    <rPh sb="15" eb="16">
      <t>リョウ</t>
    </rPh>
    <rPh sb="17" eb="19">
      <t>ヘイキン</t>
    </rPh>
    <rPh sb="20" eb="22">
      <t>ニュウリョク</t>
    </rPh>
    <rPh sb="36" eb="37">
      <t>ヒ</t>
    </rPh>
    <rPh sb="38" eb="40">
      <t>ジドウ</t>
    </rPh>
    <rPh sb="40" eb="42">
      <t>ケイサン</t>
    </rPh>
    <rPh sb="57" eb="59">
      <t>チュウオウ</t>
    </rPh>
    <rPh sb="59" eb="60">
      <t>アタイ</t>
    </rPh>
    <rPh sb="61" eb="63">
      <t>ニュウリョク</t>
    </rPh>
    <phoneticPr fontId="2"/>
  </si>
  <si>
    <t>１人１食（日）当たりの提供栄養量の平均を入力してください
※エネルギー比を自動計算しますので、○～○ｇではなく、中央値を入力してください。</t>
    <rPh sb="1" eb="2">
      <t>ニン</t>
    </rPh>
    <rPh sb="3" eb="4">
      <t>ショク</t>
    </rPh>
    <rPh sb="5" eb="6">
      <t>ヒ</t>
    </rPh>
    <rPh sb="7" eb="8">
      <t>ア</t>
    </rPh>
    <rPh sb="11" eb="13">
      <t>テイキョウ</t>
    </rPh>
    <rPh sb="13" eb="15">
      <t>エイヨウ</t>
    </rPh>
    <rPh sb="15" eb="16">
      <t>リョウ</t>
    </rPh>
    <rPh sb="17" eb="19">
      <t>ヘイキン</t>
    </rPh>
    <rPh sb="20" eb="22">
      <t>ニュウリョク</t>
    </rPh>
    <phoneticPr fontId="2"/>
  </si>
  <si>
    <t>※目標栄養量に入力した栄養素が反映されます。</t>
    <rPh sb="7" eb="9">
      <t>ニュウリョク</t>
    </rPh>
    <rPh sb="15" eb="17">
      <t>ハンエイ</t>
    </rPh>
    <phoneticPr fontId="2"/>
  </si>
  <si>
    <t>推定摂取量については、摂取量の調査等から算出し、１人１食（日）当たりの平均を入力してください
※エネルギー比を自動計算しますので、○～○ｇではなく、中央値を入力してください。</t>
    <rPh sb="25" eb="26">
      <t>ニン</t>
    </rPh>
    <rPh sb="27" eb="28">
      <t>ショク</t>
    </rPh>
    <rPh sb="29" eb="30">
      <t>ヒ</t>
    </rPh>
    <rPh sb="31" eb="32">
      <t>ア</t>
    </rPh>
    <rPh sb="35" eb="37">
      <t>ヘイキン</t>
    </rPh>
    <rPh sb="38" eb="40">
      <t>ニュウリョク</t>
    </rPh>
    <phoneticPr fontId="2"/>
  </si>
  <si>
    <t>※１人（1食/2食/1日)当たり</t>
    <phoneticPr fontId="2"/>
  </si>
  <si>
    <t>１人分の実食材料費を入力してください。
(対象者(利用者)から徴収する金額ではない)</t>
    <rPh sb="1" eb="3">
      <t>ニンブン</t>
    </rPh>
    <rPh sb="4" eb="5">
      <t>ジツ</t>
    </rPh>
    <rPh sb="5" eb="6">
      <t>ショク</t>
    </rPh>
    <rPh sb="6" eb="9">
      <t>ザイリョウヒ</t>
    </rPh>
    <rPh sb="10" eb="12">
      <t>ニュウリョク</t>
    </rPh>
    <rPh sb="21" eb="24">
      <t>タイショウシャ</t>
    </rPh>
    <rPh sb="25" eb="28">
      <t>リヨウシャ</t>
    </rPh>
    <rPh sb="31" eb="33">
      <t>チョウシュウ</t>
    </rPh>
    <rPh sb="35" eb="37">
      <t>キンガク</t>
    </rPh>
    <phoneticPr fontId="2"/>
  </si>
  <si>
    <t>厨房で使用する調理の指示書・計画書を指します。</t>
    <rPh sb="0" eb="2">
      <t>チュウボウ</t>
    </rPh>
    <rPh sb="3" eb="5">
      <t>シヨウ</t>
    </rPh>
    <rPh sb="7" eb="9">
      <t>チョウリ</t>
    </rPh>
    <rPh sb="10" eb="13">
      <t>シジショ</t>
    </rPh>
    <rPh sb="14" eb="17">
      <t>ケイカクショ</t>
    </rPh>
    <rPh sb="18" eb="19">
      <t>サ</t>
    </rPh>
    <phoneticPr fontId="2"/>
  </si>
  <si>
    <t>所在地
(施設所在地と異なる場合)</t>
    <rPh sb="0" eb="3">
      <t>ショザイチ</t>
    </rPh>
    <rPh sb="5" eb="7">
      <t>シセツ</t>
    </rPh>
    <rPh sb="7" eb="10">
      <t>ショザイチ</t>
    </rPh>
    <rPh sb="11" eb="12">
      <t>コト</t>
    </rPh>
    <rPh sb="14" eb="16">
      <t>バアイ</t>
    </rPh>
    <phoneticPr fontId="2"/>
  </si>
  <si>
    <t>施設側の給食担当部門名、職名、氏名を入力してください。
所在地については、管理者の所在地が施設の所在地と違う場合に入力してください。</t>
    <rPh sb="0" eb="2">
      <t>シセツ</t>
    </rPh>
    <rPh sb="2" eb="3">
      <t>ガワ</t>
    </rPh>
    <rPh sb="4" eb="6">
      <t>キュウショク</t>
    </rPh>
    <rPh sb="6" eb="8">
      <t>タントウ</t>
    </rPh>
    <rPh sb="8" eb="10">
      <t>ブモン</t>
    </rPh>
    <rPh sb="10" eb="11">
      <t>メイ</t>
    </rPh>
    <rPh sb="12" eb="14">
      <t>ショクメイ</t>
    </rPh>
    <rPh sb="15" eb="17">
      <t>シメイ</t>
    </rPh>
    <rPh sb="18" eb="20">
      <t>ニュウリョク</t>
    </rPh>
    <rPh sb="28" eb="31">
      <t>ショザイチ</t>
    </rPh>
    <rPh sb="37" eb="40">
      <t>カンリシャ</t>
    </rPh>
    <rPh sb="58" eb="59">
      <t>チカラ</t>
    </rPh>
    <phoneticPr fontId="2"/>
  </si>
  <si>
    <t>その他(内容)　</t>
    <rPh sb="2" eb="3">
      <t>タ</t>
    </rPh>
    <rPh sb="4" eb="6">
      <t>ナイヨウ</t>
    </rPh>
    <phoneticPr fontId="2"/>
  </si>
  <si>
    <t>非常食糧の量</t>
    <rPh sb="0" eb="2">
      <t>ヒジョウ</t>
    </rPh>
    <rPh sb="2" eb="4">
      <t>ショクリョウ</t>
    </rPh>
    <rPh sb="5" eb="6">
      <t>リョウ</t>
    </rPh>
    <phoneticPr fontId="2"/>
  </si>
  <si>
    <t>印刷用シートでは、「○人分を○日分」となります。</t>
    <rPh sb="0" eb="3">
      <t>インサツヨウ</t>
    </rPh>
    <phoneticPr fontId="2"/>
  </si>
  <si>
    <t>管轄する保健福祉事務所を選択してください。
※各センター管内は次の通り選択：
秦野→平塚、三崎→鎌倉、足柄上→小田原、大和→厚木(送付先は各センターとなります)</t>
    <rPh sb="0" eb="2">
      <t>カンカツ</t>
    </rPh>
    <rPh sb="4" eb="6">
      <t>ホケン</t>
    </rPh>
    <rPh sb="6" eb="8">
      <t>フクシ</t>
    </rPh>
    <rPh sb="8" eb="10">
      <t>ジム</t>
    </rPh>
    <rPh sb="10" eb="11">
      <t>ショ</t>
    </rPh>
    <rPh sb="12" eb="14">
      <t>センタク</t>
    </rPh>
    <rPh sb="23" eb="24">
      <t>カク</t>
    </rPh>
    <rPh sb="28" eb="30">
      <t>カンナイ</t>
    </rPh>
    <rPh sb="31" eb="32">
      <t>ツギ</t>
    </rPh>
    <rPh sb="33" eb="34">
      <t>トオ</t>
    </rPh>
    <rPh sb="35" eb="37">
      <t>センタク</t>
    </rPh>
    <rPh sb="39" eb="41">
      <t>ハダノ</t>
    </rPh>
    <rPh sb="42" eb="44">
      <t>ヒラツカ</t>
    </rPh>
    <rPh sb="45" eb="47">
      <t>ミサキ</t>
    </rPh>
    <rPh sb="48" eb="50">
      <t>カマクラ</t>
    </rPh>
    <rPh sb="51" eb="53">
      <t>アシガラ</t>
    </rPh>
    <rPh sb="53" eb="54">
      <t>カミ</t>
    </rPh>
    <rPh sb="55" eb="58">
      <t>オダワラ</t>
    </rPh>
    <rPh sb="59" eb="61">
      <t>ヤマト</t>
    </rPh>
    <rPh sb="62" eb="64">
      <t>アツギ</t>
    </rPh>
    <rPh sb="65" eb="67">
      <t>ソウフ</t>
    </rPh>
    <rPh sb="67" eb="68">
      <t>サキ</t>
    </rPh>
    <rPh sb="69" eb="70">
      <t>カク</t>
    </rPh>
    <phoneticPr fontId="2"/>
  </si>
  <si>
    <t>その他栄養素①(内容(単位))</t>
    <rPh sb="2" eb="3">
      <t>タ</t>
    </rPh>
    <rPh sb="3" eb="6">
      <t>エイヨウソ</t>
    </rPh>
    <rPh sb="8" eb="10">
      <t>ナイヨウ</t>
    </rPh>
    <rPh sb="11" eb="13">
      <t>タンイ</t>
    </rPh>
    <phoneticPr fontId="2"/>
  </si>
  <si>
    <t>上記以外に算出している栄養素がありましたら栄養素名(括弧書きで単位)と目標栄養量を入力してください。</t>
    <rPh sb="0" eb="2">
      <t>ジョウキ</t>
    </rPh>
    <rPh sb="2" eb="4">
      <t>イガイ</t>
    </rPh>
    <rPh sb="5" eb="7">
      <t>サンシュツ</t>
    </rPh>
    <rPh sb="11" eb="14">
      <t>エイヨウソ</t>
    </rPh>
    <rPh sb="21" eb="24">
      <t>エイヨウソ</t>
    </rPh>
    <rPh sb="24" eb="25">
      <t>メイ</t>
    </rPh>
    <rPh sb="26" eb="28">
      <t>カッコ</t>
    </rPh>
    <rPh sb="28" eb="29">
      <t>ガ</t>
    </rPh>
    <rPh sb="31" eb="33">
      <t>タンイ</t>
    </rPh>
    <rPh sb="35" eb="37">
      <t>モクヒョウ</t>
    </rPh>
    <rPh sb="37" eb="39">
      <t>エイヨウ</t>
    </rPh>
    <rPh sb="39" eb="40">
      <t>リョウ</t>
    </rPh>
    <rPh sb="41" eb="43">
      <t>ニュウリョク</t>
    </rPh>
    <phoneticPr fontId="2"/>
  </si>
  <si>
    <t>　　　氏名</t>
    <rPh sb="3" eb="5">
      <t>シメイ</t>
    </rPh>
    <phoneticPr fontId="2"/>
  </si>
  <si>
    <t>　　　(住所)</t>
    <rPh sb="4" eb="6">
      <t>ジュウショ</t>
    </rPh>
    <phoneticPr fontId="2"/>
  </si>
  <si>
    <t>　　　(氏名)</t>
    <rPh sb="4" eb="6">
      <t>シメイ</t>
    </rPh>
    <phoneticPr fontId="2"/>
  </si>
  <si>
    <t>　　　　　　　(氏名)</t>
    <rPh sb="8" eb="10">
      <t>シメイ</t>
    </rPh>
    <phoneticPr fontId="2"/>
  </si>
  <si>
    <t>　　　　　(栄養士)</t>
    <rPh sb="6" eb="8">
      <t>エイヨウ</t>
    </rPh>
    <rPh sb="8" eb="9">
      <t>シ</t>
    </rPh>
    <phoneticPr fontId="2"/>
  </si>
  <si>
    <t>　　　　　(施設側・非常勤)</t>
    <rPh sb="6" eb="8">
      <t>シセツ</t>
    </rPh>
    <rPh sb="8" eb="9">
      <t>ガワ</t>
    </rPh>
    <rPh sb="10" eb="13">
      <t>ヒジョウキン</t>
    </rPh>
    <phoneticPr fontId="2"/>
  </si>
  <si>
    <t>　　　　　(受託側・常勤)</t>
    <rPh sb="6" eb="8">
      <t>ジュタク</t>
    </rPh>
    <rPh sb="8" eb="9">
      <t>ガワ</t>
    </rPh>
    <rPh sb="10" eb="12">
      <t>ジョウキン</t>
    </rPh>
    <phoneticPr fontId="2"/>
  </si>
  <si>
    <t>　　　　　(受託側・非常勤)</t>
    <rPh sb="6" eb="8">
      <t>ジュタク</t>
    </rPh>
    <rPh sb="8" eb="9">
      <t>ガワ</t>
    </rPh>
    <rPh sb="10" eb="13">
      <t>ヒジョウキン</t>
    </rPh>
    <phoneticPr fontId="2"/>
  </si>
  <si>
    <t>　　　(施設側・非常勤)</t>
    <rPh sb="4" eb="6">
      <t>シセツ</t>
    </rPh>
    <rPh sb="6" eb="7">
      <t>ガワ</t>
    </rPh>
    <rPh sb="8" eb="11">
      <t>ヒジョウキン</t>
    </rPh>
    <phoneticPr fontId="2"/>
  </si>
  <si>
    <t>　　　(受託側・常勤)</t>
    <rPh sb="4" eb="6">
      <t>ジュタク</t>
    </rPh>
    <rPh sb="6" eb="7">
      <t>ガワ</t>
    </rPh>
    <rPh sb="8" eb="10">
      <t>ジョウキン</t>
    </rPh>
    <phoneticPr fontId="2"/>
  </si>
  <si>
    <t>　　　(受託側・非常勤)</t>
    <rPh sb="4" eb="6">
      <t>ジュタク</t>
    </rPh>
    <rPh sb="6" eb="7">
      <t>ガワ</t>
    </rPh>
    <rPh sb="8" eb="11">
      <t>ヒジョウキン</t>
    </rPh>
    <phoneticPr fontId="2"/>
  </si>
  <si>
    <t>調理師(施設側・常勤)</t>
    <rPh sb="0" eb="3">
      <t>チョウリシ</t>
    </rPh>
    <rPh sb="4" eb="6">
      <t>シセツ</t>
    </rPh>
    <rPh sb="6" eb="7">
      <t>ガワ</t>
    </rPh>
    <rPh sb="8" eb="10">
      <t>ジョウキン</t>
    </rPh>
    <phoneticPr fontId="2"/>
  </si>
  <si>
    <t>　　　　(施設側・非常勤)</t>
    <rPh sb="5" eb="7">
      <t>シセツ</t>
    </rPh>
    <rPh sb="7" eb="8">
      <t>ガワ</t>
    </rPh>
    <rPh sb="9" eb="12">
      <t>ヒジョウキン</t>
    </rPh>
    <phoneticPr fontId="2"/>
  </si>
  <si>
    <t>　　　　(受託側・常勤)</t>
    <rPh sb="5" eb="7">
      <t>ジュタク</t>
    </rPh>
    <rPh sb="7" eb="8">
      <t>ガワ</t>
    </rPh>
    <rPh sb="9" eb="11">
      <t>ジョウキン</t>
    </rPh>
    <phoneticPr fontId="2"/>
  </si>
  <si>
    <t>　　　　(受託側・非常勤)</t>
    <rPh sb="5" eb="7">
      <t>ジュタク</t>
    </rPh>
    <rPh sb="7" eb="8">
      <t>ガワ</t>
    </rPh>
    <rPh sb="9" eb="12">
      <t>ヒジョウキン</t>
    </rPh>
    <phoneticPr fontId="2"/>
  </si>
  <si>
    <t>その他(施設側・常勤)</t>
    <rPh sb="2" eb="3">
      <t>ホカ</t>
    </rPh>
    <rPh sb="4" eb="6">
      <t>シセツ</t>
    </rPh>
    <rPh sb="6" eb="7">
      <t>ガワ</t>
    </rPh>
    <rPh sb="8" eb="10">
      <t>ジョウキン</t>
    </rPh>
    <phoneticPr fontId="2"/>
  </si>
  <si>
    <t>　　(施設側・非常勤)</t>
    <rPh sb="3" eb="5">
      <t>シセツ</t>
    </rPh>
    <rPh sb="5" eb="6">
      <t>ガワ</t>
    </rPh>
    <rPh sb="7" eb="10">
      <t>ヒジョウキン</t>
    </rPh>
    <phoneticPr fontId="2"/>
  </si>
  <si>
    <t>　　(受託側・常勤)</t>
    <rPh sb="3" eb="5">
      <t>ジュタク</t>
    </rPh>
    <rPh sb="5" eb="6">
      <t>ガワ</t>
    </rPh>
    <rPh sb="7" eb="9">
      <t>ジョウキン</t>
    </rPh>
    <phoneticPr fontId="2"/>
  </si>
  <si>
    <t>　　(受託側・非常勤)</t>
    <rPh sb="3" eb="5">
      <t>ジュタク</t>
    </rPh>
    <rPh sb="5" eb="6">
      <t>ガワ</t>
    </rPh>
    <rPh sb="7" eb="10">
      <t>ヒジョウキン</t>
    </rPh>
    <phoneticPr fontId="2"/>
  </si>
  <si>
    <t>　　(備考)</t>
    <rPh sb="3" eb="5">
      <t>ビコウ</t>
    </rPh>
    <phoneticPr fontId="2"/>
  </si>
  <si>
    <t>身体活動ﾚﾍﾞﾙ低い・男
　(～29歳の人数)</t>
    <rPh sb="0" eb="2">
      <t>シンタイ</t>
    </rPh>
    <rPh sb="2" eb="4">
      <t>カツドウ</t>
    </rPh>
    <rPh sb="11" eb="12">
      <t>オトコ</t>
    </rPh>
    <rPh sb="20" eb="22">
      <t>ニンズウ</t>
    </rPh>
    <phoneticPr fontId="2"/>
  </si>
  <si>
    <t>　(30～49歳の人数)</t>
    <rPh sb="9" eb="11">
      <t>ニンズウ</t>
    </rPh>
    <phoneticPr fontId="2"/>
  </si>
  <si>
    <t>　(人数合計)</t>
    <rPh sb="2" eb="4">
      <t>ニンズウ</t>
    </rPh>
    <rPh sb="4" eb="6">
      <t>ゴウケイ</t>
    </rPh>
    <phoneticPr fontId="2"/>
  </si>
  <si>
    <t>身体活動ﾚﾍﾞﾙ低い・女
　(～29歳の人数)</t>
    <rPh sb="0" eb="2">
      <t>シンタイ</t>
    </rPh>
    <rPh sb="2" eb="4">
      <t>カツドウ</t>
    </rPh>
    <rPh sb="20" eb="22">
      <t>ニンズウ</t>
    </rPh>
    <phoneticPr fontId="2"/>
  </si>
  <si>
    <t>身体活動ﾚﾍﾞﾙ普通・男
　(～29歳の人数)</t>
    <rPh sb="0" eb="2">
      <t>シンタイ</t>
    </rPh>
    <rPh sb="2" eb="4">
      <t>カツドウ</t>
    </rPh>
    <rPh sb="11" eb="12">
      <t>オトコ</t>
    </rPh>
    <rPh sb="20" eb="22">
      <t>ニンズウ</t>
    </rPh>
    <phoneticPr fontId="2"/>
  </si>
  <si>
    <t>身体活動ﾚﾍﾞﾙ普通・女
　(～29歳の人数)</t>
    <rPh sb="0" eb="2">
      <t>シンタイ</t>
    </rPh>
    <rPh sb="2" eb="4">
      <t>カツドウ</t>
    </rPh>
    <rPh sb="20" eb="22">
      <t>ニンズウ</t>
    </rPh>
    <phoneticPr fontId="2"/>
  </si>
  <si>
    <t>身体活動ﾚﾍﾞﾙ高い・男
　(～29歳の人数)</t>
    <rPh sb="0" eb="2">
      <t>シンタイ</t>
    </rPh>
    <rPh sb="2" eb="4">
      <t>カツドウ</t>
    </rPh>
    <rPh sb="11" eb="12">
      <t>オトコ</t>
    </rPh>
    <rPh sb="20" eb="22">
      <t>ニンズウ</t>
    </rPh>
    <phoneticPr fontId="2"/>
  </si>
  <si>
    <t>身体活動ﾚﾍﾞﾙ高い・女
　(～29歳の人数)</t>
    <rPh sb="0" eb="2">
      <t>シンタイ</t>
    </rPh>
    <rPh sb="2" eb="4">
      <t>カツドウ</t>
    </rPh>
    <rPh sb="20" eb="22">
      <t>ニンズウ</t>
    </rPh>
    <phoneticPr fontId="2"/>
  </si>
  <si>
    <t>身体活動ﾚﾍﾞﾙその他・男
　(～29歳の人数)</t>
    <rPh sb="0" eb="2">
      <t>シンタイ</t>
    </rPh>
    <rPh sb="2" eb="4">
      <t>カツドウ</t>
    </rPh>
    <rPh sb="12" eb="13">
      <t>オトコ</t>
    </rPh>
    <rPh sb="21" eb="23">
      <t>ニンズウ</t>
    </rPh>
    <phoneticPr fontId="2"/>
  </si>
  <si>
    <t>身体活動ﾚﾍﾞﾙその他・女
　(～29歳の人数)</t>
    <rPh sb="0" eb="2">
      <t>シンタイ</t>
    </rPh>
    <rPh sb="2" eb="4">
      <t>カツドウ</t>
    </rPh>
    <rPh sb="21" eb="23">
      <t>ニンズウ</t>
    </rPh>
    <phoneticPr fontId="2"/>
  </si>
  <si>
    <t>合計(～29歳の人数)</t>
    <rPh sb="0" eb="2">
      <t>ゴウケイ</t>
    </rPh>
    <rPh sb="6" eb="7">
      <t>サイ</t>
    </rPh>
    <rPh sb="8" eb="10">
      <t>ニンズウ</t>
    </rPh>
    <phoneticPr fontId="2"/>
  </si>
  <si>
    <t>　　(30～49歳の人数)</t>
    <rPh sb="8" eb="9">
      <t>サイ</t>
    </rPh>
    <rPh sb="10" eb="12">
      <t>ニンズウ</t>
    </rPh>
    <phoneticPr fontId="2"/>
  </si>
  <si>
    <t>　　(対象者(利用者)数)</t>
    <rPh sb="3" eb="6">
      <t>タイショウシャ</t>
    </rPh>
    <rPh sb="7" eb="10">
      <t>リヨウシャ</t>
    </rPh>
    <rPh sb="11" eb="12">
      <t>スウ</t>
    </rPh>
    <phoneticPr fontId="2"/>
  </si>
  <si>
    <t>　　　　(食数)</t>
    <rPh sb="5" eb="6">
      <t>ショク</t>
    </rPh>
    <rPh sb="6" eb="7">
      <t>スウ</t>
    </rPh>
    <phoneticPr fontId="2"/>
  </si>
  <si>
    <t>　　　　(種類数)</t>
    <rPh sb="5" eb="7">
      <t>シュルイ</t>
    </rPh>
    <rPh sb="7" eb="8">
      <t>スウ</t>
    </rPh>
    <phoneticPr fontId="2"/>
  </si>
  <si>
    <t>　　　　(合計食数)</t>
    <rPh sb="5" eb="7">
      <t>ゴウケイ</t>
    </rPh>
    <rPh sb="7" eb="8">
      <t>ショク</t>
    </rPh>
    <rPh sb="8" eb="9">
      <t>スウ</t>
    </rPh>
    <phoneticPr fontId="2"/>
  </si>
  <si>
    <t>　　　　　(種類数)</t>
    <rPh sb="6" eb="9">
      <t>シュルイスウ</t>
    </rPh>
    <phoneticPr fontId="2"/>
  </si>
  <si>
    <t>　　　　　(合計食数)</t>
    <rPh sb="6" eb="8">
      <t>ゴウケイ</t>
    </rPh>
    <rPh sb="8" eb="9">
      <t>ショク</t>
    </rPh>
    <rPh sb="9" eb="10">
      <t>スウ</t>
    </rPh>
    <phoneticPr fontId="2"/>
  </si>
  <si>
    <t>　　　　　(カレー・有/無)</t>
    <rPh sb="10" eb="11">
      <t>アリ</t>
    </rPh>
    <rPh sb="12" eb="13">
      <t>ナシ</t>
    </rPh>
    <phoneticPr fontId="2"/>
  </si>
  <si>
    <t>　　　　　(麺類・有/無)</t>
    <rPh sb="6" eb="8">
      <t>メンルイ</t>
    </rPh>
    <rPh sb="9" eb="10">
      <t>アリ</t>
    </rPh>
    <rPh sb="11" eb="12">
      <t>ナシ</t>
    </rPh>
    <phoneticPr fontId="2"/>
  </si>
  <si>
    <t>　　　　　(丼物・有/無)</t>
    <rPh sb="6" eb="7">
      <t>ドン</t>
    </rPh>
    <rPh sb="7" eb="8">
      <t>モノ</t>
    </rPh>
    <rPh sb="9" eb="10">
      <t>アリ</t>
    </rPh>
    <rPh sb="11" eb="12">
      <t>ナシ</t>
    </rPh>
    <phoneticPr fontId="2"/>
  </si>
  <si>
    <t>　　　　　(その他・内容)</t>
    <rPh sb="8" eb="9">
      <t>タ</t>
    </rPh>
    <rPh sb="10" eb="12">
      <t>ナイヨウ</t>
    </rPh>
    <phoneticPr fontId="2"/>
  </si>
  <si>
    <t>　　　　　　(主食の種類数)</t>
    <rPh sb="7" eb="9">
      <t>シュショク</t>
    </rPh>
    <rPh sb="10" eb="13">
      <t>シュルイスウ</t>
    </rPh>
    <phoneticPr fontId="2"/>
  </si>
  <si>
    <t>　　　　　　(主食の食数)</t>
    <rPh sb="7" eb="9">
      <t>シュショク</t>
    </rPh>
    <rPh sb="10" eb="11">
      <t>ショク</t>
    </rPh>
    <rPh sb="11" eb="12">
      <t>スウ</t>
    </rPh>
    <phoneticPr fontId="2"/>
  </si>
  <si>
    <t>　　　　　　(主菜の種類数)</t>
    <rPh sb="7" eb="8">
      <t>シュ</t>
    </rPh>
    <rPh sb="8" eb="9">
      <t>サイ</t>
    </rPh>
    <rPh sb="10" eb="13">
      <t>シュルイスウ</t>
    </rPh>
    <phoneticPr fontId="2"/>
  </si>
  <si>
    <t>　　　　　　(主菜の食数)</t>
    <rPh sb="7" eb="8">
      <t>シュ</t>
    </rPh>
    <rPh sb="8" eb="9">
      <t>サイ</t>
    </rPh>
    <rPh sb="10" eb="11">
      <t>ショク</t>
    </rPh>
    <rPh sb="11" eb="12">
      <t>スウ</t>
    </rPh>
    <phoneticPr fontId="2"/>
  </si>
  <si>
    <t>　　　　　　(副菜の種類数)</t>
    <rPh sb="7" eb="9">
      <t>フクサイ</t>
    </rPh>
    <rPh sb="10" eb="13">
      <t>シュルイスウ</t>
    </rPh>
    <phoneticPr fontId="2"/>
  </si>
  <si>
    <t>　　　　　　(副菜の食数)</t>
    <rPh sb="7" eb="9">
      <t>フクサイ</t>
    </rPh>
    <rPh sb="10" eb="11">
      <t>ショク</t>
    </rPh>
    <rPh sb="11" eb="12">
      <t>スウ</t>
    </rPh>
    <phoneticPr fontId="2"/>
  </si>
  <si>
    <t>　　　　　(その他の種類数)</t>
    <rPh sb="8" eb="9">
      <t>タ</t>
    </rPh>
    <rPh sb="10" eb="13">
      <t>シュルイスウ</t>
    </rPh>
    <phoneticPr fontId="2"/>
  </si>
  <si>
    <t>　　　　　　(その他の食数)</t>
    <rPh sb="9" eb="10">
      <t>タ</t>
    </rPh>
    <rPh sb="11" eb="12">
      <t>ショク</t>
    </rPh>
    <rPh sb="12" eb="13">
      <t>スウ</t>
    </rPh>
    <phoneticPr fontId="2"/>
  </si>
  <si>
    <t>ごはん</t>
    <phoneticPr fontId="2"/>
  </si>
  <si>
    <r>
      <t>ビタミンB</t>
    </r>
    <r>
      <rPr>
        <vertAlign val="subscript"/>
        <sz val="10"/>
        <rFont val="ＭＳ 明朝"/>
        <family val="1"/>
        <charset val="128"/>
      </rPr>
      <t>1</t>
    </r>
    <phoneticPr fontId="2"/>
  </si>
  <si>
    <t>　　　　　　②(内容(単位))</t>
    <rPh sb="8" eb="10">
      <t>ナイヨウ</t>
    </rPh>
    <rPh sb="11" eb="13">
      <t>タンイ</t>
    </rPh>
    <phoneticPr fontId="2"/>
  </si>
  <si>
    <t>　　　　　　③(内容(単位))</t>
    <rPh sb="8" eb="10">
      <t>ナイヨウ</t>
    </rPh>
    <rPh sb="11" eb="13">
      <t>タンイ</t>
    </rPh>
    <phoneticPr fontId="2"/>
  </si>
  <si>
    <t>　　　　　　②の量</t>
    <rPh sb="8" eb="9">
      <t>リョウ</t>
    </rPh>
    <phoneticPr fontId="2"/>
  </si>
  <si>
    <t>　　　　　　③の量</t>
    <rPh sb="8" eb="9">
      <t>リョウ</t>
    </rPh>
    <phoneticPr fontId="2"/>
  </si>
  <si>
    <t>　　　　(受託側)の人数</t>
    <rPh sb="5" eb="7">
      <t>ジュタク</t>
    </rPh>
    <rPh sb="7" eb="8">
      <t>ガワ</t>
    </rPh>
    <rPh sb="10" eb="12">
      <t>ニンズウ</t>
    </rPh>
    <phoneticPr fontId="2"/>
  </si>
  <si>
    <t>　　　　　　　　　人数</t>
    <rPh sb="9" eb="11">
      <t>ニンズウ</t>
    </rPh>
    <phoneticPr fontId="2"/>
  </si>
  <si>
    <t>ポスター</t>
    <phoneticPr fontId="2"/>
  </si>
  <si>
    <t>主食・主菜・副菜・汁物・デザートなどをそれぞれ複数用意し、利用者が自由に組み合わせる方式を指します。</t>
    <rPh sb="23" eb="25">
      <t>フクスウ</t>
    </rPh>
    <rPh sb="25" eb="27">
      <t>ヨウイ</t>
    </rPh>
    <rPh sb="29" eb="32">
      <t>リヨウシャ</t>
    </rPh>
    <rPh sb="36" eb="37">
      <t>ク</t>
    </rPh>
    <rPh sb="38" eb="39">
      <t>ア</t>
    </rPh>
    <rPh sb="45" eb="46">
      <t>サ</t>
    </rPh>
    <phoneticPr fontId="2"/>
  </si>
  <si>
    <t>純使用量(食数分)の有/無</t>
    <rPh sb="0" eb="1">
      <t>ジュン</t>
    </rPh>
    <rPh sb="1" eb="3">
      <t>シヨウ</t>
    </rPh>
    <rPh sb="3" eb="4">
      <t>リョウ</t>
    </rPh>
    <rPh sb="5" eb="6">
      <t>ショク</t>
    </rPh>
    <rPh sb="6" eb="7">
      <t>スウ</t>
    </rPh>
    <rPh sb="7" eb="8">
      <t>ブン</t>
    </rPh>
    <rPh sb="10" eb="11">
      <t>アリ</t>
    </rPh>
    <rPh sb="12" eb="13">
      <t>ナシ</t>
    </rPh>
    <phoneticPr fontId="2"/>
  </si>
  <si>
    <t>疾病状況は、全従業員に対する割合(％)を入力してください。
(単位(％)は入力しないでください)
該当者がいない場合は０、把握していない場合は空欄のままにしてください。</t>
    <rPh sb="0" eb="2">
      <t>シッペイ</t>
    </rPh>
    <rPh sb="2" eb="4">
      <t>ジョウキョウ</t>
    </rPh>
    <rPh sb="6" eb="7">
      <t>ゼン</t>
    </rPh>
    <rPh sb="7" eb="10">
      <t>ジュウギョウイン</t>
    </rPh>
    <rPh sb="11" eb="12">
      <t>タイ</t>
    </rPh>
    <rPh sb="14" eb="16">
      <t>ワリアイ</t>
    </rPh>
    <rPh sb="20" eb="22">
      <t>ニュウリョク</t>
    </rPh>
    <rPh sb="50" eb="53">
      <t>ガイトウシャ</t>
    </rPh>
    <rPh sb="57" eb="59">
      <t>バアイ</t>
    </rPh>
    <rPh sb="62" eb="64">
      <t>ハアク</t>
    </rPh>
    <rPh sb="69" eb="71">
      <t>バアイ</t>
    </rPh>
    <rPh sb="72" eb="74">
      <t>クウラン</t>
    </rPh>
    <phoneticPr fontId="2"/>
  </si>
  <si>
    <t>いわゆる単品献立を指します。</t>
    <rPh sb="4" eb="6">
      <t>タンピン</t>
    </rPh>
    <rPh sb="6" eb="8">
      <t>コンダテ</t>
    </rPh>
    <rPh sb="9" eb="10">
      <t>サ</t>
    </rPh>
    <phoneticPr fontId="2"/>
  </si>
  <si>
    <t>栄養管理部門の理念・方針・目標</t>
    <rPh sb="0" eb="2">
      <t>エイヨウ</t>
    </rPh>
    <rPh sb="2" eb="4">
      <t>カンリ</t>
    </rPh>
    <rPh sb="4" eb="6">
      <t>ブモン</t>
    </rPh>
    <rPh sb="7" eb="9">
      <t>リネン</t>
    </rPh>
    <rPh sb="10" eb="12">
      <t>ホウシン</t>
    </rPh>
    <rPh sb="13" eb="15">
      <t>モクヒョウ</t>
    </rPh>
    <phoneticPr fontId="2"/>
  </si>
  <si>
    <t>記入例：令和○年○月○日</t>
    <rPh sb="0" eb="2">
      <t>キニュウ</t>
    </rPh>
    <rPh sb="2" eb="3">
      <t>レイ</t>
    </rPh>
    <rPh sb="4" eb="6">
      <t>レイワ</t>
    </rPh>
    <rPh sb="7" eb="8">
      <t>ネン</t>
    </rPh>
    <rPh sb="9" eb="10">
      <t>ガツ</t>
    </rPh>
    <rPh sb="11" eb="12">
      <t>ニチ</t>
    </rPh>
    <phoneticPr fontId="2"/>
  </si>
  <si>
    <t>記入例：令和○年○月</t>
    <rPh sb="0" eb="2">
      <t>キニュウ</t>
    </rPh>
    <rPh sb="2" eb="3">
      <t>レイ</t>
    </rPh>
    <rPh sb="4" eb="6">
      <t>レイワ</t>
    </rPh>
    <rPh sb="7" eb="8">
      <t>ネン</t>
    </rPh>
    <rPh sb="9" eb="10">
      <t>ガツ</t>
    </rPh>
    <phoneticPr fontId="2"/>
  </si>
  <si>
    <t>第12号様式(第12条関係)(表)(用紙　日本産業規格Ａ４縦長型)</t>
    <rPh sb="0" eb="1">
      <t>ダイ</t>
    </rPh>
    <rPh sb="3" eb="4">
      <t>ゴウ</t>
    </rPh>
    <rPh sb="4" eb="6">
      <t>ヨウシキ</t>
    </rPh>
    <rPh sb="7" eb="8">
      <t>ダイ</t>
    </rPh>
    <rPh sb="10" eb="11">
      <t>ジョウ</t>
    </rPh>
    <rPh sb="11" eb="13">
      <t>カンケイ</t>
    </rPh>
    <rPh sb="15" eb="16">
      <t>オモテ</t>
    </rPh>
    <rPh sb="18" eb="20">
      <t>ヨウシ</t>
    </rPh>
    <rPh sb="21" eb="23">
      <t>ニホン</t>
    </rPh>
    <rPh sb="23" eb="25">
      <t>サンギョウ</t>
    </rPh>
    <rPh sb="25" eb="27">
      <t>キカク</t>
    </rPh>
    <rPh sb="29" eb="31">
      <t>タテナガ</t>
    </rPh>
    <rPh sb="31" eb="32">
      <t>ガタ</t>
    </rPh>
    <phoneticPr fontId="2"/>
  </si>
  <si>
    <t>ビタミンA(ﾚﾁﾉｰﾙ活性当量)</t>
    <rPh sb="11" eb="13">
      <t>カッセイ</t>
    </rPh>
    <rPh sb="13" eb="15">
      <t>トウリョウ</t>
    </rPh>
    <phoneticPr fontId="2"/>
  </si>
  <si>
    <t>たんぱく質　 　　　　　 (g)</t>
    <phoneticPr fontId="2"/>
  </si>
  <si>
    <t>カルシウム　 　　　　  (mg)</t>
    <phoneticPr fontId="2"/>
  </si>
  <si>
    <t>ビタミンＡ(ﾚﾁﾉｰﾙ活性当量) (μg)</t>
    <rPh sb="11" eb="13">
      <t>カッセイ</t>
    </rPh>
    <phoneticPr fontId="2"/>
  </si>
  <si>
    <t>ビタミンＣ　　 　　　　　(mg)</t>
    <phoneticPr fontId="2"/>
  </si>
  <si>
    <t>食物繊維　　　　　  　　　 　(ｇ)</t>
    <phoneticPr fontId="2"/>
  </si>
  <si>
    <t>脂質ｴﾈﾙｷﾞｰ比 　　　　(％)</t>
    <phoneticPr fontId="2"/>
  </si>
  <si>
    <t>　(50～64歳の人数)</t>
    <rPh sb="7" eb="8">
      <t>サイ</t>
    </rPh>
    <rPh sb="9" eb="11">
      <t>ニンズウ</t>
    </rPh>
    <phoneticPr fontId="2"/>
  </si>
  <si>
    <t>　(65～74歳の人数)</t>
    <rPh sb="7" eb="8">
      <t>サイ</t>
    </rPh>
    <rPh sb="9" eb="11">
      <t>ニンズウ</t>
    </rPh>
    <phoneticPr fontId="2"/>
  </si>
  <si>
    <t>　(75歳～の人数)</t>
    <rPh sb="4" eb="5">
      <t>サイ</t>
    </rPh>
    <rPh sb="7" eb="9">
      <t>ニンズウ</t>
    </rPh>
    <phoneticPr fontId="2"/>
  </si>
  <si>
    <t>～29歳(人)</t>
    <rPh sb="3" eb="4">
      <t>サイ</t>
    </rPh>
    <rPh sb="5" eb="6">
      <t>ニン</t>
    </rPh>
    <phoneticPr fontId="2"/>
  </si>
  <si>
    <t>30～49歳(人)</t>
    <rPh sb="5" eb="6">
      <t>サイ</t>
    </rPh>
    <rPh sb="7" eb="8">
      <t>ニン</t>
    </rPh>
    <phoneticPr fontId="2"/>
  </si>
  <si>
    <t>50～64歳(人)</t>
    <rPh sb="5" eb="6">
      <t>サイ</t>
    </rPh>
    <rPh sb="7" eb="8">
      <t>ニン</t>
    </rPh>
    <phoneticPr fontId="2"/>
  </si>
  <si>
    <t>65～74歳(人)</t>
    <rPh sb="5" eb="6">
      <t>サイ</t>
    </rPh>
    <rPh sb="7" eb="8">
      <t>ニン</t>
    </rPh>
    <phoneticPr fontId="2"/>
  </si>
  <si>
    <t>75歳～(人)</t>
    <rPh sb="2" eb="3">
      <t>サイ</t>
    </rPh>
    <rPh sb="5" eb="6">
      <t>ニン</t>
    </rPh>
    <phoneticPr fontId="2"/>
  </si>
  <si>
    <t>（</t>
    <phoneticPr fontId="2"/>
  </si>
  <si>
    <t>　　(50～64歳の人数)</t>
    <rPh sb="8" eb="9">
      <t>サイ</t>
    </rPh>
    <rPh sb="10" eb="12">
      <t>ニンズウ</t>
    </rPh>
    <phoneticPr fontId="2"/>
  </si>
  <si>
    <t>　　(65～74歳の人数)</t>
    <rPh sb="8" eb="9">
      <t>サイ</t>
    </rPh>
    <rPh sb="10" eb="12">
      <t>ニンズウ</t>
    </rPh>
    <phoneticPr fontId="2"/>
  </si>
  <si>
    <t>　　(75歳～の人数)</t>
    <rPh sb="5" eb="6">
      <t>サイ</t>
    </rPh>
    <rPh sb="8" eb="10">
      <t>ニンズウ</t>
    </rPh>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</si>
  <si>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</si>
  <si>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</si>
  <si>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r>
      <t>ビタミンB</t>
    </r>
    <r>
      <rPr>
        <vertAlign val="subscript"/>
        <sz val="10"/>
        <rFont val="ＭＳ 明朝"/>
        <family val="1"/>
        <charset val="128"/>
      </rPr>
      <t>1</t>
    </r>
    <phoneticPr fontId="2"/>
  </si>
  <si>
    <r>
      <t>従事者</t>
    </r>
    <r>
      <rPr>
        <sz val="9"/>
        <rFont val="ＭＳ Ｐ明朝"/>
        <family val="1"/>
        <charset val="128"/>
      </rPr>
      <t>（管理栄養士がいる施設にあつては管理栄養士、栄養士のみがいる施設にあつては栄養士１名の氏名及び登録番号を記入してください。)</t>
    </r>
    <phoneticPr fontId="2"/>
  </si>
  <si>
    <r>
      <t>ビタミンＢ</t>
    </r>
    <r>
      <rPr>
        <vertAlign val="subscript"/>
        <sz val="10"/>
        <rFont val="ＭＳ Ｐ明朝"/>
        <family val="1"/>
        <charset val="128"/>
      </rPr>
      <t>１</t>
    </r>
    <r>
      <rPr>
        <sz val="10"/>
        <rFont val="ＭＳ Ｐ明朝"/>
        <family val="1"/>
        <charset val="128"/>
      </rPr>
      <t>　　　  　　(mg)</t>
    </r>
    <phoneticPr fontId="2"/>
  </si>
  <si>
    <r>
      <t>ビタミンＢ</t>
    </r>
    <r>
      <rPr>
        <vertAlign val="subscript"/>
        <sz val="10"/>
        <rFont val="ＭＳ Ｐ明朝"/>
        <family val="1"/>
        <charset val="128"/>
      </rPr>
      <t>２</t>
    </r>
    <r>
      <rPr>
        <sz val="10"/>
        <rFont val="ＭＳ Ｐ明朝"/>
        <family val="1"/>
        <charset val="128"/>
      </rPr>
      <t>　　 　 　　(mg)</t>
    </r>
    <phoneticPr fontId="2"/>
  </si>
  <si>
    <r>
      <t>所在地</t>
    </r>
    <r>
      <rPr>
        <sz val="9"/>
        <rFont val="ＭＳ 明朝"/>
        <family val="1"/>
        <charset val="128"/>
      </rPr>
      <t>（施設の所在地と異なる場合に記入してください。）</t>
    </r>
    <phoneticPr fontId="2"/>
  </si>
  <si>
    <t>その他の食事区分名
(朝・昼・夕・おやつ以外)</t>
    <rPh sb="2" eb="3">
      <t>タ</t>
    </rPh>
    <rPh sb="4" eb="6">
      <t>ショクジ</t>
    </rPh>
    <rPh sb="6" eb="8">
      <t>クブン</t>
    </rPh>
    <rPh sb="8" eb="9">
      <t>メイ</t>
    </rPh>
    <rPh sb="11" eb="12">
      <t>アサ</t>
    </rPh>
    <rPh sb="13" eb="14">
      <t>ヒル</t>
    </rPh>
    <rPh sb="15" eb="16">
      <t>ユウ</t>
    </rPh>
    <rPh sb="20" eb="22">
      <t>イガイ</t>
    </rPh>
    <phoneticPr fontId="2"/>
  </si>
  <si>
    <t>以下の食品は１人１食（日）当たりの平均量を入力してください。
きのこ類は「その他の野菜」に含めてください。</t>
    <rPh sb="0" eb="2">
      <t>イカ</t>
    </rPh>
    <rPh sb="3" eb="5">
      <t>ショクヒン</t>
    </rPh>
    <rPh sb="7" eb="8">
      <t>ニン</t>
    </rPh>
    <rPh sb="9" eb="10">
      <t>ショク</t>
    </rPh>
    <rPh sb="11" eb="12">
      <t>ヒ</t>
    </rPh>
    <rPh sb="13" eb="14">
      <t>ア</t>
    </rPh>
    <rPh sb="17" eb="19">
      <t>ヘイキン</t>
    </rPh>
    <rPh sb="19" eb="20">
      <t>リョウ</t>
    </rPh>
    <rPh sb="21" eb="23">
      <t>ニュウリョク</t>
    </rPh>
    <rPh sb="39" eb="40">
      <t>タ</t>
    </rPh>
    <rPh sb="41" eb="43">
      <t>ヤサイ</t>
    </rPh>
    <phoneticPr fontId="2"/>
  </si>
  <si>
    <t>平均提供食品量・平均栄養量の単位</t>
    <phoneticPr fontId="2"/>
  </si>
  <si>
    <t>朝食</t>
    <phoneticPr fontId="2"/>
  </si>
  <si>
    <t>昼食</t>
    <phoneticPr fontId="2"/>
  </si>
  <si>
    <t>夕食</t>
    <phoneticPr fontId="2"/>
  </si>
  <si>
    <t>朝食・昼食</t>
    <phoneticPr fontId="2"/>
  </si>
  <si>
    <t>朝食・夕食</t>
    <phoneticPr fontId="2"/>
  </si>
  <si>
    <t>昼食・夕食</t>
    <phoneticPr fontId="2"/>
  </si>
  <si>
    <t>朝食・昼食・夕食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</si>
</sst>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_ "/>
    <numFmt numFmtId="178" formatCode="[$-411]ggge&quot;年&quot;m&quot;月&quot;"/>
  </numFmts>
  <fonts count="20">
    <font>
      <sz val="12"/>
      <color theme="1"/>
      <name val="ＭＳ 明朝"/>
      <family val="2"/>
      <charset val="128"/>
    </font>
    <font>
      <sz val="11"/>
      <color theme="1"/>
      <name val="ＭＳ 明朝"/>
      <family val="2"/>
      <charset val="128"/>
    </font>
    <font>
      <sz val="6"/>
      <name val="ＭＳ 明朝"/>
      <family val="2"/>
      <charset val="128"/>
    </font>
    <font>
      <sz val="8"/>
      <name val="ＭＳ 明朝"/>
      <family val="2"/>
      <charset val="128"/>
    </font>
    <font>
      <sz val="10"/>
      <name val="ＭＳ 明朝"/>
      <family val="1"/>
      <charset val="128"/>
    </font>
    <font>
      <sz val="10"/>
      <name val="ＭＳ 明朝"/>
      <family val="2"/>
      <charset val="128"/>
    </font>
    <font>
      <sz val="10"/>
      <name val="ＭＳ Ｐ明朝"/>
      <family val="1"/>
      <charset val="128"/>
    </font>
    <font>
      <sz val="9"/>
      <name val="ＭＳ 明朝"/>
      <family val="1"/>
      <charset val="128"/>
    </font>
    <font>
      <sz val="9"/>
      <name val="ＭＳ Ｐ明朝"/>
      <family val="1"/>
      <charset val="128"/>
    </font>
    <font>
      <vertAlign val="superscript"/>
      <sz val="9"/>
      <name val="ＭＳ Ｐ明朝"/>
      <family val="1"/>
      <charset val="128"/>
    </font>
    <font>
      <vertAlign val="subscript"/>
      <sz val="10"/>
      <name val="ＭＳ 明朝"/>
      <family val="1"/>
      <charset val="128"/>
    </font>
    <font>
      <sz val="8"/>
      <name val="ＭＳ 明朝"/>
      <family val="1"/>
      <charset val="128"/>
    </font>
    <font>
      <sz val="10"/>
      <name val="Century"/>
      <family val="1"/>
    </font>
    <font>
      <sz val="10"/>
      <color theme="1"/>
      <name val="ＭＳ 明朝"/>
      <family val="1"/>
      <charset val="128"/>
    </font>
    <font>
      <sz val="11"/>
      <name val="ＭＳ 明朝"/>
      <family val="2"/>
      <charset val="128"/>
    </font>
    <font>
      <sz val="11"/>
      <name val="ＭＳ 明朝"/>
      <family val="1"/>
      <charset val="128"/>
    </font>
    <font>
      <sz val="9"/>
      <color theme="1"/>
      <name val="ＭＳ 明朝"/>
      <family val="1"/>
      <charset val="128"/>
    </font>
    <font>
      <sz val="11"/>
      <color theme="1"/>
      <name val="ＭＳ 明朝"/>
      <family val="1"/>
      <charset val="128"/>
    </font>
    <font>
      <vertAlign val="subscript"/>
      <sz val="10"/>
      <name val="ＭＳ Ｐ明朝"/>
      <family val="1"/>
      <charset val="128"/>
    </font>
    <font>
      <sz val="12"/>
      <name val="ＭＳ 明朝"/>
      <family val="2"/>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s>
  <borders count="75">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medium">
        <color indexed="64"/>
      </left>
      <right style="hair">
        <color indexed="64"/>
      </right>
      <top/>
      <bottom style="hair">
        <color auto="1"/>
      </bottom>
      <diagonal/>
    </border>
    <border>
      <left style="medium">
        <color indexed="64"/>
      </left>
      <right style="hair">
        <color indexed="64"/>
      </right>
      <top style="hair">
        <color auto="1"/>
      </top>
      <bottom style="hair">
        <color auto="1"/>
      </bottom>
      <diagonal/>
    </border>
    <border>
      <left style="medium">
        <color indexed="64"/>
      </left>
      <right/>
      <top style="hair">
        <color auto="1"/>
      </top>
      <bottom/>
      <diagonal/>
    </border>
    <border>
      <left/>
      <right style="thin">
        <color indexed="64"/>
      </right>
      <top style="hair">
        <color auto="1"/>
      </top>
      <bottom/>
      <diagonal/>
    </border>
    <border>
      <left style="medium">
        <color indexed="64"/>
      </left>
      <right/>
      <top/>
      <bottom/>
      <diagonal/>
    </border>
    <border>
      <left style="medium">
        <color indexed="64"/>
      </left>
      <right/>
      <top/>
      <bottom style="hair">
        <color auto="1"/>
      </bottom>
      <diagonal/>
    </border>
    <border>
      <left style="hair">
        <color indexed="64"/>
      </left>
      <right style="thin">
        <color indexed="64"/>
      </right>
      <top style="hair">
        <color auto="1"/>
      </top>
      <bottom/>
      <diagonal/>
    </border>
    <border>
      <left style="hair">
        <color indexed="64"/>
      </left>
      <right style="thin">
        <color indexed="64"/>
      </right>
      <top/>
      <bottom style="hair">
        <color auto="1"/>
      </bottom>
      <diagonal/>
    </border>
    <border>
      <left style="hair">
        <color auto="1"/>
      </left>
      <right style="thin">
        <color indexed="64"/>
      </right>
      <top/>
      <bottom/>
      <diagonal/>
    </border>
    <border>
      <left/>
      <right style="hair">
        <color auto="1"/>
      </right>
      <top style="hair">
        <color auto="1"/>
      </top>
      <bottom style="hair">
        <color auto="1"/>
      </bottom>
      <diagonal/>
    </border>
    <border>
      <left style="medium">
        <color indexed="64"/>
      </left>
      <right style="hair">
        <color indexed="64"/>
      </right>
      <top style="thin">
        <color indexed="64"/>
      </top>
      <bottom style="thin">
        <color indexed="64"/>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style="medium">
        <color indexed="64"/>
      </left>
      <right style="hair">
        <color indexed="64"/>
      </right>
      <top style="hair">
        <color auto="1"/>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hair">
        <color auto="1"/>
      </left>
      <right style="hair">
        <color auto="1"/>
      </right>
      <top/>
      <bottom style="medium">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bottom style="hair">
        <color auto="1"/>
      </bottom>
      <diagonal/>
    </border>
    <border>
      <left style="hair">
        <color auto="1"/>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medium">
        <color indexed="64"/>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medium">
        <color indexed="64"/>
      </right>
      <top style="thin">
        <color indexed="64"/>
      </top>
      <bottom style="hair">
        <color auto="1"/>
      </bottom>
      <diagonal/>
    </border>
    <border>
      <left style="medium">
        <color indexed="64"/>
      </left>
      <right style="medium">
        <color indexed="64"/>
      </right>
      <top style="thin">
        <color indexed="64"/>
      </top>
      <bottom style="hair">
        <color auto="1"/>
      </bottom>
      <diagonal/>
    </border>
    <border>
      <left style="medium">
        <color indexed="64"/>
      </left>
      <right style="hair">
        <color indexed="64"/>
      </right>
      <top style="thin">
        <color indexed="64"/>
      </top>
      <bottom style="hair">
        <color auto="1"/>
      </bottom>
      <diagonal/>
    </border>
    <border>
      <left/>
      <right style="thin">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hair">
        <color auto="1"/>
      </bottom>
      <diagonal/>
    </border>
    <border>
      <left style="thin">
        <color indexed="64"/>
      </left>
      <right style="hair">
        <color auto="1"/>
      </right>
      <top/>
      <bottom style="thin">
        <color indexed="64"/>
      </bottom>
      <diagonal/>
    </border>
    <border>
      <left style="hair">
        <color auto="1"/>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style="medium">
        <color indexed="64"/>
      </left>
      <right/>
      <top style="hair">
        <color auto="1"/>
      </top>
      <bottom style="thin">
        <color indexed="64"/>
      </bottom>
      <diagonal/>
    </border>
    <border>
      <left style="thin">
        <color indexed="64"/>
      </left>
      <right style="hair">
        <color auto="1"/>
      </right>
      <top style="hair">
        <color auto="1"/>
      </top>
      <bottom/>
      <diagonal/>
    </border>
  </borders>
  <cellStyleXfs count="1">
    <xf numFmtId="0" fontId="0" fillId="0" borderId="0">
      <alignment vertical="center"/>
    </xf>
  </cellStyleXfs>
  <cellXfs count="428">
    <xf numFmtId="0" fontId="0" fillId="0" borderId="0" xfId="0">
      <alignment vertical="center"/>
    </xf>
    <xf numFmtId="0" fontId="4" fillId="0" borderId="20" xfId="0" applyFont="1" applyFill="1" applyBorder="1" applyAlignment="1">
      <alignment vertical="center"/>
    </xf>
    <xf numFmtId="0" fontId="4" fillId="0" borderId="0" xfId="0" applyFont="1" applyFill="1" applyBorder="1" applyAlignment="1">
      <alignment vertical="center"/>
    </xf>
    <xf numFmtId="0" fontId="4" fillId="0" borderId="25" xfId="0" applyFont="1" applyFill="1" applyBorder="1" applyAlignment="1">
      <alignment vertical="center"/>
    </xf>
    <xf numFmtId="0" fontId="4" fillId="0" borderId="22" xfId="0" applyFont="1" applyFill="1" applyBorder="1" applyAlignment="1">
      <alignment vertical="top"/>
    </xf>
    <xf numFmtId="0" fontId="4" fillId="0" borderId="23" xfId="0" applyFont="1" applyFill="1" applyBorder="1" applyAlignment="1">
      <alignment vertical="top"/>
    </xf>
    <xf numFmtId="0" fontId="4" fillId="0" borderId="21"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vertical="center" wrapText="1"/>
    </xf>
    <xf numFmtId="0" fontId="6" fillId="0" borderId="8" xfId="0" applyFont="1" applyFill="1" applyBorder="1" applyAlignment="1">
      <alignment vertical="center"/>
    </xf>
    <xf numFmtId="0" fontId="4" fillId="0" borderId="24" xfId="0" applyFont="1" applyFill="1" applyBorder="1" applyAlignment="1">
      <alignment vertical="center"/>
    </xf>
    <xf numFmtId="0" fontId="5" fillId="0" borderId="24"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4" fillId="0" borderId="0" xfId="0" applyFont="1" applyFill="1" applyBorder="1" applyAlignment="1"/>
    <xf numFmtId="0" fontId="4" fillId="0" borderId="0" xfId="0" applyFont="1" applyFill="1" applyBorder="1" applyAlignment="1">
      <alignment vertical="top"/>
    </xf>
    <xf numFmtId="0" fontId="4" fillId="0" borderId="22" xfId="0" applyFont="1" applyFill="1" applyBorder="1" applyAlignment="1">
      <alignment vertical="center"/>
    </xf>
    <xf numFmtId="0" fontId="4" fillId="0" borderId="19" xfId="0" applyFont="1" applyFill="1" applyBorder="1" applyAlignment="1">
      <alignment vertical="center"/>
    </xf>
    <xf numFmtId="0" fontId="4" fillId="0" borderId="0" xfId="0" applyFont="1" applyFill="1" applyAlignment="1">
      <alignment vertical="center"/>
    </xf>
    <xf numFmtId="0" fontId="5" fillId="0" borderId="21" xfId="0" applyFont="1" applyFill="1" applyBorder="1" applyAlignment="1">
      <alignment horizontal="left" vertical="center"/>
    </xf>
    <xf numFmtId="0" fontId="5" fillId="0" borderId="23" xfId="0" applyFont="1" applyFill="1" applyBorder="1" applyAlignment="1">
      <alignment horizontal="left" vertical="center"/>
    </xf>
    <xf numFmtId="0" fontId="1" fillId="3" borderId="6" xfId="0" applyFont="1" applyFill="1" applyBorder="1">
      <alignment vertical="center"/>
    </xf>
    <xf numFmtId="0" fontId="1" fillId="0" borderId="28" xfId="0" applyFont="1" applyBorder="1">
      <alignment vertical="center"/>
    </xf>
    <xf numFmtId="0" fontId="14" fillId="0" borderId="28" xfId="0" applyFont="1" applyBorder="1">
      <alignment vertical="center"/>
    </xf>
    <xf numFmtId="0" fontId="15" fillId="0" borderId="6" xfId="0" applyFont="1" applyFill="1" applyBorder="1" applyAlignment="1">
      <alignment horizontal="center" vertical="top" wrapText="1"/>
    </xf>
    <xf numFmtId="0" fontId="15" fillId="0" borderId="0" xfId="0" applyFont="1" applyAlignment="1">
      <alignment vertical="top" wrapText="1"/>
    </xf>
    <xf numFmtId="0" fontId="5" fillId="0" borderId="17" xfId="0" applyFont="1" applyFill="1" applyBorder="1" applyAlignment="1">
      <alignment vertical="center"/>
    </xf>
    <xf numFmtId="0" fontId="5" fillId="0" borderId="20" xfId="0" applyFont="1" applyFill="1" applyBorder="1" applyAlignment="1">
      <alignment vertical="center"/>
    </xf>
    <xf numFmtId="0" fontId="4" fillId="0" borderId="16" xfId="0" applyFont="1" applyFill="1" applyBorder="1" applyAlignment="1">
      <alignment vertical="center"/>
    </xf>
    <xf numFmtId="0" fontId="4" fillId="0" borderId="15" xfId="0" applyFont="1" applyFill="1" applyBorder="1" applyAlignment="1">
      <alignment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4" fillId="0" borderId="14" xfId="0" applyFont="1" applyFill="1" applyBorder="1" applyAlignment="1">
      <alignment vertical="center"/>
    </xf>
    <xf numFmtId="0" fontId="4" fillId="0" borderId="18" xfId="0" applyFont="1" applyFill="1" applyBorder="1" applyAlignment="1">
      <alignment vertical="center"/>
    </xf>
    <xf numFmtId="0" fontId="5" fillId="0" borderId="25" xfId="0" applyFont="1" applyFill="1" applyBorder="1" applyAlignment="1">
      <alignment vertical="center"/>
    </xf>
    <xf numFmtId="0" fontId="5" fillId="0" borderId="21" xfId="0" applyFont="1" applyFill="1" applyBorder="1" applyAlignment="1">
      <alignment vertical="center"/>
    </xf>
    <xf numFmtId="0" fontId="3" fillId="0" borderId="0" xfId="0" applyFont="1" applyFill="1" applyAlignment="1">
      <alignment vertical="center"/>
    </xf>
    <xf numFmtId="0" fontId="5" fillId="0" borderId="0" xfId="0" applyFont="1" applyFill="1" applyAlignment="1">
      <alignment horizontal="left" vertical="center"/>
    </xf>
    <xf numFmtId="0" fontId="4" fillId="0" borderId="8" xfId="0" applyFont="1" applyFill="1" applyBorder="1" applyAlignment="1">
      <alignment vertical="center"/>
    </xf>
    <xf numFmtId="0" fontId="11" fillId="0" borderId="15" xfId="0" applyFont="1" applyFill="1" applyBorder="1" applyAlignment="1">
      <alignment vertical="center"/>
    </xf>
    <xf numFmtId="0" fontId="4" fillId="0" borderId="25" xfId="0" applyFont="1" applyFill="1" applyBorder="1" applyAlignment="1">
      <alignment vertical="center" wrapText="1"/>
    </xf>
    <xf numFmtId="0" fontId="5" fillId="0" borderId="17" xfId="0" applyFont="1" applyFill="1" applyBorder="1" applyAlignment="1">
      <alignment horizontal="left" vertical="center"/>
    </xf>
    <xf numFmtId="0" fontId="12" fillId="0" borderId="0" xfId="0" applyFont="1" applyFill="1" applyAlignment="1">
      <alignment vertical="center"/>
    </xf>
    <xf numFmtId="0" fontId="4" fillId="0" borderId="0" xfId="0" applyFont="1" applyFill="1" applyAlignment="1">
      <alignment horizontal="justify" vertical="center"/>
    </xf>
    <xf numFmtId="0" fontId="4" fillId="0" borderId="10" xfId="0" applyFont="1" applyFill="1" applyBorder="1" applyAlignment="1">
      <alignment vertical="top" wrapText="1"/>
    </xf>
    <xf numFmtId="0" fontId="14" fillId="0" borderId="5"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11" xfId="0" applyFont="1" applyFill="1" applyBorder="1" applyAlignment="1">
      <alignment horizontal="center" vertical="top" wrapText="1"/>
    </xf>
    <xf numFmtId="0" fontId="4" fillId="0" borderId="8" xfId="0" applyFont="1" applyFill="1" applyBorder="1" applyAlignment="1">
      <alignment horizontal="center" vertical="top" wrapText="1"/>
    </xf>
    <xf numFmtId="0" fontId="15" fillId="0" borderId="3" xfId="0" applyFont="1" applyFill="1" applyBorder="1" applyAlignment="1">
      <alignment vertical="top" wrapText="1"/>
    </xf>
    <xf numFmtId="0" fontId="4" fillId="0" borderId="29" xfId="0" applyFont="1" applyBorder="1" applyAlignment="1">
      <alignment vertical="top" wrapText="1"/>
    </xf>
    <xf numFmtId="0" fontId="15" fillId="0" borderId="2" xfId="0" applyFont="1" applyFill="1" applyBorder="1" applyAlignment="1">
      <alignment vertical="top" wrapText="1"/>
    </xf>
    <xf numFmtId="0" fontId="13" fillId="0" borderId="10" xfId="0" applyFont="1" applyFill="1" applyBorder="1" applyAlignment="1">
      <alignment vertical="top" wrapText="1"/>
    </xf>
    <xf numFmtId="0" fontId="4" fillId="0" borderId="30" xfId="0" applyFont="1" applyBorder="1" applyAlignment="1">
      <alignment vertical="top" wrapText="1"/>
    </xf>
    <xf numFmtId="0" fontId="15" fillId="0" borderId="0" xfId="0" applyFont="1" applyFill="1" applyAlignment="1">
      <alignment vertical="top" wrapText="1"/>
    </xf>
    <xf numFmtId="0" fontId="4" fillId="0" borderId="0" xfId="0" applyFont="1" applyAlignment="1">
      <alignment vertical="top" wrapText="1"/>
    </xf>
    <xf numFmtId="0" fontId="13" fillId="0" borderId="38" xfId="0" applyFont="1" applyBorder="1" applyAlignment="1">
      <alignment vertical="top" wrapText="1"/>
    </xf>
    <xf numFmtId="0" fontId="4" fillId="0" borderId="39" xfId="0" applyFont="1" applyFill="1" applyBorder="1" applyAlignment="1">
      <alignment horizontal="center" vertical="top" wrapText="1"/>
    </xf>
    <xf numFmtId="0" fontId="13" fillId="0" borderId="25" xfId="0" applyFont="1" applyBorder="1" applyAlignment="1">
      <alignment vertical="center" wrapText="1"/>
    </xf>
    <xf numFmtId="0" fontId="13" fillId="0" borderId="40" xfId="0" applyFont="1" applyBorder="1" applyAlignment="1">
      <alignment vertical="center" wrapText="1"/>
    </xf>
    <xf numFmtId="0" fontId="15" fillId="0" borderId="41" xfId="0" applyFont="1" applyFill="1" applyBorder="1" applyAlignment="1">
      <alignment vertical="top" wrapText="1"/>
    </xf>
    <xf numFmtId="0" fontId="4" fillId="0" borderId="43" xfId="0" applyFont="1" applyFill="1" applyBorder="1" applyAlignment="1">
      <alignment vertical="top" wrapText="1" shrinkToFit="1"/>
    </xf>
    <xf numFmtId="0" fontId="4" fillId="0" borderId="44" xfId="0" applyFont="1" applyBorder="1" applyAlignment="1">
      <alignment vertical="top" wrapText="1"/>
    </xf>
    <xf numFmtId="0" fontId="15" fillId="0" borderId="12" xfId="0" applyFont="1" applyBorder="1" applyAlignment="1" applyProtection="1">
      <alignment vertical="top" wrapText="1"/>
      <protection locked="0"/>
    </xf>
    <xf numFmtId="0" fontId="15" fillId="0" borderId="13" xfId="0" applyFont="1" applyBorder="1" applyAlignment="1" applyProtection="1">
      <alignment vertical="top" wrapText="1"/>
      <protection locked="0"/>
    </xf>
    <xf numFmtId="0" fontId="17" fillId="0" borderId="13" xfId="0" applyFont="1" applyFill="1" applyBorder="1" applyAlignment="1" applyProtection="1">
      <alignment vertical="top"/>
      <protection locked="0"/>
    </xf>
    <xf numFmtId="0" fontId="17" fillId="0" borderId="13" xfId="0" applyFont="1" applyBorder="1" applyAlignment="1" applyProtection="1">
      <alignment vertical="top" wrapText="1"/>
      <protection locked="0"/>
    </xf>
    <xf numFmtId="0" fontId="15" fillId="0" borderId="46" xfId="0" applyFont="1" applyBorder="1" applyAlignment="1" applyProtection="1">
      <alignment vertical="top" wrapText="1"/>
      <protection locked="0"/>
    </xf>
    <xf numFmtId="0" fontId="15" fillId="2" borderId="13" xfId="0" applyFont="1" applyFill="1" applyBorder="1" applyAlignment="1" applyProtection="1">
      <alignment vertical="top" wrapText="1"/>
    </xf>
    <xf numFmtId="177" fontId="15" fillId="2" borderId="13" xfId="0" applyNumberFormat="1" applyFont="1" applyFill="1" applyBorder="1" applyAlignment="1" applyProtection="1">
      <alignment vertical="top" wrapText="1"/>
    </xf>
    <xf numFmtId="0" fontId="4" fillId="0" borderId="47" xfId="0" applyFont="1" applyFill="1" applyBorder="1" applyAlignment="1">
      <alignment vertical="top" wrapText="1" shrinkToFit="1"/>
    </xf>
    <xf numFmtId="0" fontId="4" fillId="0" borderId="1" xfId="0" applyFont="1" applyFill="1" applyBorder="1" applyAlignment="1">
      <alignment vertical="top" wrapText="1"/>
    </xf>
    <xf numFmtId="0" fontId="4" fillId="0" borderId="49" xfId="0" applyFont="1" applyFill="1" applyBorder="1" applyAlignment="1">
      <alignment vertical="top" wrapText="1" shrinkToFit="1"/>
    </xf>
    <xf numFmtId="0" fontId="4" fillId="0" borderId="50" xfId="0" applyFont="1" applyFill="1" applyBorder="1" applyAlignment="1">
      <alignment vertical="top" wrapText="1" shrinkToFit="1"/>
    </xf>
    <xf numFmtId="58" fontId="15" fillId="0" borderId="12" xfId="0" applyNumberFormat="1" applyFont="1" applyBorder="1" applyAlignment="1" applyProtection="1">
      <alignment vertical="top" wrapText="1"/>
      <protection locked="0"/>
    </xf>
    <xf numFmtId="58" fontId="4" fillId="0" borderId="29" xfId="0" applyNumberFormat="1" applyFont="1" applyBorder="1" applyAlignment="1">
      <alignment vertical="top" wrapText="1"/>
    </xf>
    <xf numFmtId="0" fontId="13" fillId="0" borderId="9" xfId="0" applyFont="1" applyFill="1" applyBorder="1" applyAlignment="1">
      <alignment vertical="top" wrapText="1"/>
    </xf>
    <xf numFmtId="0" fontId="15" fillId="0" borderId="5" xfId="0" applyFont="1" applyFill="1" applyBorder="1" applyAlignment="1">
      <alignment vertical="top" wrapText="1"/>
    </xf>
    <xf numFmtId="0" fontId="4" fillId="0" borderId="6" xfId="0" applyFont="1" applyFill="1" applyBorder="1" applyAlignment="1">
      <alignment horizontal="left" vertical="top" wrapText="1" shrinkToFit="1"/>
    </xf>
    <xf numFmtId="0" fontId="4" fillId="0" borderId="51" xfId="0" applyFont="1" applyFill="1" applyBorder="1" applyAlignment="1">
      <alignment vertical="top" wrapText="1" shrinkToFit="1"/>
    </xf>
    <xf numFmtId="0" fontId="15" fillId="0" borderId="52" xfId="0" applyFont="1" applyBorder="1" applyAlignment="1" applyProtection="1">
      <alignment vertical="top" wrapText="1"/>
      <protection locked="0"/>
    </xf>
    <xf numFmtId="0" fontId="4" fillId="0" borderId="39" xfId="0" applyFont="1" applyBorder="1" applyAlignment="1">
      <alignment vertical="top" wrapText="1"/>
    </xf>
    <xf numFmtId="0" fontId="16" fillId="0" borderId="8" xfId="0" applyFont="1" applyBorder="1" applyAlignment="1">
      <alignment vertical="center" wrapText="1"/>
    </xf>
    <xf numFmtId="0" fontId="4" fillId="0" borderId="9" xfId="0" applyFont="1" applyFill="1" applyBorder="1" applyAlignment="1">
      <alignment vertical="top" wrapText="1"/>
    </xf>
    <xf numFmtId="0" fontId="4" fillId="0" borderId="43" xfId="0" applyFont="1" applyFill="1" applyBorder="1" applyAlignment="1">
      <alignment horizontal="left" vertical="top" wrapText="1" shrinkToFit="1"/>
    </xf>
    <xf numFmtId="0" fontId="4" fillId="0" borderId="53" xfId="0" applyFont="1" applyFill="1" applyBorder="1" applyAlignment="1">
      <alignment vertical="top" wrapText="1" shrinkToFit="1"/>
    </xf>
    <xf numFmtId="0" fontId="15" fillId="0" borderId="54" xfId="0" applyFont="1" applyBorder="1" applyAlignment="1" applyProtection="1">
      <alignment vertical="top" wrapText="1"/>
      <protection locked="0"/>
    </xf>
    <xf numFmtId="0" fontId="16" fillId="0" borderId="55" xfId="0" applyFont="1" applyBorder="1" applyAlignment="1">
      <alignment vertical="top" wrapText="1"/>
    </xf>
    <xf numFmtId="0" fontId="4" fillId="0" borderId="28" xfId="0" applyFont="1" applyFill="1" applyBorder="1" applyAlignment="1">
      <alignment vertical="top" wrapText="1" shrinkToFit="1"/>
    </xf>
    <xf numFmtId="0" fontId="15" fillId="0" borderId="56" xfId="0" applyFont="1" applyFill="1" applyBorder="1" applyAlignment="1">
      <alignment vertical="top" wrapText="1"/>
    </xf>
    <xf numFmtId="0" fontId="4" fillId="0" borderId="58" xfId="0" applyFont="1" applyFill="1" applyBorder="1" applyAlignment="1">
      <alignment vertical="top" wrapText="1" shrinkToFit="1"/>
    </xf>
    <xf numFmtId="0" fontId="15" fillId="0" borderId="59" xfId="0" applyFont="1" applyBorder="1" applyAlignment="1" applyProtection="1">
      <alignment vertical="top" wrapText="1"/>
      <protection locked="0"/>
    </xf>
    <xf numFmtId="0" fontId="4" fillId="0" borderId="60" xfId="0" applyFont="1" applyBorder="1" applyAlignment="1">
      <alignment vertical="top" wrapText="1"/>
    </xf>
    <xf numFmtId="0" fontId="4" fillId="0" borderId="61" xfId="0" applyFont="1" applyFill="1" applyBorder="1" applyAlignment="1">
      <alignment vertical="top" wrapText="1"/>
    </xf>
    <xf numFmtId="0" fontId="4" fillId="0" borderId="55" xfId="0" applyFont="1" applyFill="1" applyBorder="1" applyAlignment="1">
      <alignment vertical="top" wrapText="1"/>
    </xf>
    <xf numFmtId="0" fontId="13" fillId="0" borderId="55" xfId="0" applyFont="1" applyFill="1" applyBorder="1" applyAlignment="1">
      <alignment vertical="top" wrapText="1"/>
    </xf>
    <xf numFmtId="0" fontId="13" fillId="0" borderId="20" xfId="0" applyFont="1" applyBorder="1" applyAlignment="1">
      <alignment vertical="center" wrapText="1"/>
    </xf>
    <xf numFmtId="0" fontId="15" fillId="2" borderId="54" xfId="0" applyFont="1" applyFill="1" applyBorder="1" applyAlignment="1" applyProtection="1">
      <alignment vertical="top" wrapText="1"/>
    </xf>
    <xf numFmtId="0" fontId="15" fillId="2" borderId="12" xfId="0" applyFont="1" applyFill="1" applyBorder="1" applyAlignment="1" applyProtection="1">
      <alignment vertical="top" wrapText="1"/>
    </xf>
    <xf numFmtId="0" fontId="4" fillId="0" borderId="43" xfId="0" applyFont="1" applyFill="1" applyBorder="1" applyAlignment="1">
      <alignment vertical="top" wrapText="1"/>
    </xf>
    <xf numFmtId="0" fontId="15" fillId="0" borderId="65" xfId="0" applyFont="1" applyFill="1" applyBorder="1" applyAlignment="1">
      <alignment vertical="top" wrapText="1"/>
    </xf>
    <xf numFmtId="178" fontId="15" fillId="0" borderId="54" xfId="0" applyNumberFormat="1" applyFont="1" applyBorder="1" applyAlignment="1" applyProtection="1">
      <alignment vertical="top" wrapText="1"/>
      <protection locked="0"/>
    </xf>
    <xf numFmtId="177" fontId="15" fillId="2" borderId="12" xfId="0" applyNumberFormat="1" applyFont="1" applyFill="1" applyBorder="1" applyAlignment="1" applyProtection="1">
      <alignment vertical="top" wrapText="1"/>
    </xf>
    <xf numFmtId="177" fontId="15" fillId="2" borderId="59" xfId="0" applyNumberFormat="1" applyFont="1" applyFill="1" applyBorder="1" applyAlignment="1" applyProtection="1">
      <alignment vertical="top" wrapText="1"/>
    </xf>
    <xf numFmtId="0" fontId="15" fillId="0" borderId="67" xfId="0" applyFont="1" applyFill="1" applyBorder="1" applyAlignment="1">
      <alignment vertical="top" wrapText="1"/>
    </xf>
    <xf numFmtId="0" fontId="4" fillId="0" borderId="68" xfId="0" applyFont="1" applyFill="1" applyBorder="1" applyAlignment="1">
      <alignment vertical="top" wrapText="1" shrinkToFit="1"/>
    </xf>
    <xf numFmtId="0" fontId="15" fillId="0" borderId="69" xfId="0" applyFont="1" applyBorder="1" applyAlignment="1" applyProtection="1">
      <alignment vertical="top" wrapText="1"/>
      <protection locked="0"/>
    </xf>
    <xf numFmtId="0" fontId="4" fillId="0" borderId="70" xfId="0" applyFont="1" applyBorder="1" applyAlignment="1">
      <alignment vertical="top" wrapText="1"/>
    </xf>
    <xf numFmtId="0" fontId="4" fillId="0" borderId="23" xfId="0" applyFont="1" applyFill="1" applyBorder="1" applyAlignment="1">
      <alignment vertical="top" wrapText="1"/>
    </xf>
    <xf numFmtId="0" fontId="17" fillId="0" borderId="59" xfId="0" applyFont="1" applyFill="1" applyBorder="1" applyAlignment="1" applyProtection="1">
      <alignment vertical="top"/>
      <protection locked="0"/>
    </xf>
    <xf numFmtId="0" fontId="13" fillId="0" borderId="71" xfId="0" applyFont="1" applyBorder="1" applyAlignment="1">
      <alignment vertical="top" wrapText="1"/>
    </xf>
    <xf numFmtId="0" fontId="17" fillId="0" borderId="54" xfId="0" applyFont="1" applyBorder="1" applyAlignment="1" applyProtection="1">
      <alignment vertical="top" wrapText="1"/>
      <protection locked="0"/>
    </xf>
    <xf numFmtId="0" fontId="13" fillId="0" borderId="72" xfId="0" applyFont="1" applyBorder="1" applyAlignment="1">
      <alignment vertical="top" wrapText="1"/>
    </xf>
    <xf numFmtId="0" fontId="16" fillId="0" borderId="55" xfId="0" applyFont="1" applyFill="1" applyBorder="1" applyAlignment="1">
      <alignment vertical="top" wrapText="1"/>
    </xf>
    <xf numFmtId="0" fontId="13" fillId="0" borderId="20" xfId="0" applyFont="1" applyBorder="1" applyAlignment="1">
      <alignment vertical="top" wrapText="1"/>
    </xf>
    <xf numFmtId="0" fontId="4" fillId="0" borderId="8" xfId="0" applyFont="1" applyFill="1" applyBorder="1" applyAlignment="1">
      <alignment vertical="top" wrapText="1"/>
    </xf>
    <xf numFmtId="0" fontId="15" fillId="0" borderId="74" xfId="0" applyFont="1" applyFill="1" applyBorder="1" applyAlignment="1">
      <alignment vertical="top" wrapText="1"/>
    </xf>
    <xf numFmtId="0" fontId="4" fillId="0" borderId="28" xfId="0" applyFont="1" applyFill="1" applyBorder="1" applyAlignment="1">
      <alignment horizontal="left" vertical="top" wrapText="1" shrinkToFit="1"/>
    </xf>
    <xf numFmtId="0" fontId="4" fillId="0" borderId="57" xfId="0" applyFont="1" applyFill="1" applyBorder="1" applyAlignment="1">
      <alignment horizontal="left" vertical="top" wrapText="1" shrinkToFit="1"/>
    </xf>
    <xf numFmtId="0" fontId="4" fillId="0" borderId="42"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4" fillId="0" borderId="27" xfId="0" applyFont="1" applyFill="1" applyBorder="1" applyAlignment="1">
      <alignment horizontal="left" vertical="top" wrapText="1" shrinkToFi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8" xfId="0" applyFont="1" applyFill="1" applyBorder="1" applyAlignment="1">
      <alignment horizontal="left" vertical="center"/>
    </xf>
    <xf numFmtId="0" fontId="4" fillId="0" borderId="24" xfId="0" applyFont="1" applyFill="1" applyBorder="1" applyAlignment="1">
      <alignment horizontal="left"/>
    </xf>
    <xf numFmtId="0" fontId="4" fillId="0" borderId="0" xfId="0" applyFont="1" applyFill="1" applyBorder="1" applyAlignment="1">
      <alignment horizontal="left"/>
    </xf>
    <xf numFmtId="0" fontId="4" fillId="0" borderId="25" xfId="0" applyFont="1" applyFill="1" applyBorder="1" applyAlignment="1">
      <alignment horizontal="left"/>
    </xf>
    <xf numFmtId="0" fontId="4" fillId="0" borderId="0" xfId="0" applyFont="1" applyFill="1" applyBorder="1" applyAlignment="1">
      <alignment horizontal="left" vertical="center"/>
    </xf>
    <xf numFmtId="0" fontId="5" fillId="0" borderId="22" xfId="0" applyFont="1" applyFill="1" applyBorder="1" applyAlignment="1">
      <alignment horizontal="left" vertical="center"/>
    </xf>
    <xf numFmtId="0" fontId="4" fillId="0" borderId="22"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8"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Alignment="1">
      <alignment horizontal="left" vertical="center"/>
    </xf>
    <xf numFmtId="0" fontId="4" fillId="0" borderId="24" xfId="0" applyFont="1" applyFill="1" applyBorder="1" applyAlignment="1">
      <alignment horizontal="left" vertical="center"/>
    </xf>
    <xf numFmtId="0" fontId="4" fillId="0" borderId="19"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4" xfId="0" applyFont="1" applyFill="1" applyBorder="1" applyAlignment="1">
      <alignment horizontal="left" wrapText="1"/>
    </xf>
    <xf numFmtId="0" fontId="4" fillId="0" borderId="0" xfId="0" applyFont="1" applyFill="1" applyBorder="1" applyAlignment="1">
      <alignment horizontal="left" wrapText="1"/>
    </xf>
    <xf numFmtId="0" fontId="4" fillId="0" borderId="25" xfId="0" applyFont="1" applyFill="1" applyBorder="1" applyAlignment="1">
      <alignment horizontal="left" wrapText="1"/>
    </xf>
    <xf numFmtId="0" fontId="4" fillId="0" borderId="0" xfId="0" applyFont="1" applyFill="1" applyBorder="1" applyAlignment="1">
      <alignment horizontal="center" vertical="center" wrapText="1"/>
    </xf>
    <xf numFmtId="0" fontId="4" fillId="0" borderId="25" xfId="0" applyFont="1" applyFill="1" applyBorder="1" applyAlignment="1">
      <alignment horizontal="lef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23" xfId="0" applyFont="1" applyFill="1" applyBorder="1" applyAlignment="1">
      <alignment horizontal="left" vertical="center"/>
    </xf>
    <xf numFmtId="0" fontId="4" fillId="0" borderId="17"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4" xfId="0" applyFont="1" applyFill="1" applyBorder="1" applyAlignment="1">
      <alignment horizontal="center"/>
    </xf>
    <xf numFmtId="0" fontId="4" fillId="0" borderId="0" xfId="0" applyFont="1" applyFill="1" applyBorder="1" applyAlignment="1">
      <alignment horizontal="center"/>
    </xf>
    <xf numFmtId="0" fontId="4" fillId="0" borderId="17" xfId="0" applyFont="1" applyFill="1" applyBorder="1" applyAlignment="1">
      <alignment vertical="center"/>
    </xf>
    <xf numFmtId="0" fontId="6" fillId="0" borderId="22" xfId="0" applyFont="1" applyFill="1" applyBorder="1" applyAlignment="1">
      <alignment horizontal="left" vertical="center"/>
    </xf>
    <xf numFmtId="0" fontId="4" fillId="0" borderId="17" xfId="0" applyFont="1" applyFill="1" applyBorder="1" applyAlignment="1">
      <alignment horizontal="left"/>
    </xf>
    <xf numFmtId="0" fontId="5" fillId="0" borderId="0" xfId="0" applyFont="1" applyFill="1" applyBorder="1" applyAlignment="1">
      <alignment horizontal="center" vertical="center"/>
    </xf>
    <xf numFmtId="0" fontId="4" fillId="0" borderId="62" xfId="0" applyFont="1" applyFill="1" applyBorder="1" applyAlignment="1">
      <alignment vertical="top" wrapText="1"/>
    </xf>
    <xf numFmtId="0" fontId="4" fillId="0" borderId="4" xfId="0" applyFont="1" applyFill="1" applyBorder="1" applyAlignment="1">
      <alignment vertical="top" wrapText="1"/>
    </xf>
    <xf numFmtId="176" fontId="5" fillId="0" borderId="0" xfId="0" applyNumberFormat="1" applyFont="1" applyFill="1" applyAlignment="1">
      <alignment vertical="center"/>
    </xf>
    <xf numFmtId="0" fontId="4" fillId="0" borderId="27" xfId="0" applyFont="1" applyFill="1" applyBorder="1" applyAlignment="1">
      <alignment horizontal="left" vertical="top" wrapText="1" shrinkToFit="1"/>
    </xf>
    <xf numFmtId="0" fontId="4" fillId="0" borderId="28" xfId="0" applyFont="1" applyFill="1" applyBorder="1" applyAlignment="1">
      <alignment horizontal="left" vertical="top" wrapText="1" shrinkToFit="1"/>
    </xf>
    <xf numFmtId="0" fontId="4" fillId="0" borderId="42" xfId="0" applyFont="1" applyFill="1" applyBorder="1" applyAlignment="1">
      <alignment horizontal="left" vertical="top" wrapText="1" shrinkToFit="1"/>
    </xf>
    <xf numFmtId="0" fontId="4" fillId="0" borderId="48" xfId="0" applyFont="1" applyFill="1" applyBorder="1" applyAlignment="1">
      <alignment horizontal="left" vertical="top" wrapText="1" shrinkToFit="1"/>
    </xf>
    <xf numFmtId="0" fontId="4" fillId="0" borderId="57"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13" fillId="0" borderId="63" xfId="0" applyFont="1" applyFill="1" applyBorder="1" applyAlignment="1">
      <alignment horizontal="left" vertical="top" wrapText="1"/>
    </xf>
    <xf numFmtId="0" fontId="13" fillId="0" borderId="37" xfId="0" applyFont="1" applyFill="1" applyBorder="1" applyAlignment="1">
      <alignment horizontal="left" vertical="top" wrapText="1"/>
    </xf>
    <xf numFmtId="0" fontId="13" fillId="0" borderId="36" xfId="0" applyFont="1" applyFill="1" applyBorder="1" applyAlignment="1">
      <alignment horizontal="left" vertical="top" wrapText="1"/>
    </xf>
    <xf numFmtId="0" fontId="4" fillId="0" borderId="35" xfId="0" applyFont="1" applyBorder="1" applyAlignment="1">
      <alignment horizontal="left" vertical="top" wrapText="1"/>
    </xf>
    <xf numFmtId="0" fontId="4" fillId="0" borderId="45" xfId="0" applyFont="1" applyBorder="1" applyAlignment="1">
      <alignment horizontal="left" vertical="top" wrapText="1"/>
    </xf>
    <xf numFmtId="0" fontId="4" fillId="0" borderId="35" xfId="0" applyFont="1" applyFill="1" applyBorder="1" applyAlignment="1">
      <alignment vertical="top" wrapText="1"/>
    </xf>
    <xf numFmtId="0" fontId="4" fillId="0" borderId="37" xfId="0" applyFont="1" applyFill="1" applyBorder="1" applyAlignment="1">
      <alignment vertical="top" wrapText="1"/>
    </xf>
    <xf numFmtId="0" fontId="4" fillId="0" borderId="45" xfId="0" applyFont="1" applyFill="1" applyBorder="1" applyAlignment="1">
      <alignment vertical="top" wrapText="1"/>
    </xf>
    <xf numFmtId="0" fontId="4" fillId="2" borderId="33"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9" xfId="0" applyFont="1" applyFill="1" applyBorder="1" applyAlignment="1">
      <alignment horizontal="left" vertical="top"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xf>
    <xf numFmtId="0" fontId="13" fillId="2" borderId="33" xfId="0" applyFont="1" applyFill="1" applyBorder="1" applyAlignment="1">
      <alignment horizontal="left" vertical="top"/>
    </xf>
    <xf numFmtId="0" fontId="13" fillId="2" borderId="25" xfId="0" applyFont="1" applyFill="1" applyBorder="1" applyAlignment="1">
      <alignment horizontal="left" vertical="top"/>
    </xf>
    <xf numFmtId="0" fontId="13" fillId="2" borderId="34" xfId="0" applyFont="1" applyFill="1" applyBorder="1" applyAlignment="1">
      <alignment horizontal="left" vertical="top"/>
    </xf>
    <xf numFmtId="0" fontId="13" fillId="2" borderId="9" xfId="0" applyFont="1" applyFill="1" applyBorder="1" applyAlignment="1">
      <alignment horizontal="left" vertical="top"/>
    </xf>
    <xf numFmtId="0" fontId="13" fillId="0" borderId="63" xfId="0" applyFont="1" applyBorder="1" applyAlignment="1">
      <alignment horizontal="left" vertical="top" wrapText="1"/>
    </xf>
    <xf numFmtId="0" fontId="13" fillId="0" borderId="37" xfId="0" applyFont="1" applyBorder="1" applyAlignment="1">
      <alignment horizontal="left" vertical="top" wrapText="1"/>
    </xf>
    <xf numFmtId="0" fontId="13" fillId="0" borderId="45" xfId="0" applyFont="1" applyBorder="1" applyAlignment="1">
      <alignment horizontal="left" vertical="top" wrapText="1"/>
    </xf>
    <xf numFmtId="0" fontId="4" fillId="0" borderId="35" xfId="0" applyFont="1" applyFill="1" applyBorder="1" applyAlignment="1">
      <alignment horizontal="left" vertical="top" wrapText="1"/>
    </xf>
    <xf numFmtId="0" fontId="4" fillId="0" borderId="37"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63" xfId="0" applyFont="1" applyFill="1" applyBorder="1" applyAlignment="1">
      <alignment horizontal="left" vertical="top"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13" fillId="0" borderId="35" xfId="0" applyFont="1" applyFill="1" applyBorder="1" applyAlignment="1">
      <alignment horizontal="left" vertical="top" wrapText="1"/>
    </xf>
    <xf numFmtId="0" fontId="4" fillId="2" borderId="66" xfId="0" applyFont="1" applyFill="1" applyBorder="1" applyAlignment="1">
      <alignment horizontal="left" vertical="top" wrapText="1"/>
    </xf>
    <xf numFmtId="0" fontId="4" fillId="2" borderId="61" xfId="0" applyFont="1" applyFill="1" applyBorder="1" applyAlignment="1">
      <alignment horizontal="left" vertical="top" wrapText="1"/>
    </xf>
    <xf numFmtId="0" fontId="4" fillId="2" borderId="64"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73" xfId="0" applyFont="1" applyFill="1" applyBorder="1" applyAlignment="1">
      <alignment horizontal="left" vertical="top" wrapText="1"/>
    </xf>
    <xf numFmtId="0" fontId="4" fillId="2" borderId="55" xfId="0" applyFont="1" applyFill="1" applyBorder="1" applyAlignment="1">
      <alignment horizontal="left" vertical="top" wrapText="1"/>
    </xf>
    <xf numFmtId="0" fontId="4" fillId="0" borderId="63" xfId="0" applyFont="1" applyFill="1" applyBorder="1" applyAlignment="1">
      <alignment vertical="top" wrapText="1"/>
    </xf>
    <xf numFmtId="0" fontId="4" fillId="0" borderId="36" xfId="0" applyFont="1" applyFill="1" applyBorder="1" applyAlignment="1">
      <alignment vertical="top" wrapText="1"/>
    </xf>
    <xf numFmtId="0" fontId="13" fillId="0" borderId="35" xfId="0" applyFont="1" applyBorder="1" applyAlignment="1">
      <alignment horizontal="left" vertical="top" wrapText="1"/>
    </xf>
    <xf numFmtId="0" fontId="13" fillId="0" borderId="36" xfId="0" applyFont="1" applyBorder="1" applyAlignment="1">
      <alignment horizontal="left" vertical="top" wrapText="1"/>
    </xf>
    <xf numFmtId="0" fontId="13" fillId="0" borderId="37" xfId="0" applyFont="1" applyBorder="1" applyAlignment="1">
      <alignment vertical="top" wrapText="1"/>
    </xf>
    <xf numFmtId="0" fontId="13" fillId="0" borderId="45" xfId="0" applyFont="1" applyBorder="1" applyAlignment="1">
      <alignment vertical="top" wrapText="1"/>
    </xf>
    <xf numFmtId="0" fontId="13" fillId="0" borderId="45" xfId="0" applyFont="1" applyFill="1" applyBorder="1" applyAlignment="1">
      <alignment horizontal="left" vertical="top" wrapText="1"/>
    </xf>
    <xf numFmtId="0" fontId="13" fillId="0" borderId="63" xfId="0" applyFont="1" applyBorder="1" applyAlignment="1">
      <alignment vertical="top" wrapText="1"/>
    </xf>
    <xf numFmtId="0" fontId="4" fillId="0" borderId="15" xfId="0" applyFont="1" applyFill="1" applyBorder="1" applyAlignment="1">
      <alignment horizontal="right" vertical="center" shrinkToFit="1"/>
    </xf>
    <xf numFmtId="0" fontId="4" fillId="0" borderId="16" xfId="0" applyFont="1" applyFill="1" applyBorder="1" applyAlignment="1">
      <alignment horizontal="right" vertical="center" shrinkToFit="1"/>
    </xf>
    <xf numFmtId="0" fontId="4" fillId="0" borderId="22" xfId="0" applyFont="1" applyFill="1" applyBorder="1" applyAlignment="1">
      <alignment horizontal="center" vertical="center" shrinkToFit="1"/>
    </xf>
    <xf numFmtId="177" fontId="6" fillId="0" borderId="15" xfId="0" applyNumberFormat="1" applyFont="1" applyFill="1" applyBorder="1" applyAlignment="1">
      <alignment horizontal="center" vertical="center" shrinkToFit="1"/>
    </xf>
    <xf numFmtId="177" fontId="6" fillId="0" borderId="16" xfId="0" applyNumberFormat="1" applyFont="1" applyFill="1" applyBorder="1" applyAlignment="1">
      <alignment horizontal="center" vertical="center" shrinkToFit="1"/>
    </xf>
    <xf numFmtId="0" fontId="4" fillId="0" borderId="19"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6" xfId="0" applyFont="1" applyFill="1" applyBorder="1" applyAlignment="1">
      <alignment horizontal="center" vertical="center" shrinkToFi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8" xfId="0" applyFont="1" applyFill="1" applyBorder="1" applyAlignment="1">
      <alignment horizontal="left" vertical="center"/>
    </xf>
    <xf numFmtId="0" fontId="4" fillId="0" borderId="14" xfId="0" applyFont="1" applyFill="1" applyBorder="1" applyAlignment="1">
      <alignment horizontal="left" vertical="center"/>
    </xf>
    <xf numFmtId="0" fontId="4" fillId="0" borderId="24" xfId="0" applyFont="1" applyFill="1" applyBorder="1" applyAlignment="1">
      <alignment horizontal="left"/>
    </xf>
    <xf numFmtId="0" fontId="4" fillId="0" borderId="0" xfId="0" applyFont="1" applyFill="1" applyBorder="1" applyAlignment="1">
      <alignment horizontal="left"/>
    </xf>
    <xf numFmtId="0" fontId="4" fillId="0" borderId="25" xfId="0" applyFont="1" applyFill="1" applyBorder="1" applyAlignment="1">
      <alignment horizontal="left"/>
    </xf>
    <xf numFmtId="0" fontId="4" fillId="0" borderId="2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5"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22" xfId="0" applyFont="1" applyFill="1" applyBorder="1" applyAlignment="1">
      <alignment horizontal="left" vertical="center"/>
    </xf>
    <xf numFmtId="0" fontId="4" fillId="0" borderId="22" xfId="0" applyFont="1" applyFill="1" applyBorder="1" applyAlignment="1">
      <alignment horizontal="left" vertical="center"/>
    </xf>
    <xf numFmtId="0" fontId="4" fillId="0" borderId="21"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8" xfId="0" applyFont="1" applyFill="1" applyBorder="1" applyAlignment="1">
      <alignment horizontal="right" vertical="center" shrinkToFit="1"/>
    </xf>
    <xf numFmtId="0" fontId="4" fillId="0" borderId="14" xfId="0" applyFont="1" applyFill="1" applyBorder="1" applyAlignment="1">
      <alignment horizontal="right" vertical="center" shrinkToFit="1"/>
    </xf>
    <xf numFmtId="0" fontId="6" fillId="0" borderId="15" xfId="0" applyFont="1" applyFill="1" applyBorder="1" applyAlignment="1">
      <alignment horizontal="distributed" vertical="center"/>
    </xf>
    <xf numFmtId="0" fontId="6" fillId="0" borderId="16" xfId="0" applyFont="1" applyFill="1" applyBorder="1" applyAlignment="1">
      <alignment horizontal="distributed" vertical="center"/>
    </xf>
    <xf numFmtId="0" fontId="6" fillId="0" borderId="8" xfId="0" applyFont="1" applyFill="1" applyBorder="1" applyAlignment="1">
      <alignment horizontal="distributed" vertical="center"/>
    </xf>
    <xf numFmtId="0" fontId="4" fillId="0" borderId="16"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8" xfId="0" applyFont="1" applyFill="1" applyBorder="1" applyAlignment="1">
      <alignment horizontal="center" vertical="center" shrinkToFit="1"/>
    </xf>
    <xf numFmtId="177" fontId="4" fillId="0" borderId="8" xfId="0" applyNumberFormat="1" applyFont="1" applyFill="1" applyBorder="1" applyAlignment="1">
      <alignment horizontal="right" vertical="center" shrinkToFit="1"/>
    </xf>
    <xf numFmtId="177" fontId="4" fillId="0" borderId="14" xfId="0" applyNumberFormat="1" applyFont="1" applyFill="1" applyBorder="1" applyAlignment="1">
      <alignment horizontal="right" vertical="center" shrinkToFit="1"/>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8"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6" xfId="0" applyFont="1" applyFill="1" applyBorder="1" applyAlignment="1">
      <alignment horizontal="center" vertical="center" shrinkToFit="1"/>
    </xf>
    <xf numFmtId="0" fontId="4" fillId="0" borderId="17" xfId="0" applyFont="1" applyFill="1" applyBorder="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shrinkToFit="1"/>
    </xf>
    <xf numFmtId="0" fontId="4" fillId="0" borderId="14"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14" xfId="0" applyFont="1" applyFill="1" applyBorder="1" applyAlignment="1">
      <alignment horizontal="left" vertical="center" shrinkToFit="1"/>
    </xf>
    <xf numFmtId="176" fontId="5" fillId="0" borderId="0" xfId="0" applyNumberFormat="1" applyFont="1" applyFill="1" applyAlignment="1">
      <alignment horizontal="distributed" vertical="center"/>
    </xf>
    <xf numFmtId="0" fontId="4" fillId="0" borderId="24" xfId="0" applyFont="1" applyFill="1" applyBorder="1" applyAlignment="1">
      <alignment horizontal="left" vertical="center"/>
    </xf>
    <xf numFmtId="0" fontId="4" fillId="0" borderId="19" xfId="0" applyFont="1" applyFill="1" applyBorder="1" applyAlignment="1">
      <alignment horizontal="left" vertical="center"/>
    </xf>
    <xf numFmtId="0" fontId="4" fillId="0" borderId="1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shrinkToFit="1"/>
    </xf>
    <xf numFmtId="0" fontId="6" fillId="0" borderId="8" xfId="0" applyFont="1" applyFill="1" applyBorder="1" applyAlignment="1">
      <alignment horizontal="center" vertical="center"/>
    </xf>
    <xf numFmtId="0" fontId="8" fillId="0" borderId="8" xfId="0" applyFont="1" applyFill="1" applyBorder="1" applyAlignment="1">
      <alignment horizontal="center" vertical="center" textRotation="255" shrinkToFit="1"/>
    </xf>
    <xf numFmtId="0" fontId="8" fillId="0" borderId="14" xfId="0" applyFont="1" applyFill="1" applyBorder="1" applyAlignment="1">
      <alignment horizontal="center" vertical="center" textRotation="255" shrinkToFit="1"/>
    </xf>
    <xf numFmtId="0" fontId="8" fillId="0" borderId="20"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shrinkToFit="1"/>
    </xf>
    <xf numFmtId="0" fontId="4" fillId="0" borderId="19" xfId="0" applyFont="1" applyFill="1" applyBorder="1" applyAlignment="1">
      <alignment horizontal="distributed" vertical="center" wrapText="1"/>
    </xf>
    <xf numFmtId="0" fontId="4" fillId="0" borderId="17" xfId="0" applyFont="1" applyFill="1" applyBorder="1" applyAlignment="1">
      <alignment horizontal="distributed" vertical="center" wrapText="1"/>
    </xf>
    <xf numFmtId="0" fontId="4" fillId="0" borderId="20" xfId="0" applyFont="1" applyFill="1" applyBorder="1" applyAlignment="1">
      <alignment horizontal="distributed" vertical="center" wrapText="1"/>
    </xf>
    <xf numFmtId="0" fontId="4" fillId="0" borderId="21"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23" xfId="0" applyFont="1" applyFill="1" applyBorder="1" applyAlignment="1">
      <alignment horizontal="distributed" vertical="center" wrapText="1"/>
    </xf>
    <xf numFmtId="0" fontId="4" fillId="0" borderId="0"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4" xfId="0" applyFont="1" applyFill="1" applyBorder="1" applyAlignment="1">
      <alignment horizontal="left" wrapText="1"/>
    </xf>
    <xf numFmtId="0" fontId="4" fillId="0" borderId="0" xfId="0" applyFont="1" applyFill="1" applyBorder="1" applyAlignment="1">
      <alignment horizontal="left" wrapText="1"/>
    </xf>
    <xf numFmtId="0" fontId="4" fillId="0" borderId="25" xfId="0" applyFont="1" applyFill="1" applyBorder="1" applyAlignment="1">
      <alignment horizontal="left" wrapText="1"/>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shrinkToFit="1"/>
    </xf>
    <xf numFmtId="0" fontId="4" fillId="0" borderId="15" xfId="0" applyFont="1" applyFill="1" applyBorder="1" applyAlignment="1">
      <alignment horizontal="distributed" vertical="center" indent="1"/>
    </xf>
    <xf numFmtId="0" fontId="4" fillId="0" borderId="16"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5" fillId="0" borderId="19" xfId="0" applyFont="1" applyFill="1" applyBorder="1" applyAlignment="1">
      <alignment horizontal="left" vertical="center"/>
    </xf>
    <xf numFmtId="0" fontId="4" fillId="0" borderId="17" xfId="0" applyFont="1" applyFill="1" applyBorder="1" applyAlignment="1">
      <alignment horizontal="center" vertical="center" shrinkToFit="1"/>
    </xf>
    <xf numFmtId="0" fontId="4" fillId="0" borderId="22" xfId="0" applyFont="1" applyFill="1" applyBorder="1" applyAlignment="1">
      <alignment horizontal="left" vertical="center" shrinkToFit="1"/>
    </xf>
    <xf numFmtId="0" fontId="5" fillId="0" borderId="17" xfId="0" applyFont="1" applyFill="1" applyBorder="1" applyAlignment="1">
      <alignment horizontal="center" vertical="center"/>
    </xf>
    <xf numFmtId="0" fontId="4" fillId="0" borderId="19"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4" fillId="0" borderId="24"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25" xfId="0" applyFont="1" applyFill="1" applyBorder="1" applyAlignment="1">
      <alignment horizontal="center" vertical="center" textRotation="255"/>
    </xf>
    <xf numFmtId="0" fontId="4" fillId="0" borderId="21" xfId="0" applyFont="1" applyFill="1" applyBorder="1" applyAlignment="1">
      <alignment horizontal="center" vertical="center" textRotation="255"/>
    </xf>
    <xf numFmtId="0" fontId="4" fillId="0" borderId="22"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6" fillId="0" borderId="15" xfId="0" applyFont="1" applyFill="1" applyBorder="1" applyAlignment="1">
      <alignment horizontal="distributed" vertical="center" indent="1"/>
    </xf>
    <xf numFmtId="0" fontId="6" fillId="0" borderId="16" xfId="0" applyFont="1" applyFill="1" applyBorder="1" applyAlignment="1">
      <alignment horizontal="distributed" vertical="center" indent="1"/>
    </xf>
    <xf numFmtId="0" fontId="6" fillId="0" borderId="8" xfId="0" applyFont="1" applyFill="1" applyBorder="1" applyAlignment="1">
      <alignment horizontal="distributed" vertical="center" indent="1"/>
    </xf>
    <xf numFmtId="0" fontId="4" fillId="0" borderId="18" xfId="0" applyFont="1" applyFill="1" applyBorder="1" applyAlignment="1">
      <alignment horizontal="center" vertical="center"/>
    </xf>
    <xf numFmtId="0" fontId="4" fillId="0" borderId="14" xfId="0" applyFont="1" applyFill="1" applyBorder="1" applyAlignment="1">
      <alignment horizontal="center" vertical="center" textRotation="255"/>
    </xf>
    <xf numFmtId="0" fontId="4" fillId="0" borderId="15" xfId="0" applyFont="1" applyFill="1" applyBorder="1" applyAlignment="1">
      <alignment horizontal="center" vertical="center" textRotation="255"/>
    </xf>
    <xf numFmtId="0" fontId="4" fillId="0" borderId="26"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26"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24" xfId="0" applyFont="1" applyFill="1" applyBorder="1" applyAlignment="1">
      <alignment horizontal="center" vertical="top"/>
    </xf>
    <xf numFmtId="0" fontId="4" fillId="0" borderId="0" xfId="0" applyFont="1" applyFill="1" applyBorder="1" applyAlignment="1">
      <alignment horizontal="center" vertical="top"/>
    </xf>
    <xf numFmtId="0" fontId="4" fillId="0" borderId="25" xfId="0" applyFont="1" applyFill="1" applyBorder="1" applyAlignment="1">
      <alignment horizontal="center" vertical="top"/>
    </xf>
    <xf numFmtId="0" fontId="4" fillId="0" borderId="21" xfId="0" applyFont="1" applyFill="1" applyBorder="1" applyAlignment="1">
      <alignment horizontal="center" vertical="top"/>
    </xf>
    <xf numFmtId="0" fontId="4" fillId="0" borderId="22" xfId="0" applyFont="1" applyFill="1" applyBorder="1" applyAlignment="1">
      <alignment horizontal="center" vertical="top"/>
    </xf>
    <xf numFmtId="0" fontId="4" fillId="0" borderId="15" xfId="0" applyFont="1" applyFill="1" applyBorder="1" applyAlignment="1">
      <alignment horizontal="left" vertical="center" shrinkToFit="1"/>
    </xf>
    <xf numFmtId="0" fontId="5" fillId="0" borderId="16"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23" xfId="0" applyFont="1" applyFill="1" applyBorder="1" applyAlignment="1">
      <alignment horizontal="left" vertical="center"/>
    </xf>
    <xf numFmtId="0" fontId="4" fillId="0" borderId="1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19"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5" fillId="0" borderId="15" xfId="0" applyFont="1" applyFill="1" applyBorder="1" applyAlignment="1">
      <alignment horizontal="distributed" vertical="center" shrinkToFit="1"/>
    </xf>
    <xf numFmtId="0" fontId="4" fillId="0" borderId="16" xfId="0" applyFont="1" applyFill="1" applyBorder="1" applyAlignment="1">
      <alignment horizontal="distributed" vertical="center" shrinkToFit="1"/>
    </xf>
    <xf numFmtId="0" fontId="4" fillId="0" borderId="8" xfId="0" applyFont="1" applyFill="1" applyBorder="1" applyAlignment="1">
      <alignment horizontal="distributed" vertical="center" shrinkToFit="1"/>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8"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2" xfId="0" applyFont="1" applyFill="1" applyBorder="1" applyAlignment="1">
      <alignment horizontal="center" vertical="top" shrinkToFit="1"/>
    </xf>
    <xf numFmtId="0" fontId="19" fillId="0" borderId="17" xfId="0" applyFont="1" applyFill="1" applyBorder="1">
      <alignment vertical="center"/>
    </xf>
    <xf numFmtId="0" fontId="19" fillId="0" borderId="20" xfId="0" applyFont="1" applyFill="1" applyBorder="1">
      <alignment vertical="center"/>
    </xf>
    <xf numFmtId="0" fontId="4" fillId="0" borderId="22" xfId="0" applyFont="1" applyFill="1" applyBorder="1" applyAlignment="1">
      <alignment horizontal="left" vertical="top"/>
    </xf>
    <xf numFmtId="0" fontId="4" fillId="0" borderId="23" xfId="0" applyFont="1" applyFill="1" applyBorder="1" applyAlignment="1">
      <alignment horizontal="left" vertical="top"/>
    </xf>
    <xf numFmtId="0" fontId="4" fillId="0" borderId="0" xfId="0" applyFont="1" applyFill="1" applyBorder="1" applyAlignment="1">
      <alignment horizontal="left" vertical="top"/>
    </xf>
    <xf numFmtId="0" fontId="7" fillId="0" borderId="1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4" fillId="0" borderId="24" xfId="0" applyFont="1" applyFill="1" applyBorder="1" applyAlignment="1">
      <alignment horizontal="center"/>
    </xf>
    <xf numFmtId="0" fontId="4" fillId="0" borderId="0" xfId="0" applyFont="1" applyFill="1" applyBorder="1" applyAlignment="1">
      <alignment horizontal="center"/>
    </xf>
    <xf numFmtId="0" fontId="4" fillId="0" borderId="25" xfId="0" applyFont="1" applyFill="1" applyBorder="1" applyAlignment="1">
      <alignment horizont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15" xfId="0" applyFont="1" applyFill="1" applyBorder="1" applyAlignment="1">
      <alignment horizontal="center" vertical="center" shrinkToFit="1"/>
    </xf>
    <xf numFmtId="0" fontId="5" fillId="0" borderId="22"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19" xfId="0" applyFont="1" applyFill="1" applyBorder="1" applyAlignment="1">
      <alignment horizontal="distributed" vertical="top"/>
    </xf>
    <xf numFmtId="0" fontId="5" fillId="0" borderId="17" xfId="0" applyFont="1" applyFill="1" applyBorder="1" applyAlignment="1">
      <alignment horizontal="distributed" vertical="top"/>
    </xf>
    <xf numFmtId="0" fontId="5" fillId="0" borderId="20" xfId="0" applyFont="1" applyFill="1" applyBorder="1" applyAlignment="1">
      <alignment horizontal="distributed" vertical="top"/>
    </xf>
    <xf numFmtId="0" fontId="5" fillId="0" borderId="24" xfId="0" applyFont="1" applyFill="1" applyBorder="1" applyAlignment="1">
      <alignment horizontal="distributed" vertical="top"/>
    </xf>
    <xf numFmtId="0" fontId="5" fillId="0" borderId="0" xfId="0" applyFont="1" applyFill="1" applyBorder="1" applyAlignment="1">
      <alignment horizontal="distributed" vertical="top"/>
    </xf>
    <xf numFmtId="0" fontId="5" fillId="0" borderId="25" xfId="0" applyFont="1" applyFill="1" applyBorder="1" applyAlignment="1">
      <alignment horizontal="distributed" vertical="top"/>
    </xf>
    <xf numFmtId="0" fontId="5" fillId="0" borderId="21" xfId="0" applyFont="1" applyFill="1" applyBorder="1" applyAlignment="1">
      <alignment horizontal="distributed" vertical="top"/>
    </xf>
    <xf numFmtId="0" fontId="5" fillId="0" borderId="22" xfId="0" applyFont="1" applyFill="1" applyBorder="1" applyAlignment="1">
      <alignment horizontal="distributed" vertical="top"/>
    </xf>
    <xf numFmtId="0" fontId="5" fillId="0" borderId="23" xfId="0" applyFont="1" applyFill="1" applyBorder="1" applyAlignment="1">
      <alignment horizontal="distributed" vertical="top"/>
    </xf>
    <xf numFmtId="0" fontId="4" fillId="0" borderId="22" xfId="0" applyFont="1" applyFill="1" applyBorder="1" applyAlignment="1">
      <alignment vertical="center" shrinkToFit="1"/>
    </xf>
    <xf numFmtId="0" fontId="4" fillId="0" borderId="17" xfId="0" applyFont="1" applyFill="1" applyBorder="1" applyAlignment="1">
      <alignment vertical="center"/>
    </xf>
    <xf numFmtId="0" fontId="4" fillId="0" borderId="17" xfId="0" applyFont="1" applyFill="1" applyBorder="1" applyAlignment="1">
      <alignment vertical="center" shrinkToFit="1"/>
    </xf>
    <xf numFmtId="0" fontId="5" fillId="0" borderId="19" xfId="0" applyFont="1" applyFill="1" applyBorder="1" applyAlignment="1">
      <alignment horizontal="distributed" vertical="center"/>
    </xf>
    <xf numFmtId="0" fontId="5" fillId="0" borderId="0" xfId="0" applyFont="1" applyFill="1" applyBorder="1" applyAlignment="1">
      <alignment horizontal="left" vertical="center"/>
    </xf>
    <xf numFmtId="0" fontId="6" fillId="0" borderId="22" xfId="0" applyFont="1" applyFill="1" applyBorder="1" applyAlignment="1">
      <alignment horizontal="left"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0" xfId="0" applyFont="1" applyFill="1" applyBorder="1" applyAlignment="1">
      <alignment horizontal="center" shrinkToFit="1"/>
    </xf>
    <xf numFmtId="0" fontId="4" fillId="0" borderId="17" xfId="0" applyFont="1" applyFill="1" applyBorder="1" applyAlignment="1">
      <alignment horizontal="left"/>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178" fontId="5" fillId="0" borderId="0" xfId="0" applyNumberFormat="1" applyFont="1" applyFill="1" applyBorder="1" applyAlignment="1">
      <alignment horizontal="center" vertical="center" shrinkToFit="1"/>
    </xf>
    <xf numFmtId="0" fontId="6" fillId="0" borderId="2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cellXfs>
  <cellStyles count="1">
    <cellStyle name="標準" xfId="0" builtinId="0"/>
  </cellStyles>
  <dxfs count="5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39994506668294322"/>
        </patternFill>
      </fill>
    </dxf>
    <dxf>
      <fill>
        <patternFill>
          <bgColor theme="5" tint="0.59996337778862885"/>
        </patternFill>
      </fill>
    </dxf>
    <dxf>
      <fill>
        <patternFill>
          <bgColor theme="8" tint="0.79998168889431442"/>
        </patternFill>
      </fill>
    </dxf>
  </dxfs>
  <tableStyles count="0" defaultTableStyle="TableStyleMedium9" defaultPivotStyle="PivotStyleLight16"/>
  <colors>
    <mruColors>
      <color rgb="FFFFCCFF"/>
      <color rgb="FFFFCCCC"/>
      <color rgb="FFFFCC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8"/>
  <sheetViews>
    <sheetView tabSelected="1" view="pageBreakPreview" zoomScaleNormal="100" zoomScaleSheetLayoutView="100" workbookViewId="0">
      <pane xSplit="3" ySplit="1" topLeftCell="D2" activePane="bottomRight" state="frozen"/>
      <selection pane="topRight" activeCell="D1" sqref="D1"/>
      <selection pane="bottomLeft" activeCell="A2" sqref="A2"/>
      <selection pane="bottomRight" activeCell="J4" sqref="J4"/>
    </sheetView>
  </sheetViews>
  <sheetFormatPr defaultColWidth="9" defaultRowHeight="13.2"/>
  <cols>
    <col min="1" max="1" width="4.5" style="54" bestFit="1" customWidth="1"/>
    <col min="2" max="3" width="23.59765625" style="54" customWidth="1"/>
    <col min="4" max="4" width="23.59765625" style="25" customWidth="1"/>
    <col min="5" max="5" width="8.5" style="55" bestFit="1" customWidth="1"/>
    <col min="6" max="6" width="30.59765625" style="55" customWidth="1"/>
    <col min="7" max="16384" width="9" style="25"/>
  </cols>
  <sheetData>
    <row r="1" spans="1:6">
      <c r="A1" s="45" t="s">
        <v>4</v>
      </c>
      <c r="B1" s="24" t="s">
        <v>2</v>
      </c>
      <c r="C1" s="46" t="s">
        <v>3</v>
      </c>
      <c r="D1" s="47" t="s">
        <v>0</v>
      </c>
      <c r="E1" s="57" t="s">
        <v>408</v>
      </c>
      <c r="F1" s="48" t="s">
        <v>1</v>
      </c>
    </row>
    <row r="2" spans="1:6" ht="32.4">
      <c r="A2" s="77">
        <v>1</v>
      </c>
      <c r="B2" s="78" t="s">
        <v>234</v>
      </c>
      <c r="C2" s="79" t="s">
        <v>234</v>
      </c>
      <c r="D2" s="80"/>
      <c r="E2" s="81" t="s">
        <v>415</v>
      </c>
      <c r="F2" s="82" t="s">
        <v>412</v>
      </c>
    </row>
    <row r="3" spans="1:6">
      <c r="A3" s="49">
        <v>2</v>
      </c>
      <c r="B3" s="120" t="s">
        <v>235</v>
      </c>
      <c r="C3" s="73" t="s">
        <v>235</v>
      </c>
      <c r="D3" s="74"/>
      <c r="E3" s="75" t="s">
        <v>409</v>
      </c>
      <c r="F3" s="76" t="s">
        <v>524</v>
      </c>
    </row>
    <row r="4" spans="1:6" ht="64.8">
      <c r="A4" s="60">
        <v>3</v>
      </c>
      <c r="B4" s="84" t="s">
        <v>236</v>
      </c>
      <c r="C4" s="85" t="s">
        <v>236</v>
      </c>
      <c r="D4" s="86"/>
      <c r="E4" s="62" t="s">
        <v>415</v>
      </c>
      <c r="F4" s="87" t="s">
        <v>457</v>
      </c>
    </row>
    <row r="5" spans="1:6">
      <c r="A5" s="89">
        <v>4</v>
      </c>
      <c r="B5" s="170" t="s">
        <v>237</v>
      </c>
      <c r="C5" s="90" t="s">
        <v>7</v>
      </c>
      <c r="D5" s="91"/>
      <c r="E5" s="92" t="s">
        <v>409</v>
      </c>
      <c r="F5" s="93"/>
    </row>
    <row r="6" spans="1:6">
      <c r="A6" s="51">
        <v>5</v>
      </c>
      <c r="B6" s="167"/>
      <c r="C6" s="70" t="s">
        <v>8</v>
      </c>
      <c r="D6" s="64"/>
      <c r="E6" s="53" t="s">
        <v>409</v>
      </c>
      <c r="F6" s="44"/>
    </row>
    <row r="7" spans="1:6">
      <c r="A7" s="51">
        <v>6</v>
      </c>
      <c r="B7" s="167"/>
      <c r="C7" s="70" t="s">
        <v>238</v>
      </c>
      <c r="D7" s="64"/>
      <c r="E7" s="53" t="s">
        <v>409</v>
      </c>
      <c r="F7" s="175" t="s">
        <v>417</v>
      </c>
    </row>
    <row r="8" spans="1:6">
      <c r="A8" s="60">
        <v>7</v>
      </c>
      <c r="B8" s="168"/>
      <c r="C8" s="85" t="s">
        <v>460</v>
      </c>
      <c r="D8" s="86"/>
      <c r="E8" s="62" t="s">
        <v>409</v>
      </c>
      <c r="F8" s="176"/>
    </row>
    <row r="9" spans="1:6">
      <c r="A9" s="49">
        <v>8</v>
      </c>
      <c r="B9" s="88" t="s">
        <v>101</v>
      </c>
      <c r="C9" s="73" t="s">
        <v>101</v>
      </c>
      <c r="D9" s="63"/>
      <c r="E9" s="50" t="s">
        <v>415</v>
      </c>
      <c r="F9" s="76"/>
    </row>
    <row r="10" spans="1:6" ht="36">
      <c r="A10" s="60">
        <v>9</v>
      </c>
      <c r="B10" s="61" t="s">
        <v>239</v>
      </c>
      <c r="C10" s="85" t="s">
        <v>240</v>
      </c>
      <c r="D10" s="86"/>
      <c r="E10" s="62" t="s">
        <v>240</v>
      </c>
      <c r="F10" s="94" t="s">
        <v>418</v>
      </c>
    </row>
    <row r="11" spans="1:6" ht="13.5" customHeight="1">
      <c r="A11" s="89">
        <v>10</v>
      </c>
      <c r="B11" s="170" t="s">
        <v>523</v>
      </c>
      <c r="C11" s="90" t="s">
        <v>240</v>
      </c>
      <c r="D11" s="91"/>
      <c r="E11" s="92" t="s">
        <v>240</v>
      </c>
      <c r="F11" s="93"/>
    </row>
    <row r="12" spans="1:6" ht="24">
      <c r="A12" s="51">
        <v>11</v>
      </c>
      <c r="B12" s="167"/>
      <c r="C12" s="70" t="s">
        <v>171</v>
      </c>
      <c r="D12" s="64"/>
      <c r="E12" s="53" t="s">
        <v>240</v>
      </c>
      <c r="F12" s="44"/>
    </row>
    <row r="13" spans="1:6" ht="24">
      <c r="A13" s="51">
        <v>12</v>
      </c>
      <c r="B13" s="167"/>
      <c r="C13" s="70" t="s">
        <v>172</v>
      </c>
      <c r="D13" s="64"/>
      <c r="E13" s="53" t="s">
        <v>240</v>
      </c>
      <c r="F13" s="44"/>
    </row>
    <row r="14" spans="1:6">
      <c r="A14" s="51">
        <v>13</v>
      </c>
      <c r="B14" s="167"/>
      <c r="C14" s="70" t="s">
        <v>173</v>
      </c>
      <c r="D14" s="64"/>
      <c r="E14" s="53" t="s">
        <v>240</v>
      </c>
      <c r="F14" s="44"/>
    </row>
    <row r="15" spans="1:6">
      <c r="A15" s="60">
        <v>14</v>
      </c>
      <c r="B15" s="168"/>
      <c r="C15" s="85" t="s">
        <v>241</v>
      </c>
      <c r="D15" s="64"/>
      <c r="E15" s="62" t="s">
        <v>409</v>
      </c>
      <c r="F15" s="94" t="s">
        <v>419</v>
      </c>
    </row>
    <row r="16" spans="1:6" ht="13.5" customHeight="1">
      <c r="A16" s="89">
        <v>15</v>
      </c>
      <c r="B16" s="170" t="s">
        <v>242</v>
      </c>
      <c r="C16" s="90" t="s">
        <v>243</v>
      </c>
      <c r="D16" s="91"/>
      <c r="E16" s="92" t="s">
        <v>415</v>
      </c>
      <c r="F16" s="93"/>
    </row>
    <row r="17" spans="1:6">
      <c r="A17" s="51">
        <v>16</v>
      </c>
      <c r="B17" s="167"/>
      <c r="C17" s="70" t="s">
        <v>241</v>
      </c>
      <c r="D17" s="64"/>
      <c r="E17" s="53" t="s">
        <v>409</v>
      </c>
      <c r="F17" s="44" t="s">
        <v>420</v>
      </c>
    </row>
    <row r="18" spans="1:6">
      <c r="A18" s="51">
        <v>17</v>
      </c>
      <c r="B18" s="167"/>
      <c r="C18" s="70" t="s">
        <v>244</v>
      </c>
      <c r="D18" s="64"/>
      <c r="E18" s="53" t="s">
        <v>409</v>
      </c>
      <c r="F18" s="198" t="s">
        <v>421</v>
      </c>
    </row>
    <row r="19" spans="1:6">
      <c r="A19" s="51">
        <v>18</v>
      </c>
      <c r="B19" s="167"/>
      <c r="C19" s="70" t="s">
        <v>460</v>
      </c>
      <c r="D19" s="64"/>
      <c r="E19" s="53" t="s">
        <v>409</v>
      </c>
      <c r="F19" s="199"/>
    </row>
    <row r="20" spans="1:6">
      <c r="A20" s="51">
        <v>19</v>
      </c>
      <c r="B20" s="167"/>
      <c r="C20" s="70" t="s">
        <v>245</v>
      </c>
      <c r="D20" s="64"/>
      <c r="E20" s="53" t="s">
        <v>409</v>
      </c>
      <c r="F20" s="44"/>
    </row>
    <row r="21" spans="1:6">
      <c r="A21" s="51">
        <v>20</v>
      </c>
      <c r="B21" s="167"/>
      <c r="C21" s="70" t="s">
        <v>246</v>
      </c>
      <c r="D21" s="64"/>
      <c r="E21" s="53" t="s">
        <v>409</v>
      </c>
      <c r="F21" s="44"/>
    </row>
    <row r="22" spans="1:6">
      <c r="A22" s="60">
        <v>21</v>
      </c>
      <c r="B22" s="168"/>
      <c r="C22" s="85" t="s">
        <v>247</v>
      </c>
      <c r="D22" s="86"/>
      <c r="E22" s="62" t="s">
        <v>240</v>
      </c>
      <c r="F22" s="94"/>
    </row>
    <row r="23" spans="1:6" ht="13.5" customHeight="1">
      <c r="A23" s="49">
        <v>22</v>
      </c>
      <c r="B23" s="167" t="s">
        <v>248</v>
      </c>
      <c r="C23" s="73" t="s">
        <v>374</v>
      </c>
      <c r="D23" s="63"/>
      <c r="E23" s="50" t="s">
        <v>240</v>
      </c>
      <c r="F23" s="83"/>
    </row>
    <row r="24" spans="1:6" ht="24">
      <c r="A24" s="51">
        <v>23</v>
      </c>
      <c r="B24" s="171"/>
      <c r="C24" s="70" t="s">
        <v>249</v>
      </c>
      <c r="D24" s="64"/>
      <c r="E24" s="53" t="s">
        <v>409</v>
      </c>
      <c r="F24" s="52" t="s">
        <v>422</v>
      </c>
    </row>
    <row r="25" spans="1:6" ht="13.5" customHeight="1">
      <c r="A25" s="51">
        <v>24</v>
      </c>
      <c r="B25" s="166" t="s">
        <v>250</v>
      </c>
      <c r="C25" s="70" t="s">
        <v>9</v>
      </c>
      <c r="D25" s="64"/>
      <c r="E25" s="53" t="s">
        <v>240</v>
      </c>
      <c r="F25" s="200" t="s">
        <v>423</v>
      </c>
    </row>
    <row r="26" spans="1:6">
      <c r="A26" s="51">
        <v>25</v>
      </c>
      <c r="B26" s="167"/>
      <c r="C26" s="70" t="s">
        <v>176</v>
      </c>
      <c r="D26" s="64"/>
      <c r="E26" s="53" t="s">
        <v>240</v>
      </c>
      <c r="F26" s="173"/>
    </row>
    <row r="27" spans="1:6">
      <c r="A27" s="51">
        <v>26</v>
      </c>
      <c r="B27" s="167"/>
      <c r="C27" s="70" t="s">
        <v>79</v>
      </c>
      <c r="D27" s="64"/>
      <c r="E27" s="53" t="s">
        <v>240</v>
      </c>
      <c r="F27" s="173"/>
    </row>
    <row r="28" spans="1:6">
      <c r="A28" s="51">
        <v>27</v>
      </c>
      <c r="B28" s="167"/>
      <c r="C28" s="70" t="s">
        <v>80</v>
      </c>
      <c r="D28" s="64"/>
      <c r="E28" s="53" t="s">
        <v>240</v>
      </c>
      <c r="F28" s="173"/>
    </row>
    <row r="29" spans="1:6">
      <c r="A29" s="51">
        <v>28</v>
      </c>
      <c r="B29" s="167"/>
      <c r="C29" s="70" t="s">
        <v>115</v>
      </c>
      <c r="D29" s="64"/>
      <c r="E29" s="53" t="s">
        <v>240</v>
      </c>
      <c r="F29" s="173"/>
    </row>
    <row r="30" spans="1:6">
      <c r="A30" s="51">
        <v>29</v>
      </c>
      <c r="B30" s="167"/>
      <c r="C30" s="70" t="s">
        <v>177</v>
      </c>
      <c r="D30" s="64"/>
      <c r="E30" s="53" t="s">
        <v>240</v>
      </c>
      <c r="F30" s="173"/>
    </row>
    <row r="31" spans="1:6">
      <c r="A31" s="51">
        <v>30</v>
      </c>
      <c r="B31" s="167"/>
      <c r="C31" s="70" t="s">
        <v>178</v>
      </c>
      <c r="D31" s="64"/>
      <c r="E31" s="53" t="s">
        <v>240</v>
      </c>
      <c r="F31" s="173"/>
    </row>
    <row r="32" spans="1:6">
      <c r="A32" s="51">
        <v>31</v>
      </c>
      <c r="B32" s="167"/>
      <c r="C32" s="70" t="s">
        <v>454</v>
      </c>
      <c r="D32" s="64"/>
      <c r="E32" s="53" t="s">
        <v>409</v>
      </c>
      <c r="F32" s="174"/>
    </row>
    <row r="33" spans="1:6" ht="24">
      <c r="A33" s="51">
        <v>32</v>
      </c>
      <c r="B33" s="171"/>
      <c r="C33" s="70" t="s">
        <v>251</v>
      </c>
      <c r="D33" s="64"/>
      <c r="E33" s="53" t="s">
        <v>409</v>
      </c>
      <c r="F33" s="58" t="s">
        <v>424</v>
      </c>
    </row>
    <row r="34" spans="1:6" ht="24">
      <c r="A34" s="51">
        <v>33</v>
      </c>
      <c r="B34" s="166" t="s">
        <v>252</v>
      </c>
      <c r="C34" s="70" t="s">
        <v>231</v>
      </c>
      <c r="D34" s="64"/>
      <c r="E34" s="53" t="s">
        <v>240</v>
      </c>
      <c r="F34" s="44"/>
    </row>
    <row r="35" spans="1:6" ht="24">
      <c r="A35" s="51">
        <v>34</v>
      </c>
      <c r="B35" s="167"/>
      <c r="C35" s="70" t="s">
        <v>116</v>
      </c>
      <c r="D35" s="64"/>
      <c r="E35" s="53" t="s">
        <v>240</v>
      </c>
      <c r="F35" s="44"/>
    </row>
    <row r="36" spans="1:6">
      <c r="A36" s="51">
        <v>35</v>
      </c>
      <c r="B36" s="167"/>
      <c r="C36" s="70" t="s">
        <v>117</v>
      </c>
      <c r="D36" s="64"/>
      <c r="E36" s="53" t="s">
        <v>240</v>
      </c>
      <c r="F36" s="44"/>
    </row>
    <row r="37" spans="1:6">
      <c r="A37" s="51">
        <v>36</v>
      </c>
      <c r="B37" s="167"/>
      <c r="C37" s="70" t="s">
        <v>118</v>
      </c>
      <c r="D37" s="64"/>
      <c r="E37" s="53" t="s">
        <v>240</v>
      </c>
      <c r="F37" s="44"/>
    </row>
    <row r="38" spans="1:6">
      <c r="A38" s="60">
        <v>37</v>
      </c>
      <c r="B38" s="168"/>
      <c r="C38" s="85" t="s">
        <v>241</v>
      </c>
      <c r="D38" s="86"/>
      <c r="E38" s="62" t="s">
        <v>409</v>
      </c>
      <c r="F38" s="95" t="s">
        <v>420</v>
      </c>
    </row>
    <row r="39" spans="1:6">
      <c r="A39" s="49">
        <v>38</v>
      </c>
      <c r="B39" s="117" t="s">
        <v>253</v>
      </c>
      <c r="C39" s="73" t="s">
        <v>254</v>
      </c>
      <c r="D39" s="63"/>
      <c r="E39" s="50" t="s">
        <v>415</v>
      </c>
      <c r="F39" s="58" t="s">
        <v>425</v>
      </c>
    </row>
    <row r="40" spans="1:6">
      <c r="A40" s="51">
        <v>39</v>
      </c>
      <c r="B40" s="166" t="s">
        <v>255</v>
      </c>
      <c r="C40" s="70" t="s">
        <v>256</v>
      </c>
      <c r="D40" s="64"/>
      <c r="E40" s="53" t="s">
        <v>409</v>
      </c>
      <c r="F40" s="44"/>
    </row>
    <row r="41" spans="1:6">
      <c r="A41" s="51">
        <v>40</v>
      </c>
      <c r="B41" s="167"/>
      <c r="C41" s="70" t="s">
        <v>257</v>
      </c>
      <c r="D41" s="64"/>
      <c r="E41" s="53" t="s">
        <v>409</v>
      </c>
      <c r="F41" s="44"/>
    </row>
    <row r="42" spans="1:6">
      <c r="A42" s="51">
        <v>41</v>
      </c>
      <c r="B42" s="167"/>
      <c r="C42" s="70" t="s">
        <v>461</v>
      </c>
      <c r="D42" s="64"/>
      <c r="E42" s="53" t="s">
        <v>409</v>
      </c>
      <c r="F42" s="44"/>
    </row>
    <row r="43" spans="1:6">
      <c r="A43" s="51">
        <v>42</v>
      </c>
      <c r="B43" s="167"/>
      <c r="C43" s="70" t="s">
        <v>258</v>
      </c>
      <c r="D43" s="64"/>
      <c r="E43" s="53" t="s">
        <v>409</v>
      </c>
      <c r="F43" s="44"/>
    </row>
    <row r="44" spans="1:6">
      <c r="A44" s="51">
        <v>43</v>
      </c>
      <c r="B44" s="167"/>
      <c r="C44" s="70" t="s">
        <v>462</v>
      </c>
      <c r="D44" s="64"/>
      <c r="E44" s="53" t="s">
        <v>409</v>
      </c>
      <c r="F44" s="44"/>
    </row>
    <row r="45" spans="1:6">
      <c r="A45" s="51">
        <v>44</v>
      </c>
      <c r="B45" s="167"/>
      <c r="C45" s="70" t="s">
        <v>259</v>
      </c>
      <c r="D45" s="64"/>
      <c r="E45" s="53" t="s">
        <v>409</v>
      </c>
      <c r="F45" s="44"/>
    </row>
    <row r="46" spans="1:6">
      <c r="A46" s="51">
        <v>45</v>
      </c>
      <c r="B46" s="167"/>
      <c r="C46" s="70" t="s">
        <v>463</v>
      </c>
      <c r="D46" s="64"/>
      <c r="E46" s="53" t="s">
        <v>409</v>
      </c>
      <c r="F46" s="44"/>
    </row>
    <row r="47" spans="1:6">
      <c r="A47" s="51">
        <v>46</v>
      </c>
      <c r="B47" s="167"/>
      <c r="C47" s="70" t="s">
        <v>245</v>
      </c>
      <c r="D47" s="64"/>
      <c r="E47" s="53" t="s">
        <v>409</v>
      </c>
      <c r="F47" s="44"/>
    </row>
    <row r="48" spans="1:6">
      <c r="A48" s="51">
        <v>47</v>
      </c>
      <c r="B48" s="171"/>
      <c r="C48" s="70" t="s">
        <v>76</v>
      </c>
      <c r="D48" s="64"/>
      <c r="E48" s="53" t="s">
        <v>409</v>
      </c>
      <c r="F48" s="44"/>
    </row>
    <row r="49" spans="1:6">
      <c r="A49" s="51">
        <v>48</v>
      </c>
      <c r="B49" s="166" t="s">
        <v>260</v>
      </c>
      <c r="C49" s="70" t="s">
        <v>69</v>
      </c>
      <c r="D49" s="64"/>
      <c r="E49" s="53" t="s">
        <v>240</v>
      </c>
      <c r="F49" s="44"/>
    </row>
    <row r="50" spans="1:6">
      <c r="A50" s="51">
        <v>49</v>
      </c>
      <c r="B50" s="167"/>
      <c r="C50" s="70" t="s">
        <v>70</v>
      </c>
      <c r="D50" s="64"/>
      <c r="E50" s="53" t="s">
        <v>240</v>
      </c>
      <c r="F50" s="44"/>
    </row>
    <row r="51" spans="1:6">
      <c r="A51" s="51">
        <v>50</v>
      </c>
      <c r="B51" s="167"/>
      <c r="C51" s="70" t="s">
        <v>71</v>
      </c>
      <c r="D51" s="64"/>
      <c r="E51" s="53" t="s">
        <v>240</v>
      </c>
      <c r="F51" s="44"/>
    </row>
    <row r="52" spans="1:6">
      <c r="A52" s="51">
        <v>51</v>
      </c>
      <c r="B52" s="167"/>
      <c r="C52" s="70" t="s">
        <v>72</v>
      </c>
      <c r="D52" s="64"/>
      <c r="E52" s="53" t="s">
        <v>240</v>
      </c>
      <c r="F52" s="44"/>
    </row>
    <row r="53" spans="1:6">
      <c r="A53" s="51">
        <v>52</v>
      </c>
      <c r="B53" s="167"/>
      <c r="C53" s="70" t="s">
        <v>73</v>
      </c>
      <c r="D53" s="64"/>
      <c r="E53" s="53" t="s">
        <v>240</v>
      </c>
      <c r="F53" s="44"/>
    </row>
    <row r="54" spans="1:6">
      <c r="A54" s="51">
        <v>53</v>
      </c>
      <c r="B54" s="167"/>
      <c r="C54" s="70" t="s">
        <v>74</v>
      </c>
      <c r="D54" s="64"/>
      <c r="E54" s="53" t="s">
        <v>240</v>
      </c>
      <c r="F54" s="44"/>
    </row>
    <row r="55" spans="1:6">
      <c r="A55" s="51">
        <v>54</v>
      </c>
      <c r="B55" s="167"/>
      <c r="C55" s="70" t="s">
        <v>77</v>
      </c>
      <c r="D55" s="64"/>
      <c r="E55" s="53" t="s">
        <v>240</v>
      </c>
      <c r="F55" s="44"/>
    </row>
    <row r="56" spans="1:6">
      <c r="A56" s="51">
        <v>55</v>
      </c>
      <c r="B56" s="167"/>
      <c r="C56" s="70" t="s">
        <v>78</v>
      </c>
      <c r="D56" s="64"/>
      <c r="E56" s="53" t="s">
        <v>240</v>
      </c>
      <c r="F56" s="44"/>
    </row>
    <row r="57" spans="1:6">
      <c r="A57" s="60">
        <v>56</v>
      </c>
      <c r="B57" s="168"/>
      <c r="C57" s="85" t="s">
        <v>241</v>
      </c>
      <c r="D57" s="64"/>
      <c r="E57" s="62" t="s">
        <v>409</v>
      </c>
      <c r="F57" s="94" t="s">
        <v>420</v>
      </c>
    </row>
    <row r="58" spans="1:6" ht="36">
      <c r="A58" s="89">
        <v>57</v>
      </c>
      <c r="B58" s="170" t="s">
        <v>261</v>
      </c>
      <c r="C58" s="90" t="s">
        <v>262</v>
      </c>
      <c r="D58" s="91"/>
      <c r="E58" s="92" t="s">
        <v>409</v>
      </c>
      <c r="F58" s="96" t="s">
        <v>426</v>
      </c>
    </row>
    <row r="59" spans="1:6" ht="24">
      <c r="A59" s="51">
        <v>58</v>
      </c>
      <c r="B59" s="167"/>
      <c r="C59" s="70" t="s">
        <v>263</v>
      </c>
      <c r="D59" s="64"/>
      <c r="E59" s="53" t="s">
        <v>415</v>
      </c>
      <c r="F59" s="59" t="s">
        <v>427</v>
      </c>
    </row>
    <row r="60" spans="1:6" ht="18" customHeight="1">
      <c r="A60" s="51">
        <v>59</v>
      </c>
      <c r="B60" s="167"/>
      <c r="C60" s="70" t="s">
        <v>371</v>
      </c>
      <c r="D60" s="64"/>
      <c r="E60" s="53" t="s">
        <v>409</v>
      </c>
      <c r="F60" s="211" t="s">
        <v>428</v>
      </c>
    </row>
    <row r="61" spans="1:6" ht="18" customHeight="1">
      <c r="A61" s="51">
        <v>60</v>
      </c>
      <c r="B61" s="167"/>
      <c r="C61" s="70" t="s">
        <v>464</v>
      </c>
      <c r="D61" s="64"/>
      <c r="E61" s="53" t="s">
        <v>409</v>
      </c>
      <c r="F61" s="212"/>
    </row>
    <row r="62" spans="1:6">
      <c r="A62" s="60">
        <v>61</v>
      </c>
      <c r="B62" s="168"/>
      <c r="C62" s="85" t="s">
        <v>264</v>
      </c>
      <c r="D62" s="86"/>
      <c r="E62" s="62" t="s">
        <v>415</v>
      </c>
      <c r="F62" s="94"/>
    </row>
    <row r="63" spans="1:6" ht="13.5" customHeight="1">
      <c r="A63" s="89">
        <v>62</v>
      </c>
      <c r="B63" s="170" t="s">
        <v>265</v>
      </c>
      <c r="C63" s="163" t="s">
        <v>266</v>
      </c>
      <c r="D63" s="91"/>
      <c r="E63" s="92" t="s">
        <v>409</v>
      </c>
      <c r="F63" s="190" t="s">
        <v>429</v>
      </c>
    </row>
    <row r="64" spans="1:6" ht="24">
      <c r="A64" s="51">
        <v>63</v>
      </c>
      <c r="B64" s="167"/>
      <c r="C64" s="71" t="s">
        <v>465</v>
      </c>
      <c r="D64" s="64"/>
      <c r="E64" s="53" t="s">
        <v>409</v>
      </c>
      <c r="F64" s="191"/>
    </row>
    <row r="65" spans="1:6">
      <c r="A65" s="51">
        <v>64</v>
      </c>
      <c r="B65" s="167"/>
      <c r="C65" s="71" t="s">
        <v>466</v>
      </c>
      <c r="D65" s="64"/>
      <c r="E65" s="53" t="s">
        <v>409</v>
      </c>
      <c r="F65" s="191"/>
    </row>
    <row r="66" spans="1:6" ht="24">
      <c r="A66" s="51">
        <v>65</v>
      </c>
      <c r="B66" s="167"/>
      <c r="C66" s="71" t="s">
        <v>467</v>
      </c>
      <c r="D66" s="64"/>
      <c r="E66" s="53" t="s">
        <v>409</v>
      </c>
      <c r="F66" s="191"/>
    </row>
    <row r="67" spans="1:6">
      <c r="A67" s="51">
        <v>66</v>
      </c>
      <c r="B67" s="167"/>
      <c r="C67" s="71" t="s">
        <v>267</v>
      </c>
      <c r="D67" s="64"/>
      <c r="E67" s="53" t="s">
        <v>409</v>
      </c>
      <c r="F67" s="191"/>
    </row>
    <row r="68" spans="1:6">
      <c r="A68" s="51">
        <v>67</v>
      </c>
      <c r="B68" s="167"/>
      <c r="C68" s="71" t="s">
        <v>468</v>
      </c>
      <c r="D68" s="64"/>
      <c r="E68" s="53" t="s">
        <v>409</v>
      </c>
      <c r="F68" s="191"/>
    </row>
    <row r="69" spans="1:6">
      <c r="A69" s="51">
        <v>68</v>
      </c>
      <c r="B69" s="167"/>
      <c r="C69" s="71" t="s">
        <v>469</v>
      </c>
      <c r="D69" s="64"/>
      <c r="E69" s="53" t="s">
        <v>409</v>
      </c>
      <c r="F69" s="191"/>
    </row>
    <row r="70" spans="1:6">
      <c r="A70" s="51">
        <v>69</v>
      </c>
      <c r="B70" s="167"/>
      <c r="C70" s="71" t="s">
        <v>470</v>
      </c>
      <c r="D70" s="64"/>
      <c r="E70" s="53" t="s">
        <v>409</v>
      </c>
      <c r="F70" s="191"/>
    </row>
    <row r="71" spans="1:6">
      <c r="A71" s="51">
        <v>70</v>
      </c>
      <c r="B71" s="167"/>
      <c r="C71" s="71" t="s">
        <v>471</v>
      </c>
      <c r="D71" s="64"/>
      <c r="E71" s="53" t="s">
        <v>409</v>
      </c>
      <c r="F71" s="191"/>
    </row>
    <row r="72" spans="1:6">
      <c r="A72" s="51">
        <v>71</v>
      </c>
      <c r="B72" s="167"/>
      <c r="C72" s="71" t="s">
        <v>468</v>
      </c>
      <c r="D72" s="64"/>
      <c r="E72" s="53" t="s">
        <v>409</v>
      </c>
      <c r="F72" s="191"/>
    </row>
    <row r="73" spans="1:6">
      <c r="A73" s="51">
        <v>72</v>
      </c>
      <c r="B73" s="167"/>
      <c r="C73" s="71" t="s">
        <v>469</v>
      </c>
      <c r="D73" s="64"/>
      <c r="E73" s="53" t="s">
        <v>409</v>
      </c>
      <c r="F73" s="191"/>
    </row>
    <row r="74" spans="1:6">
      <c r="A74" s="51">
        <v>73</v>
      </c>
      <c r="B74" s="167"/>
      <c r="C74" s="71" t="s">
        <v>470</v>
      </c>
      <c r="D74" s="64"/>
      <c r="E74" s="53" t="s">
        <v>409</v>
      </c>
      <c r="F74" s="191"/>
    </row>
    <row r="75" spans="1:6">
      <c r="A75" s="51">
        <v>74</v>
      </c>
      <c r="B75" s="167"/>
      <c r="C75" s="71" t="s">
        <v>268</v>
      </c>
      <c r="D75" s="64"/>
      <c r="E75" s="53" t="s">
        <v>409</v>
      </c>
      <c r="F75" s="191"/>
    </row>
    <row r="76" spans="1:6">
      <c r="A76" s="51">
        <v>75</v>
      </c>
      <c r="B76" s="167"/>
      <c r="C76" s="71" t="s">
        <v>468</v>
      </c>
      <c r="D76" s="64"/>
      <c r="E76" s="53" t="s">
        <v>409</v>
      </c>
      <c r="F76" s="191"/>
    </row>
    <row r="77" spans="1:6">
      <c r="A77" s="51">
        <v>76</v>
      </c>
      <c r="B77" s="167"/>
      <c r="C77" s="71" t="s">
        <v>469</v>
      </c>
      <c r="D77" s="64"/>
      <c r="E77" s="53" t="s">
        <v>409</v>
      </c>
      <c r="F77" s="191"/>
    </row>
    <row r="78" spans="1:6">
      <c r="A78" s="51">
        <v>77</v>
      </c>
      <c r="B78" s="167"/>
      <c r="C78" s="71" t="s">
        <v>470</v>
      </c>
      <c r="D78" s="64"/>
      <c r="E78" s="53" t="s">
        <v>409</v>
      </c>
      <c r="F78" s="191"/>
    </row>
    <row r="79" spans="1:6">
      <c r="A79" s="51">
        <v>78</v>
      </c>
      <c r="B79" s="167"/>
      <c r="C79" s="71" t="s">
        <v>269</v>
      </c>
      <c r="D79" s="64"/>
      <c r="E79" s="53" t="s">
        <v>409</v>
      </c>
      <c r="F79" s="191"/>
    </row>
    <row r="80" spans="1:6">
      <c r="A80" s="51">
        <v>79</v>
      </c>
      <c r="B80" s="167"/>
      <c r="C80" s="71" t="s">
        <v>472</v>
      </c>
      <c r="D80" s="64"/>
      <c r="E80" s="53" t="s">
        <v>409</v>
      </c>
      <c r="F80" s="191"/>
    </row>
    <row r="81" spans="1:6">
      <c r="A81" s="51">
        <v>80</v>
      </c>
      <c r="B81" s="167"/>
      <c r="C81" s="71" t="s">
        <v>473</v>
      </c>
      <c r="D81" s="64"/>
      <c r="E81" s="53" t="s">
        <v>409</v>
      </c>
      <c r="F81" s="191"/>
    </row>
    <row r="82" spans="1:6">
      <c r="A82" s="51">
        <v>81</v>
      </c>
      <c r="B82" s="167"/>
      <c r="C82" s="71" t="s">
        <v>474</v>
      </c>
      <c r="D82" s="64"/>
      <c r="E82" s="53" t="s">
        <v>409</v>
      </c>
      <c r="F82" s="191"/>
    </row>
    <row r="83" spans="1:6">
      <c r="A83" s="51">
        <v>82</v>
      </c>
      <c r="B83" s="167"/>
      <c r="C83" s="71" t="s">
        <v>475</v>
      </c>
      <c r="D83" s="64"/>
      <c r="E83" s="53" t="s">
        <v>409</v>
      </c>
      <c r="F83" s="191"/>
    </row>
    <row r="84" spans="1:6">
      <c r="A84" s="51">
        <v>83</v>
      </c>
      <c r="B84" s="167"/>
      <c r="C84" s="71" t="s">
        <v>468</v>
      </c>
      <c r="D84" s="64"/>
      <c r="E84" s="53" t="s">
        <v>409</v>
      </c>
      <c r="F84" s="191"/>
    </row>
    <row r="85" spans="1:6">
      <c r="A85" s="51">
        <v>84</v>
      </c>
      <c r="B85" s="167"/>
      <c r="C85" s="71" t="s">
        <v>469</v>
      </c>
      <c r="D85" s="64"/>
      <c r="E85" s="53" t="s">
        <v>409</v>
      </c>
      <c r="F85" s="191"/>
    </row>
    <row r="86" spans="1:6">
      <c r="A86" s="51">
        <v>85</v>
      </c>
      <c r="B86" s="167"/>
      <c r="C86" s="99" t="s">
        <v>470</v>
      </c>
      <c r="D86" s="86"/>
      <c r="E86" s="62" t="s">
        <v>409</v>
      </c>
      <c r="F86" s="192"/>
    </row>
    <row r="87" spans="1:6">
      <c r="A87" s="51">
        <v>86</v>
      </c>
      <c r="B87" s="167"/>
      <c r="C87" s="164" t="s">
        <v>270</v>
      </c>
      <c r="D87" s="98">
        <f>SUM(D63,D67,D71,D75,D79,D83)</f>
        <v>0</v>
      </c>
      <c r="E87" s="180" t="s">
        <v>430</v>
      </c>
      <c r="F87" s="181"/>
    </row>
    <row r="88" spans="1:6">
      <c r="A88" s="51">
        <v>87</v>
      </c>
      <c r="B88" s="167"/>
      <c r="C88" s="71" t="s">
        <v>476</v>
      </c>
      <c r="D88" s="68">
        <f t="shared" ref="D88:D90" si="0">SUM(D64,D68,D72,D76,D80,D84)</f>
        <v>0</v>
      </c>
      <c r="E88" s="180"/>
      <c r="F88" s="181"/>
    </row>
    <row r="89" spans="1:6">
      <c r="A89" s="51">
        <v>88</v>
      </c>
      <c r="B89" s="167"/>
      <c r="C89" s="71" t="s">
        <v>477</v>
      </c>
      <c r="D89" s="68">
        <f t="shared" si="0"/>
        <v>0</v>
      </c>
      <c r="E89" s="180"/>
      <c r="F89" s="181"/>
    </row>
    <row r="90" spans="1:6">
      <c r="A90" s="60">
        <v>89</v>
      </c>
      <c r="B90" s="168"/>
      <c r="C90" s="99" t="s">
        <v>478</v>
      </c>
      <c r="D90" s="97">
        <f t="shared" si="0"/>
        <v>0</v>
      </c>
      <c r="E90" s="203"/>
      <c r="F90" s="204"/>
    </row>
    <row r="91" spans="1:6">
      <c r="A91" s="89">
        <v>90</v>
      </c>
      <c r="B91" s="170" t="s">
        <v>271</v>
      </c>
      <c r="C91" s="100" t="s">
        <v>107</v>
      </c>
      <c r="D91" s="91"/>
      <c r="E91" s="92" t="s">
        <v>409</v>
      </c>
      <c r="F91" s="209" t="s">
        <v>431</v>
      </c>
    </row>
    <row r="92" spans="1:6">
      <c r="A92" s="51">
        <v>91</v>
      </c>
      <c r="B92" s="167"/>
      <c r="C92" s="70" t="s">
        <v>108</v>
      </c>
      <c r="D92" s="64"/>
      <c r="E92" s="53" t="s">
        <v>409</v>
      </c>
      <c r="F92" s="178"/>
    </row>
    <row r="93" spans="1:6">
      <c r="A93" s="51">
        <v>92</v>
      </c>
      <c r="B93" s="167"/>
      <c r="C93" s="70" t="s">
        <v>109</v>
      </c>
      <c r="D93" s="64"/>
      <c r="E93" s="53" t="s">
        <v>409</v>
      </c>
      <c r="F93" s="210"/>
    </row>
    <row r="94" spans="1:6" ht="24">
      <c r="A94" s="51">
        <v>93</v>
      </c>
      <c r="B94" s="167"/>
      <c r="C94" s="70" t="s">
        <v>553</v>
      </c>
      <c r="D94" s="64"/>
      <c r="E94" s="53" t="s">
        <v>409</v>
      </c>
      <c r="F94" s="44" t="s">
        <v>413</v>
      </c>
    </row>
    <row r="95" spans="1:6">
      <c r="A95" s="51">
        <v>94</v>
      </c>
      <c r="B95" s="167"/>
      <c r="C95" s="85" t="s">
        <v>370</v>
      </c>
      <c r="D95" s="86"/>
      <c r="E95" s="62" t="s">
        <v>409</v>
      </c>
      <c r="F95" s="94"/>
    </row>
    <row r="96" spans="1:6">
      <c r="A96" s="51">
        <v>95</v>
      </c>
      <c r="B96" s="167"/>
      <c r="C96" s="73" t="s">
        <v>272</v>
      </c>
      <c r="D96" s="98">
        <f>SUM(D91:D93,D95)</f>
        <v>0</v>
      </c>
      <c r="E96" s="182" t="s">
        <v>430</v>
      </c>
      <c r="F96" s="183"/>
    </row>
    <row r="97" spans="1:6">
      <c r="A97" s="60">
        <v>96</v>
      </c>
      <c r="B97" s="168"/>
      <c r="C97" s="85" t="s">
        <v>479</v>
      </c>
      <c r="D97" s="86"/>
      <c r="E97" s="62" t="s">
        <v>409</v>
      </c>
      <c r="F97" s="94"/>
    </row>
    <row r="98" spans="1:6">
      <c r="A98" s="89">
        <v>97</v>
      </c>
      <c r="B98" s="170" t="s">
        <v>273</v>
      </c>
      <c r="C98" s="90" t="s">
        <v>274</v>
      </c>
      <c r="D98" s="91"/>
      <c r="E98" s="92" t="s">
        <v>240</v>
      </c>
      <c r="F98" s="93"/>
    </row>
    <row r="99" spans="1:6">
      <c r="A99" s="116">
        <v>98</v>
      </c>
      <c r="B99" s="168"/>
      <c r="C99" s="85" t="s">
        <v>275</v>
      </c>
      <c r="D99" s="101"/>
      <c r="E99" s="62" t="s">
        <v>409</v>
      </c>
      <c r="F99" s="95" t="s">
        <v>525</v>
      </c>
    </row>
    <row r="100" spans="1:6" ht="24">
      <c r="A100" s="51">
        <v>99</v>
      </c>
      <c r="B100" s="170" t="s">
        <v>276</v>
      </c>
      <c r="C100" s="90" t="s">
        <v>480</v>
      </c>
      <c r="D100" s="91"/>
      <c r="E100" s="92" t="s">
        <v>409</v>
      </c>
      <c r="F100" s="172" t="s">
        <v>432</v>
      </c>
    </row>
    <row r="101" spans="1:6">
      <c r="A101" s="51">
        <v>100</v>
      </c>
      <c r="B101" s="167"/>
      <c r="C101" s="70" t="s">
        <v>481</v>
      </c>
      <c r="D101" s="64"/>
      <c r="E101" s="53" t="s">
        <v>409</v>
      </c>
      <c r="F101" s="173"/>
    </row>
    <row r="102" spans="1:6">
      <c r="A102" s="51">
        <v>101</v>
      </c>
      <c r="B102" s="167"/>
      <c r="C102" s="70" t="s">
        <v>534</v>
      </c>
      <c r="D102" s="64"/>
      <c r="E102" s="53" t="s">
        <v>409</v>
      </c>
      <c r="F102" s="173"/>
    </row>
    <row r="103" spans="1:6">
      <c r="A103" s="51">
        <v>102</v>
      </c>
      <c r="B103" s="167"/>
      <c r="C103" s="70" t="s">
        <v>535</v>
      </c>
      <c r="D103" s="64"/>
      <c r="E103" s="53" t="s">
        <v>409</v>
      </c>
      <c r="F103" s="173"/>
    </row>
    <row r="104" spans="1:6">
      <c r="A104" s="51">
        <v>103</v>
      </c>
      <c r="B104" s="167"/>
      <c r="C104" s="70" t="s">
        <v>536</v>
      </c>
      <c r="D104" s="64"/>
      <c r="E104" s="53" t="s">
        <v>409</v>
      </c>
      <c r="F104" s="174"/>
    </row>
    <row r="105" spans="1:6">
      <c r="A105" s="51">
        <v>104</v>
      </c>
      <c r="B105" s="167"/>
      <c r="C105" s="85" t="s">
        <v>482</v>
      </c>
      <c r="D105" s="97">
        <f>SUM(D100:D104)</f>
        <v>0</v>
      </c>
      <c r="E105" s="207" t="s">
        <v>430</v>
      </c>
      <c r="F105" s="208"/>
    </row>
    <row r="106" spans="1:6" ht="24">
      <c r="A106" s="51">
        <v>105</v>
      </c>
      <c r="B106" s="167"/>
      <c r="C106" s="90" t="s">
        <v>483</v>
      </c>
      <c r="D106" s="91"/>
      <c r="E106" s="92" t="s">
        <v>409</v>
      </c>
      <c r="F106" s="172" t="s">
        <v>433</v>
      </c>
    </row>
    <row r="107" spans="1:6">
      <c r="A107" s="51">
        <v>106</v>
      </c>
      <c r="B107" s="167"/>
      <c r="C107" s="70" t="s">
        <v>481</v>
      </c>
      <c r="D107" s="64"/>
      <c r="E107" s="53" t="s">
        <v>409</v>
      </c>
      <c r="F107" s="173"/>
    </row>
    <row r="108" spans="1:6">
      <c r="A108" s="51">
        <v>107</v>
      </c>
      <c r="B108" s="167"/>
      <c r="C108" s="70" t="s">
        <v>534</v>
      </c>
      <c r="D108" s="64"/>
      <c r="E108" s="53" t="s">
        <v>409</v>
      </c>
      <c r="F108" s="173"/>
    </row>
    <row r="109" spans="1:6">
      <c r="A109" s="51">
        <v>108</v>
      </c>
      <c r="B109" s="167"/>
      <c r="C109" s="70" t="s">
        <v>535</v>
      </c>
      <c r="D109" s="64"/>
      <c r="E109" s="53" t="s">
        <v>409</v>
      </c>
      <c r="F109" s="173"/>
    </row>
    <row r="110" spans="1:6">
      <c r="A110" s="51">
        <v>109</v>
      </c>
      <c r="B110" s="167"/>
      <c r="C110" s="70" t="s">
        <v>536</v>
      </c>
      <c r="D110" s="64"/>
      <c r="E110" s="53" t="s">
        <v>409</v>
      </c>
      <c r="F110" s="174"/>
    </row>
    <row r="111" spans="1:6">
      <c r="A111" s="51">
        <v>110</v>
      </c>
      <c r="B111" s="167"/>
      <c r="C111" s="85" t="s">
        <v>482</v>
      </c>
      <c r="D111" s="97">
        <f>SUM(D106:D110)</f>
        <v>0</v>
      </c>
      <c r="E111" s="207" t="s">
        <v>430</v>
      </c>
      <c r="F111" s="208"/>
    </row>
    <row r="112" spans="1:6" ht="24">
      <c r="A112" s="51">
        <v>111</v>
      </c>
      <c r="B112" s="167"/>
      <c r="C112" s="90" t="s">
        <v>484</v>
      </c>
      <c r="D112" s="91"/>
      <c r="E112" s="92" t="s">
        <v>409</v>
      </c>
      <c r="F112" s="172" t="s">
        <v>434</v>
      </c>
    </row>
    <row r="113" spans="1:6">
      <c r="A113" s="51">
        <v>112</v>
      </c>
      <c r="B113" s="167"/>
      <c r="C113" s="70" t="s">
        <v>481</v>
      </c>
      <c r="D113" s="64"/>
      <c r="E113" s="53" t="s">
        <v>409</v>
      </c>
      <c r="F113" s="173"/>
    </row>
    <row r="114" spans="1:6">
      <c r="A114" s="51">
        <v>113</v>
      </c>
      <c r="B114" s="167"/>
      <c r="C114" s="70" t="s">
        <v>534</v>
      </c>
      <c r="D114" s="64"/>
      <c r="E114" s="53" t="s">
        <v>409</v>
      </c>
      <c r="F114" s="173"/>
    </row>
    <row r="115" spans="1:6">
      <c r="A115" s="51">
        <v>114</v>
      </c>
      <c r="B115" s="167"/>
      <c r="C115" s="70" t="s">
        <v>535</v>
      </c>
      <c r="D115" s="64"/>
      <c r="E115" s="53" t="s">
        <v>409</v>
      </c>
      <c r="F115" s="173"/>
    </row>
    <row r="116" spans="1:6">
      <c r="A116" s="51">
        <v>115</v>
      </c>
      <c r="B116" s="167"/>
      <c r="C116" s="70" t="s">
        <v>536</v>
      </c>
      <c r="D116" s="64"/>
      <c r="E116" s="53" t="s">
        <v>409</v>
      </c>
      <c r="F116" s="174"/>
    </row>
    <row r="117" spans="1:6">
      <c r="A117" s="51">
        <v>116</v>
      </c>
      <c r="B117" s="167"/>
      <c r="C117" s="85" t="s">
        <v>482</v>
      </c>
      <c r="D117" s="97">
        <f>SUM(D112:D116)</f>
        <v>0</v>
      </c>
      <c r="E117" s="207" t="s">
        <v>430</v>
      </c>
      <c r="F117" s="208"/>
    </row>
    <row r="118" spans="1:6" ht="24">
      <c r="A118" s="51">
        <v>117</v>
      </c>
      <c r="B118" s="167"/>
      <c r="C118" s="90" t="s">
        <v>485</v>
      </c>
      <c r="D118" s="91"/>
      <c r="E118" s="92" t="s">
        <v>409</v>
      </c>
      <c r="F118" s="172" t="s">
        <v>435</v>
      </c>
    </row>
    <row r="119" spans="1:6">
      <c r="A119" s="51">
        <v>118</v>
      </c>
      <c r="B119" s="167"/>
      <c r="C119" s="70" t="s">
        <v>481</v>
      </c>
      <c r="D119" s="64"/>
      <c r="E119" s="53" t="s">
        <v>409</v>
      </c>
      <c r="F119" s="173"/>
    </row>
    <row r="120" spans="1:6">
      <c r="A120" s="51">
        <v>119</v>
      </c>
      <c r="B120" s="167"/>
      <c r="C120" s="70" t="s">
        <v>534</v>
      </c>
      <c r="D120" s="64"/>
      <c r="E120" s="53" t="s">
        <v>409</v>
      </c>
      <c r="F120" s="173"/>
    </row>
    <row r="121" spans="1:6">
      <c r="A121" s="51">
        <v>120</v>
      </c>
      <c r="B121" s="167"/>
      <c r="C121" s="70" t="s">
        <v>535</v>
      </c>
      <c r="D121" s="64"/>
      <c r="E121" s="53" t="s">
        <v>409</v>
      </c>
      <c r="F121" s="173"/>
    </row>
    <row r="122" spans="1:6">
      <c r="A122" s="51">
        <v>121</v>
      </c>
      <c r="B122" s="167"/>
      <c r="C122" s="70" t="s">
        <v>536</v>
      </c>
      <c r="D122" s="64"/>
      <c r="E122" s="53" t="s">
        <v>409</v>
      </c>
      <c r="F122" s="174"/>
    </row>
    <row r="123" spans="1:6">
      <c r="A123" s="51">
        <v>122</v>
      </c>
      <c r="B123" s="167"/>
      <c r="C123" s="85" t="s">
        <v>482</v>
      </c>
      <c r="D123" s="97">
        <f>SUM(D118:D122)</f>
        <v>0</v>
      </c>
      <c r="E123" s="207" t="s">
        <v>430</v>
      </c>
      <c r="F123" s="208"/>
    </row>
    <row r="124" spans="1:6" ht="24">
      <c r="A124" s="51">
        <v>123</v>
      </c>
      <c r="B124" s="167"/>
      <c r="C124" s="90" t="s">
        <v>486</v>
      </c>
      <c r="D124" s="91"/>
      <c r="E124" s="92" t="s">
        <v>409</v>
      </c>
      <c r="F124" s="172" t="s">
        <v>436</v>
      </c>
    </row>
    <row r="125" spans="1:6">
      <c r="A125" s="51">
        <v>124</v>
      </c>
      <c r="B125" s="167"/>
      <c r="C125" s="70" t="s">
        <v>481</v>
      </c>
      <c r="D125" s="64"/>
      <c r="E125" s="53" t="s">
        <v>409</v>
      </c>
      <c r="F125" s="173"/>
    </row>
    <row r="126" spans="1:6">
      <c r="A126" s="51">
        <v>125</v>
      </c>
      <c r="B126" s="167"/>
      <c r="C126" s="70" t="s">
        <v>534</v>
      </c>
      <c r="D126" s="64"/>
      <c r="E126" s="53" t="s">
        <v>409</v>
      </c>
      <c r="F126" s="173"/>
    </row>
    <row r="127" spans="1:6">
      <c r="A127" s="51">
        <v>126</v>
      </c>
      <c r="B127" s="167"/>
      <c r="C127" s="70" t="s">
        <v>535</v>
      </c>
      <c r="D127" s="64"/>
      <c r="E127" s="53" t="s">
        <v>409</v>
      </c>
      <c r="F127" s="173"/>
    </row>
    <row r="128" spans="1:6">
      <c r="A128" s="51">
        <v>127</v>
      </c>
      <c r="B128" s="167"/>
      <c r="C128" s="70" t="s">
        <v>536</v>
      </c>
      <c r="D128" s="64"/>
      <c r="E128" s="53" t="s">
        <v>409</v>
      </c>
      <c r="F128" s="174"/>
    </row>
    <row r="129" spans="1:6">
      <c r="A129" s="51">
        <v>128</v>
      </c>
      <c r="B129" s="167"/>
      <c r="C129" s="85" t="s">
        <v>482</v>
      </c>
      <c r="D129" s="97">
        <f>SUM(D124:D128)</f>
        <v>0</v>
      </c>
      <c r="E129" s="207" t="s">
        <v>430</v>
      </c>
      <c r="F129" s="208"/>
    </row>
    <row r="130" spans="1:6" ht="24">
      <c r="A130" s="51">
        <v>129</v>
      </c>
      <c r="B130" s="167"/>
      <c r="C130" s="90" t="s">
        <v>487</v>
      </c>
      <c r="D130" s="91"/>
      <c r="E130" s="92" t="s">
        <v>409</v>
      </c>
      <c r="F130" s="172" t="s">
        <v>437</v>
      </c>
    </row>
    <row r="131" spans="1:6">
      <c r="A131" s="51">
        <v>130</v>
      </c>
      <c r="B131" s="167"/>
      <c r="C131" s="70" t="s">
        <v>481</v>
      </c>
      <c r="D131" s="64"/>
      <c r="E131" s="53" t="s">
        <v>409</v>
      </c>
      <c r="F131" s="173"/>
    </row>
    <row r="132" spans="1:6">
      <c r="A132" s="51">
        <v>131</v>
      </c>
      <c r="B132" s="167"/>
      <c r="C132" s="70" t="s">
        <v>534</v>
      </c>
      <c r="D132" s="64"/>
      <c r="E132" s="53" t="s">
        <v>409</v>
      </c>
      <c r="F132" s="173"/>
    </row>
    <row r="133" spans="1:6">
      <c r="A133" s="51">
        <v>132</v>
      </c>
      <c r="B133" s="167"/>
      <c r="C133" s="70" t="s">
        <v>535</v>
      </c>
      <c r="D133" s="64"/>
      <c r="E133" s="53" t="s">
        <v>409</v>
      </c>
      <c r="F133" s="173"/>
    </row>
    <row r="134" spans="1:6">
      <c r="A134" s="51">
        <v>133</v>
      </c>
      <c r="B134" s="167"/>
      <c r="C134" s="70" t="s">
        <v>536</v>
      </c>
      <c r="D134" s="64"/>
      <c r="E134" s="53" t="s">
        <v>409</v>
      </c>
      <c r="F134" s="174"/>
    </row>
    <row r="135" spans="1:6">
      <c r="A135" s="51">
        <v>134</v>
      </c>
      <c r="B135" s="167"/>
      <c r="C135" s="85" t="s">
        <v>482</v>
      </c>
      <c r="D135" s="97">
        <f>SUM(D130:D134)</f>
        <v>0</v>
      </c>
      <c r="E135" s="207" t="s">
        <v>430</v>
      </c>
      <c r="F135" s="208"/>
    </row>
    <row r="136" spans="1:6" ht="24">
      <c r="A136" s="51">
        <v>135</v>
      </c>
      <c r="B136" s="167"/>
      <c r="C136" s="90" t="s">
        <v>488</v>
      </c>
      <c r="D136" s="91"/>
      <c r="E136" s="92" t="s">
        <v>409</v>
      </c>
      <c r="F136" s="172" t="s">
        <v>438</v>
      </c>
    </row>
    <row r="137" spans="1:6">
      <c r="A137" s="51">
        <v>136</v>
      </c>
      <c r="B137" s="167"/>
      <c r="C137" s="70" t="s">
        <v>481</v>
      </c>
      <c r="D137" s="64"/>
      <c r="E137" s="53" t="s">
        <v>409</v>
      </c>
      <c r="F137" s="173"/>
    </row>
    <row r="138" spans="1:6">
      <c r="A138" s="51">
        <v>137</v>
      </c>
      <c r="B138" s="167"/>
      <c r="C138" s="70" t="s">
        <v>534</v>
      </c>
      <c r="D138" s="64"/>
      <c r="E138" s="53" t="s">
        <v>409</v>
      </c>
      <c r="F138" s="173"/>
    </row>
    <row r="139" spans="1:6">
      <c r="A139" s="51">
        <v>138</v>
      </c>
      <c r="B139" s="167"/>
      <c r="C139" s="70" t="s">
        <v>535</v>
      </c>
      <c r="D139" s="64"/>
      <c r="E139" s="53" t="s">
        <v>409</v>
      </c>
      <c r="F139" s="173"/>
    </row>
    <row r="140" spans="1:6">
      <c r="A140" s="51">
        <v>139</v>
      </c>
      <c r="B140" s="167"/>
      <c r="C140" s="70" t="s">
        <v>536</v>
      </c>
      <c r="D140" s="64"/>
      <c r="E140" s="53" t="s">
        <v>409</v>
      </c>
      <c r="F140" s="174"/>
    </row>
    <row r="141" spans="1:6">
      <c r="A141" s="51">
        <v>140</v>
      </c>
      <c r="B141" s="167"/>
      <c r="C141" s="85" t="s">
        <v>482</v>
      </c>
      <c r="D141" s="97">
        <f>SUM(D136:D140)</f>
        <v>0</v>
      </c>
      <c r="E141" s="207" t="s">
        <v>430</v>
      </c>
      <c r="F141" s="208"/>
    </row>
    <row r="142" spans="1:6" ht="24">
      <c r="A142" s="51">
        <v>141</v>
      </c>
      <c r="B142" s="167"/>
      <c r="C142" s="73" t="s">
        <v>489</v>
      </c>
      <c r="D142" s="63"/>
      <c r="E142" s="50" t="s">
        <v>409</v>
      </c>
      <c r="F142" s="173" t="s">
        <v>439</v>
      </c>
    </row>
    <row r="143" spans="1:6">
      <c r="A143" s="51">
        <v>142</v>
      </c>
      <c r="B143" s="167"/>
      <c r="C143" s="70" t="s">
        <v>481</v>
      </c>
      <c r="D143" s="64"/>
      <c r="E143" s="53" t="s">
        <v>409</v>
      </c>
      <c r="F143" s="173"/>
    </row>
    <row r="144" spans="1:6">
      <c r="A144" s="51">
        <v>143</v>
      </c>
      <c r="B144" s="167"/>
      <c r="C144" s="70" t="s">
        <v>534</v>
      </c>
      <c r="D144" s="64"/>
      <c r="E144" s="53" t="s">
        <v>409</v>
      </c>
      <c r="F144" s="173"/>
    </row>
    <row r="145" spans="1:6">
      <c r="A145" s="51">
        <v>144</v>
      </c>
      <c r="B145" s="167"/>
      <c r="C145" s="70" t="s">
        <v>535</v>
      </c>
      <c r="D145" s="64"/>
      <c r="E145" s="53" t="s">
        <v>409</v>
      </c>
      <c r="F145" s="173"/>
    </row>
    <row r="146" spans="1:6">
      <c r="A146" s="51">
        <v>145</v>
      </c>
      <c r="B146" s="167"/>
      <c r="C146" s="70" t="s">
        <v>536</v>
      </c>
      <c r="D146" s="64"/>
      <c r="E146" s="53" t="s">
        <v>409</v>
      </c>
      <c r="F146" s="174"/>
    </row>
    <row r="147" spans="1:6" ht="13.2" customHeight="1">
      <c r="A147" s="51">
        <v>146</v>
      </c>
      <c r="B147" s="167"/>
      <c r="C147" s="85" t="s">
        <v>482</v>
      </c>
      <c r="D147" s="97">
        <f>SUM(D142:D146)</f>
        <v>0</v>
      </c>
      <c r="E147" s="205" t="s">
        <v>430</v>
      </c>
      <c r="F147" s="206"/>
    </row>
    <row r="148" spans="1:6">
      <c r="A148" s="51">
        <v>147</v>
      </c>
      <c r="B148" s="167"/>
      <c r="C148" s="73" t="s">
        <v>490</v>
      </c>
      <c r="D148" s="98">
        <f>SUM(D100,D106,D112,D118,D124,D130,D136,D142)</f>
        <v>0</v>
      </c>
      <c r="E148" s="180"/>
      <c r="F148" s="181"/>
    </row>
    <row r="149" spans="1:6">
      <c r="A149" s="51">
        <v>148</v>
      </c>
      <c r="B149" s="167"/>
      <c r="C149" s="70" t="s">
        <v>491</v>
      </c>
      <c r="D149" s="68">
        <f>SUM(D101,D107,D113,D119,D125,D131,D137,D143)</f>
        <v>0</v>
      </c>
      <c r="E149" s="180"/>
      <c r="F149" s="181"/>
    </row>
    <row r="150" spans="1:6">
      <c r="A150" s="51">
        <v>149</v>
      </c>
      <c r="B150" s="167"/>
      <c r="C150" s="70" t="s">
        <v>543</v>
      </c>
      <c r="D150" s="68">
        <f>SUM(D102,D108,D114,D120,D126,D132,D138,D144)</f>
        <v>0</v>
      </c>
      <c r="E150" s="180"/>
      <c r="F150" s="181"/>
    </row>
    <row r="151" spans="1:6">
      <c r="A151" s="51">
        <v>150</v>
      </c>
      <c r="B151" s="167"/>
      <c r="C151" s="70" t="s">
        <v>544</v>
      </c>
      <c r="D151" s="68">
        <f>SUM(D103,D109,D115,D121,D127,D133,D139,D145)</f>
        <v>0</v>
      </c>
      <c r="E151" s="180"/>
      <c r="F151" s="181"/>
    </row>
    <row r="152" spans="1:6">
      <c r="A152" s="51">
        <v>142</v>
      </c>
      <c r="B152" s="167"/>
      <c r="C152" s="70" t="s">
        <v>545</v>
      </c>
      <c r="D152" s="68">
        <f>SUM(D104,D110,D116,D122,D128,D134,D140,D146)</f>
        <v>0</v>
      </c>
      <c r="E152" s="180"/>
      <c r="F152" s="181"/>
    </row>
    <row r="153" spans="1:6">
      <c r="A153" s="60">
        <v>143</v>
      </c>
      <c r="B153" s="168"/>
      <c r="C153" s="85" t="s">
        <v>492</v>
      </c>
      <c r="D153" s="97">
        <f>SUM(D148:D152)</f>
        <v>0</v>
      </c>
      <c r="E153" s="203"/>
      <c r="F153" s="204"/>
    </row>
    <row r="154" spans="1:6">
      <c r="A154" s="89">
        <v>144</v>
      </c>
      <c r="B154" s="170" t="s">
        <v>126</v>
      </c>
      <c r="C154" s="90" t="s">
        <v>277</v>
      </c>
      <c r="D154" s="91"/>
      <c r="E154" s="92" t="s">
        <v>240</v>
      </c>
      <c r="F154" s="93"/>
    </row>
    <row r="155" spans="1:6">
      <c r="A155" s="51">
        <v>145</v>
      </c>
      <c r="B155" s="167"/>
      <c r="C155" s="70" t="s">
        <v>278</v>
      </c>
      <c r="D155" s="64"/>
      <c r="E155" s="53" t="s">
        <v>240</v>
      </c>
      <c r="F155" s="44"/>
    </row>
    <row r="156" spans="1:6">
      <c r="A156" s="51">
        <v>146</v>
      </c>
      <c r="B156" s="167"/>
      <c r="C156" s="70" t="s">
        <v>279</v>
      </c>
      <c r="D156" s="64"/>
      <c r="E156" s="53" t="s">
        <v>409</v>
      </c>
      <c r="F156" s="44"/>
    </row>
    <row r="157" spans="1:6">
      <c r="A157" s="51">
        <v>147</v>
      </c>
      <c r="B157" s="167"/>
      <c r="C157" s="70" t="s">
        <v>280</v>
      </c>
      <c r="D157" s="64"/>
      <c r="E157" s="53" t="s">
        <v>409</v>
      </c>
      <c r="F157" s="44"/>
    </row>
    <row r="158" spans="1:6" ht="24">
      <c r="A158" s="51">
        <v>148</v>
      </c>
      <c r="B158" s="167"/>
      <c r="C158" s="70" t="s">
        <v>282</v>
      </c>
      <c r="D158" s="64"/>
      <c r="E158" s="53" t="s">
        <v>409</v>
      </c>
      <c r="F158" s="177" t="s">
        <v>521</v>
      </c>
    </row>
    <row r="159" spans="1:6">
      <c r="A159" s="51">
        <v>149</v>
      </c>
      <c r="B159" s="167"/>
      <c r="C159" s="70" t="s">
        <v>283</v>
      </c>
      <c r="D159" s="64"/>
      <c r="E159" s="53" t="s">
        <v>409</v>
      </c>
      <c r="F159" s="178"/>
    </row>
    <row r="160" spans="1:6" ht="24">
      <c r="A160" s="51">
        <v>150</v>
      </c>
      <c r="B160" s="167"/>
      <c r="C160" s="70" t="s">
        <v>281</v>
      </c>
      <c r="D160" s="64"/>
      <c r="E160" s="53" t="s">
        <v>409</v>
      </c>
      <c r="F160" s="178"/>
    </row>
    <row r="161" spans="1:6">
      <c r="A161" s="51">
        <v>151</v>
      </c>
      <c r="B161" s="167"/>
      <c r="C161" s="70" t="s">
        <v>284</v>
      </c>
      <c r="D161" s="64"/>
      <c r="E161" s="53" t="s">
        <v>409</v>
      </c>
      <c r="F161" s="178"/>
    </row>
    <row r="162" spans="1:6" ht="24">
      <c r="A162" s="60">
        <v>152</v>
      </c>
      <c r="B162" s="168"/>
      <c r="C162" s="85" t="s">
        <v>285</v>
      </c>
      <c r="D162" s="86"/>
      <c r="E162" s="62" t="s">
        <v>409</v>
      </c>
      <c r="F162" s="179"/>
    </row>
    <row r="163" spans="1:6">
      <c r="A163" s="89">
        <v>153</v>
      </c>
      <c r="B163" s="170" t="s">
        <v>286</v>
      </c>
      <c r="C163" s="90" t="s">
        <v>287</v>
      </c>
      <c r="D163" s="103" t="e">
        <f>D164/D165*100</f>
        <v>#DIV/0!</v>
      </c>
      <c r="E163" s="201" t="s">
        <v>430</v>
      </c>
      <c r="F163" s="202"/>
    </row>
    <row r="164" spans="1:6">
      <c r="A164" s="51">
        <v>154</v>
      </c>
      <c r="B164" s="167"/>
      <c r="C164" s="70" t="s">
        <v>288</v>
      </c>
      <c r="D164" s="64"/>
      <c r="E164" s="53" t="s">
        <v>409</v>
      </c>
      <c r="F164" s="44"/>
    </row>
    <row r="165" spans="1:6">
      <c r="A165" s="60">
        <v>155</v>
      </c>
      <c r="B165" s="168"/>
      <c r="C165" s="85" t="s">
        <v>289</v>
      </c>
      <c r="D165" s="86"/>
      <c r="E165" s="62" t="s">
        <v>409</v>
      </c>
      <c r="F165" s="94" t="s">
        <v>440</v>
      </c>
    </row>
    <row r="166" spans="1:6">
      <c r="A166" s="49">
        <v>156</v>
      </c>
      <c r="B166" s="167" t="s">
        <v>290</v>
      </c>
      <c r="C166" s="73" t="s">
        <v>291</v>
      </c>
      <c r="D166" s="63"/>
      <c r="E166" s="50" t="s">
        <v>240</v>
      </c>
      <c r="F166" s="83"/>
    </row>
    <row r="167" spans="1:6" ht="24">
      <c r="A167" s="51">
        <v>157</v>
      </c>
      <c r="B167" s="171"/>
      <c r="C167" s="70" t="s">
        <v>249</v>
      </c>
      <c r="D167" s="64"/>
      <c r="E167" s="53" t="s">
        <v>409</v>
      </c>
      <c r="F167" s="52" t="s">
        <v>422</v>
      </c>
    </row>
    <row r="168" spans="1:6">
      <c r="A168" s="51">
        <v>158</v>
      </c>
      <c r="B168" s="166" t="s">
        <v>292</v>
      </c>
      <c r="C168" s="70" t="s">
        <v>293</v>
      </c>
      <c r="D168" s="64"/>
      <c r="E168" s="53" t="s">
        <v>240</v>
      </c>
      <c r="F168" s="44"/>
    </row>
    <row r="169" spans="1:6">
      <c r="A169" s="51">
        <v>159</v>
      </c>
      <c r="B169" s="167"/>
      <c r="C169" s="70" t="s">
        <v>294</v>
      </c>
      <c r="D169" s="64"/>
      <c r="E169" s="53" t="s">
        <v>240</v>
      </c>
      <c r="F169" s="44"/>
    </row>
    <row r="170" spans="1:6">
      <c r="A170" s="60">
        <v>160</v>
      </c>
      <c r="B170" s="168"/>
      <c r="C170" s="85" t="s">
        <v>241</v>
      </c>
      <c r="D170" s="86"/>
      <c r="E170" s="62" t="s">
        <v>409</v>
      </c>
      <c r="F170" s="94" t="s">
        <v>420</v>
      </c>
    </row>
    <row r="171" spans="1:6">
      <c r="A171" s="89">
        <v>161</v>
      </c>
      <c r="B171" s="170" t="s">
        <v>295</v>
      </c>
      <c r="C171" s="90" t="s">
        <v>296</v>
      </c>
      <c r="D171" s="91"/>
      <c r="E171" s="92" t="s">
        <v>240</v>
      </c>
      <c r="F171" s="197"/>
    </row>
    <row r="172" spans="1:6" ht="14.25" customHeight="1">
      <c r="A172" s="51">
        <v>162</v>
      </c>
      <c r="B172" s="167"/>
      <c r="C172" s="70" t="s">
        <v>493</v>
      </c>
      <c r="D172" s="64"/>
      <c r="E172" s="53" t="s">
        <v>409</v>
      </c>
      <c r="F172" s="194"/>
    </row>
    <row r="173" spans="1:6" ht="14.25" customHeight="1">
      <c r="A173" s="51">
        <v>163</v>
      </c>
      <c r="B173" s="167"/>
      <c r="C173" s="70" t="s">
        <v>297</v>
      </c>
      <c r="D173" s="64"/>
      <c r="E173" s="53" t="s">
        <v>240</v>
      </c>
      <c r="F173" s="194"/>
    </row>
    <row r="174" spans="1:6" ht="14.25" customHeight="1">
      <c r="A174" s="51">
        <v>164</v>
      </c>
      <c r="B174" s="167"/>
      <c r="C174" s="70" t="s">
        <v>494</v>
      </c>
      <c r="D174" s="64"/>
      <c r="E174" s="53" t="s">
        <v>409</v>
      </c>
      <c r="F174" s="194"/>
    </row>
    <row r="175" spans="1:6" ht="14.25" customHeight="1">
      <c r="A175" s="51">
        <v>165</v>
      </c>
      <c r="B175" s="167"/>
      <c r="C175" s="70" t="s">
        <v>495</v>
      </c>
      <c r="D175" s="64"/>
      <c r="E175" s="53" t="s">
        <v>409</v>
      </c>
      <c r="F175" s="195"/>
    </row>
    <row r="176" spans="1:6">
      <c r="A176" s="51">
        <v>166</v>
      </c>
      <c r="B176" s="167"/>
      <c r="C176" s="70" t="s">
        <v>298</v>
      </c>
      <c r="D176" s="64"/>
      <c r="E176" s="53" t="s">
        <v>240</v>
      </c>
      <c r="F176" s="193" t="s">
        <v>522</v>
      </c>
    </row>
    <row r="177" spans="1:6">
      <c r="A177" s="51">
        <v>167</v>
      </c>
      <c r="B177" s="167"/>
      <c r="C177" s="70" t="s">
        <v>496</v>
      </c>
      <c r="D177" s="64"/>
      <c r="E177" s="53" t="s">
        <v>409</v>
      </c>
      <c r="F177" s="194"/>
    </row>
    <row r="178" spans="1:6">
      <c r="A178" s="51">
        <v>168</v>
      </c>
      <c r="B178" s="167"/>
      <c r="C178" s="70" t="s">
        <v>497</v>
      </c>
      <c r="D178" s="64"/>
      <c r="E178" s="53" t="s">
        <v>409</v>
      </c>
      <c r="F178" s="194"/>
    </row>
    <row r="179" spans="1:6">
      <c r="A179" s="51">
        <v>169</v>
      </c>
      <c r="B179" s="167"/>
      <c r="C179" s="70" t="s">
        <v>498</v>
      </c>
      <c r="D179" s="64"/>
      <c r="E179" s="53" t="s">
        <v>240</v>
      </c>
      <c r="F179" s="194"/>
    </row>
    <row r="180" spans="1:6">
      <c r="A180" s="51">
        <v>170</v>
      </c>
      <c r="B180" s="167"/>
      <c r="C180" s="70" t="s">
        <v>499</v>
      </c>
      <c r="D180" s="64"/>
      <c r="E180" s="53" t="s">
        <v>240</v>
      </c>
      <c r="F180" s="194"/>
    </row>
    <row r="181" spans="1:6">
      <c r="A181" s="51">
        <v>171</v>
      </c>
      <c r="B181" s="167"/>
      <c r="C181" s="70" t="s">
        <v>500</v>
      </c>
      <c r="D181" s="64"/>
      <c r="E181" s="53" t="s">
        <v>240</v>
      </c>
      <c r="F181" s="194"/>
    </row>
    <row r="182" spans="1:6">
      <c r="A182" s="51">
        <v>172</v>
      </c>
      <c r="B182" s="167"/>
      <c r="C182" s="70" t="s">
        <v>501</v>
      </c>
      <c r="D182" s="64"/>
      <c r="E182" s="53" t="s">
        <v>409</v>
      </c>
      <c r="F182" s="195"/>
    </row>
    <row r="183" spans="1:6">
      <c r="A183" s="51">
        <v>173</v>
      </c>
      <c r="B183" s="167"/>
      <c r="C183" s="70" t="s">
        <v>299</v>
      </c>
      <c r="D183" s="64"/>
      <c r="E183" s="53" t="s">
        <v>240</v>
      </c>
      <c r="F183" s="193" t="s">
        <v>519</v>
      </c>
    </row>
    <row r="184" spans="1:6" ht="14.25" customHeight="1">
      <c r="A184" s="51">
        <v>174</v>
      </c>
      <c r="B184" s="167"/>
      <c r="C184" s="70" t="s">
        <v>502</v>
      </c>
      <c r="D184" s="64"/>
      <c r="E184" s="53" t="s">
        <v>409</v>
      </c>
      <c r="F184" s="194"/>
    </row>
    <row r="185" spans="1:6" ht="14.25" customHeight="1">
      <c r="A185" s="51">
        <v>175</v>
      </c>
      <c r="B185" s="167"/>
      <c r="C185" s="70" t="s">
        <v>503</v>
      </c>
      <c r="D185" s="64"/>
      <c r="E185" s="53" t="s">
        <v>409</v>
      </c>
      <c r="F185" s="194"/>
    </row>
    <row r="186" spans="1:6" ht="14.25" customHeight="1">
      <c r="A186" s="51">
        <v>176</v>
      </c>
      <c r="B186" s="167"/>
      <c r="C186" s="70" t="s">
        <v>504</v>
      </c>
      <c r="D186" s="64"/>
      <c r="E186" s="53" t="s">
        <v>409</v>
      </c>
      <c r="F186" s="194"/>
    </row>
    <row r="187" spans="1:6" ht="14.25" customHeight="1">
      <c r="A187" s="51">
        <v>177</v>
      </c>
      <c r="B187" s="167"/>
      <c r="C187" s="70" t="s">
        <v>505</v>
      </c>
      <c r="D187" s="64"/>
      <c r="E187" s="53" t="s">
        <v>409</v>
      </c>
      <c r="F187" s="194"/>
    </row>
    <row r="188" spans="1:6" ht="14.25" customHeight="1">
      <c r="A188" s="51">
        <v>178</v>
      </c>
      <c r="B188" s="167"/>
      <c r="C188" s="70" t="s">
        <v>506</v>
      </c>
      <c r="D188" s="64"/>
      <c r="E188" s="53" t="s">
        <v>409</v>
      </c>
      <c r="F188" s="194"/>
    </row>
    <row r="189" spans="1:6" ht="14.25" customHeight="1">
      <c r="A189" s="51">
        <v>179</v>
      </c>
      <c r="B189" s="167"/>
      <c r="C189" s="70" t="s">
        <v>507</v>
      </c>
      <c r="D189" s="64"/>
      <c r="E189" s="53" t="s">
        <v>409</v>
      </c>
      <c r="F189" s="194"/>
    </row>
    <row r="190" spans="1:6" ht="14.25" customHeight="1">
      <c r="A190" s="51">
        <v>180</v>
      </c>
      <c r="B190" s="167"/>
      <c r="C190" s="70" t="s">
        <v>508</v>
      </c>
      <c r="D190" s="64"/>
      <c r="E190" s="53" t="s">
        <v>409</v>
      </c>
      <c r="F190" s="194"/>
    </row>
    <row r="191" spans="1:6" ht="14.25" customHeight="1">
      <c r="A191" s="60">
        <v>181</v>
      </c>
      <c r="B191" s="168"/>
      <c r="C191" s="85" t="s">
        <v>509</v>
      </c>
      <c r="D191" s="86"/>
      <c r="E191" s="62" t="s">
        <v>409</v>
      </c>
      <c r="F191" s="196"/>
    </row>
    <row r="192" spans="1:6" ht="13.5" customHeight="1">
      <c r="A192" s="89">
        <v>182</v>
      </c>
      <c r="B192" s="170" t="s">
        <v>300</v>
      </c>
      <c r="C192" s="90" t="s">
        <v>301</v>
      </c>
      <c r="D192" s="91"/>
      <c r="E192" s="92" t="s">
        <v>240</v>
      </c>
      <c r="F192" s="172" t="s">
        <v>441</v>
      </c>
    </row>
    <row r="193" spans="1:6" ht="24">
      <c r="A193" s="51">
        <v>183</v>
      </c>
      <c r="B193" s="167"/>
      <c r="C193" s="70" t="s">
        <v>302</v>
      </c>
      <c r="D193" s="64"/>
      <c r="E193" s="53" t="s">
        <v>409</v>
      </c>
      <c r="F193" s="173"/>
    </row>
    <row r="194" spans="1:6">
      <c r="A194" s="51">
        <v>184</v>
      </c>
      <c r="B194" s="167"/>
      <c r="C194" s="70" t="s">
        <v>410</v>
      </c>
      <c r="D194" s="64"/>
      <c r="E194" s="53" t="s">
        <v>240</v>
      </c>
      <c r="F194" s="173"/>
    </row>
    <row r="195" spans="1:6">
      <c r="A195" s="51">
        <v>185</v>
      </c>
      <c r="B195" s="167"/>
      <c r="C195" s="70" t="s">
        <v>411</v>
      </c>
      <c r="D195" s="64"/>
      <c r="E195" s="53" t="s">
        <v>240</v>
      </c>
      <c r="F195" s="173"/>
    </row>
    <row r="196" spans="1:6" ht="24">
      <c r="A196" s="60">
        <v>186</v>
      </c>
      <c r="B196" s="168"/>
      <c r="C196" s="85" t="s">
        <v>303</v>
      </c>
      <c r="D196" s="86"/>
      <c r="E196" s="62" t="s">
        <v>409</v>
      </c>
      <c r="F196" s="215"/>
    </row>
    <row r="197" spans="1:6" ht="24">
      <c r="A197" s="104">
        <v>187</v>
      </c>
      <c r="B197" s="119" t="s">
        <v>304</v>
      </c>
      <c r="C197" s="105" t="s">
        <v>443</v>
      </c>
      <c r="D197" s="106"/>
      <c r="E197" s="107" t="s">
        <v>416</v>
      </c>
      <c r="F197" s="108" t="s">
        <v>442</v>
      </c>
    </row>
    <row r="198" spans="1:6" ht="13.5" customHeight="1">
      <c r="A198" s="89">
        <v>188</v>
      </c>
      <c r="B198" s="170" t="s">
        <v>59</v>
      </c>
      <c r="C198" s="90" t="s">
        <v>510</v>
      </c>
      <c r="D198" s="91"/>
      <c r="E198" s="92" t="s">
        <v>409</v>
      </c>
      <c r="F198" s="172" t="s">
        <v>444</v>
      </c>
    </row>
    <row r="199" spans="1:6">
      <c r="A199" s="51">
        <v>189</v>
      </c>
      <c r="B199" s="167"/>
      <c r="C199" s="70" t="s">
        <v>375</v>
      </c>
      <c r="D199" s="64"/>
      <c r="E199" s="53" t="s">
        <v>409</v>
      </c>
      <c r="F199" s="173"/>
    </row>
    <row r="200" spans="1:6">
      <c r="A200" s="51">
        <v>190</v>
      </c>
      <c r="B200" s="167"/>
      <c r="C200" s="70" t="s">
        <v>305</v>
      </c>
      <c r="D200" s="64"/>
      <c r="E200" s="53" t="s">
        <v>409</v>
      </c>
      <c r="F200" s="174"/>
    </row>
    <row r="201" spans="1:6" ht="13.5" customHeight="1">
      <c r="A201" s="51">
        <v>191</v>
      </c>
      <c r="B201" s="167"/>
      <c r="C201" s="70" t="s">
        <v>306</v>
      </c>
      <c r="D201" s="64"/>
      <c r="E201" s="53" t="s">
        <v>409</v>
      </c>
      <c r="F201" s="211" t="s">
        <v>554</v>
      </c>
    </row>
    <row r="202" spans="1:6">
      <c r="A202" s="51">
        <v>192</v>
      </c>
      <c r="B202" s="167"/>
      <c r="C202" s="70" t="s">
        <v>307</v>
      </c>
      <c r="D202" s="64"/>
      <c r="E202" s="53" t="s">
        <v>409</v>
      </c>
      <c r="F202" s="191"/>
    </row>
    <row r="203" spans="1:6">
      <c r="A203" s="51">
        <v>193</v>
      </c>
      <c r="B203" s="167"/>
      <c r="C203" s="70" t="s">
        <v>308</v>
      </c>
      <c r="D203" s="64"/>
      <c r="E203" s="53" t="s">
        <v>409</v>
      </c>
      <c r="F203" s="191"/>
    </row>
    <row r="204" spans="1:6">
      <c r="A204" s="51">
        <v>194</v>
      </c>
      <c r="B204" s="167"/>
      <c r="C204" s="70" t="s">
        <v>309</v>
      </c>
      <c r="D204" s="64"/>
      <c r="E204" s="53" t="s">
        <v>409</v>
      </c>
      <c r="F204" s="191"/>
    </row>
    <row r="205" spans="1:6">
      <c r="A205" s="51">
        <v>195</v>
      </c>
      <c r="B205" s="167"/>
      <c r="C205" s="70" t="s">
        <v>310</v>
      </c>
      <c r="D205" s="64"/>
      <c r="E205" s="53" t="s">
        <v>409</v>
      </c>
      <c r="F205" s="191"/>
    </row>
    <row r="206" spans="1:6">
      <c r="A206" s="51">
        <v>196</v>
      </c>
      <c r="B206" s="167"/>
      <c r="C206" s="70" t="s">
        <v>311</v>
      </c>
      <c r="D206" s="64"/>
      <c r="E206" s="53" t="s">
        <v>409</v>
      </c>
      <c r="F206" s="191"/>
    </row>
    <row r="207" spans="1:6">
      <c r="A207" s="51">
        <v>197</v>
      </c>
      <c r="B207" s="167"/>
      <c r="C207" s="70" t="s">
        <v>312</v>
      </c>
      <c r="D207" s="64"/>
      <c r="E207" s="53" t="s">
        <v>409</v>
      </c>
      <c r="F207" s="191"/>
    </row>
    <row r="208" spans="1:6">
      <c r="A208" s="51">
        <v>198</v>
      </c>
      <c r="B208" s="167"/>
      <c r="C208" s="70" t="s">
        <v>313</v>
      </c>
      <c r="D208" s="64"/>
      <c r="E208" s="53" t="s">
        <v>409</v>
      </c>
      <c r="F208" s="191"/>
    </row>
    <row r="209" spans="1:6">
      <c r="A209" s="51">
        <v>199</v>
      </c>
      <c r="B209" s="167"/>
      <c r="C209" s="70" t="s">
        <v>314</v>
      </c>
      <c r="D209" s="64"/>
      <c r="E209" s="53" t="s">
        <v>409</v>
      </c>
      <c r="F209" s="191"/>
    </row>
    <row r="210" spans="1:6">
      <c r="A210" s="51">
        <v>200</v>
      </c>
      <c r="B210" s="167"/>
      <c r="C210" s="70" t="s">
        <v>315</v>
      </c>
      <c r="D210" s="64"/>
      <c r="E210" s="53" t="s">
        <v>409</v>
      </c>
      <c r="F210" s="191"/>
    </row>
    <row r="211" spans="1:6">
      <c r="A211" s="51">
        <v>201</v>
      </c>
      <c r="B211" s="167"/>
      <c r="C211" s="70" t="s">
        <v>316</v>
      </c>
      <c r="D211" s="64"/>
      <c r="E211" s="53" t="s">
        <v>409</v>
      </c>
      <c r="F211" s="191"/>
    </row>
    <row r="212" spans="1:6">
      <c r="A212" s="51">
        <v>202</v>
      </c>
      <c r="B212" s="167"/>
      <c r="C212" s="70" t="s">
        <v>317</v>
      </c>
      <c r="D212" s="64"/>
      <c r="E212" s="53" t="s">
        <v>409</v>
      </c>
      <c r="F212" s="191"/>
    </row>
    <row r="213" spans="1:6">
      <c r="A213" s="51">
        <v>203</v>
      </c>
      <c r="B213" s="167"/>
      <c r="C213" s="70" t="s">
        <v>318</v>
      </c>
      <c r="D213" s="64"/>
      <c r="E213" s="53" t="s">
        <v>409</v>
      </c>
      <c r="F213" s="191"/>
    </row>
    <row r="214" spans="1:6">
      <c r="A214" s="51">
        <v>204</v>
      </c>
      <c r="B214" s="167"/>
      <c r="C214" s="70" t="s">
        <v>319</v>
      </c>
      <c r="D214" s="64"/>
      <c r="E214" s="53" t="s">
        <v>409</v>
      </c>
      <c r="F214" s="191"/>
    </row>
    <row r="215" spans="1:6">
      <c r="A215" s="60">
        <v>205</v>
      </c>
      <c r="B215" s="168"/>
      <c r="C215" s="85" t="s">
        <v>320</v>
      </c>
      <c r="D215" s="86"/>
      <c r="E215" s="62" t="s">
        <v>409</v>
      </c>
      <c r="F215" s="192"/>
    </row>
    <row r="216" spans="1:6" ht="13.5" customHeight="1">
      <c r="A216" s="89">
        <v>206</v>
      </c>
      <c r="B216" s="170" t="s">
        <v>321</v>
      </c>
      <c r="C216" s="90" t="s">
        <v>169</v>
      </c>
      <c r="D216" s="109"/>
      <c r="E216" s="92" t="s">
        <v>409</v>
      </c>
      <c r="F216" s="190" t="s">
        <v>445</v>
      </c>
    </row>
    <row r="217" spans="1:6">
      <c r="A217" s="51">
        <v>207</v>
      </c>
      <c r="B217" s="167"/>
      <c r="C217" s="70" t="s">
        <v>151</v>
      </c>
      <c r="D217" s="65"/>
      <c r="E217" s="53" t="s">
        <v>409</v>
      </c>
      <c r="F217" s="191"/>
    </row>
    <row r="218" spans="1:6">
      <c r="A218" s="51">
        <v>208</v>
      </c>
      <c r="B218" s="167"/>
      <c r="C218" s="70" t="s">
        <v>152</v>
      </c>
      <c r="D218" s="65"/>
      <c r="E218" s="53" t="s">
        <v>409</v>
      </c>
      <c r="F218" s="191"/>
    </row>
    <row r="219" spans="1:6">
      <c r="A219" s="51">
        <v>209</v>
      </c>
      <c r="B219" s="167"/>
      <c r="C219" s="70" t="s">
        <v>322</v>
      </c>
      <c r="D219" s="64"/>
      <c r="E219" s="53" t="s">
        <v>409</v>
      </c>
      <c r="F219" s="191"/>
    </row>
    <row r="220" spans="1:6">
      <c r="A220" s="51">
        <v>210</v>
      </c>
      <c r="B220" s="167"/>
      <c r="C220" s="70" t="s">
        <v>323</v>
      </c>
      <c r="D220" s="64"/>
      <c r="E220" s="53" t="s">
        <v>409</v>
      </c>
      <c r="F220" s="191"/>
    </row>
    <row r="221" spans="1:6">
      <c r="A221" s="51">
        <v>211</v>
      </c>
      <c r="B221" s="167"/>
      <c r="C221" s="70" t="s">
        <v>527</v>
      </c>
      <c r="D221" s="64"/>
      <c r="E221" s="53" t="s">
        <v>409</v>
      </c>
      <c r="F221" s="191"/>
    </row>
    <row r="222" spans="1:6" ht="15.6">
      <c r="A222" s="51">
        <v>212</v>
      </c>
      <c r="B222" s="167"/>
      <c r="C222" s="70" t="s">
        <v>546</v>
      </c>
      <c r="D222" s="64"/>
      <c r="E222" s="53" t="s">
        <v>409</v>
      </c>
      <c r="F222" s="191"/>
    </row>
    <row r="223" spans="1:6" ht="15.6">
      <c r="A223" s="51">
        <v>213</v>
      </c>
      <c r="B223" s="167"/>
      <c r="C223" s="70" t="s">
        <v>547</v>
      </c>
      <c r="D223" s="64"/>
      <c r="E223" s="53" t="s">
        <v>409</v>
      </c>
      <c r="F223" s="191"/>
    </row>
    <row r="224" spans="1:6">
      <c r="A224" s="51">
        <v>214</v>
      </c>
      <c r="B224" s="167"/>
      <c r="C224" s="70" t="s">
        <v>381</v>
      </c>
      <c r="D224" s="64"/>
      <c r="E224" s="53" t="s">
        <v>409</v>
      </c>
      <c r="F224" s="191"/>
    </row>
    <row r="225" spans="1:6">
      <c r="A225" s="51">
        <v>215</v>
      </c>
      <c r="B225" s="167"/>
      <c r="C225" s="70" t="s">
        <v>324</v>
      </c>
      <c r="D225" s="64"/>
      <c r="E225" s="53" t="s">
        <v>409</v>
      </c>
      <c r="F225" s="191"/>
    </row>
    <row r="226" spans="1:6">
      <c r="A226" s="51">
        <v>216</v>
      </c>
      <c r="B226" s="167"/>
      <c r="C226" s="85" t="s">
        <v>325</v>
      </c>
      <c r="D226" s="86"/>
      <c r="E226" s="62" t="s">
        <v>409</v>
      </c>
      <c r="F226" s="192"/>
    </row>
    <row r="227" spans="1:6">
      <c r="A227" s="51">
        <v>217</v>
      </c>
      <c r="B227" s="167"/>
      <c r="C227" s="73" t="s">
        <v>326</v>
      </c>
      <c r="D227" s="102" t="e">
        <f>100-D228-D229</f>
        <v>#DIV/0!</v>
      </c>
      <c r="E227" s="180" t="s">
        <v>430</v>
      </c>
      <c r="F227" s="181"/>
    </row>
    <row r="228" spans="1:6">
      <c r="A228" s="51">
        <v>218</v>
      </c>
      <c r="B228" s="167"/>
      <c r="C228" s="70" t="s">
        <v>327</v>
      </c>
      <c r="D228" s="69" t="e">
        <f>D217*4*100/D216</f>
        <v>#DIV/0!</v>
      </c>
      <c r="E228" s="180"/>
      <c r="F228" s="181"/>
    </row>
    <row r="229" spans="1:6">
      <c r="A229" s="51">
        <v>219</v>
      </c>
      <c r="B229" s="167"/>
      <c r="C229" s="70" t="s">
        <v>328</v>
      </c>
      <c r="D229" s="69" t="e">
        <f>D218*9*100/D216</f>
        <v>#DIV/0!</v>
      </c>
      <c r="E229" s="182"/>
      <c r="F229" s="183"/>
    </row>
    <row r="230" spans="1:6" ht="13.5" customHeight="1">
      <c r="A230" s="51">
        <v>220</v>
      </c>
      <c r="B230" s="167"/>
      <c r="C230" s="71" t="s">
        <v>458</v>
      </c>
      <c r="D230" s="64"/>
      <c r="E230" s="53" t="s">
        <v>409</v>
      </c>
      <c r="F230" s="211" t="s">
        <v>459</v>
      </c>
    </row>
    <row r="231" spans="1:6" ht="24">
      <c r="A231" s="51">
        <v>221</v>
      </c>
      <c r="B231" s="167"/>
      <c r="C231" s="71" t="s">
        <v>512</v>
      </c>
      <c r="D231" s="64"/>
      <c r="E231" s="53" t="s">
        <v>409</v>
      </c>
      <c r="F231" s="191"/>
    </row>
    <row r="232" spans="1:6" ht="24">
      <c r="A232" s="51">
        <v>222</v>
      </c>
      <c r="B232" s="167"/>
      <c r="C232" s="71" t="s">
        <v>513</v>
      </c>
      <c r="D232" s="64"/>
      <c r="E232" s="53" t="s">
        <v>409</v>
      </c>
      <c r="F232" s="191"/>
    </row>
    <row r="233" spans="1:6">
      <c r="A233" s="51">
        <v>223</v>
      </c>
      <c r="B233" s="167"/>
      <c r="C233" s="71" t="s">
        <v>329</v>
      </c>
      <c r="D233" s="64"/>
      <c r="E233" s="53" t="s">
        <v>409</v>
      </c>
      <c r="F233" s="191"/>
    </row>
    <row r="234" spans="1:6">
      <c r="A234" s="51">
        <v>224</v>
      </c>
      <c r="B234" s="167"/>
      <c r="C234" s="71" t="s">
        <v>514</v>
      </c>
      <c r="D234" s="64"/>
      <c r="E234" s="53" t="s">
        <v>409</v>
      </c>
      <c r="F234" s="191"/>
    </row>
    <row r="235" spans="1:6">
      <c r="A235" s="60">
        <v>225</v>
      </c>
      <c r="B235" s="168"/>
      <c r="C235" s="99" t="s">
        <v>515</v>
      </c>
      <c r="D235" s="86"/>
      <c r="E235" s="62" t="s">
        <v>409</v>
      </c>
      <c r="F235" s="192"/>
    </row>
    <row r="236" spans="1:6" ht="13.5" customHeight="1">
      <c r="A236" s="89">
        <v>226</v>
      </c>
      <c r="B236" s="170" t="s">
        <v>330</v>
      </c>
      <c r="C236" s="90" t="s">
        <v>169</v>
      </c>
      <c r="D236" s="109"/>
      <c r="E236" s="110" t="s">
        <v>409</v>
      </c>
      <c r="F236" s="190" t="s">
        <v>446</v>
      </c>
    </row>
    <row r="237" spans="1:6">
      <c r="A237" s="51">
        <v>227</v>
      </c>
      <c r="B237" s="167"/>
      <c r="C237" s="70" t="s">
        <v>151</v>
      </c>
      <c r="D237" s="65"/>
      <c r="E237" s="56" t="s">
        <v>409</v>
      </c>
      <c r="F237" s="191"/>
    </row>
    <row r="238" spans="1:6">
      <c r="A238" s="51">
        <v>228</v>
      </c>
      <c r="B238" s="167"/>
      <c r="C238" s="70" t="s">
        <v>152</v>
      </c>
      <c r="D238" s="65"/>
      <c r="E238" s="56" t="s">
        <v>409</v>
      </c>
      <c r="F238" s="191"/>
    </row>
    <row r="239" spans="1:6">
      <c r="A239" s="51">
        <v>229</v>
      </c>
      <c r="B239" s="167"/>
      <c r="C239" s="70" t="s">
        <v>322</v>
      </c>
      <c r="D239" s="66"/>
      <c r="E239" s="56" t="s">
        <v>409</v>
      </c>
      <c r="F239" s="191"/>
    </row>
    <row r="240" spans="1:6">
      <c r="A240" s="51">
        <v>230</v>
      </c>
      <c r="B240" s="167"/>
      <c r="C240" s="70" t="s">
        <v>323</v>
      </c>
      <c r="D240" s="66"/>
      <c r="E240" s="56" t="s">
        <v>409</v>
      </c>
      <c r="F240" s="191"/>
    </row>
    <row r="241" spans="1:6">
      <c r="A241" s="51">
        <v>231</v>
      </c>
      <c r="B241" s="167"/>
      <c r="C241" s="70" t="s">
        <v>527</v>
      </c>
      <c r="D241" s="66"/>
      <c r="E241" s="56" t="s">
        <v>409</v>
      </c>
      <c r="F241" s="191"/>
    </row>
    <row r="242" spans="1:6" ht="15.6">
      <c r="A242" s="51">
        <v>232</v>
      </c>
      <c r="B242" s="167"/>
      <c r="C242" s="70" t="s">
        <v>511</v>
      </c>
      <c r="D242" s="66"/>
      <c r="E242" s="56" t="s">
        <v>409</v>
      </c>
      <c r="F242" s="191"/>
    </row>
    <row r="243" spans="1:6" ht="15.6">
      <c r="A243" s="51">
        <v>233</v>
      </c>
      <c r="B243" s="167"/>
      <c r="C243" s="70" t="s">
        <v>380</v>
      </c>
      <c r="D243" s="66"/>
      <c r="E243" s="56" t="s">
        <v>409</v>
      </c>
      <c r="F243" s="191"/>
    </row>
    <row r="244" spans="1:6">
      <c r="A244" s="51">
        <v>234</v>
      </c>
      <c r="B244" s="167"/>
      <c r="C244" s="70" t="s">
        <v>381</v>
      </c>
      <c r="D244" s="66"/>
      <c r="E244" s="56" t="s">
        <v>409</v>
      </c>
      <c r="F244" s="191"/>
    </row>
    <row r="245" spans="1:6">
      <c r="A245" s="51">
        <v>235</v>
      </c>
      <c r="B245" s="167"/>
      <c r="C245" s="70" t="s">
        <v>324</v>
      </c>
      <c r="D245" s="66"/>
      <c r="E245" s="56" t="s">
        <v>409</v>
      </c>
      <c r="F245" s="191"/>
    </row>
    <row r="246" spans="1:6">
      <c r="A246" s="51">
        <v>236</v>
      </c>
      <c r="B246" s="167"/>
      <c r="C246" s="85" t="s">
        <v>325</v>
      </c>
      <c r="D246" s="111"/>
      <c r="E246" s="112" t="s">
        <v>409</v>
      </c>
      <c r="F246" s="192"/>
    </row>
    <row r="247" spans="1:6">
      <c r="A247" s="51">
        <v>237</v>
      </c>
      <c r="B247" s="167"/>
      <c r="C247" s="73" t="s">
        <v>326</v>
      </c>
      <c r="D247" s="102" t="e">
        <f>100-D248-D249</f>
        <v>#DIV/0!</v>
      </c>
      <c r="E247" s="180" t="s">
        <v>414</v>
      </c>
      <c r="F247" s="181"/>
    </row>
    <row r="248" spans="1:6">
      <c r="A248" s="51">
        <v>238</v>
      </c>
      <c r="B248" s="167"/>
      <c r="C248" s="70" t="s">
        <v>327</v>
      </c>
      <c r="D248" s="69" t="e">
        <f>D237*4*100/D236</f>
        <v>#DIV/0!</v>
      </c>
      <c r="E248" s="180"/>
      <c r="F248" s="181"/>
    </row>
    <row r="249" spans="1:6">
      <c r="A249" s="51">
        <v>239</v>
      </c>
      <c r="B249" s="167"/>
      <c r="C249" s="70" t="s">
        <v>328</v>
      </c>
      <c r="D249" s="69" t="e">
        <f>D238*9*100/D236</f>
        <v>#DIV/0!</v>
      </c>
      <c r="E249" s="182"/>
      <c r="F249" s="183"/>
    </row>
    <row r="250" spans="1:6" ht="13.5" customHeight="1">
      <c r="A250" s="51">
        <v>240</v>
      </c>
      <c r="B250" s="167"/>
      <c r="C250" s="71" t="s">
        <v>458</v>
      </c>
      <c r="D250" s="68">
        <f>D230</f>
        <v>0</v>
      </c>
      <c r="E250" s="184" t="s">
        <v>447</v>
      </c>
      <c r="F250" s="185"/>
    </row>
    <row r="251" spans="1:6" ht="24">
      <c r="A251" s="51">
        <v>241</v>
      </c>
      <c r="B251" s="167"/>
      <c r="C251" s="71" t="s">
        <v>512</v>
      </c>
      <c r="D251" s="68">
        <f t="shared" ref="D251:D252" si="1">D231</f>
        <v>0</v>
      </c>
      <c r="E251" s="186"/>
      <c r="F251" s="187"/>
    </row>
    <row r="252" spans="1:6" ht="24">
      <c r="A252" s="51">
        <v>242</v>
      </c>
      <c r="B252" s="167"/>
      <c r="C252" s="71" t="s">
        <v>513</v>
      </c>
      <c r="D252" s="68">
        <f t="shared" si="1"/>
        <v>0</v>
      </c>
      <c r="E252" s="188"/>
      <c r="F252" s="189"/>
    </row>
    <row r="253" spans="1:6">
      <c r="A253" s="51">
        <v>243</v>
      </c>
      <c r="B253" s="167"/>
      <c r="C253" s="71" t="s">
        <v>329</v>
      </c>
      <c r="D253" s="64"/>
      <c r="E253" s="53" t="s">
        <v>409</v>
      </c>
      <c r="F253" s="44"/>
    </row>
    <row r="254" spans="1:6">
      <c r="A254" s="51">
        <v>244</v>
      </c>
      <c r="B254" s="167"/>
      <c r="C254" s="71" t="s">
        <v>514</v>
      </c>
      <c r="D254" s="64"/>
      <c r="E254" s="53" t="s">
        <v>409</v>
      </c>
      <c r="F254" s="44"/>
    </row>
    <row r="255" spans="1:6">
      <c r="A255" s="60">
        <v>245</v>
      </c>
      <c r="B255" s="168"/>
      <c r="C255" s="99" t="s">
        <v>515</v>
      </c>
      <c r="D255" s="86"/>
      <c r="E255" s="62" t="s">
        <v>409</v>
      </c>
      <c r="F255" s="94"/>
    </row>
    <row r="256" spans="1:6" ht="13.5" customHeight="1">
      <c r="A256" s="89">
        <v>246</v>
      </c>
      <c r="B256" s="170" t="s">
        <v>331</v>
      </c>
      <c r="C256" s="90" t="s">
        <v>169</v>
      </c>
      <c r="D256" s="109"/>
      <c r="E256" s="110" t="s">
        <v>409</v>
      </c>
      <c r="F256" s="216" t="s">
        <v>448</v>
      </c>
    </row>
    <row r="257" spans="1:6">
      <c r="A257" s="51">
        <v>247</v>
      </c>
      <c r="B257" s="167"/>
      <c r="C257" s="70" t="s">
        <v>151</v>
      </c>
      <c r="D257" s="65"/>
      <c r="E257" s="56" t="s">
        <v>409</v>
      </c>
      <c r="F257" s="213"/>
    </row>
    <row r="258" spans="1:6">
      <c r="A258" s="51">
        <v>248</v>
      </c>
      <c r="B258" s="167"/>
      <c r="C258" s="70" t="s">
        <v>152</v>
      </c>
      <c r="D258" s="65"/>
      <c r="E258" s="56" t="s">
        <v>409</v>
      </c>
      <c r="F258" s="213"/>
    </row>
    <row r="259" spans="1:6">
      <c r="A259" s="51">
        <v>249</v>
      </c>
      <c r="B259" s="167"/>
      <c r="C259" s="70" t="s">
        <v>322</v>
      </c>
      <c r="D259" s="66"/>
      <c r="E259" s="56" t="s">
        <v>409</v>
      </c>
      <c r="F259" s="213"/>
    </row>
    <row r="260" spans="1:6">
      <c r="A260" s="51">
        <v>250</v>
      </c>
      <c r="B260" s="167"/>
      <c r="C260" s="70" t="s">
        <v>323</v>
      </c>
      <c r="D260" s="66"/>
      <c r="E260" s="56" t="s">
        <v>409</v>
      </c>
      <c r="F260" s="213"/>
    </row>
    <row r="261" spans="1:6">
      <c r="A261" s="51">
        <v>251</v>
      </c>
      <c r="B261" s="167"/>
      <c r="C261" s="70" t="s">
        <v>527</v>
      </c>
      <c r="D261" s="66"/>
      <c r="E261" s="56" t="s">
        <v>409</v>
      </c>
      <c r="F261" s="213"/>
    </row>
    <row r="262" spans="1:6" ht="15.6">
      <c r="A262" s="51">
        <v>252</v>
      </c>
      <c r="B262" s="167"/>
      <c r="C262" s="70" t="s">
        <v>548</v>
      </c>
      <c r="D262" s="66"/>
      <c r="E262" s="56" t="s">
        <v>409</v>
      </c>
      <c r="F262" s="213"/>
    </row>
    <row r="263" spans="1:6" ht="15.6">
      <c r="A263" s="51">
        <v>253</v>
      </c>
      <c r="B263" s="167"/>
      <c r="C263" s="70" t="s">
        <v>380</v>
      </c>
      <c r="D263" s="66"/>
      <c r="E263" s="56" t="s">
        <v>409</v>
      </c>
      <c r="F263" s="213"/>
    </row>
    <row r="264" spans="1:6">
      <c r="A264" s="51">
        <v>254</v>
      </c>
      <c r="B264" s="167"/>
      <c r="C264" s="70" t="s">
        <v>381</v>
      </c>
      <c r="D264" s="66"/>
      <c r="E264" s="56" t="s">
        <v>409</v>
      </c>
      <c r="F264" s="213"/>
    </row>
    <row r="265" spans="1:6">
      <c r="A265" s="51">
        <v>255</v>
      </c>
      <c r="B265" s="167"/>
      <c r="C265" s="70" t="s">
        <v>324</v>
      </c>
      <c r="D265" s="66"/>
      <c r="E265" s="56" t="s">
        <v>409</v>
      </c>
      <c r="F265" s="213"/>
    </row>
    <row r="266" spans="1:6">
      <c r="A266" s="51">
        <v>256</v>
      </c>
      <c r="B266" s="167"/>
      <c r="C266" s="85" t="s">
        <v>325</v>
      </c>
      <c r="D266" s="111"/>
      <c r="E266" s="112" t="s">
        <v>409</v>
      </c>
      <c r="F266" s="214"/>
    </row>
    <row r="267" spans="1:6">
      <c r="A267" s="51">
        <v>257</v>
      </c>
      <c r="B267" s="167"/>
      <c r="C267" s="73" t="s">
        <v>326</v>
      </c>
      <c r="D267" s="102" t="e">
        <f>100-D268-D269</f>
        <v>#DIV/0!</v>
      </c>
      <c r="E267" s="180" t="s">
        <v>414</v>
      </c>
      <c r="F267" s="181"/>
    </row>
    <row r="268" spans="1:6">
      <c r="A268" s="51">
        <v>258</v>
      </c>
      <c r="B268" s="167"/>
      <c r="C268" s="70" t="s">
        <v>327</v>
      </c>
      <c r="D268" s="69" t="e">
        <f>D257*4*100/D256</f>
        <v>#DIV/0!</v>
      </c>
      <c r="E268" s="180"/>
      <c r="F268" s="181"/>
    </row>
    <row r="269" spans="1:6">
      <c r="A269" s="51">
        <v>259</v>
      </c>
      <c r="B269" s="167"/>
      <c r="C269" s="70" t="s">
        <v>328</v>
      </c>
      <c r="D269" s="69" t="e">
        <f>D258*9*100/D256</f>
        <v>#DIV/0!</v>
      </c>
      <c r="E269" s="182"/>
      <c r="F269" s="183"/>
    </row>
    <row r="270" spans="1:6" ht="13.5" customHeight="1">
      <c r="A270" s="51">
        <v>260</v>
      </c>
      <c r="B270" s="167"/>
      <c r="C270" s="71" t="s">
        <v>458</v>
      </c>
      <c r="D270" s="68">
        <f>D230</f>
        <v>0</v>
      </c>
      <c r="E270" s="184" t="s">
        <v>447</v>
      </c>
      <c r="F270" s="185"/>
    </row>
    <row r="271" spans="1:6" ht="24">
      <c r="A271" s="51">
        <v>261</v>
      </c>
      <c r="B271" s="167"/>
      <c r="C271" s="71" t="s">
        <v>512</v>
      </c>
      <c r="D271" s="68">
        <f t="shared" ref="D271:D272" si="2">D231</f>
        <v>0</v>
      </c>
      <c r="E271" s="186"/>
      <c r="F271" s="187"/>
    </row>
    <row r="272" spans="1:6" ht="24">
      <c r="A272" s="51">
        <v>262</v>
      </c>
      <c r="B272" s="167"/>
      <c r="C272" s="71" t="s">
        <v>513</v>
      </c>
      <c r="D272" s="68">
        <f t="shared" si="2"/>
        <v>0</v>
      </c>
      <c r="E272" s="188"/>
      <c r="F272" s="189"/>
    </row>
    <row r="273" spans="1:6">
      <c r="A273" s="51">
        <v>263</v>
      </c>
      <c r="B273" s="167"/>
      <c r="C273" s="71" t="s">
        <v>329</v>
      </c>
      <c r="D273" s="64"/>
      <c r="E273" s="53" t="s">
        <v>409</v>
      </c>
      <c r="F273" s="44"/>
    </row>
    <row r="274" spans="1:6">
      <c r="A274" s="51">
        <v>264</v>
      </c>
      <c r="B274" s="167"/>
      <c r="C274" s="71" t="s">
        <v>514</v>
      </c>
      <c r="D274" s="64"/>
      <c r="E274" s="53" t="s">
        <v>409</v>
      </c>
      <c r="F274" s="44"/>
    </row>
    <row r="275" spans="1:6">
      <c r="A275" s="60">
        <v>265</v>
      </c>
      <c r="B275" s="168"/>
      <c r="C275" s="99" t="s">
        <v>515</v>
      </c>
      <c r="D275" s="86"/>
      <c r="E275" s="62" t="s">
        <v>409</v>
      </c>
      <c r="F275" s="94"/>
    </row>
    <row r="276" spans="1:6">
      <c r="A276" s="89">
        <v>266</v>
      </c>
      <c r="B276" s="170" t="s">
        <v>332</v>
      </c>
      <c r="C276" s="90" t="s">
        <v>443</v>
      </c>
      <c r="D276" s="91"/>
      <c r="E276" s="92" t="s">
        <v>416</v>
      </c>
      <c r="F276" s="93" t="s">
        <v>449</v>
      </c>
    </row>
    <row r="277" spans="1:6" ht="43.2">
      <c r="A277" s="60">
        <v>267</v>
      </c>
      <c r="B277" s="168"/>
      <c r="C277" s="85" t="s">
        <v>333</v>
      </c>
      <c r="D277" s="86"/>
      <c r="E277" s="62" t="s">
        <v>409</v>
      </c>
      <c r="F277" s="113" t="s">
        <v>450</v>
      </c>
    </row>
    <row r="278" spans="1:6" ht="24">
      <c r="A278" s="89">
        <v>268</v>
      </c>
      <c r="B278" s="118" t="s">
        <v>334</v>
      </c>
      <c r="C278" s="90" t="s">
        <v>240</v>
      </c>
      <c r="D278" s="91"/>
      <c r="E278" s="92" t="s">
        <v>240</v>
      </c>
      <c r="F278" s="114" t="s">
        <v>451</v>
      </c>
    </row>
    <row r="279" spans="1:6">
      <c r="A279" s="51">
        <v>269</v>
      </c>
      <c r="B279" s="166" t="s">
        <v>335</v>
      </c>
      <c r="C279" s="70" t="s">
        <v>376</v>
      </c>
      <c r="D279" s="64"/>
      <c r="E279" s="53" t="s">
        <v>240</v>
      </c>
      <c r="F279" s="44"/>
    </row>
    <row r="280" spans="1:6">
      <c r="A280" s="51">
        <v>270</v>
      </c>
      <c r="B280" s="167"/>
      <c r="C280" s="70" t="s">
        <v>377</v>
      </c>
      <c r="D280" s="64"/>
      <c r="E280" s="53" t="s">
        <v>240</v>
      </c>
      <c r="F280" s="44"/>
    </row>
    <row r="281" spans="1:6">
      <c r="A281" s="51">
        <v>271</v>
      </c>
      <c r="B281" s="167"/>
      <c r="C281" s="70" t="s">
        <v>378</v>
      </c>
      <c r="D281" s="64"/>
      <c r="E281" s="53" t="s">
        <v>240</v>
      </c>
      <c r="F281" s="44"/>
    </row>
    <row r="282" spans="1:6">
      <c r="A282" s="51">
        <v>272</v>
      </c>
      <c r="B282" s="167"/>
      <c r="C282" s="70" t="s">
        <v>520</v>
      </c>
      <c r="D282" s="64"/>
      <c r="E282" s="53" t="s">
        <v>240</v>
      </c>
      <c r="F282" s="44"/>
    </row>
    <row r="283" spans="1:6">
      <c r="A283" s="51">
        <v>273</v>
      </c>
      <c r="B283" s="167"/>
      <c r="C283" s="70" t="s">
        <v>336</v>
      </c>
      <c r="D283" s="64"/>
      <c r="E283" s="53" t="s">
        <v>240</v>
      </c>
      <c r="F283" s="44"/>
    </row>
    <row r="284" spans="1:6">
      <c r="A284" s="60">
        <v>274</v>
      </c>
      <c r="B284" s="168"/>
      <c r="C284" s="85" t="s">
        <v>337</v>
      </c>
      <c r="D284" s="64"/>
      <c r="E284" s="62" t="s">
        <v>409</v>
      </c>
      <c r="F284" s="94" t="s">
        <v>420</v>
      </c>
    </row>
    <row r="285" spans="1:6">
      <c r="A285" s="89">
        <v>275</v>
      </c>
      <c r="B285" s="118" t="s">
        <v>338</v>
      </c>
      <c r="C285" s="90" t="s">
        <v>240</v>
      </c>
      <c r="D285" s="91"/>
      <c r="E285" s="92" t="s">
        <v>240</v>
      </c>
      <c r="F285" s="93"/>
    </row>
    <row r="286" spans="1:6">
      <c r="A286" s="51">
        <v>276</v>
      </c>
      <c r="B286" s="166" t="s">
        <v>339</v>
      </c>
      <c r="C286" s="70" t="s">
        <v>373</v>
      </c>
      <c r="D286" s="64"/>
      <c r="E286" s="53" t="s">
        <v>409</v>
      </c>
      <c r="F286" s="44"/>
    </row>
    <row r="287" spans="1:6">
      <c r="A287" s="51">
        <v>277</v>
      </c>
      <c r="B287" s="167"/>
      <c r="C287" s="70" t="s">
        <v>516</v>
      </c>
      <c r="D287" s="64"/>
      <c r="E287" s="53" t="s">
        <v>409</v>
      </c>
      <c r="F287" s="44"/>
    </row>
    <row r="288" spans="1:6">
      <c r="A288" s="51">
        <v>278</v>
      </c>
      <c r="B288" s="167"/>
      <c r="C288" s="70" t="s">
        <v>340</v>
      </c>
      <c r="D288" s="64"/>
      <c r="E288" s="53" t="s">
        <v>409</v>
      </c>
      <c r="F288" s="44"/>
    </row>
    <row r="289" spans="1:6">
      <c r="A289" s="51">
        <v>279</v>
      </c>
      <c r="B289" s="167"/>
      <c r="C289" s="70" t="s">
        <v>517</v>
      </c>
      <c r="D289" s="64"/>
      <c r="E289" s="53" t="s">
        <v>409</v>
      </c>
      <c r="F289" s="44"/>
    </row>
    <row r="290" spans="1:6">
      <c r="A290" s="51">
        <v>280</v>
      </c>
      <c r="B290" s="167"/>
      <c r="C290" s="70" t="s">
        <v>341</v>
      </c>
      <c r="D290" s="64"/>
      <c r="E290" s="53" t="s">
        <v>409</v>
      </c>
      <c r="F290" s="44"/>
    </row>
    <row r="291" spans="1:6">
      <c r="A291" s="60">
        <v>281</v>
      </c>
      <c r="B291" s="168"/>
      <c r="C291" s="85" t="s">
        <v>517</v>
      </c>
      <c r="D291" s="64"/>
      <c r="E291" s="62" t="s">
        <v>409</v>
      </c>
      <c r="F291" s="94"/>
    </row>
    <row r="292" spans="1:6">
      <c r="A292" s="89">
        <v>282</v>
      </c>
      <c r="B292" s="170" t="s">
        <v>342</v>
      </c>
      <c r="C292" s="90" t="s">
        <v>223</v>
      </c>
      <c r="D292" s="91"/>
      <c r="E292" s="92" t="s">
        <v>240</v>
      </c>
      <c r="F292" s="93"/>
    </row>
    <row r="293" spans="1:6">
      <c r="A293" s="51">
        <v>283</v>
      </c>
      <c r="B293" s="167"/>
      <c r="C293" s="70" t="s">
        <v>518</v>
      </c>
      <c r="D293" s="64"/>
      <c r="E293" s="53" t="s">
        <v>240</v>
      </c>
      <c r="F293" s="44"/>
    </row>
    <row r="294" spans="1:6">
      <c r="A294" s="51">
        <v>284</v>
      </c>
      <c r="B294" s="167"/>
      <c r="C294" s="70" t="s">
        <v>225</v>
      </c>
      <c r="D294" s="64"/>
      <c r="E294" s="53" t="s">
        <v>240</v>
      </c>
      <c r="F294" s="44"/>
    </row>
    <row r="295" spans="1:6">
      <c r="A295" s="51">
        <v>285</v>
      </c>
      <c r="B295" s="167"/>
      <c r="C295" s="70" t="s">
        <v>226</v>
      </c>
      <c r="D295" s="64"/>
      <c r="E295" s="53" t="s">
        <v>240</v>
      </c>
      <c r="F295" s="44"/>
    </row>
    <row r="296" spans="1:6">
      <c r="A296" s="60">
        <v>286</v>
      </c>
      <c r="B296" s="168"/>
      <c r="C296" s="85" t="s">
        <v>337</v>
      </c>
      <c r="D296" s="86"/>
      <c r="E296" s="62" t="s">
        <v>409</v>
      </c>
      <c r="F296" s="94" t="s">
        <v>420</v>
      </c>
    </row>
    <row r="297" spans="1:6">
      <c r="A297" s="77">
        <v>287</v>
      </c>
      <c r="B297" s="78" t="s">
        <v>352</v>
      </c>
      <c r="C297" s="79" t="s">
        <v>240</v>
      </c>
      <c r="D297" s="80"/>
      <c r="E297" s="81" t="s">
        <v>240</v>
      </c>
      <c r="F297" s="115"/>
    </row>
    <row r="298" spans="1:6">
      <c r="A298" s="89">
        <v>288</v>
      </c>
      <c r="B298" s="118" t="s">
        <v>343</v>
      </c>
      <c r="C298" s="90" t="s">
        <v>240</v>
      </c>
      <c r="D298" s="91"/>
      <c r="E298" s="92" t="s">
        <v>240</v>
      </c>
      <c r="F298" s="93"/>
    </row>
    <row r="299" spans="1:6">
      <c r="A299" s="51">
        <v>289</v>
      </c>
      <c r="B299" s="166" t="s">
        <v>344</v>
      </c>
      <c r="C299" s="70" t="s">
        <v>379</v>
      </c>
      <c r="D299" s="64"/>
      <c r="E299" s="53" t="s">
        <v>240</v>
      </c>
      <c r="F299" s="44"/>
    </row>
    <row r="300" spans="1:6">
      <c r="A300" s="51">
        <v>290</v>
      </c>
      <c r="B300" s="167"/>
      <c r="C300" s="70" t="s">
        <v>345</v>
      </c>
      <c r="D300" s="64"/>
      <c r="E300" s="53" t="s">
        <v>240</v>
      </c>
      <c r="F300" s="44"/>
    </row>
    <row r="301" spans="1:6">
      <c r="A301" s="51">
        <v>291</v>
      </c>
      <c r="B301" s="167"/>
      <c r="C301" s="70" t="s">
        <v>346</v>
      </c>
      <c r="D301" s="64"/>
      <c r="E301" s="53" t="s">
        <v>240</v>
      </c>
      <c r="F301" s="44"/>
    </row>
    <row r="302" spans="1:6">
      <c r="A302" s="51">
        <v>292</v>
      </c>
      <c r="B302" s="167"/>
      <c r="C302" s="70" t="s">
        <v>347</v>
      </c>
      <c r="D302" s="64"/>
      <c r="E302" s="53" t="s">
        <v>240</v>
      </c>
      <c r="F302" s="44"/>
    </row>
    <row r="303" spans="1:6">
      <c r="A303" s="60">
        <v>293</v>
      </c>
      <c r="B303" s="168"/>
      <c r="C303" s="85" t="s">
        <v>337</v>
      </c>
      <c r="D303" s="64"/>
      <c r="E303" s="62" t="s">
        <v>409</v>
      </c>
      <c r="F303" s="94" t="s">
        <v>420</v>
      </c>
    </row>
    <row r="304" spans="1:6">
      <c r="A304" s="89">
        <v>294</v>
      </c>
      <c r="B304" s="118" t="s">
        <v>348</v>
      </c>
      <c r="C304" s="90" t="s">
        <v>240</v>
      </c>
      <c r="D304" s="91"/>
      <c r="E304" s="92" t="s">
        <v>240</v>
      </c>
      <c r="F304" s="93"/>
    </row>
    <row r="305" spans="1:6">
      <c r="A305" s="51">
        <v>295</v>
      </c>
      <c r="B305" s="166" t="s">
        <v>349</v>
      </c>
      <c r="C305" s="70" t="s">
        <v>350</v>
      </c>
      <c r="D305" s="64"/>
      <c r="E305" s="53" t="s">
        <v>240</v>
      </c>
      <c r="F305" s="44"/>
    </row>
    <row r="306" spans="1:6">
      <c r="A306" s="51">
        <v>296</v>
      </c>
      <c r="B306" s="167"/>
      <c r="C306" s="70" t="s">
        <v>351</v>
      </c>
      <c r="D306" s="64"/>
      <c r="E306" s="53" t="s">
        <v>240</v>
      </c>
      <c r="F306" s="44"/>
    </row>
    <row r="307" spans="1:6">
      <c r="A307" s="60">
        <v>297</v>
      </c>
      <c r="B307" s="168"/>
      <c r="C307" s="85" t="s">
        <v>241</v>
      </c>
      <c r="D307" s="64"/>
      <c r="E307" s="62" t="s">
        <v>409</v>
      </c>
      <c r="F307" s="94" t="s">
        <v>420</v>
      </c>
    </row>
    <row r="308" spans="1:6">
      <c r="A308" s="89">
        <v>298</v>
      </c>
      <c r="B308" s="118" t="s">
        <v>353</v>
      </c>
      <c r="C308" s="90" t="s">
        <v>240</v>
      </c>
      <c r="D308" s="91"/>
      <c r="E308" s="92" t="s">
        <v>240</v>
      </c>
      <c r="F308" s="93"/>
    </row>
    <row r="309" spans="1:6">
      <c r="A309" s="51">
        <v>299</v>
      </c>
      <c r="B309" s="166" t="s">
        <v>455</v>
      </c>
      <c r="C309" s="70" t="s">
        <v>354</v>
      </c>
      <c r="D309" s="64"/>
      <c r="E309" s="53" t="s">
        <v>409</v>
      </c>
      <c r="F309" s="200" t="s">
        <v>456</v>
      </c>
    </row>
    <row r="310" spans="1:6">
      <c r="A310" s="51">
        <v>300</v>
      </c>
      <c r="B310" s="171"/>
      <c r="C310" s="70" t="s">
        <v>355</v>
      </c>
      <c r="D310" s="64"/>
      <c r="E310" s="53" t="s">
        <v>409</v>
      </c>
      <c r="F310" s="174"/>
    </row>
    <row r="311" spans="1:6">
      <c r="A311" s="51">
        <v>301</v>
      </c>
      <c r="B311" s="121" t="s">
        <v>372</v>
      </c>
      <c r="C311" s="70" t="s">
        <v>240</v>
      </c>
      <c r="D311" s="64"/>
      <c r="E311" s="53" t="s">
        <v>240</v>
      </c>
      <c r="F311" s="44"/>
    </row>
    <row r="312" spans="1:6">
      <c r="A312" s="51">
        <v>302</v>
      </c>
      <c r="B312" s="166" t="s">
        <v>356</v>
      </c>
      <c r="C312" s="70" t="s">
        <v>357</v>
      </c>
      <c r="D312" s="64"/>
      <c r="E312" s="53" t="s">
        <v>240</v>
      </c>
      <c r="F312" s="44"/>
    </row>
    <row r="313" spans="1:6">
      <c r="A313" s="51">
        <v>303</v>
      </c>
      <c r="B313" s="167"/>
      <c r="C313" s="70" t="s">
        <v>358</v>
      </c>
      <c r="D313" s="64"/>
      <c r="E313" s="53" t="s">
        <v>240</v>
      </c>
      <c r="F313" s="44"/>
    </row>
    <row r="314" spans="1:6">
      <c r="A314" s="60">
        <v>304</v>
      </c>
      <c r="B314" s="168"/>
      <c r="C314" s="85" t="s">
        <v>359</v>
      </c>
      <c r="D314" s="86"/>
      <c r="E314" s="62" t="s">
        <v>409</v>
      </c>
      <c r="F314" s="94" t="s">
        <v>420</v>
      </c>
    </row>
    <row r="315" spans="1:6" ht="13.5" customHeight="1">
      <c r="A315" s="49">
        <v>305</v>
      </c>
      <c r="B315" s="167" t="s">
        <v>360</v>
      </c>
      <c r="C315" s="73" t="s">
        <v>361</v>
      </c>
      <c r="D315" s="63"/>
      <c r="E315" s="50" t="s">
        <v>409</v>
      </c>
      <c r="F315" s="213" t="s">
        <v>453</v>
      </c>
    </row>
    <row r="316" spans="1:6">
      <c r="A316" s="51">
        <v>306</v>
      </c>
      <c r="B316" s="167"/>
      <c r="C316" s="70" t="s">
        <v>99</v>
      </c>
      <c r="D316" s="64"/>
      <c r="E316" s="53" t="s">
        <v>409</v>
      </c>
      <c r="F316" s="213"/>
    </row>
    <row r="317" spans="1:6">
      <c r="A317" s="51">
        <v>307</v>
      </c>
      <c r="B317" s="167"/>
      <c r="C317" s="70" t="s">
        <v>100</v>
      </c>
      <c r="D317" s="64"/>
      <c r="E317" s="53" t="s">
        <v>409</v>
      </c>
      <c r="F317" s="213"/>
    </row>
    <row r="318" spans="1:6" ht="24.6" thickBot="1">
      <c r="A318" s="60">
        <v>308</v>
      </c>
      <c r="B318" s="169"/>
      <c r="C318" s="72" t="s">
        <v>452</v>
      </c>
      <c r="D318" s="67"/>
      <c r="E318" s="62" t="s">
        <v>409</v>
      </c>
      <c r="F318" s="214"/>
    </row>
  </sheetData>
  <sheetProtection sheet="1" objects="1" scenarios="1"/>
  <mergeCells count="75">
    <mergeCell ref="F106:F110"/>
    <mergeCell ref="F112:F116"/>
    <mergeCell ref="F118:F122"/>
    <mergeCell ref="F124:F128"/>
    <mergeCell ref="F100:F104"/>
    <mergeCell ref="F315:F318"/>
    <mergeCell ref="F192:F196"/>
    <mergeCell ref="F198:F200"/>
    <mergeCell ref="F201:F215"/>
    <mergeCell ref="F216:F226"/>
    <mergeCell ref="F230:F235"/>
    <mergeCell ref="E267:F269"/>
    <mergeCell ref="E270:F272"/>
    <mergeCell ref="F256:F266"/>
    <mergeCell ref="F309:F310"/>
    <mergeCell ref="F18:F19"/>
    <mergeCell ref="F25:F32"/>
    <mergeCell ref="F63:F86"/>
    <mergeCell ref="E163:F163"/>
    <mergeCell ref="E87:F90"/>
    <mergeCell ref="E96:F96"/>
    <mergeCell ref="E147:F153"/>
    <mergeCell ref="E141:F141"/>
    <mergeCell ref="E135:F135"/>
    <mergeCell ref="E129:F129"/>
    <mergeCell ref="E123:F123"/>
    <mergeCell ref="E117:F117"/>
    <mergeCell ref="E111:F111"/>
    <mergeCell ref="E105:F105"/>
    <mergeCell ref="F91:F93"/>
    <mergeCell ref="F60:F61"/>
    <mergeCell ref="F158:F162"/>
    <mergeCell ref="E247:F249"/>
    <mergeCell ref="E250:F252"/>
    <mergeCell ref="E227:F229"/>
    <mergeCell ref="F236:F246"/>
    <mergeCell ref="F176:F182"/>
    <mergeCell ref="F183:F191"/>
    <mergeCell ref="F171:F175"/>
    <mergeCell ref="F130:F134"/>
    <mergeCell ref="F136:F140"/>
    <mergeCell ref="F142:F146"/>
    <mergeCell ref="B98:B99"/>
    <mergeCell ref="B5:B8"/>
    <mergeCell ref="B11:B15"/>
    <mergeCell ref="B16:B22"/>
    <mergeCell ref="B23:B24"/>
    <mergeCell ref="B25:B33"/>
    <mergeCell ref="B34:B38"/>
    <mergeCell ref="B40:B48"/>
    <mergeCell ref="B49:B57"/>
    <mergeCell ref="B58:B62"/>
    <mergeCell ref="B63:B90"/>
    <mergeCell ref="B91:B97"/>
    <mergeCell ref="F7:F8"/>
    <mergeCell ref="B276:B277"/>
    <mergeCell ref="B100:B153"/>
    <mergeCell ref="B154:B162"/>
    <mergeCell ref="B163:B165"/>
    <mergeCell ref="B166:B167"/>
    <mergeCell ref="B168:B170"/>
    <mergeCell ref="B171:B191"/>
    <mergeCell ref="B192:B196"/>
    <mergeCell ref="B198:B215"/>
    <mergeCell ref="B216:B235"/>
    <mergeCell ref="B236:B255"/>
    <mergeCell ref="B256:B275"/>
    <mergeCell ref="B312:B314"/>
    <mergeCell ref="B315:B318"/>
    <mergeCell ref="B279:B284"/>
    <mergeCell ref="B286:B291"/>
    <mergeCell ref="B292:B296"/>
    <mergeCell ref="B299:B303"/>
    <mergeCell ref="B305:B307"/>
    <mergeCell ref="B309:B310"/>
  </mergeCells>
  <phoneticPr fontId="2"/>
  <conditionalFormatting sqref="D87:D90 D96:D97 D100:D153 D170:D196 D158:D165 D267:D275 D247:D255 D227:D235">
    <cfRule type="containsBlanks" dxfId="52" priority="29">
      <formula>LEN(TRIM(D87))=0</formula>
    </cfRule>
  </conditionalFormatting>
  <conditionalFormatting sqref="F17">
    <cfRule type="expression" dxfId="51" priority="22">
      <formula>AND($D$16="その他",$D$17="")</formula>
    </cfRule>
  </conditionalFormatting>
  <conditionalFormatting sqref="D2:D10 D23 D39 D98">
    <cfRule type="containsBlanks" dxfId="50" priority="21">
      <formula>LEN(TRIM(D2))=0</formula>
    </cfRule>
  </conditionalFormatting>
  <conditionalFormatting sqref="D11 D16:D22 D58:D86 D91:D95 D99 D154:D157 D166:D169 D276:D278 D285 D292:D298 D304 D308 D315:D318 D197:D226 D236:D246 D256:D266">
    <cfRule type="containsBlanks" dxfId="49" priority="20">
      <formula>LEN(TRIM(D11))=0</formula>
    </cfRule>
  </conditionalFormatting>
  <conditionalFormatting sqref="D12:D15">
    <cfRule type="expression" dxfId="48" priority="8">
      <formula>AND($D$11="有",$D12="")</formula>
    </cfRule>
  </conditionalFormatting>
  <conditionalFormatting sqref="D24:D38">
    <cfRule type="expression" dxfId="47" priority="7">
      <formula>AND($D$23="有",$D24="")</formula>
    </cfRule>
  </conditionalFormatting>
  <conditionalFormatting sqref="D40:D57">
    <cfRule type="expression" dxfId="46" priority="6">
      <formula>AND($D$39="委託",$D40="")</formula>
    </cfRule>
  </conditionalFormatting>
  <conditionalFormatting sqref="D279:D284">
    <cfRule type="expression" dxfId="45" priority="5">
      <formula>AND($D$278="有",$D279="")</formula>
    </cfRule>
  </conditionalFormatting>
  <conditionalFormatting sqref="D286:D291">
    <cfRule type="expression" dxfId="44" priority="4">
      <formula>AND($D$285="有",$D286="")</formula>
    </cfRule>
  </conditionalFormatting>
  <conditionalFormatting sqref="D299:D303">
    <cfRule type="expression" dxfId="43" priority="3">
      <formula>AND($D$298="有",$D299="")</formula>
    </cfRule>
  </conditionalFormatting>
  <conditionalFormatting sqref="D305:D307">
    <cfRule type="expression" dxfId="42" priority="2">
      <formula>AND($D$304="有",$D305="")</formula>
    </cfRule>
  </conditionalFormatting>
  <conditionalFormatting sqref="D309:D314">
    <cfRule type="expression" dxfId="41" priority="1">
      <formula>AND($D$308="有",$D309="")</formula>
    </cfRule>
  </conditionalFormatting>
  <dataValidations count="11">
    <dataValidation type="list" allowBlank="1" showInputMessage="1" showErrorMessage="1" sqref="D308 D10:D14 D22:D23 D34:D37 D98 D154:D155 D166 D168:D169 D179:D181 D176 D173 D171 D183 D192 D194:D195 D49:D56 D292:D295 D285 D25:D31 D278:D283 D297:D302 D304:D306 D311:D313">
      <formula1>有_無</formula1>
    </dataValidation>
    <dataValidation type="list" allowBlank="1" showInputMessage="1" showErrorMessage="1" sqref="D276">
      <formula1>食材料費の単位</formula1>
    </dataValidation>
    <dataValidation type="list" allowBlank="1" showInputMessage="1" showErrorMessage="1" sqref="D59">
      <formula1>免許の種類</formula1>
    </dataValidation>
    <dataValidation type="list" allowBlank="1" showInputMessage="1" showErrorMessage="1" sqref="D62">
      <formula1>勤務形態</formula1>
    </dataValidation>
    <dataValidation type="list" allowBlank="1" showInputMessage="1" showErrorMessage="1" sqref="D39">
      <formula1>運営方式</formula1>
    </dataValidation>
    <dataValidation type="list" allowBlank="1" showInputMessage="1" showErrorMessage="1" sqref="D2">
      <formula1>施設区分</formula1>
    </dataValidation>
    <dataValidation type="list" allowBlank="1" showInputMessage="1" showErrorMessage="1" sqref="D4">
      <formula1>提出先</formula1>
    </dataValidation>
    <dataValidation type="list" allowBlank="1" showInputMessage="1" showErrorMessage="1" sqref="D9">
      <formula1>施設種別</formula1>
    </dataValidation>
    <dataValidation type="list" allowBlank="1" showInputMessage="1" showErrorMessage="1" sqref="D16">
      <formula1>部門</formula1>
    </dataValidation>
    <dataValidation type="decimal" allowBlank="1" showInputMessage="1" showErrorMessage="1" sqref="D216:D218 D256:D258 D236:D238">
      <formula1>1</formula1>
      <formula2>3000</formula2>
    </dataValidation>
    <dataValidation type="decimal" allowBlank="1" showInputMessage="1" showErrorMessage="1" sqref="D156:D160 D162">
      <formula1>0</formula1>
      <formula2>100</formula2>
    </dataValidation>
  </dataValidations>
  <pageMargins left="0.19685039370078741" right="0.19685039370078741" top="0.19685039370078741" bottom="0.19685039370078741" header="0.31496062992125984" footer="0.31496062992125984"/>
  <pageSetup paperSize="9" scale="8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'リスト（12号様式用）'!$K$2:$K$8</xm:f>
          </x14:formula1>
          <xm:sqref>D197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3"/>
  <sheetViews>
    <sheetView view="pageBreakPreview" zoomScaleNormal="100" zoomScaleSheetLayoutView="100" workbookViewId="0">
      <selection activeCell="DB65" sqref="DB65"/>
    </sheetView>
  </sheetViews>
  <sheetFormatPr defaultColWidth="1" defaultRowHeight="16.5" customHeight="1"/>
  <cols>
    <col min="1" max="22" width="1" style="13"/>
    <col min="23" max="23" width="1" style="13" customWidth="1"/>
    <col min="24" max="41" width="1" style="13"/>
    <col min="42" max="42" width="1" style="13" customWidth="1"/>
    <col min="43" max="51" width="1" style="13"/>
    <col min="52" max="52" width="1" style="13" customWidth="1"/>
    <col min="53" max="66" width="1" style="13"/>
    <col min="67" max="67" width="1" style="13" customWidth="1"/>
    <col min="68" max="16384" width="1" style="13"/>
  </cols>
  <sheetData>
    <row r="1" spans="1:91" s="18" customFormat="1" ht="12">
      <c r="A1" s="269" t="s">
        <v>526</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row>
    <row r="2" spans="1:91" s="18" customFormat="1" ht="12.75" customHeight="1">
      <c r="A2" s="273" t="s">
        <v>164</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c r="BA2" s="273"/>
      <c r="BB2" s="273"/>
      <c r="BC2" s="273"/>
      <c r="BD2" s="273"/>
      <c r="BE2" s="273"/>
      <c r="BF2" s="273"/>
      <c r="BG2" s="273"/>
      <c r="BH2" s="273"/>
      <c r="BI2" s="273"/>
      <c r="BJ2" s="273"/>
      <c r="BK2" s="273"/>
      <c r="BL2" s="273"/>
      <c r="BM2" s="273"/>
      <c r="BN2" s="273"/>
      <c r="BO2" s="273"/>
      <c r="BP2" s="273"/>
      <c r="BQ2" s="273"/>
      <c r="BR2" s="273"/>
      <c r="BS2" s="273"/>
      <c r="BT2" s="273"/>
      <c r="BU2" s="273"/>
      <c r="BV2" s="273"/>
      <c r="BW2" s="273"/>
      <c r="BX2" s="273"/>
      <c r="BY2" s="273"/>
      <c r="BZ2" s="273"/>
      <c r="CA2" s="273"/>
      <c r="CB2" s="273"/>
      <c r="CC2" s="273"/>
      <c r="CD2" s="273"/>
      <c r="CE2" s="273"/>
      <c r="CF2" s="273"/>
      <c r="CG2" s="273"/>
      <c r="CH2" s="273"/>
      <c r="CI2" s="273"/>
      <c r="CJ2" s="273"/>
      <c r="CK2" s="273"/>
      <c r="CL2" s="273"/>
      <c r="CM2" s="273"/>
    </row>
    <row r="3" spans="1:91" s="18" customFormat="1" ht="12.75" customHeight="1">
      <c r="A3" s="274" t="str">
        <f>IF(入力シート!$D2="特定給食施設","(①特定給食施設　2小規模特定給食施設)",IF(入力シート!$D2="小規模特定給食施設","(1特定給食施設　②小規模特定給食施設)","(1特定給食施設　2小規模特定給食施設)"))</f>
        <v>(1特定給食施設　2小規模特定給食施設)</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row>
    <row r="4" spans="1:91" s="18" customFormat="1" ht="12.75" customHeight="1">
      <c r="A4" s="13"/>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276" t="str">
        <f>IF(入力シート!$D3="","年　　　月　　　日",入力シート!$D3)</f>
        <v>年　　　月　　　日</v>
      </c>
      <c r="BO4" s="276"/>
      <c r="BP4" s="276"/>
      <c r="BQ4" s="276"/>
      <c r="BR4" s="276"/>
      <c r="BS4" s="276"/>
      <c r="BT4" s="276"/>
      <c r="BU4" s="276"/>
      <c r="BV4" s="276"/>
      <c r="BW4" s="276"/>
      <c r="BX4" s="276"/>
      <c r="BY4" s="276"/>
      <c r="BZ4" s="276"/>
      <c r="CA4" s="276"/>
      <c r="CB4" s="276"/>
      <c r="CC4" s="276"/>
      <c r="CD4" s="276"/>
      <c r="CE4" s="276"/>
      <c r="CF4" s="276"/>
      <c r="CG4" s="276"/>
      <c r="CH4" s="276"/>
      <c r="CI4" s="165"/>
      <c r="CJ4" s="165"/>
      <c r="CK4" s="165"/>
      <c r="CL4" s="165"/>
      <c r="CM4" s="165"/>
    </row>
    <row r="5" spans="1:91" s="18" customFormat="1" ht="12.75" customHeight="1">
      <c r="A5" s="18" t="s">
        <v>5</v>
      </c>
      <c r="I5" s="270" t="str">
        <f>IF(入力シート!$D4="","",入力シート!$D4)</f>
        <v/>
      </c>
      <c r="J5" s="270"/>
      <c r="K5" s="270"/>
      <c r="L5" s="270"/>
      <c r="M5" s="270"/>
      <c r="N5" s="270"/>
      <c r="O5" s="18" t="s">
        <v>6</v>
      </c>
    </row>
    <row r="6" spans="1:91" s="18" customFormat="1" ht="22.5" customHeight="1">
      <c r="AC6" s="271" t="s">
        <v>367</v>
      </c>
      <c r="AD6" s="271"/>
      <c r="AE6" s="271"/>
      <c r="AF6" s="271"/>
      <c r="AG6" s="271"/>
      <c r="AH6" s="271"/>
      <c r="AI6" s="271"/>
      <c r="AJ6" s="271"/>
      <c r="AK6" s="271"/>
      <c r="AL6" s="271"/>
      <c r="AM6" s="271"/>
      <c r="AN6" s="275" t="str">
        <f>IF(入力シート!$D5="","",入力シート!$D5)</f>
        <v/>
      </c>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275"/>
      <c r="BP6" s="275"/>
      <c r="BQ6" s="275"/>
      <c r="BR6" s="275"/>
      <c r="BS6" s="275"/>
      <c r="BT6" s="275"/>
      <c r="BU6" s="275"/>
      <c r="BV6" s="275"/>
      <c r="BW6" s="275"/>
      <c r="BX6" s="275"/>
      <c r="BY6" s="275"/>
      <c r="BZ6" s="275"/>
      <c r="CA6" s="275"/>
      <c r="CB6" s="275"/>
      <c r="CC6" s="275"/>
      <c r="CD6" s="275"/>
      <c r="CE6" s="275"/>
      <c r="CF6" s="275"/>
      <c r="CG6" s="275"/>
      <c r="CH6" s="275"/>
      <c r="CI6" s="275"/>
      <c r="CJ6" s="275"/>
      <c r="CK6" s="275"/>
      <c r="CL6" s="275"/>
      <c r="CM6" s="275"/>
    </row>
    <row r="7" spans="1:91" s="18" customFormat="1" ht="22.5" customHeight="1">
      <c r="AC7" s="271" t="s">
        <v>368</v>
      </c>
      <c r="AD7" s="271"/>
      <c r="AE7" s="271"/>
      <c r="AF7" s="271"/>
      <c r="AG7" s="271"/>
      <c r="AH7" s="271"/>
      <c r="AI7" s="271"/>
      <c r="AJ7" s="271"/>
      <c r="AK7" s="271"/>
      <c r="AL7" s="271"/>
      <c r="AM7" s="271"/>
      <c r="AN7" s="275" t="str">
        <f>IF(入力シート!$D6="","",入力シート!$D6)</f>
        <v/>
      </c>
      <c r="AO7" s="275"/>
      <c r="AP7" s="275"/>
      <c r="AQ7" s="275"/>
      <c r="AR7" s="275"/>
      <c r="AS7" s="275"/>
      <c r="AT7" s="275"/>
      <c r="AU7" s="275"/>
      <c r="AV7" s="275"/>
      <c r="AW7" s="275"/>
      <c r="AX7" s="275"/>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5"/>
      <c r="BY7" s="275"/>
      <c r="BZ7" s="275"/>
      <c r="CA7" s="275"/>
      <c r="CB7" s="275"/>
      <c r="CC7" s="275"/>
      <c r="CD7" s="275"/>
      <c r="CE7" s="275"/>
      <c r="CF7" s="275"/>
      <c r="CG7" s="275"/>
      <c r="CH7" s="275"/>
      <c r="CI7" s="275"/>
      <c r="CJ7" s="275"/>
      <c r="CK7" s="275"/>
      <c r="CL7" s="275"/>
      <c r="CM7" s="275"/>
    </row>
    <row r="8" spans="1:91" s="18" customFormat="1" ht="17.25" customHeight="1">
      <c r="AC8" s="271" t="s">
        <v>369</v>
      </c>
      <c r="AD8" s="271"/>
      <c r="AE8" s="271"/>
      <c r="AF8" s="271"/>
      <c r="AG8" s="271"/>
      <c r="AH8" s="271"/>
      <c r="AI8" s="271"/>
      <c r="AJ8" s="271"/>
      <c r="AK8" s="271"/>
      <c r="AL8" s="271"/>
      <c r="AM8" s="271"/>
      <c r="AN8" s="233" t="s">
        <v>64</v>
      </c>
      <c r="AO8" s="234"/>
      <c r="AP8" s="234"/>
      <c r="AQ8" s="234"/>
      <c r="AR8" s="234"/>
      <c r="AS8" s="234"/>
      <c r="AT8" s="257" t="str">
        <f>IF(入力シート!$D7="","",入力シート!$D7)</f>
        <v/>
      </c>
      <c r="AU8" s="257"/>
      <c r="AV8" s="257"/>
      <c r="AW8" s="257"/>
      <c r="AX8" s="257"/>
      <c r="AY8" s="257"/>
      <c r="AZ8" s="257"/>
      <c r="BA8" s="257"/>
      <c r="BB8" s="257"/>
      <c r="BC8" s="257"/>
      <c r="BD8" s="257"/>
      <c r="BE8" s="257"/>
      <c r="BF8" s="257"/>
      <c r="BG8" s="257"/>
      <c r="BH8" s="257"/>
      <c r="BI8" s="234" t="s">
        <v>65</v>
      </c>
      <c r="BJ8" s="234"/>
      <c r="BK8" s="234"/>
      <c r="BL8" s="234"/>
      <c r="BM8" s="234"/>
      <c r="BN8" s="234"/>
      <c r="BO8" s="257" t="str">
        <f>IF(入力シート!$D8="","",入力シート!$D8)</f>
        <v/>
      </c>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8"/>
    </row>
    <row r="9" spans="1:91" s="18" customFormat="1" ht="15.75" customHeight="1">
      <c r="B9" s="272" t="s">
        <v>62</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c r="BX9" s="272"/>
      <c r="BY9" s="272"/>
      <c r="BZ9" s="272"/>
      <c r="CA9" s="272"/>
      <c r="CB9" s="272"/>
      <c r="CC9" s="272"/>
      <c r="CD9" s="272"/>
      <c r="CE9" s="272"/>
      <c r="CF9" s="272"/>
      <c r="CG9" s="272"/>
      <c r="CH9" s="272"/>
      <c r="CI9" s="272"/>
      <c r="CJ9" s="272"/>
      <c r="CK9" s="272"/>
      <c r="CL9" s="272"/>
      <c r="CM9" s="272"/>
    </row>
    <row r="10" spans="1:91" s="18" customFormat="1" ht="15" customHeight="1">
      <c r="A10" s="236" t="s">
        <v>101</v>
      </c>
      <c r="B10" s="236"/>
      <c r="C10" s="236"/>
      <c r="D10" s="236"/>
      <c r="E10" s="236"/>
      <c r="F10" s="236"/>
      <c r="G10" s="236"/>
      <c r="H10" s="236"/>
      <c r="I10" s="236"/>
      <c r="J10" s="236"/>
      <c r="K10" s="230" t="str">
        <f>IF(入力シート!$D9="事業所","①事業所　2寄宿舎　3その他",IF(入力シート!$D9="寄宿舎","1事業所　②寄宿舎　3その他",IF(入力シート!$D9="その他","1事業所　2寄宿舎　③その他","1事業所　2寄宿舎　3その他")))</f>
        <v>1事業所　2寄宿舎　3その他</v>
      </c>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30" t="s">
        <v>228</v>
      </c>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9"/>
      <c r="BU10" s="228" t="str">
        <f>IF(入力シート!$D10="有","①有　2 無",IF(入力シート!$D10="無","1 有　②無","1 有　2 無"))</f>
        <v>1 有　2 無</v>
      </c>
      <c r="BV10" s="228"/>
      <c r="BW10" s="228"/>
      <c r="BX10" s="228"/>
      <c r="BY10" s="228"/>
      <c r="BZ10" s="228"/>
      <c r="CA10" s="228"/>
      <c r="CB10" s="228"/>
      <c r="CC10" s="228"/>
      <c r="CD10" s="228"/>
      <c r="CE10" s="228"/>
      <c r="CF10" s="228"/>
      <c r="CG10" s="228"/>
      <c r="CH10" s="228"/>
      <c r="CI10" s="228"/>
      <c r="CJ10" s="228"/>
      <c r="CK10" s="228"/>
      <c r="CL10" s="228"/>
      <c r="CM10" s="229"/>
    </row>
    <row r="11" spans="1:91" s="2" customFormat="1" ht="15" customHeight="1">
      <c r="A11" s="278" t="s">
        <v>229</v>
      </c>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340"/>
      <c r="AA11" s="278">
        <f>IF(入力シート!$D12="有","①",1)</f>
        <v>1</v>
      </c>
      <c r="AB11" s="268"/>
      <c r="AC11" s="268" t="s">
        <v>171</v>
      </c>
      <c r="AD11" s="268"/>
      <c r="AE11" s="268"/>
      <c r="AF11" s="268"/>
      <c r="AG11" s="268"/>
      <c r="AH11" s="268"/>
      <c r="AI11" s="268"/>
      <c r="AJ11" s="268"/>
      <c r="AK11" s="268"/>
      <c r="AL11" s="268"/>
      <c r="AM11" s="268"/>
      <c r="AN11" s="268"/>
      <c r="AO11" s="268"/>
      <c r="AP11" s="268"/>
      <c r="AQ11" s="268"/>
      <c r="AR11" s="268"/>
      <c r="AS11" s="268"/>
      <c r="AT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8"/>
      <c r="BU11" s="268"/>
      <c r="BV11" s="268"/>
      <c r="BW11" s="268"/>
      <c r="BX11" s="268"/>
      <c r="BY11" s="268"/>
      <c r="BZ11" s="268"/>
      <c r="CA11" s="268"/>
      <c r="CB11" s="268"/>
      <c r="CC11" s="268"/>
      <c r="CD11" s="268"/>
      <c r="CE11" s="268"/>
      <c r="CF11" s="268"/>
      <c r="CG11" s="268"/>
      <c r="CH11" s="268"/>
      <c r="CI11" s="268"/>
      <c r="CJ11" s="268"/>
      <c r="CK11" s="268"/>
      <c r="CL11" s="268"/>
      <c r="CM11" s="340"/>
    </row>
    <row r="12" spans="1:91" s="18" customFormat="1" ht="15" customHeight="1">
      <c r="A12" s="277" t="s">
        <v>230</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330"/>
      <c r="AA12" s="277">
        <f>IF(入力シート!$D13="有","②",2)</f>
        <v>2</v>
      </c>
      <c r="AB12" s="247"/>
      <c r="AC12" s="247" t="s">
        <v>172</v>
      </c>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
      <c r="BG12" s="2"/>
      <c r="BH12" s="2"/>
      <c r="BI12" s="2"/>
      <c r="BJ12" s="2"/>
      <c r="BK12" s="247">
        <f>IF(入力シート!$D14="有","③",3)</f>
        <v>3</v>
      </c>
      <c r="BL12" s="247"/>
      <c r="BM12" s="2" t="s">
        <v>173</v>
      </c>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3"/>
    </row>
    <row r="13" spans="1:91" s="18" customFormat="1" ht="15" customHeight="1">
      <c r="A13" s="225" t="str">
        <f>IF(入力シート!$D11="有","①有　　　2 無",IF(入力シート!$D11="無","1 有　　　②無","1 有　　　2 無"))</f>
        <v>1 有　　　2 無</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7"/>
      <c r="AA13" s="341">
        <f>IF(入力シート!$D15="",4,"④")</f>
        <v>4</v>
      </c>
      <c r="AB13" s="249"/>
      <c r="AC13" s="16" t="s">
        <v>170</v>
      </c>
      <c r="AD13" s="16"/>
      <c r="AE13" s="16"/>
      <c r="AF13" s="16"/>
      <c r="AG13" s="16"/>
      <c r="AH13" s="16"/>
      <c r="AI13" s="16"/>
      <c r="AJ13" s="310" t="str">
        <f>IF(入力シート!$D15="","",入力シート!$D15)</f>
        <v/>
      </c>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16" t="s">
        <v>165</v>
      </c>
      <c r="CM13" s="7"/>
    </row>
    <row r="14" spans="1:91" s="2" customFormat="1" ht="15.75" customHeight="1">
      <c r="A14" s="17"/>
      <c r="B14" s="159"/>
      <c r="C14" s="159"/>
      <c r="D14" s="159"/>
      <c r="E14" s="142"/>
      <c r="F14" s="142"/>
      <c r="G14" s="138"/>
      <c r="H14" s="138"/>
      <c r="I14" s="138"/>
      <c r="J14" s="138"/>
      <c r="K14" s="138"/>
      <c r="L14" s="138"/>
      <c r="M14" s="138"/>
      <c r="N14" s="159"/>
      <c r="O14" s="159"/>
      <c r="P14" s="159"/>
      <c r="Q14" s="159"/>
      <c r="R14" s="142"/>
      <c r="S14" s="142"/>
      <c r="T14" s="142"/>
      <c r="U14" s="142"/>
      <c r="V14" s="142"/>
      <c r="W14" s="159"/>
      <c r="X14" s="159"/>
      <c r="Y14" s="159"/>
      <c r="Z14" s="1"/>
      <c r="AA14" s="279" t="s">
        <v>105</v>
      </c>
      <c r="AB14" s="280"/>
      <c r="AC14" s="280"/>
      <c r="AD14" s="280"/>
      <c r="AE14" s="280"/>
      <c r="AF14" s="280"/>
      <c r="AG14" s="280"/>
      <c r="AH14" s="280"/>
      <c r="AI14" s="281"/>
      <c r="AJ14" s="233" t="str">
        <f>IF(入力シート!$D16="福利厚生部門","①福利厚生部門　2総務部門　3庶務部門　4その他(",IF(入力シート!$D16="総務部門","1福利厚生部門　②総務部門　3庶務部門　4その他(",IF(入力シート!$D16="庶務部門","1福利厚生部門　2総務部門　③庶務部門　4その他(",IF(入力シート!$D16="その他","1福利厚生部門　2総務部門　3庶務部門　④その他(","1福利厚生部門　2総務部門　3庶務部門　4その他("))))</f>
        <v>1福利厚生部門　2総務部門　3庶務部門　4その他(</v>
      </c>
      <c r="AK14" s="234"/>
      <c r="AL14" s="234"/>
      <c r="AM14" s="234"/>
      <c r="AN14" s="234"/>
      <c r="AO14" s="234"/>
      <c r="AP14" s="234"/>
      <c r="AQ14" s="234"/>
      <c r="AR14" s="234"/>
      <c r="AS14" s="234"/>
      <c r="AT14" s="234"/>
      <c r="AU14" s="234"/>
      <c r="AV14" s="234"/>
      <c r="AW14" s="234"/>
      <c r="AX14" s="234"/>
      <c r="AY14" s="234"/>
      <c r="AZ14" s="234"/>
      <c r="BA14" s="234"/>
      <c r="BB14" s="234"/>
      <c r="BC14" s="234"/>
      <c r="BD14" s="234"/>
      <c r="BE14" s="234"/>
      <c r="BF14" s="234"/>
      <c r="BG14" s="234"/>
      <c r="BH14" s="234"/>
      <c r="BI14" s="234"/>
      <c r="BJ14" s="234"/>
      <c r="BK14" s="234"/>
      <c r="BL14" s="234"/>
      <c r="BM14" s="234"/>
      <c r="BN14" s="234"/>
      <c r="BO14" s="234"/>
      <c r="BP14" s="234"/>
      <c r="BQ14" s="234"/>
      <c r="BR14" s="234"/>
      <c r="BS14" s="234"/>
      <c r="BT14" s="234"/>
      <c r="BU14" s="234"/>
      <c r="BV14" s="234"/>
      <c r="BW14" s="234"/>
      <c r="BX14" s="232" t="str">
        <f>IF(入力シート!$D17="","",入力シート!$D17)</f>
        <v/>
      </c>
      <c r="BY14" s="232"/>
      <c r="BZ14" s="232"/>
      <c r="CA14" s="232"/>
      <c r="CB14" s="232"/>
      <c r="CC14" s="232"/>
      <c r="CD14" s="232"/>
      <c r="CE14" s="232"/>
      <c r="CF14" s="232"/>
      <c r="CG14" s="232"/>
      <c r="CH14" s="2" t="s">
        <v>165</v>
      </c>
      <c r="CM14" s="3"/>
    </row>
    <row r="15" spans="1:91" s="2" customFormat="1" ht="15.75" customHeight="1">
      <c r="A15" s="277" t="s">
        <v>174</v>
      </c>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330"/>
      <c r="AA15" s="296"/>
      <c r="AB15" s="297"/>
      <c r="AC15" s="297"/>
      <c r="AD15" s="297"/>
      <c r="AE15" s="297"/>
      <c r="AF15" s="297"/>
      <c r="AG15" s="297"/>
      <c r="AH15" s="297"/>
      <c r="AI15" s="298"/>
      <c r="AJ15" s="279" t="s">
        <v>104</v>
      </c>
      <c r="AK15" s="280"/>
      <c r="AL15" s="280"/>
      <c r="AM15" s="280"/>
      <c r="AN15" s="280"/>
      <c r="AO15" s="280"/>
      <c r="AP15" s="280"/>
      <c r="AQ15" s="281"/>
      <c r="AR15" s="230" t="s">
        <v>75</v>
      </c>
      <c r="AS15" s="228"/>
      <c r="AT15" s="228"/>
      <c r="AU15" s="228"/>
      <c r="AV15" s="228"/>
      <c r="AW15" s="228"/>
      <c r="AX15" s="232" t="str">
        <f>IF(入力シート!$D18="","",入力シート!$D18)</f>
        <v/>
      </c>
      <c r="AY15" s="232"/>
      <c r="AZ15" s="232"/>
      <c r="BA15" s="232"/>
      <c r="BB15" s="232"/>
      <c r="BC15" s="232"/>
      <c r="BD15" s="232"/>
      <c r="BE15" s="232"/>
      <c r="BF15" s="232"/>
      <c r="BG15" s="232"/>
      <c r="BH15" s="232"/>
      <c r="BI15" s="232"/>
      <c r="BJ15" s="228" t="s">
        <v>65</v>
      </c>
      <c r="BK15" s="228"/>
      <c r="BL15" s="228"/>
      <c r="BM15" s="228"/>
      <c r="BN15" s="228"/>
      <c r="BO15" s="228"/>
      <c r="BP15" s="232" t="str">
        <f>IF(入力シート!$D19="","",入力シート!$D19)</f>
        <v/>
      </c>
      <c r="BQ15" s="232"/>
      <c r="BR15" s="232"/>
      <c r="BS15" s="232"/>
      <c r="BT15" s="232"/>
      <c r="BU15" s="232"/>
      <c r="BV15" s="232"/>
      <c r="BW15" s="232"/>
      <c r="BX15" s="232"/>
      <c r="BY15" s="232"/>
      <c r="BZ15" s="232"/>
      <c r="CA15" s="232"/>
      <c r="CB15" s="232"/>
      <c r="CC15" s="232"/>
      <c r="CD15" s="232"/>
      <c r="CE15" s="232"/>
      <c r="CF15" s="232"/>
      <c r="CG15" s="232"/>
      <c r="CH15" s="232"/>
      <c r="CI15" s="232"/>
      <c r="CJ15" s="232"/>
      <c r="CK15" s="232"/>
      <c r="CL15" s="232"/>
      <c r="CM15" s="259"/>
    </row>
    <row r="16" spans="1:91" s="2" customFormat="1" ht="15.75" customHeight="1">
      <c r="A16" s="331" t="s">
        <v>102</v>
      </c>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3"/>
      <c r="AA16" s="225"/>
      <c r="AB16" s="226"/>
      <c r="AC16" s="226"/>
      <c r="AD16" s="226"/>
      <c r="AE16" s="226"/>
      <c r="AF16" s="226"/>
      <c r="AG16" s="226"/>
      <c r="AH16" s="226"/>
      <c r="AI16" s="227"/>
      <c r="AJ16" s="225"/>
      <c r="AK16" s="226"/>
      <c r="AL16" s="226"/>
      <c r="AM16" s="226"/>
      <c r="AN16" s="226"/>
      <c r="AO16" s="226"/>
      <c r="AP16" s="226"/>
      <c r="AQ16" s="227"/>
      <c r="AR16" s="230" t="s">
        <v>63</v>
      </c>
      <c r="AS16" s="228"/>
      <c r="AT16" s="228"/>
      <c r="AU16" s="228"/>
      <c r="AV16" s="228"/>
      <c r="AW16" s="232" t="str">
        <f>IF(入力シート!$D20="","",入力シート!$D20)</f>
        <v/>
      </c>
      <c r="AX16" s="232"/>
      <c r="AY16" s="232"/>
      <c r="AZ16" s="232"/>
      <c r="BA16" s="232"/>
      <c r="BB16" s="232"/>
      <c r="BC16" s="232"/>
      <c r="BD16" s="232"/>
      <c r="BE16" s="232"/>
      <c r="BF16" s="232"/>
      <c r="BG16" s="232"/>
      <c r="BH16" s="232"/>
      <c r="BI16" s="232"/>
      <c r="BJ16" s="232"/>
      <c r="BK16" s="232"/>
      <c r="BL16" s="259"/>
      <c r="BM16" s="230" t="s">
        <v>175</v>
      </c>
      <c r="BN16" s="228"/>
      <c r="BO16" s="228"/>
      <c r="BP16" s="228"/>
      <c r="BQ16" s="228"/>
      <c r="BR16" s="232" t="str">
        <f>IF(入力シート!$D21="","",入力シート!$D21)</f>
        <v/>
      </c>
      <c r="BS16" s="232"/>
      <c r="BT16" s="232"/>
      <c r="BU16" s="232"/>
      <c r="BV16" s="232"/>
      <c r="BW16" s="232"/>
      <c r="BX16" s="232"/>
      <c r="BY16" s="232"/>
      <c r="BZ16" s="232"/>
      <c r="CA16" s="232"/>
      <c r="CB16" s="232"/>
      <c r="CC16" s="232"/>
      <c r="CD16" s="232"/>
      <c r="CE16" s="232"/>
      <c r="CF16" s="232"/>
      <c r="CG16" s="232"/>
      <c r="CH16" s="232"/>
      <c r="CI16" s="232"/>
      <c r="CJ16" s="232"/>
      <c r="CK16" s="232"/>
      <c r="CL16" s="232"/>
      <c r="CM16" s="259"/>
    </row>
    <row r="17" spans="1:91" s="2" customFormat="1" ht="15.75" customHeight="1">
      <c r="A17" s="334" t="s">
        <v>103</v>
      </c>
      <c r="B17" s="335"/>
      <c r="C17" s="335"/>
      <c r="D17" s="335"/>
      <c r="E17" s="335"/>
      <c r="F17" s="335"/>
      <c r="G17" s="335"/>
      <c r="H17" s="335"/>
      <c r="I17" s="335"/>
      <c r="J17" s="335"/>
      <c r="K17" s="335"/>
      <c r="L17" s="335"/>
      <c r="M17" s="335"/>
      <c r="N17" s="335"/>
      <c r="O17" s="335"/>
      <c r="P17" s="335"/>
      <c r="Q17" s="335"/>
      <c r="R17" s="335"/>
      <c r="S17" s="335"/>
      <c r="T17" s="335"/>
      <c r="U17" s="335"/>
      <c r="V17" s="335"/>
      <c r="W17" s="4"/>
      <c r="X17" s="4"/>
      <c r="Y17" s="4"/>
      <c r="Z17" s="5"/>
      <c r="AA17" s="230" t="s">
        <v>106</v>
      </c>
      <c r="AB17" s="228"/>
      <c r="AC17" s="228"/>
      <c r="AD17" s="228"/>
      <c r="AE17" s="228"/>
      <c r="AF17" s="228"/>
      <c r="AG17" s="228"/>
      <c r="AH17" s="228"/>
      <c r="AI17" s="229"/>
      <c r="AJ17" s="233" t="str">
        <f>IF(入力シート!$D22="有","①有　　　2 無",IF(入力シート!$D22="無","1 有　　　②無","1 有　　　2 無"))</f>
        <v>1 有　　　2 無</v>
      </c>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4"/>
      <c r="BO17" s="234"/>
      <c r="BP17" s="234"/>
      <c r="BQ17" s="234"/>
      <c r="BR17" s="234"/>
      <c r="BS17" s="234"/>
      <c r="BT17" s="234"/>
      <c r="BU17" s="234"/>
      <c r="BV17" s="234"/>
      <c r="BW17" s="234"/>
      <c r="BX17" s="234"/>
      <c r="BY17" s="234"/>
      <c r="BZ17" s="234"/>
      <c r="CA17" s="234"/>
      <c r="CB17" s="234"/>
      <c r="CC17" s="234"/>
      <c r="CD17" s="234"/>
      <c r="CE17" s="234"/>
      <c r="CF17" s="234"/>
      <c r="CG17" s="234"/>
      <c r="CH17" s="234"/>
      <c r="CI17" s="234"/>
      <c r="CJ17" s="234"/>
      <c r="CK17" s="234"/>
      <c r="CL17" s="234"/>
      <c r="CM17" s="235"/>
    </row>
    <row r="18" spans="1:91" ht="15.75" customHeight="1">
      <c r="A18" s="11"/>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308" t="s">
        <v>185</v>
      </c>
      <c r="AB18" s="268"/>
      <c r="AC18" s="268"/>
      <c r="AD18" s="268"/>
      <c r="AE18" s="268"/>
      <c r="AF18" s="268"/>
      <c r="AG18" s="268"/>
      <c r="AH18" s="268"/>
      <c r="AI18" s="268"/>
      <c r="AJ18" s="268"/>
      <c r="AK18" s="159"/>
      <c r="AL18" s="159" t="s">
        <v>186</v>
      </c>
      <c r="AM18" s="309" t="str">
        <f>IF(入力シート!$D24="","",入力シート!$D24)</f>
        <v/>
      </c>
      <c r="AN18" s="309"/>
      <c r="AO18" s="309"/>
      <c r="AP18" s="309"/>
      <c r="AQ18" s="309"/>
      <c r="AR18" s="309"/>
      <c r="AS18" s="309"/>
      <c r="AT18" s="309"/>
      <c r="AU18" s="309"/>
      <c r="AV18" s="309"/>
      <c r="AW18" s="309"/>
      <c r="AX18" s="159" t="s">
        <v>165</v>
      </c>
      <c r="AY18" s="159" t="s">
        <v>66</v>
      </c>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1"/>
    </row>
    <row r="19" spans="1:91" ht="15.75" customHeight="1">
      <c r="A19" s="147"/>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9"/>
      <c r="AA19" s="277" t="s">
        <v>187</v>
      </c>
      <c r="AB19" s="247"/>
      <c r="AC19" s="247"/>
      <c r="AD19" s="247"/>
      <c r="AE19" s="247"/>
      <c r="AF19" s="247"/>
      <c r="AG19" s="247"/>
      <c r="AH19" s="247"/>
      <c r="AI19" s="247"/>
      <c r="AJ19" s="247"/>
      <c r="AK19" s="2"/>
      <c r="AL19" s="247">
        <f>IF(入力シート!$D25="有","①",1)</f>
        <v>1</v>
      </c>
      <c r="AM19" s="247"/>
      <c r="AN19" s="247" t="s">
        <v>9</v>
      </c>
      <c r="AO19" s="247"/>
      <c r="AP19" s="247"/>
      <c r="AQ19" s="247"/>
      <c r="AR19" s="247"/>
      <c r="AS19" s="247"/>
      <c r="AT19" s="2"/>
      <c r="AU19" s="247">
        <f>IF(入力シート!$D26="有","②",2)</f>
        <v>2</v>
      </c>
      <c r="AV19" s="247"/>
      <c r="AW19" s="247" t="s">
        <v>176</v>
      </c>
      <c r="AX19" s="247"/>
      <c r="AY19" s="247"/>
      <c r="AZ19" s="247"/>
      <c r="BA19" s="247"/>
      <c r="BB19" s="247"/>
      <c r="BC19" s="247"/>
      <c r="BD19" s="247"/>
      <c r="BE19" s="247"/>
      <c r="BF19" s="247"/>
      <c r="BG19" s="247"/>
      <c r="BH19" s="247"/>
      <c r="BI19" s="247"/>
      <c r="BJ19" s="247"/>
      <c r="BK19" s="247"/>
      <c r="BL19" s="247"/>
      <c r="BM19" s="2"/>
      <c r="BN19" s="247">
        <f>IF(入力シート!$D27="有","③",3)</f>
        <v>3</v>
      </c>
      <c r="BO19" s="247"/>
      <c r="BP19" s="247" t="s">
        <v>114</v>
      </c>
      <c r="BQ19" s="247"/>
      <c r="BR19" s="247"/>
      <c r="BS19" s="247"/>
      <c r="BT19" s="247"/>
      <c r="BU19" s="247"/>
      <c r="BV19" s="247"/>
      <c r="BW19" s="247"/>
      <c r="BX19" s="247"/>
      <c r="BY19" s="2"/>
      <c r="BZ19" s="247">
        <f>IF(入力シート!$D28="有","④",4)</f>
        <v>4</v>
      </c>
      <c r="CA19" s="247"/>
      <c r="CB19" s="247" t="s">
        <v>80</v>
      </c>
      <c r="CC19" s="247"/>
      <c r="CD19" s="247"/>
      <c r="CE19" s="247"/>
      <c r="CF19" s="247"/>
      <c r="CG19" s="247"/>
      <c r="CH19" s="2"/>
      <c r="CI19" s="2"/>
      <c r="CJ19" s="2"/>
      <c r="CK19" s="2"/>
      <c r="CL19" s="2"/>
      <c r="CM19" s="3"/>
    </row>
    <row r="20" spans="1:91" ht="15.75" customHeight="1">
      <c r="A20" s="299" t="s">
        <v>113</v>
      </c>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1"/>
      <c r="AA20" s="140"/>
      <c r="AB20" s="132"/>
      <c r="AC20" s="132"/>
      <c r="AD20" s="132"/>
      <c r="AE20" s="132"/>
      <c r="AF20" s="132"/>
      <c r="AG20" s="132"/>
      <c r="AH20" s="132"/>
      <c r="AI20" s="132"/>
      <c r="AJ20" s="132"/>
      <c r="AK20" s="2"/>
      <c r="AL20" s="247">
        <f>IF(入力シート!$D29="有","⑤",5)</f>
        <v>5</v>
      </c>
      <c r="AM20" s="247"/>
      <c r="AN20" s="247" t="s">
        <v>115</v>
      </c>
      <c r="AO20" s="247"/>
      <c r="AP20" s="247"/>
      <c r="AQ20" s="247"/>
      <c r="AR20" s="247"/>
      <c r="AS20" s="247"/>
      <c r="AT20" s="247"/>
      <c r="AU20" s="247"/>
      <c r="AV20" s="247"/>
      <c r="AW20" s="247"/>
      <c r="AX20" s="247"/>
      <c r="AY20" s="247"/>
      <c r="AZ20" s="247"/>
      <c r="BA20" s="247"/>
      <c r="BB20" s="247"/>
      <c r="BE20" s="247">
        <f>IF(入力シート!$D30="有","⑥",6)</f>
        <v>6</v>
      </c>
      <c r="BF20" s="247"/>
      <c r="BG20" s="295" t="s">
        <v>177</v>
      </c>
      <c r="BH20" s="295"/>
      <c r="BI20" s="295"/>
      <c r="BJ20" s="295"/>
      <c r="BK20" s="295"/>
      <c r="BL20" s="295"/>
      <c r="BM20" s="2"/>
      <c r="BN20" s="8"/>
      <c r="BO20" s="295">
        <f>IF(入力シート!$D31="有","⑦",7)</f>
        <v>7</v>
      </c>
      <c r="BP20" s="295"/>
      <c r="BQ20" s="247" t="s">
        <v>178</v>
      </c>
      <c r="BR20" s="247"/>
      <c r="BS20" s="247"/>
      <c r="BT20" s="247"/>
      <c r="BU20" s="247"/>
      <c r="BV20" s="247"/>
      <c r="BW20" s="247"/>
      <c r="BX20" s="247"/>
      <c r="BY20" s="247"/>
      <c r="BZ20" s="247"/>
      <c r="CA20" s="247"/>
      <c r="CB20" s="247"/>
      <c r="CC20" s="247"/>
      <c r="CD20" s="2"/>
      <c r="CE20" s="2"/>
      <c r="CF20" s="2"/>
      <c r="CG20" s="2"/>
      <c r="CH20" s="2"/>
      <c r="CI20" s="2"/>
      <c r="CJ20" s="2"/>
      <c r="CK20" s="2"/>
      <c r="CL20" s="2"/>
      <c r="CM20" s="3"/>
    </row>
    <row r="21" spans="1:91" ht="15.75" customHeight="1">
      <c r="A21" s="299"/>
      <c r="B21" s="300"/>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1"/>
      <c r="AA21" s="140"/>
      <c r="AB21" s="132"/>
      <c r="AC21" s="132"/>
      <c r="AD21" s="132"/>
      <c r="AE21" s="132"/>
      <c r="AF21" s="132"/>
      <c r="AG21" s="132"/>
      <c r="AH21" s="132"/>
      <c r="AI21" s="132"/>
      <c r="AJ21" s="132"/>
      <c r="AK21" s="132"/>
      <c r="AL21" s="247">
        <f>IF(入力シート!$D32="",8,"⑧")</f>
        <v>8</v>
      </c>
      <c r="AM21" s="247"/>
      <c r="AN21" s="247" t="s">
        <v>179</v>
      </c>
      <c r="AO21" s="247"/>
      <c r="AP21" s="247"/>
      <c r="AQ21" s="247"/>
      <c r="AR21" s="247"/>
      <c r="AS21" s="247"/>
      <c r="AT21" s="247"/>
      <c r="AU21" s="302" t="str">
        <f>IF(入力シート!$D32="","",入力シート!$D32)</f>
        <v/>
      </c>
      <c r="AV21" s="302"/>
      <c r="AW21" s="302"/>
      <c r="AX21" s="302"/>
      <c r="AY21" s="302"/>
      <c r="AZ21" s="302"/>
      <c r="BA21" s="302"/>
      <c r="BB21" s="302"/>
      <c r="BC21" s="302"/>
      <c r="BD21" s="302"/>
      <c r="BE21" s="302"/>
      <c r="BF21" s="302"/>
      <c r="BG21" s="302"/>
      <c r="BH21" s="302"/>
      <c r="BI21" s="302"/>
      <c r="BJ21" s="302"/>
      <c r="BK21" s="143" t="s">
        <v>188</v>
      </c>
      <c r="BL21" s="143"/>
      <c r="BM21" s="150"/>
      <c r="BN21" s="303" t="s">
        <v>180</v>
      </c>
      <c r="BO21" s="303"/>
      <c r="BP21" s="303"/>
      <c r="BQ21" s="303"/>
      <c r="BR21" s="303"/>
      <c r="BS21" s="304" t="str">
        <f>IF(入力シート!$D33="","",入力シート!$D33)</f>
        <v/>
      </c>
      <c r="BT21" s="304"/>
      <c r="BU21" s="304"/>
      <c r="BV21" s="304"/>
      <c r="BW21" s="304"/>
      <c r="BX21" s="304"/>
      <c r="BY21" s="304"/>
      <c r="BZ21" s="304"/>
      <c r="CA21" s="304"/>
      <c r="CB21" s="304"/>
      <c r="CC21" s="304"/>
      <c r="CD21" s="304"/>
      <c r="CE21" s="297" t="s">
        <v>181</v>
      </c>
      <c r="CF21" s="297"/>
      <c r="CG21" s="297"/>
      <c r="CH21" s="145"/>
      <c r="CI21" s="145"/>
      <c r="CJ21" s="145"/>
      <c r="CK21" s="145"/>
      <c r="CL21" s="2"/>
      <c r="CM21" s="3"/>
    </row>
    <row r="22" spans="1:91" s="18" customFormat="1" ht="15.75" customHeight="1">
      <c r="A22" s="296" t="str">
        <f>IF(入力シート!$D23="有","①有　　　2 無",IF(入力シート!$D23="無","1 有　　　②無","1 有　　　2 無"))</f>
        <v>1 有　　　2 無</v>
      </c>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8"/>
      <c r="AA22" s="277" t="s">
        <v>189</v>
      </c>
      <c r="AB22" s="247"/>
      <c r="AC22" s="247"/>
      <c r="AD22" s="247"/>
      <c r="AE22" s="247"/>
      <c r="AF22" s="247"/>
      <c r="AG22" s="247"/>
      <c r="AH22" s="247"/>
      <c r="AI22" s="247"/>
      <c r="AJ22" s="247"/>
      <c r="AK22" s="2"/>
      <c r="AL22" s="247">
        <f>IF(入力シート!$D34="有","①",1)</f>
        <v>1</v>
      </c>
      <c r="AM22" s="247"/>
      <c r="AN22" s="247" t="s">
        <v>231</v>
      </c>
      <c r="AO22" s="247"/>
      <c r="AP22" s="247"/>
      <c r="AQ22" s="247"/>
      <c r="AR22" s="247"/>
      <c r="AS22" s="247"/>
      <c r="AT22" s="247"/>
      <c r="AU22" s="247"/>
      <c r="AV22" s="247"/>
      <c r="AW22" s="247"/>
      <c r="AX22" s="247"/>
      <c r="AY22" s="247"/>
      <c r="AZ22" s="247"/>
      <c r="BA22" s="247"/>
      <c r="BB22" s="247"/>
      <c r="BC22" s="247"/>
      <c r="BD22" s="247"/>
      <c r="BE22" s="247"/>
      <c r="BF22" s="247"/>
      <c r="BG22" s="247"/>
      <c r="BH22" s="247"/>
      <c r="BI22" s="247"/>
      <c r="BJ22" s="247"/>
      <c r="BK22" s="247"/>
      <c r="BL22" s="247"/>
      <c r="BM22" s="247"/>
      <c r="BN22" s="247"/>
      <c r="BO22" s="247"/>
      <c r="BP22" s="247"/>
      <c r="BQ22" s="247"/>
      <c r="BR22" s="247"/>
      <c r="BS22" s="247"/>
      <c r="BT22" s="247"/>
      <c r="BU22" s="247"/>
      <c r="BV22" s="247"/>
      <c r="BW22" s="247"/>
      <c r="BX22" s="247"/>
      <c r="BY22" s="247"/>
      <c r="BZ22" s="247"/>
      <c r="CA22" s="247"/>
      <c r="CB22" s="2"/>
      <c r="CC22" s="2"/>
      <c r="CD22" s="2"/>
      <c r="CE22" s="2"/>
      <c r="CF22" s="2"/>
      <c r="CG22" s="2"/>
      <c r="CH22" s="2"/>
      <c r="CI22" s="2"/>
      <c r="CJ22" s="2"/>
      <c r="CK22" s="2"/>
      <c r="CL22" s="2"/>
      <c r="CM22" s="3"/>
    </row>
    <row r="23" spans="1:91" s="18" customFormat="1" ht="15.75" customHeight="1">
      <c r="A23" s="10"/>
      <c r="B23" s="2"/>
      <c r="C23" s="2"/>
      <c r="D23" s="2"/>
      <c r="E23" s="2"/>
      <c r="F23" s="2"/>
      <c r="G23" s="2"/>
      <c r="H23" s="2"/>
      <c r="I23" s="2"/>
      <c r="J23" s="2"/>
      <c r="K23" s="2"/>
      <c r="L23" s="2"/>
      <c r="M23" s="2"/>
      <c r="N23" s="2"/>
      <c r="O23" s="2"/>
      <c r="P23" s="2"/>
      <c r="Q23" s="2"/>
      <c r="R23" s="2"/>
      <c r="S23" s="2"/>
      <c r="T23" s="2"/>
      <c r="U23" s="2"/>
      <c r="V23" s="2"/>
      <c r="W23" s="2"/>
      <c r="X23" s="2"/>
      <c r="Y23" s="2"/>
      <c r="Z23" s="2"/>
      <c r="AA23" s="140"/>
      <c r="AB23" s="132"/>
      <c r="AC23" s="132"/>
      <c r="AD23" s="132"/>
      <c r="AE23" s="132"/>
      <c r="AF23" s="132"/>
      <c r="AG23" s="132"/>
      <c r="AH23" s="132"/>
      <c r="AI23" s="132"/>
      <c r="AJ23" s="132"/>
      <c r="AK23" s="2"/>
      <c r="AL23" s="247">
        <f>IF(入力シート!$D35="有","②",2)</f>
        <v>2</v>
      </c>
      <c r="AM23" s="247"/>
      <c r="AN23" s="247" t="s">
        <v>116</v>
      </c>
      <c r="AO23" s="247"/>
      <c r="AP23" s="247"/>
      <c r="AQ23" s="247"/>
      <c r="AR23" s="247"/>
      <c r="AS23" s="247"/>
      <c r="AT23" s="247"/>
      <c r="AU23" s="247"/>
      <c r="AV23" s="247"/>
      <c r="AW23" s="247"/>
      <c r="AX23" s="247"/>
      <c r="AY23" s="247"/>
      <c r="AZ23" s="247"/>
      <c r="BA23" s="247"/>
      <c r="BB23" s="247"/>
      <c r="BC23" s="247"/>
      <c r="BD23" s="247"/>
      <c r="BE23" s="247"/>
      <c r="BF23" s="247"/>
      <c r="BG23" s="247"/>
      <c r="BH23" s="247"/>
      <c r="BI23" s="247"/>
      <c r="BJ23" s="247"/>
      <c r="BK23" s="247"/>
      <c r="BL23" s="247"/>
      <c r="BM23" s="247"/>
      <c r="BN23" s="247"/>
      <c r="BO23" s="247"/>
      <c r="BP23" s="247"/>
      <c r="BQ23" s="247"/>
      <c r="BR23" s="247"/>
      <c r="BS23" s="247"/>
      <c r="BT23" s="247"/>
      <c r="BU23" s="247"/>
      <c r="BV23" s="247"/>
      <c r="BW23" s="247"/>
      <c r="BX23" s="247"/>
      <c r="BY23" s="247"/>
      <c r="BZ23" s="247"/>
      <c r="CA23" s="247"/>
      <c r="CB23" s="2"/>
      <c r="CC23" s="2"/>
      <c r="CD23" s="2"/>
      <c r="CE23" s="2"/>
      <c r="CF23" s="2"/>
      <c r="CG23" s="2"/>
      <c r="CH23" s="2"/>
      <c r="CI23" s="2"/>
      <c r="CJ23" s="2"/>
      <c r="CK23" s="2"/>
      <c r="CL23" s="2"/>
      <c r="CM23" s="3"/>
    </row>
    <row r="24" spans="1:91" s="18" customFormat="1" ht="15.75" customHeight="1">
      <c r="A24" s="6"/>
      <c r="B24" s="16"/>
      <c r="C24" s="16"/>
      <c r="D24" s="16"/>
      <c r="E24" s="16"/>
      <c r="F24" s="16"/>
      <c r="G24" s="16"/>
      <c r="H24" s="16"/>
      <c r="I24" s="16"/>
      <c r="J24" s="16"/>
      <c r="K24" s="16"/>
      <c r="L24" s="16"/>
      <c r="M24" s="16"/>
      <c r="N24" s="16"/>
      <c r="O24" s="16"/>
      <c r="P24" s="16"/>
      <c r="Q24" s="16"/>
      <c r="R24" s="16"/>
      <c r="S24" s="16"/>
      <c r="T24" s="16"/>
      <c r="U24" s="16"/>
      <c r="V24" s="16"/>
      <c r="W24" s="16"/>
      <c r="X24" s="16"/>
      <c r="Y24" s="16"/>
      <c r="Z24" s="7"/>
      <c r="AA24" s="2"/>
      <c r="AB24" s="2"/>
      <c r="AC24" s="2"/>
      <c r="AD24" s="2"/>
      <c r="AE24" s="2"/>
      <c r="AF24" s="2"/>
      <c r="AG24" s="2"/>
      <c r="AH24" s="2"/>
      <c r="AI24" s="2"/>
      <c r="AJ24" s="2"/>
      <c r="AK24" s="16"/>
      <c r="AL24" s="249">
        <f>IF(入力シート!$D36="有","③",3)</f>
        <v>3</v>
      </c>
      <c r="AM24" s="249"/>
      <c r="AN24" s="249" t="s">
        <v>117</v>
      </c>
      <c r="AO24" s="249"/>
      <c r="AP24" s="249"/>
      <c r="AQ24" s="249"/>
      <c r="AR24" s="249"/>
      <c r="AS24" s="249"/>
      <c r="AT24" s="249"/>
      <c r="AU24" s="249"/>
      <c r="AV24" s="249"/>
      <c r="AW24" s="249"/>
      <c r="AX24" s="16"/>
      <c r="AY24" s="249">
        <f>IF(入力シート!$D37="有","④",4)</f>
        <v>4</v>
      </c>
      <c r="AZ24" s="249"/>
      <c r="BA24" s="249" t="s">
        <v>118</v>
      </c>
      <c r="BB24" s="249"/>
      <c r="BC24" s="249"/>
      <c r="BD24" s="249"/>
      <c r="BE24" s="249"/>
      <c r="BF24" s="249"/>
      <c r="BG24" s="249"/>
      <c r="BH24" s="249"/>
      <c r="BI24" s="249"/>
      <c r="BJ24" s="16"/>
      <c r="BK24" s="249">
        <f>IF(入力シート!$D38="",5,"⑤")</f>
        <v>5</v>
      </c>
      <c r="BL24" s="249"/>
      <c r="BM24" s="249" t="s">
        <v>68</v>
      </c>
      <c r="BN24" s="249"/>
      <c r="BO24" s="249"/>
      <c r="BP24" s="249"/>
      <c r="BQ24" s="249"/>
      <c r="BR24" s="249"/>
      <c r="BS24" s="249"/>
      <c r="BT24" s="310" t="str">
        <f>IF(入力シート!$D38="","",入力シート!$D38)</f>
        <v/>
      </c>
      <c r="BU24" s="310"/>
      <c r="BV24" s="310"/>
      <c r="BW24" s="310"/>
      <c r="BX24" s="310"/>
      <c r="BY24" s="310"/>
      <c r="BZ24" s="310"/>
      <c r="CA24" s="310"/>
      <c r="CB24" s="310"/>
      <c r="CC24" s="310"/>
      <c r="CD24" s="310"/>
      <c r="CE24" s="310"/>
      <c r="CF24" s="310"/>
      <c r="CG24" s="310"/>
      <c r="CH24" s="310"/>
      <c r="CI24" s="310"/>
      <c r="CJ24" s="16" t="s">
        <v>165</v>
      </c>
      <c r="CK24" s="16"/>
      <c r="CL24" s="16"/>
      <c r="CM24" s="7"/>
    </row>
    <row r="25" spans="1:91" ht="20.25" customHeight="1">
      <c r="A25" s="278" t="s">
        <v>190</v>
      </c>
      <c r="B25" s="268"/>
      <c r="C25" s="268"/>
      <c r="D25" s="268"/>
      <c r="E25" s="268"/>
      <c r="F25" s="268"/>
      <c r="G25" s="268"/>
      <c r="H25" s="268"/>
      <c r="I25" s="268"/>
      <c r="J25" s="268"/>
      <c r="K25" s="268"/>
      <c r="L25" s="268"/>
      <c r="M25" s="268"/>
      <c r="N25" s="268"/>
      <c r="O25" s="268"/>
      <c r="P25" s="268"/>
      <c r="Q25" s="340"/>
      <c r="R25" s="343" t="str">
        <f>IF(入力シート!$D39="直営","①直　営
2 委　託",IF(入力シート!$D39="委託","1 直　営
②委　託","1 直　営
2 委　託"))</f>
        <v>1 直　営
2 委　託</v>
      </c>
      <c r="S25" s="344"/>
      <c r="T25" s="344"/>
      <c r="U25" s="344"/>
      <c r="V25" s="344"/>
      <c r="W25" s="344"/>
      <c r="X25" s="344"/>
      <c r="Y25" s="344"/>
      <c r="Z25" s="345"/>
      <c r="AA25" s="312" t="s">
        <v>10</v>
      </c>
      <c r="AB25" s="313"/>
      <c r="AC25" s="314"/>
      <c r="AD25" s="305" t="s">
        <v>191</v>
      </c>
      <c r="AE25" s="306"/>
      <c r="AF25" s="306"/>
      <c r="AG25" s="306"/>
      <c r="AH25" s="306"/>
      <c r="AI25" s="306"/>
      <c r="AJ25" s="306"/>
      <c r="AK25" s="306"/>
      <c r="AL25" s="306"/>
      <c r="AM25" s="306"/>
      <c r="AN25" s="306"/>
      <c r="AO25" s="306"/>
      <c r="AP25" s="306"/>
      <c r="AQ25" s="306"/>
      <c r="AR25" s="306"/>
      <c r="AS25" s="306"/>
      <c r="AT25" s="306"/>
      <c r="AU25" s="306"/>
      <c r="AV25" s="306"/>
      <c r="AW25" s="306"/>
      <c r="AX25" s="306"/>
      <c r="AY25" s="307"/>
      <c r="AZ25" s="336" t="str">
        <f>IF(入力シート!$D40="","",入力シート!$D40)</f>
        <v/>
      </c>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7"/>
      <c r="CE25" s="257"/>
      <c r="CF25" s="257"/>
      <c r="CG25" s="257"/>
      <c r="CH25" s="257"/>
      <c r="CI25" s="257"/>
      <c r="CJ25" s="257"/>
      <c r="CK25" s="257"/>
      <c r="CL25" s="257"/>
      <c r="CM25" s="258"/>
    </row>
    <row r="26" spans="1:91" ht="20.25" customHeight="1">
      <c r="A26" s="277"/>
      <c r="B26" s="247"/>
      <c r="C26" s="247"/>
      <c r="D26" s="247"/>
      <c r="E26" s="247"/>
      <c r="F26" s="247"/>
      <c r="G26" s="247"/>
      <c r="H26" s="247"/>
      <c r="I26" s="247"/>
      <c r="J26" s="247"/>
      <c r="K26" s="247"/>
      <c r="L26" s="247"/>
      <c r="M26" s="247"/>
      <c r="N26" s="247"/>
      <c r="O26" s="247"/>
      <c r="P26" s="247"/>
      <c r="Q26" s="330"/>
      <c r="R26" s="346"/>
      <c r="S26" s="303"/>
      <c r="T26" s="303"/>
      <c r="U26" s="303"/>
      <c r="V26" s="303"/>
      <c r="W26" s="303"/>
      <c r="X26" s="303"/>
      <c r="Y26" s="303"/>
      <c r="Z26" s="347"/>
      <c r="AA26" s="315"/>
      <c r="AB26" s="316"/>
      <c r="AC26" s="317"/>
      <c r="AD26" s="305" t="s">
        <v>192</v>
      </c>
      <c r="AE26" s="306"/>
      <c r="AF26" s="306"/>
      <c r="AG26" s="306"/>
      <c r="AH26" s="306"/>
      <c r="AI26" s="306"/>
      <c r="AJ26" s="306"/>
      <c r="AK26" s="306"/>
      <c r="AL26" s="306"/>
      <c r="AM26" s="306"/>
      <c r="AN26" s="306"/>
      <c r="AO26" s="306"/>
      <c r="AP26" s="306"/>
      <c r="AQ26" s="306"/>
      <c r="AR26" s="306"/>
      <c r="AS26" s="306"/>
      <c r="AT26" s="306"/>
      <c r="AU26" s="306"/>
      <c r="AV26" s="306"/>
      <c r="AW26" s="306"/>
      <c r="AX26" s="306"/>
      <c r="AY26" s="307"/>
      <c r="AZ26" s="29" t="s">
        <v>11</v>
      </c>
      <c r="BA26" s="28"/>
      <c r="BB26" s="257" t="str">
        <f>IF(入力シート!$D41="","",入力シート!$D41)</f>
        <v/>
      </c>
      <c r="BC26" s="257"/>
      <c r="BD26" s="257"/>
      <c r="BE26" s="257"/>
      <c r="BF26" s="257"/>
      <c r="BG26" s="257"/>
      <c r="BH26" s="257"/>
      <c r="BI26" s="257" t="str">
        <f>IF(入力シート!$D42="","",入力シート!$D42)</f>
        <v/>
      </c>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257"/>
      <c r="CF26" s="257"/>
      <c r="CG26" s="257"/>
      <c r="CH26" s="257"/>
      <c r="CI26" s="257"/>
      <c r="CJ26" s="257"/>
      <c r="CK26" s="257"/>
      <c r="CL26" s="257"/>
      <c r="CM26" s="258"/>
    </row>
    <row r="27" spans="1:91" ht="20.25" customHeight="1">
      <c r="A27" s="277"/>
      <c r="B27" s="247"/>
      <c r="C27" s="247"/>
      <c r="D27" s="247"/>
      <c r="E27" s="247"/>
      <c r="F27" s="247"/>
      <c r="G27" s="247"/>
      <c r="H27" s="247"/>
      <c r="I27" s="247"/>
      <c r="J27" s="247"/>
      <c r="K27" s="247"/>
      <c r="L27" s="247"/>
      <c r="M27" s="247"/>
      <c r="N27" s="247"/>
      <c r="O27" s="247"/>
      <c r="P27" s="247"/>
      <c r="Q27" s="330"/>
      <c r="R27" s="346"/>
      <c r="S27" s="303"/>
      <c r="T27" s="303"/>
      <c r="U27" s="303"/>
      <c r="V27" s="303"/>
      <c r="W27" s="303"/>
      <c r="X27" s="303"/>
      <c r="Y27" s="303"/>
      <c r="Z27" s="347"/>
      <c r="AA27" s="315"/>
      <c r="AB27" s="316"/>
      <c r="AC27" s="317"/>
      <c r="AD27" s="305" t="s">
        <v>12</v>
      </c>
      <c r="AE27" s="306"/>
      <c r="AF27" s="306"/>
      <c r="AG27" s="306"/>
      <c r="AH27" s="306"/>
      <c r="AI27" s="306"/>
      <c r="AJ27" s="306"/>
      <c r="AK27" s="306"/>
      <c r="AL27" s="306"/>
      <c r="AM27" s="306"/>
      <c r="AN27" s="306"/>
      <c r="AO27" s="306"/>
      <c r="AP27" s="306"/>
      <c r="AQ27" s="306"/>
      <c r="AR27" s="306"/>
      <c r="AS27" s="306"/>
      <c r="AT27" s="306"/>
      <c r="AU27" s="306"/>
      <c r="AV27" s="306"/>
      <c r="AW27" s="306"/>
      <c r="AX27" s="306"/>
      <c r="AY27" s="307"/>
      <c r="AZ27" s="230" t="s">
        <v>75</v>
      </c>
      <c r="BA27" s="228"/>
      <c r="BB27" s="228"/>
      <c r="BC27" s="228"/>
      <c r="BD27" s="228"/>
      <c r="BE27" s="228"/>
      <c r="BF27" s="232" t="str">
        <f>IF(入力シート!$D43="","",入力シート!$D43)</f>
        <v/>
      </c>
      <c r="BG27" s="232"/>
      <c r="BH27" s="232"/>
      <c r="BI27" s="232"/>
      <c r="BJ27" s="232"/>
      <c r="BK27" s="232"/>
      <c r="BL27" s="232"/>
      <c r="BM27" s="232"/>
      <c r="BN27" s="232"/>
      <c r="BO27" s="232"/>
      <c r="BP27" s="337" t="s">
        <v>65</v>
      </c>
      <c r="BQ27" s="337"/>
      <c r="BR27" s="337"/>
      <c r="BS27" s="337"/>
      <c r="BT27" s="337"/>
      <c r="BU27" s="337"/>
      <c r="BV27" s="338" t="str">
        <f>IF(入力シート!$D44="","",入力シート!$D44)</f>
        <v/>
      </c>
      <c r="BW27" s="338"/>
      <c r="BX27" s="338"/>
      <c r="BY27" s="338"/>
      <c r="BZ27" s="338"/>
      <c r="CA27" s="338"/>
      <c r="CB27" s="338"/>
      <c r="CC27" s="338"/>
      <c r="CD27" s="338"/>
      <c r="CE27" s="338"/>
      <c r="CF27" s="338"/>
      <c r="CG27" s="338"/>
      <c r="CH27" s="338"/>
      <c r="CI27" s="338"/>
      <c r="CJ27" s="338"/>
      <c r="CK27" s="338"/>
      <c r="CL27" s="338"/>
      <c r="CM27" s="339"/>
    </row>
    <row r="28" spans="1:91" ht="20.25" customHeight="1">
      <c r="A28" s="277"/>
      <c r="B28" s="247"/>
      <c r="C28" s="247"/>
      <c r="D28" s="247"/>
      <c r="E28" s="247"/>
      <c r="F28" s="247"/>
      <c r="G28" s="247"/>
      <c r="H28" s="247"/>
      <c r="I28" s="247"/>
      <c r="J28" s="247"/>
      <c r="K28" s="247"/>
      <c r="L28" s="247"/>
      <c r="M28" s="247"/>
      <c r="N28" s="247"/>
      <c r="O28" s="247"/>
      <c r="P28" s="247"/>
      <c r="Q28" s="330"/>
      <c r="R28" s="346"/>
      <c r="S28" s="303"/>
      <c r="T28" s="303"/>
      <c r="U28" s="303"/>
      <c r="V28" s="303"/>
      <c r="W28" s="303"/>
      <c r="X28" s="303"/>
      <c r="Y28" s="303"/>
      <c r="Z28" s="347"/>
      <c r="AA28" s="315"/>
      <c r="AB28" s="316"/>
      <c r="AC28" s="317"/>
      <c r="AD28" s="321" t="s">
        <v>193</v>
      </c>
      <c r="AE28" s="322"/>
      <c r="AF28" s="322"/>
      <c r="AG28" s="322"/>
      <c r="AH28" s="322"/>
      <c r="AI28" s="322"/>
      <c r="AJ28" s="322"/>
      <c r="AK28" s="322"/>
      <c r="AL28" s="322"/>
      <c r="AM28" s="322"/>
      <c r="AN28" s="322"/>
      <c r="AO28" s="322"/>
      <c r="AP28" s="322"/>
      <c r="AQ28" s="322"/>
      <c r="AR28" s="322"/>
      <c r="AS28" s="322"/>
      <c r="AT28" s="322"/>
      <c r="AU28" s="322"/>
      <c r="AV28" s="322"/>
      <c r="AW28" s="322"/>
      <c r="AX28" s="322"/>
      <c r="AY28" s="323"/>
      <c r="AZ28" s="230" t="s">
        <v>75</v>
      </c>
      <c r="BA28" s="228"/>
      <c r="BB28" s="228"/>
      <c r="BC28" s="228"/>
      <c r="BD28" s="228"/>
      <c r="BE28" s="228"/>
      <c r="BF28" s="232" t="str">
        <f>IF(入力シート!$D45="","",入力シート!$D45)</f>
        <v/>
      </c>
      <c r="BG28" s="232"/>
      <c r="BH28" s="232"/>
      <c r="BI28" s="232"/>
      <c r="BJ28" s="232"/>
      <c r="BK28" s="232"/>
      <c r="BL28" s="232"/>
      <c r="BM28" s="232"/>
      <c r="BN28" s="232"/>
      <c r="BO28" s="232"/>
      <c r="BP28" s="337" t="s">
        <v>65</v>
      </c>
      <c r="BQ28" s="337"/>
      <c r="BR28" s="337"/>
      <c r="BS28" s="337"/>
      <c r="BT28" s="337"/>
      <c r="BU28" s="337"/>
      <c r="BV28" s="338" t="str">
        <f>IF(入力シート!$D46="","",入力シート!$D46)</f>
        <v/>
      </c>
      <c r="BW28" s="338"/>
      <c r="BX28" s="338"/>
      <c r="BY28" s="338"/>
      <c r="BZ28" s="338"/>
      <c r="CA28" s="338"/>
      <c r="CB28" s="338"/>
      <c r="CC28" s="338"/>
      <c r="CD28" s="338"/>
      <c r="CE28" s="338"/>
      <c r="CF28" s="338"/>
      <c r="CG28" s="338"/>
      <c r="CH28" s="338"/>
      <c r="CI28" s="338"/>
      <c r="CJ28" s="338"/>
      <c r="CK28" s="338"/>
      <c r="CL28" s="338"/>
      <c r="CM28" s="339"/>
    </row>
    <row r="29" spans="1:91" ht="20.25" customHeight="1">
      <c r="A29" s="277"/>
      <c r="B29" s="247"/>
      <c r="C29" s="247"/>
      <c r="D29" s="247"/>
      <c r="E29" s="247"/>
      <c r="F29" s="247"/>
      <c r="G29" s="247"/>
      <c r="H29" s="247"/>
      <c r="I29" s="247"/>
      <c r="J29" s="247"/>
      <c r="K29" s="247"/>
      <c r="L29" s="247"/>
      <c r="M29" s="247"/>
      <c r="N29" s="247"/>
      <c r="O29" s="247"/>
      <c r="P29" s="247"/>
      <c r="Q29" s="330"/>
      <c r="R29" s="346"/>
      <c r="S29" s="303"/>
      <c r="T29" s="303"/>
      <c r="U29" s="303"/>
      <c r="V29" s="303"/>
      <c r="W29" s="303"/>
      <c r="X29" s="303"/>
      <c r="Y29" s="303"/>
      <c r="Z29" s="347"/>
      <c r="AA29" s="318"/>
      <c r="AB29" s="319"/>
      <c r="AC29" s="320"/>
      <c r="AD29" s="305" t="s">
        <v>194</v>
      </c>
      <c r="AE29" s="306"/>
      <c r="AF29" s="306"/>
      <c r="AG29" s="306"/>
      <c r="AH29" s="306"/>
      <c r="AI29" s="306"/>
      <c r="AJ29" s="306"/>
      <c r="AK29" s="306"/>
      <c r="AL29" s="306"/>
      <c r="AM29" s="306"/>
      <c r="AN29" s="306"/>
      <c r="AO29" s="306"/>
      <c r="AP29" s="306"/>
      <c r="AQ29" s="306"/>
      <c r="AR29" s="306"/>
      <c r="AS29" s="306"/>
      <c r="AT29" s="306"/>
      <c r="AU29" s="306"/>
      <c r="AV29" s="306"/>
      <c r="AW29" s="306"/>
      <c r="AX29" s="306"/>
      <c r="AY29" s="307"/>
      <c r="AZ29" s="336" t="str">
        <f>IF(入力シート!$D47="","",入力シート!$D47)</f>
        <v/>
      </c>
      <c r="BA29" s="257"/>
      <c r="BB29" s="257"/>
      <c r="BC29" s="257"/>
      <c r="BD29" s="257"/>
      <c r="BE29" s="257"/>
      <c r="BF29" s="257"/>
      <c r="BG29" s="257"/>
      <c r="BH29" s="257"/>
      <c r="BI29" s="257"/>
      <c r="BJ29" s="257"/>
      <c r="BK29" s="257"/>
      <c r="BL29" s="257"/>
      <c r="BM29" s="257"/>
      <c r="BN29" s="257"/>
      <c r="BO29" s="257"/>
      <c r="BP29" s="257"/>
      <c r="BQ29" s="257"/>
      <c r="BR29" s="257"/>
      <c r="BS29" s="257"/>
      <c r="BT29" s="257"/>
      <c r="BU29" s="257"/>
      <c r="BV29" s="257"/>
      <c r="BW29" s="257"/>
      <c r="BX29" s="257"/>
      <c r="BY29" s="257"/>
      <c r="BZ29" s="257"/>
      <c r="CA29" s="257"/>
      <c r="CB29" s="337" t="s">
        <v>76</v>
      </c>
      <c r="CC29" s="337"/>
      <c r="CD29" s="337"/>
      <c r="CE29" s="337"/>
      <c r="CF29" s="391" t="str">
        <f>IF(入力シート!$D48="","",入力シート!$D48)</f>
        <v/>
      </c>
      <c r="CG29" s="391"/>
      <c r="CH29" s="391"/>
      <c r="CI29" s="391"/>
      <c r="CJ29" s="391"/>
      <c r="CK29" s="391"/>
      <c r="CL29" s="391"/>
      <c r="CM29" s="392"/>
    </row>
    <row r="30" spans="1:91" ht="15.75" customHeight="1">
      <c r="A30" s="277"/>
      <c r="B30" s="247"/>
      <c r="C30" s="247"/>
      <c r="D30" s="247"/>
      <c r="E30" s="247"/>
      <c r="F30" s="247"/>
      <c r="G30" s="247"/>
      <c r="H30" s="247"/>
      <c r="I30" s="247"/>
      <c r="J30" s="247"/>
      <c r="K30" s="247"/>
      <c r="L30" s="247"/>
      <c r="M30" s="247"/>
      <c r="N30" s="247"/>
      <c r="O30" s="247"/>
      <c r="P30" s="247"/>
      <c r="Q30" s="330"/>
      <c r="R30" s="346"/>
      <c r="S30" s="303"/>
      <c r="T30" s="303"/>
      <c r="U30" s="303"/>
      <c r="V30" s="303"/>
      <c r="W30" s="303"/>
      <c r="X30" s="303"/>
      <c r="Y30" s="303"/>
      <c r="Z30" s="347"/>
      <c r="AA30" s="279" t="s">
        <v>195</v>
      </c>
      <c r="AB30" s="280"/>
      <c r="AC30" s="280"/>
      <c r="AD30" s="280"/>
      <c r="AE30" s="280"/>
      <c r="AF30" s="280"/>
      <c r="AG30" s="280"/>
      <c r="AH30" s="280"/>
      <c r="AI30" s="280"/>
      <c r="AJ30" s="280"/>
      <c r="AK30" s="159"/>
      <c r="AL30" s="280">
        <f>IF(入力シート!$D49="有","①",1)</f>
        <v>1</v>
      </c>
      <c r="AM30" s="280"/>
      <c r="AN30" s="280" t="s">
        <v>69</v>
      </c>
      <c r="AO30" s="280"/>
      <c r="AP30" s="280"/>
      <c r="AQ30" s="280"/>
      <c r="AR30" s="280"/>
      <c r="AS30" s="280"/>
      <c r="AT30" s="280"/>
      <c r="AU30" s="280"/>
      <c r="AV30" s="159"/>
      <c r="AW30" s="280">
        <f>IF(入力シート!$D50="有","②",2)</f>
        <v>2</v>
      </c>
      <c r="AX30" s="280"/>
      <c r="AY30" s="280" t="s">
        <v>70</v>
      </c>
      <c r="AZ30" s="280"/>
      <c r="BA30" s="280"/>
      <c r="BB30" s="280"/>
      <c r="BC30" s="280"/>
      <c r="BD30" s="280"/>
      <c r="BE30" s="280"/>
      <c r="BF30" s="280"/>
      <c r="BG30" s="159"/>
      <c r="BH30" s="280">
        <f>IF(入力シート!$D51="有","③",3)</f>
        <v>3</v>
      </c>
      <c r="BI30" s="280"/>
      <c r="BJ30" s="280" t="s">
        <v>71</v>
      </c>
      <c r="BK30" s="280"/>
      <c r="BL30" s="280"/>
      <c r="BM30" s="280"/>
      <c r="BN30" s="159"/>
      <c r="BO30" s="280">
        <f>IF(入力シート!$D52="有","④",4)</f>
        <v>4</v>
      </c>
      <c r="BP30" s="280"/>
      <c r="BQ30" s="311" t="s">
        <v>72</v>
      </c>
      <c r="BR30" s="311"/>
      <c r="BS30" s="311"/>
      <c r="BT30" s="311"/>
      <c r="BU30" s="26"/>
      <c r="BV30" s="311">
        <f>IF(入力シート!$D53="有","⑤",5)</f>
        <v>5</v>
      </c>
      <c r="BW30" s="311"/>
      <c r="BX30" s="311" t="s">
        <v>73</v>
      </c>
      <c r="BY30" s="311"/>
      <c r="BZ30" s="311"/>
      <c r="CA30" s="311"/>
      <c r="CB30" s="26"/>
      <c r="CC30" s="311">
        <f>IF(入力シート!$D54="有","⑥",6)</f>
        <v>6</v>
      </c>
      <c r="CD30" s="311"/>
      <c r="CE30" s="311" t="s">
        <v>74</v>
      </c>
      <c r="CF30" s="311"/>
      <c r="CG30" s="311"/>
      <c r="CH30" s="311"/>
      <c r="CI30" s="311"/>
      <c r="CJ30" s="311"/>
      <c r="CK30" s="311"/>
      <c r="CL30" s="311"/>
      <c r="CM30" s="27"/>
    </row>
    <row r="31" spans="1:91" ht="15.75" customHeight="1">
      <c r="A31" s="341"/>
      <c r="B31" s="249"/>
      <c r="C31" s="249"/>
      <c r="D31" s="249"/>
      <c r="E31" s="249"/>
      <c r="F31" s="249"/>
      <c r="G31" s="249"/>
      <c r="H31" s="249"/>
      <c r="I31" s="249"/>
      <c r="J31" s="249"/>
      <c r="K31" s="249"/>
      <c r="L31" s="249"/>
      <c r="M31" s="249"/>
      <c r="N31" s="249"/>
      <c r="O31" s="249"/>
      <c r="P31" s="249"/>
      <c r="Q31" s="342"/>
      <c r="R31" s="348"/>
      <c r="S31" s="349"/>
      <c r="T31" s="349"/>
      <c r="U31" s="349"/>
      <c r="V31" s="349"/>
      <c r="W31" s="349"/>
      <c r="X31" s="349"/>
      <c r="Y31" s="349"/>
      <c r="Z31" s="350"/>
      <c r="AA31" s="10"/>
      <c r="AB31" s="2"/>
      <c r="AC31" s="2"/>
      <c r="AD31" s="2"/>
      <c r="AE31" s="2"/>
      <c r="AF31" s="2"/>
      <c r="AG31" s="2"/>
      <c r="AH31" s="2"/>
      <c r="AI31" s="2"/>
      <c r="AJ31" s="2"/>
      <c r="AK31" s="2"/>
      <c r="AL31" s="226">
        <f>IF(入力シート!$D55="有","⑦",7)</f>
        <v>7</v>
      </c>
      <c r="AM31" s="226"/>
      <c r="AN31" s="226" t="s">
        <v>77</v>
      </c>
      <c r="AO31" s="226"/>
      <c r="AP31" s="226"/>
      <c r="AQ31" s="226"/>
      <c r="AR31" s="226"/>
      <c r="AS31" s="226"/>
      <c r="AT31" s="226"/>
      <c r="AU31" s="226"/>
      <c r="AV31" s="226"/>
      <c r="AW31" s="226"/>
      <c r="AX31" s="16"/>
      <c r="AY31" s="226">
        <f>IF(入力シート!$D56="有","⑧",8)</f>
        <v>8</v>
      </c>
      <c r="AZ31" s="226"/>
      <c r="BA31" s="226" t="s">
        <v>78</v>
      </c>
      <c r="BB31" s="226"/>
      <c r="BC31" s="226"/>
      <c r="BD31" s="226"/>
      <c r="BE31" s="226"/>
      <c r="BF31" s="226"/>
      <c r="BG31" s="226"/>
      <c r="BH31" s="226"/>
      <c r="BI31" s="16"/>
      <c r="BJ31" s="226">
        <f>IF(入力シート!$D57="",9,"⑨")</f>
        <v>9</v>
      </c>
      <c r="BK31" s="226"/>
      <c r="BL31" s="226" t="s">
        <v>68</v>
      </c>
      <c r="BM31" s="226"/>
      <c r="BN31" s="226"/>
      <c r="BO31" s="226"/>
      <c r="BP31" s="226"/>
      <c r="BQ31" s="226"/>
      <c r="BR31" s="226"/>
      <c r="BS31" s="390" t="str">
        <f>IF(入力シート!$D57="","",入力シート!$D57)</f>
        <v/>
      </c>
      <c r="BT31" s="390"/>
      <c r="BU31" s="390"/>
      <c r="BV31" s="390"/>
      <c r="BW31" s="390"/>
      <c r="BX31" s="390"/>
      <c r="BY31" s="390"/>
      <c r="BZ31" s="390"/>
      <c r="CA31" s="390"/>
      <c r="CB31" s="390"/>
      <c r="CC31" s="390"/>
      <c r="CD31" s="390"/>
      <c r="CE31" s="390"/>
      <c r="CF31" s="390"/>
      <c r="CG31" s="390"/>
      <c r="CH31" s="390"/>
      <c r="CI31" s="390"/>
      <c r="CJ31" s="390"/>
      <c r="CK31" s="30" t="s">
        <v>165</v>
      </c>
      <c r="CL31" s="30"/>
      <c r="CM31" s="31"/>
    </row>
    <row r="32" spans="1:91" ht="14.25" customHeight="1">
      <c r="A32" s="355" t="s">
        <v>549</v>
      </c>
      <c r="B32" s="356"/>
      <c r="C32" s="356"/>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7"/>
      <c r="AP32" s="229"/>
      <c r="AQ32" s="271"/>
      <c r="AR32" s="271"/>
      <c r="AS32" s="271"/>
      <c r="AT32" s="271"/>
      <c r="AU32" s="271"/>
      <c r="AV32" s="271"/>
      <c r="AW32" s="271"/>
      <c r="AX32" s="271" t="s">
        <v>13</v>
      </c>
      <c r="AY32" s="271"/>
      <c r="AZ32" s="271"/>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c r="CD32" s="271"/>
      <c r="CE32" s="271"/>
      <c r="CF32" s="271"/>
      <c r="CG32" s="271"/>
      <c r="CH32" s="271"/>
      <c r="CI32" s="271"/>
      <c r="CJ32" s="271"/>
      <c r="CK32" s="271"/>
      <c r="CL32" s="271"/>
      <c r="CM32" s="271"/>
    </row>
    <row r="33" spans="1:91" ht="14.25" customHeight="1">
      <c r="A33" s="358"/>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359"/>
      <c r="AP33" s="229"/>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S33" s="271"/>
      <c r="BT33" s="271"/>
      <c r="BU33" s="271"/>
      <c r="BV33" s="271"/>
      <c r="BW33" s="271"/>
      <c r="BX33" s="271"/>
      <c r="BY33" s="271"/>
      <c r="BZ33" s="271"/>
      <c r="CA33" s="271"/>
      <c r="CB33" s="271"/>
      <c r="CC33" s="271"/>
      <c r="CD33" s="271"/>
      <c r="CE33" s="271"/>
      <c r="CF33" s="271"/>
      <c r="CG33" s="271"/>
      <c r="CH33" s="271"/>
      <c r="CI33" s="271"/>
      <c r="CJ33" s="271"/>
      <c r="CK33" s="271"/>
      <c r="CL33" s="271"/>
      <c r="CM33" s="271"/>
    </row>
    <row r="34" spans="1:91" ht="14.25" customHeight="1">
      <c r="A34" s="360"/>
      <c r="B34" s="361"/>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2"/>
      <c r="AP34" s="229"/>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1"/>
      <c r="BS34" s="271"/>
      <c r="BT34" s="271"/>
      <c r="BU34" s="271"/>
      <c r="BV34" s="271"/>
      <c r="BW34" s="271"/>
      <c r="BX34" s="271"/>
      <c r="BY34" s="271"/>
      <c r="BZ34" s="271"/>
      <c r="CA34" s="271"/>
      <c r="CB34" s="271"/>
      <c r="CC34" s="271"/>
      <c r="CD34" s="271"/>
      <c r="CE34" s="271"/>
      <c r="CF34" s="271"/>
      <c r="CG34" s="271"/>
      <c r="CH34" s="271"/>
      <c r="CI34" s="271"/>
      <c r="CJ34" s="271"/>
      <c r="CK34" s="271"/>
      <c r="CL34" s="271"/>
      <c r="CM34" s="271"/>
    </row>
    <row r="35" spans="1:91" ht="15.75" customHeight="1">
      <c r="A35" s="289" t="s">
        <v>365</v>
      </c>
      <c r="B35" s="290"/>
      <c r="C35" s="290"/>
      <c r="D35" s="290"/>
      <c r="E35" s="290"/>
      <c r="F35" s="290"/>
      <c r="G35" s="290"/>
      <c r="H35" s="290"/>
      <c r="I35" s="290"/>
      <c r="J35" s="290"/>
      <c r="K35" s="290"/>
      <c r="L35" s="290"/>
      <c r="M35" s="290"/>
      <c r="N35" s="290"/>
      <c r="O35" s="291"/>
      <c r="P35" s="289" t="s">
        <v>366</v>
      </c>
      <c r="Q35" s="290"/>
      <c r="R35" s="290"/>
      <c r="S35" s="290"/>
      <c r="T35" s="290"/>
      <c r="U35" s="290"/>
      <c r="V35" s="290"/>
      <c r="W35" s="290"/>
      <c r="X35" s="290"/>
      <c r="Y35" s="290"/>
      <c r="Z35" s="290"/>
      <c r="AA35" s="290"/>
      <c r="AB35" s="290"/>
      <c r="AC35" s="290"/>
      <c r="AD35" s="290"/>
      <c r="AE35" s="290"/>
      <c r="AF35" s="291"/>
      <c r="AG35" s="279" t="s">
        <v>14</v>
      </c>
      <c r="AH35" s="280"/>
      <c r="AI35" s="280"/>
      <c r="AJ35" s="280"/>
      <c r="AK35" s="280"/>
      <c r="AL35" s="280"/>
      <c r="AM35" s="280"/>
      <c r="AN35" s="280"/>
      <c r="AO35" s="281"/>
      <c r="AP35" s="229"/>
      <c r="AQ35" s="271"/>
      <c r="AR35" s="271"/>
      <c r="AS35" s="271"/>
      <c r="AT35" s="271"/>
      <c r="AU35" s="271"/>
      <c r="AV35" s="271"/>
      <c r="AW35" s="271"/>
      <c r="AX35" s="282" t="s">
        <v>57</v>
      </c>
      <c r="AY35" s="282"/>
      <c r="AZ35" s="282"/>
      <c r="BA35" s="282"/>
      <c r="BB35" s="282"/>
      <c r="BC35" s="282"/>
      <c r="BD35" s="282" t="s">
        <v>15</v>
      </c>
      <c r="BE35" s="282"/>
      <c r="BF35" s="282"/>
      <c r="BG35" s="282"/>
      <c r="BH35" s="282"/>
      <c r="BI35" s="282"/>
      <c r="BJ35" s="282" t="s">
        <v>16</v>
      </c>
      <c r="BK35" s="282"/>
      <c r="BL35" s="282"/>
      <c r="BM35" s="282"/>
      <c r="BN35" s="282"/>
      <c r="BO35" s="282"/>
      <c r="BP35" s="282" t="s">
        <v>17</v>
      </c>
      <c r="BQ35" s="282"/>
      <c r="BR35" s="282"/>
      <c r="BS35" s="282"/>
      <c r="BT35" s="282"/>
      <c r="BU35" s="282"/>
      <c r="BV35" s="282" t="s">
        <v>58</v>
      </c>
      <c r="BW35" s="282"/>
      <c r="BX35" s="282"/>
      <c r="BY35" s="282"/>
      <c r="BZ35" s="282"/>
      <c r="CA35" s="282"/>
      <c r="CB35" s="282" t="s">
        <v>18</v>
      </c>
      <c r="CC35" s="282"/>
      <c r="CD35" s="282"/>
      <c r="CE35" s="282"/>
      <c r="CF35" s="282"/>
      <c r="CG35" s="282"/>
      <c r="CH35" s="282" t="s">
        <v>19</v>
      </c>
      <c r="CI35" s="282"/>
      <c r="CJ35" s="282"/>
      <c r="CK35" s="282"/>
      <c r="CL35" s="282"/>
      <c r="CM35" s="282"/>
    </row>
    <row r="36" spans="1:91" ht="15.75" customHeight="1">
      <c r="A36" s="292"/>
      <c r="B36" s="293"/>
      <c r="C36" s="293"/>
      <c r="D36" s="293"/>
      <c r="E36" s="293"/>
      <c r="F36" s="293"/>
      <c r="G36" s="293"/>
      <c r="H36" s="293"/>
      <c r="I36" s="293"/>
      <c r="J36" s="293"/>
      <c r="K36" s="293"/>
      <c r="L36" s="293"/>
      <c r="M36" s="293"/>
      <c r="N36" s="293"/>
      <c r="O36" s="294"/>
      <c r="P36" s="292"/>
      <c r="Q36" s="293"/>
      <c r="R36" s="293"/>
      <c r="S36" s="293"/>
      <c r="T36" s="293"/>
      <c r="U36" s="293"/>
      <c r="V36" s="293"/>
      <c r="W36" s="293"/>
      <c r="X36" s="293"/>
      <c r="Y36" s="293"/>
      <c r="Z36" s="293"/>
      <c r="AA36" s="293"/>
      <c r="AB36" s="293"/>
      <c r="AC36" s="293"/>
      <c r="AD36" s="293"/>
      <c r="AE36" s="293"/>
      <c r="AF36" s="294"/>
      <c r="AG36" s="225"/>
      <c r="AH36" s="226"/>
      <c r="AI36" s="226"/>
      <c r="AJ36" s="226"/>
      <c r="AK36" s="226"/>
      <c r="AL36" s="226"/>
      <c r="AM36" s="226"/>
      <c r="AN36" s="226"/>
      <c r="AO36" s="227"/>
      <c r="AP36" s="229"/>
      <c r="AQ36" s="271"/>
      <c r="AR36" s="271"/>
      <c r="AS36" s="271"/>
      <c r="AT36" s="271"/>
      <c r="AU36" s="271"/>
      <c r="AV36" s="271"/>
      <c r="AW36" s="271"/>
      <c r="AX36" s="282"/>
      <c r="AY36" s="282"/>
      <c r="AZ36" s="282"/>
      <c r="BA36" s="282"/>
      <c r="BB36" s="282"/>
      <c r="BC36" s="282"/>
      <c r="BD36" s="282"/>
      <c r="BE36" s="282"/>
      <c r="BF36" s="282"/>
      <c r="BG36" s="282"/>
      <c r="BH36" s="282"/>
      <c r="BI36" s="282"/>
      <c r="BJ36" s="282"/>
      <c r="BK36" s="282"/>
      <c r="BL36" s="282"/>
      <c r="BM36" s="282"/>
      <c r="BN36" s="282"/>
      <c r="BO36" s="282"/>
      <c r="BP36" s="282"/>
      <c r="BQ36" s="282"/>
      <c r="BR36" s="282"/>
      <c r="BS36" s="282"/>
      <c r="BT36" s="282"/>
      <c r="BU36" s="282"/>
      <c r="BV36" s="282"/>
      <c r="BW36" s="282"/>
      <c r="BX36" s="282"/>
      <c r="BY36" s="282"/>
      <c r="BZ36" s="282"/>
      <c r="CA36" s="282"/>
      <c r="CB36" s="282"/>
      <c r="CC36" s="282"/>
      <c r="CD36" s="282"/>
      <c r="CE36" s="282"/>
      <c r="CF36" s="282"/>
      <c r="CG36" s="282"/>
      <c r="CH36" s="282"/>
      <c r="CI36" s="282"/>
      <c r="CJ36" s="282"/>
      <c r="CK36" s="282"/>
      <c r="CL36" s="282"/>
      <c r="CM36" s="282"/>
    </row>
    <row r="37" spans="1:91" ht="15.75" customHeight="1">
      <c r="A37" s="351" t="str">
        <f>IF(入力シート!$D58="","",入力シート!$D58)</f>
        <v/>
      </c>
      <c r="B37" s="309"/>
      <c r="C37" s="309"/>
      <c r="D37" s="309"/>
      <c r="E37" s="309"/>
      <c r="F37" s="309"/>
      <c r="G37" s="309"/>
      <c r="H37" s="309"/>
      <c r="I37" s="309"/>
      <c r="J37" s="309"/>
      <c r="K37" s="309"/>
      <c r="L37" s="309"/>
      <c r="M37" s="309"/>
      <c r="N37" s="309"/>
      <c r="O37" s="352"/>
      <c r="P37" s="278">
        <f>IF(入力シート!$D59="管理栄養士","①",1)</f>
        <v>1</v>
      </c>
      <c r="Q37" s="268"/>
      <c r="R37" s="159" t="s">
        <v>79</v>
      </c>
      <c r="S37" s="159"/>
      <c r="T37" s="159"/>
      <c r="U37" s="159"/>
      <c r="V37" s="159"/>
      <c r="W37" s="159"/>
      <c r="X37" s="159"/>
      <c r="Y37" s="159"/>
      <c r="Z37" s="159"/>
      <c r="AA37" s="159"/>
      <c r="AB37" s="159"/>
      <c r="AC37" s="159"/>
      <c r="AD37" s="159"/>
      <c r="AE37" s="159"/>
      <c r="AF37" s="1"/>
      <c r="AG37" s="343" t="str">
        <f>IF(入力シート!$D62="専任","①専任
2 兼任",IF(入力シート!$D62="兼任","1 専任
②兼任","1 専任
2 兼任"))</f>
        <v>1 専任
2 兼任</v>
      </c>
      <c r="AH37" s="344"/>
      <c r="AI37" s="344"/>
      <c r="AJ37" s="344"/>
      <c r="AK37" s="344"/>
      <c r="AL37" s="344"/>
      <c r="AM37" s="344"/>
      <c r="AN37" s="344"/>
      <c r="AO37" s="345"/>
      <c r="AP37" s="285" t="s">
        <v>20</v>
      </c>
      <c r="AQ37" s="286"/>
      <c r="AR37" s="32" t="s">
        <v>21</v>
      </c>
      <c r="AS37" s="32"/>
      <c r="AT37" s="32"/>
      <c r="AU37" s="32"/>
      <c r="AV37" s="32"/>
      <c r="AW37" s="32"/>
      <c r="AX37" s="283" t="str">
        <f>IF(入力シート!$D63="","",入力シート!$D63)</f>
        <v/>
      </c>
      <c r="AY37" s="283"/>
      <c r="AZ37" s="283"/>
      <c r="BA37" s="283"/>
      <c r="BB37" s="283"/>
      <c r="BC37" s="283"/>
      <c r="BD37" s="283" t="str">
        <f>IF(入力シート!$D67="","",入力シート!$D67)</f>
        <v/>
      </c>
      <c r="BE37" s="283"/>
      <c r="BF37" s="283"/>
      <c r="BG37" s="283"/>
      <c r="BH37" s="283"/>
      <c r="BI37" s="283"/>
      <c r="BJ37" s="283" t="str">
        <f>IF(入力シート!$D71="","",入力シート!$D71)</f>
        <v/>
      </c>
      <c r="BK37" s="283"/>
      <c r="BL37" s="283"/>
      <c r="BM37" s="283"/>
      <c r="BN37" s="283"/>
      <c r="BO37" s="283"/>
      <c r="BP37" s="283" t="str">
        <f>IF(入力シート!$D75="","",入力シート!$D75)</f>
        <v/>
      </c>
      <c r="BQ37" s="283"/>
      <c r="BR37" s="283"/>
      <c r="BS37" s="283"/>
      <c r="BT37" s="283"/>
      <c r="BU37" s="283"/>
      <c r="BV37" s="283" t="str">
        <f>IF(入力シート!$D79="","",入力シート!$D79)</f>
        <v/>
      </c>
      <c r="BW37" s="283"/>
      <c r="BX37" s="283"/>
      <c r="BY37" s="283"/>
      <c r="BZ37" s="283"/>
      <c r="CA37" s="283"/>
      <c r="CB37" s="283" t="str">
        <f>IF(入力シート!$D83="","",入力シート!$D83)</f>
        <v/>
      </c>
      <c r="CC37" s="283"/>
      <c r="CD37" s="283"/>
      <c r="CE37" s="283"/>
      <c r="CF37" s="283"/>
      <c r="CG37" s="283"/>
      <c r="CH37" s="283">
        <f>IF(入力シート!$D87="","",入力シート!$D87)</f>
        <v>0</v>
      </c>
      <c r="CI37" s="283"/>
      <c r="CJ37" s="283"/>
      <c r="CK37" s="283"/>
      <c r="CL37" s="283"/>
      <c r="CM37" s="283"/>
    </row>
    <row r="38" spans="1:91" ht="15.75" customHeight="1">
      <c r="A38" s="353"/>
      <c r="B38" s="304"/>
      <c r="C38" s="304"/>
      <c r="D38" s="304"/>
      <c r="E38" s="304"/>
      <c r="F38" s="304"/>
      <c r="G38" s="304"/>
      <c r="H38" s="304"/>
      <c r="I38" s="304"/>
      <c r="J38" s="304"/>
      <c r="K38" s="304"/>
      <c r="L38" s="304"/>
      <c r="M38" s="304"/>
      <c r="N38" s="304"/>
      <c r="O38" s="354"/>
      <c r="P38" s="10" t="s">
        <v>81</v>
      </c>
      <c r="Q38" s="2"/>
      <c r="R38" s="2"/>
      <c r="S38" s="304" t="str">
        <f>IF(入力シート!$D60="","",入力シート!$D60)</f>
        <v/>
      </c>
      <c r="T38" s="304"/>
      <c r="U38" s="304"/>
      <c r="V38" s="304"/>
      <c r="W38" s="304"/>
      <c r="X38" s="304"/>
      <c r="Y38" s="304"/>
      <c r="Z38" s="304"/>
      <c r="AA38" s="304"/>
      <c r="AB38" s="304"/>
      <c r="AC38" s="2" t="s">
        <v>82</v>
      </c>
      <c r="AD38" s="2"/>
      <c r="AE38" s="2"/>
      <c r="AF38" s="3"/>
      <c r="AG38" s="346"/>
      <c r="AH38" s="303"/>
      <c r="AI38" s="303"/>
      <c r="AJ38" s="303"/>
      <c r="AK38" s="303"/>
      <c r="AL38" s="303"/>
      <c r="AM38" s="303"/>
      <c r="AN38" s="303"/>
      <c r="AO38" s="347"/>
      <c r="AP38" s="285"/>
      <c r="AQ38" s="286"/>
      <c r="AR38" s="32" t="s">
        <v>22</v>
      </c>
      <c r="AS38" s="32"/>
      <c r="AT38" s="32"/>
      <c r="AU38" s="32"/>
      <c r="AV38" s="32"/>
      <c r="AW38" s="32"/>
      <c r="AX38" s="283" t="str">
        <f>IF(入力シート!$D64="","",入力シート!$D64)</f>
        <v/>
      </c>
      <c r="AY38" s="283"/>
      <c r="AZ38" s="283"/>
      <c r="BA38" s="283"/>
      <c r="BB38" s="283"/>
      <c r="BC38" s="283"/>
      <c r="BD38" s="283" t="str">
        <f>IF(入力シート!$D68="","",入力シート!$D68)</f>
        <v/>
      </c>
      <c r="BE38" s="283"/>
      <c r="BF38" s="283"/>
      <c r="BG38" s="283"/>
      <c r="BH38" s="283"/>
      <c r="BI38" s="283"/>
      <c r="BJ38" s="283" t="str">
        <f>IF(入力シート!$D72="","",入力シート!$D72)</f>
        <v/>
      </c>
      <c r="BK38" s="283"/>
      <c r="BL38" s="283"/>
      <c r="BM38" s="283"/>
      <c r="BN38" s="283"/>
      <c r="BO38" s="283"/>
      <c r="BP38" s="283" t="str">
        <f>IF(入力シート!$D76="","",入力シート!$D76)</f>
        <v/>
      </c>
      <c r="BQ38" s="283"/>
      <c r="BR38" s="283"/>
      <c r="BS38" s="283"/>
      <c r="BT38" s="283"/>
      <c r="BU38" s="283"/>
      <c r="BV38" s="283" t="str">
        <f>IF(入力シート!$D80="","",入力シート!$D80)</f>
        <v/>
      </c>
      <c r="BW38" s="283"/>
      <c r="BX38" s="283"/>
      <c r="BY38" s="283"/>
      <c r="BZ38" s="283"/>
      <c r="CA38" s="283"/>
      <c r="CB38" s="283" t="str">
        <f>IF(入力シート!$D84="","",入力シート!$D84)</f>
        <v/>
      </c>
      <c r="CC38" s="283"/>
      <c r="CD38" s="283"/>
      <c r="CE38" s="283"/>
      <c r="CF38" s="283"/>
      <c r="CG38" s="283"/>
      <c r="CH38" s="283">
        <f>IF(入力シート!$D88="","",入力シート!$D88)</f>
        <v>0</v>
      </c>
      <c r="CI38" s="283"/>
      <c r="CJ38" s="283"/>
      <c r="CK38" s="283"/>
      <c r="CL38" s="283"/>
      <c r="CM38" s="283"/>
    </row>
    <row r="39" spans="1:91" ht="15.75" customHeight="1">
      <c r="A39" s="353"/>
      <c r="B39" s="304"/>
      <c r="C39" s="304"/>
      <c r="D39" s="304"/>
      <c r="E39" s="304"/>
      <c r="F39" s="304"/>
      <c r="G39" s="304"/>
      <c r="H39" s="304"/>
      <c r="I39" s="304"/>
      <c r="J39" s="304"/>
      <c r="K39" s="304"/>
      <c r="L39" s="304"/>
      <c r="M39" s="304"/>
      <c r="N39" s="304"/>
      <c r="O39" s="354"/>
      <c r="P39" s="277">
        <f>IF(入力シート!$D59="栄養士","②",2)</f>
        <v>2</v>
      </c>
      <c r="Q39" s="247"/>
      <c r="R39" s="2" t="s">
        <v>80</v>
      </c>
      <c r="S39" s="2"/>
      <c r="T39" s="2"/>
      <c r="U39" s="2"/>
      <c r="V39" s="2"/>
      <c r="W39" s="2"/>
      <c r="X39" s="2"/>
      <c r="Y39" s="2"/>
      <c r="Z39" s="2"/>
      <c r="AA39" s="2"/>
      <c r="AB39" s="2"/>
      <c r="AC39" s="2"/>
      <c r="AD39" s="2"/>
      <c r="AE39" s="2"/>
      <c r="AF39" s="3"/>
      <c r="AG39" s="346"/>
      <c r="AH39" s="303"/>
      <c r="AI39" s="303"/>
      <c r="AJ39" s="303"/>
      <c r="AK39" s="303"/>
      <c r="AL39" s="303"/>
      <c r="AM39" s="303"/>
      <c r="AN39" s="303"/>
      <c r="AO39" s="347"/>
      <c r="AP39" s="285" t="s">
        <v>23</v>
      </c>
      <c r="AQ39" s="286"/>
      <c r="AR39" s="32" t="s">
        <v>21</v>
      </c>
      <c r="AS39" s="32"/>
      <c r="AT39" s="32"/>
      <c r="AU39" s="32"/>
      <c r="AV39" s="32"/>
      <c r="AW39" s="32"/>
      <c r="AX39" s="283" t="str">
        <f>IF(入力シート!$D65="","",入力シート!$D65)</f>
        <v/>
      </c>
      <c r="AY39" s="283"/>
      <c r="AZ39" s="283"/>
      <c r="BA39" s="283"/>
      <c r="BB39" s="283"/>
      <c r="BC39" s="283"/>
      <c r="BD39" s="283" t="str">
        <f>IF(入力シート!$D69="","",入力シート!$D69)</f>
        <v/>
      </c>
      <c r="BE39" s="283"/>
      <c r="BF39" s="283"/>
      <c r="BG39" s="283"/>
      <c r="BH39" s="283"/>
      <c r="BI39" s="283"/>
      <c r="BJ39" s="283" t="str">
        <f>IF(入力シート!$D73="","",入力シート!$D73)</f>
        <v/>
      </c>
      <c r="BK39" s="283"/>
      <c r="BL39" s="283"/>
      <c r="BM39" s="283"/>
      <c r="BN39" s="283"/>
      <c r="BO39" s="283"/>
      <c r="BP39" s="283" t="str">
        <f>IF(入力シート!$D77="","",入力シート!$D77)</f>
        <v/>
      </c>
      <c r="BQ39" s="283"/>
      <c r="BR39" s="283"/>
      <c r="BS39" s="283"/>
      <c r="BT39" s="283"/>
      <c r="BU39" s="283"/>
      <c r="BV39" s="283" t="str">
        <f>IF(入力シート!$D81="","",入力シート!$D81)</f>
        <v/>
      </c>
      <c r="BW39" s="283"/>
      <c r="BX39" s="283"/>
      <c r="BY39" s="283"/>
      <c r="BZ39" s="283"/>
      <c r="CA39" s="283"/>
      <c r="CB39" s="283" t="str">
        <f>IF(入力シート!$D85="","",入力シート!$D85)</f>
        <v/>
      </c>
      <c r="CC39" s="283"/>
      <c r="CD39" s="283"/>
      <c r="CE39" s="283"/>
      <c r="CF39" s="283"/>
      <c r="CG39" s="283"/>
      <c r="CH39" s="283">
        <f>IF(入力シート!$D89="","",入力シート!$D89)</f>
        <v>0</v>
      </c>
      <c r="CI39" s="283"/>
      <c r="CJ39" s="283"/>
      <c r="CK39" s="283"/>
      <c r="CL39" s="283"/>
      <c r="CM39" s="283"/>
    </row>
    <row r="40" spans="1:91" ht="15.75" customHeight="1">
      <c r="A40" s="250"/>
      <c r="B40" s="219"/>
      <c r="C40" s="219"/>
      <c r="D40" s="219"/>
      <c r="E40" s="219"/>
      <c r="F40" s="219"/>
      <c r="G40" s="219"/>
      <c r="H40" s="219"/>
      <c r="I40" s="219"/>
      <c r="J40" s="219"/>
      <c r="K40" s="219"/>
      <c r="L40" s="219"/>
      <c r="M40" s="219"/>
      <c r="N40" s="219"/>
      <c r="O40" s="251"/>
      <c r="P40" s="10" t="s">
        <v>81</v>
      </c>
      <c r="Q40" s="2"/>
      <c r="R40" s="2"/>
      <c r="S40" s="219" t="str">
        <f>IF(入力シート!$D61="","",入力シート!$D61)</f>
        <v/>
      </c>
      <c r="T40" s="219"/>
      <c r="U40" s="219"/>
      <c r="V40" s="219"/>
      <c r="W40" s="219"/>
      <c r="X40" s="219"/>
      <c r="Y40" s="219"/>
      <c r="Z40" s="219"/>
      <c r="AA40" s="219"/>
      <c r="AB40" s="219"/>
      <c r="AC40" s="2" t="s">
        <v>82</v>
      </c>
      <c r="AD40" s="2"/>
      <c r="AE40" s="2"/>
      <c r="AF40" s="3"/>
      <c r="AG40" s="346"/>
      <c r="AH40" s="303"/>
      <c r="AI40" s="303"/>
      <c r="AJ40" s="303"/>
      <c r="AK40" s="303"/>
      <c r="AL40" s="303"/>
      <c r="AM40" s="303"/>
      <c r="AN40" s="303"/>
      <c r="AO40" s="347"/>
      <c r="AP40" s="287"/>
      <c r="AQ40" s="288"/>
      <c r="AR40" s="33" t="s">
        <v>22</v>
      </c>
      <c r="AS40" s="33"/>
      <c r="AT40" s="33"/>
      <c r="AU40" s="33"/>
      <c r="AV40" s="33"/>
      <c r="AW40" s="33"/>
      <c r="AX40" s="283" t="str">
        <f>IF(入力シート!$D66="","",入力シート!$D66)</f>
        <v/>
      </c>
      <c r="AY40" s="283"/>
      <c r="AZ40" s="283"/>
      <c r="BA40" s="283"/>
      <c r="BB40" s="283"/>
      <c r="BC40" s="283"/>
      <c r="BD40" s="283" t="str">
        <f>IF(入力シート!$D70="","",入力シート!$D70)</f>
        <v/>
      </c>
      <c r="BE40" s="283"/>
      <c r="BF40" s="283"/>
      <c r="BG40" s="283"/>
      <c r="BH40" s="283"/>
      <c r="BI40" s="283"/>
      <c r="BJ40" s="283" t="str">
        <f>IF(入力シート!$D74="","",入力シート!$D74)</f>
        <v/>
      </c>
      <c r="BK40" s="283"/>
      <c r="BL40" s="283"/>
      <c r="BM40" s="283"/>
      <c r="BN40" s="283"/>
      <c r="BO40" s="283"/>
      <c r="BP40" s="283" t="str">
        <f>IF(入力シート!$D78="","",入力シート!$D78)</f>
        <v/>
      </c>
      <c r="BQ40" s="283"/>
      <c r="BR40" s="283"/>
      <c r="BS40" s="283"/>
      <c r="BT40" s="283"/>
      <c r="BU40" s="283"/>
      <c r="BV40" s="283" t="str">
        <f>IF(入力シート!$D82="","",入力シート!$D82)</f>
        <v/>
      </c>
      <c r="BW40" s="283"/>
      <c r="BX40" s="283"/>
      <c r="BY40" s="283"/>
      <c r="BZ40" s="283"/>
      <c r="CA40" s="283"/>
      <c r="CB40" s="283" t="str">
        <f>IF(入力シート!$D86="","",入力シート!$D86)</f>
        <v/>
      </c>
      <c r="CC40" s="283"/>
      <c r="CD40" s="283"/>
      <c r="CE40" s="283"/>
      <c r="CF40" s="283"/>
      <c r="CG40" s="283"/>
      <c r="CH40" s="283">
        <f>IF(入力シート!$D90="","",入力シート!$D90)</f>
        <v>0</v>
      </c>
      <c r="CI40" s="283"/>
      <c r="CJ40" s="283"/>
      <c r="CK40" s="283"/>
      <c r="CL40" s="283"/>
      <c r="CM40" s="283"/>
    </row>
    <row r="41" spans="1:91" s="12" customFormat="1" ht="15.75" customHeight="1">
      <c r="A41" s="355" t="s">
        <v>196</v>
      </c>
      <c r="B41" s="356"/>
      <c r="C41" s="356"/>
      <c r="D41" s="356"/>
      <c r="E41" s="356"/>
      <c r="F41" s="356"/>
      <c r="G41" s="356"/>
      <c r="H41" s="356"/>
      <c r="I41" s="356"/>
      <c r="J41" s="356"/>
      <c r="K41" s="356"/>
      <c r="L41" s="356"/>
      <c r="M41" s="356"/>
      <c r="N41" s="356"/>
      <c r="O41" s="356"/>
      <c r="P41" s="356"/>
      <c r="Q41" s="356"/>
      <c r="R41" s="356"/>
      <c r="S41" s="356"/>
      <c r="T41" s="356"/>
      <c r="U41" s="356"/>
      <c r="V41" s="357"/>
      <c r="W41" s="271" t="s">
        <v>107</v>
      </c>
      <c r="X41" s="271"/>
      <c r="Y41" s="271"/>
      <c r="Z41" s="271"/>
      <c r="AA41" s="271"/>
      <c r="AB41" s="271"/>
      <c r="AC41" s="271"/>
      <c r="AD41" s="271"/>
      <c r="AE41" s="271"/>
      <c r="AF41" s="271"/>
      <c r="AG41" s="271"/>
      <c r="AH41" s="271"/>
      <c r="AI41" s="271" t="s">
        <v>108</v>
      </c>
      <c r="AJ41" s="271"/>
      <c r="AK41" s="271"/>
      <c r="AL41" s="271"/>
      <c r="AM41" s="271"/>
      <c r="AN41" s="271"/>
      <c r="AO41" s="271"/>
      <c r="AP41" s="271"/>
      <c r="AQ41" s="271"/>
      <c r="AR41" s="271"/>
      <c r="AS41" s="271"/>
      <c r="AT41" s="271"/>
      <c r="AU41" s="271" t="s">
        <v>109</v>
      </c>
      <c r="AV41" s="271"/>
      <c r="AW41" s="271"/>
      <c r="AX41" s="271"/>
      <c r="AY41" s="271"/>
      <c r="AZ41" s="271"/>
      <c r="BA41" s="271"/>
      <c r="BB41" s="271"/>
      <c r="BC41" s="271"/>
      <c r="BD41" s="271"/>
      <c r="BE41" s="271"/>
      <c r="BF41" s="271"/>
      <c r="BG41" s="265" t="s">
        <v>68</v>
      </c>
      <c r="BH41" s="266"/>
      <c r="BI41" s="266"/>
      <c r="BJ41" s="266"/>
      <c r="BK41" s="266"/>
      <c r="BL41" s="266"/>
      <c r="BM41" s="228" t="str">
        <f>IF(入力シート!$D94="","",入力シート!$D94)</f>
        <v/>
      </c>
      <c r="BN41" s="228"/>
      <c r="BO41" s="228"/>
      <c r="BP41" s="228"/>
      <c r="BQ41" s="9" t="s">
        <v>165</v>
      </c>
      <c r="BR41" s="230" t="s">
        <v>112</v>
      </c>
      <c r="BS41" s="228"/>
      <c r="BT41" s="228"/>
      <c r="BU41" s="228"/>
      <c r="BV41" s="228"/>
      <c r="BW41" s="228"/>
      <c r="BX41" s="228"/>
      <c r="BY41" s="228"/>
      <c r="BZ41" s="228"/>
      <c r="CA41" s="228"/>
      <c r="CB41" s="229"/>
      <c r="CC41" s="387" t="s">
        <v>111</v>
      </c>
      <c r="CD41" s="337"/>
      <c r="CE41" s="337"/>
      <c r="CF41" s="337"/>
      <c r="CG41" s="337"/>
      <c r="CH41" s="337"/>
      <c r="CI41" s="337"/>
      <c r="CJ41" s="337"/>
      <c r="CK41" s="337"/>
      <c r="CL41" s="337"/>
      <c r="CM41" s="388"/>
    </row>
    <row r="42" spans="1:91" s="12" customFormat="1" ht="22.5" customHeight="1">
      <c r="A42" s="360"/>
      <c r="B42" s="361"/>
      <c r="C42" s="361"/>
      <c r="D42" s="361"/>
      <c r="E42" s="361"/>
      <c r="F42" s="361"/>
      <c r="G42" s="361"/>
      <c r="H42" s="361"/>
      <c r="I42" s="361"/>
      <c r="J42" s="361"/>
      <c r="K42" s="361"/>
      <c r="L42" s="361"/>
      <c r="M42" s="361"/>
      <c r="N42" s="361"/>
      <c r="O42" s="361"/>
      <c r="P42" s="361"/>
      <c r="Q42" s="361"/>
      <c r="R42" s="361"/>
      <c r="S42" s="361"/>
      <c r="T42" s="361"/>
      <c r="U42" s="361"/>
      <c r="V42" s="362"/>
      <c r="W42" s="283" t="str">
        <f>IF(入力シート!$D91="","",入力シート!$D91)</f>
        <v/>
      </c>
      <c r="X42" s="283"/>
      <c r="Y42" s="283"/>
      <c r="Z42" s="283"/>
      <c r="AA42" s="283"/>
      <c r="AB42" s="283"/>
      <c r="AC42" s="283"/>
      <c r="AD42" s="283"/>
      <c r="AE42" s="283"/>
      <c r="AF42" s="283"/>
      <c r="AG42" s="283"/>
      <c r="AH42" s="283"/>
      <c r="AI42" s="283" t="str">
        <f>IF(入力シート!$D92="","",入力シート!$D92)</f>
        <v/>
      </c>
      <c r="AJ42" s="283"/>
      <c r="AK42" s="283"/>
      <c r="AL42" s="283"/>
      <c r="AM42" s="283"/>
      <c r="AN42" s="283"/>
      <c r="AO42" s="283"/>
      <c r="AP42" s="283"/>
      <c r="AQ42" s="283"/>
      <c r="AR42" s="283"/>
      <c r="AS42" s="283"/>
      <c r="AT42" s="283"/>
      <c r="AU42" s="283" t="str">
        <f>IF(入力シート!$D93="","",入力シート!$D93)</f>
        <v/>
      </c>
      <c r="AV42" s="283"/>
      <c r="AW42" s="283"/>
      <c r="AX42" s="283"/>
      <c r="AY42" s="283"/>
      <c r="AZ42" s="283"/>
      <c r="BA42" s="283"/>
      <c r="BB42" s="283"/>
      <c r="BC42" s="283"/>
      <c r="BD42" s="283"/>
      <c r="BE42" s="283"/>
      <c r="BF42" s="283"/>
      <c r="BG42" s="389" t="str">
        <f>IF(入力シート!$D95="","",入力シート!$D95)</f>
        <v/>
      </c>
      <c r="BH42" s="232"/>
      <c r="BI42" s="232"/>
      <c r="BJ42" s="232"/>
      <c r="BK42" s="232"/>
      <c r="BL42" s="232"/>
      <c r="BM42" s="232"/>
      <c r="BN42" s="232"/>
      <c r="BO42" s="232"/>
      <c r="BP42" s="232"/>
      <c r="BQ42" s="259"/>
      <c r="BR42" s="389">
        <f>IF(入力シート!$D96="","",入力シート!$D96)</f>
        <v>0</v>
      </c>
      <c r="BS42" s="232"/>
      <c r="BT42" s="232"/>
      <c r="BU42" s="232"/>
      <c r="BV42" s="232"/>
      <c r="BW42" s="232"/>
      <c r="BX42" s="232"/>
      <c r="BY42" s="232"/>
      <c r="BZ42" s="232"/>
      <c r="CA42" s="232"/>
      <c r="CB42" s="259"/>
      <c r="CC42" s="389" t="str">
        <f>IF(入力シート!$D97="","",入力シート!$D97)</f>
        <v/>
      </c>
      <c r="CD42" s="232"/>
      <c r="CE42" s="232"/>
      <c r="CF42" s="232"/>
      <c r="CG42" s="232"/>
      <c r="CH42" s="232"/>
      <c r="CI42" s="232"/>
      <c r="CJ42" s="232"/>
      <c r="CK42" s="232"/>
      <c r="CL42" s="232"/>
      <c r="CM42" s="259"/>
    </row>
    <row r="43" spans="1:91" ht="15" customHeight="1">
      <c r="A43" s="17"/>
      <c r="B43" s="159"/>
      <c r="C43" s="159"/>
      <c r="D43" s="159"/>
      <c r="E43" s="159"/>
      <c r="F43" s="159"/>
      <c r="G43" s="159"/>
      <c r="H43" s="159"/>
      <c r="I43" s="159"/>
      <c r="J43" s="159"/>
      <c r="K43" s="159"/>
      <c r="L43" s="159"/>
      <c r="M43" s="159"/>
      <c r="N43" s="159"/>
      <c r="O43" s="159"/>
      <c r="P43" s="159"/>
      <c r="Q43" s="159"/>
      <c r="R43" s="159"/>
      <c r="S43" s="159"/>
      <c r="T43" s="1"/>
      <c r="U43" s="413" t="s">
        <v>119</v>
      </c>
      <c r="V43" s="414"/>
      <c r="W43" s="414"/>
      <c r="X43" s="414"/>
      <c r="Y43" s="414"/>
      <c r="Z43" s="414"/>
      <c r="AA43" s="414"/>
      <c r="AB43" s="414"/>
      <c r="AC43" s="414"/>
      <c r="AD43" s="415"/>
      <c r="AE43" s="230" t="s">
        <v>120</v>
      </c>
      <c r="AF43" s="228"/>
      <c r="AG43" s="228"/>
      <c r="AH43" s="228"/>
      <c r="AI43" s="229"/>
      <c r="AJ43" s="265" t="s">
        <v>537</v>
      </c>
      <c r="AK43" s="266"/>
      <c r="AL43" s="266"/>
      <c r="AM43" s="266"/>
      <c r="AN43" s="266"/>
      <c r="AO43" s="266"/>
      <c r="AP43" s="266"/>
      <c r="AQ43" s="266"/>
      <c r="AR43" s="284"/>
      <c r="AS43" s="414" t="s">
        <v>538</v>
      </c>
      <c r="AT43" s="414"/>
      <c r="AU43" s="414"/>
      <c r="AV43" s="414"/>
      <c r="AW43" s="414"/>
      <c r="AX43" s="414"/>
      <c r="AY43" s="414"/>
      <c r="AZ43" s="414"/>
      <c r="BA43" s="415"/>
      <c r="BB43" s="414" t="s">
        <v>539</v>
      </c>
      <c r="BC43" s="414"/>
      <c r="BD43" s="414"/>
      <c r="BE43" s="414"/>
      <c r="BF43" s="414"/>
      <c r="BG43" s="414"/>
      <c r="BH43" s="414"/>
      <c r="BI43" s="414"/>
      <c r="BJ43" s="415"/>
      <c r="BK43" s="414" t="s">
        <v>540</v>
      </c>
      <c r="BL43" s="414"/>
      <c r="BM43" s="414"/>
      <c r="BN43" s="414"/>
      <c r="BO43" s="414"/>
      <c r="BP43" s="414"/>
      <c r="BQ43" s="414"/>
      <c r="BR43" s="414"/>
      <c r="BS43" s="415"/>
      <c r="BT43" s="414" t="s">
        <v>541</v>
      </c>
      <c r="BU43" s="414"/>
      <c r="BV43" s="414"/>
      <c r="BW43" s="414"/>
      <c r="BX43" s="414"/>
      <c r="BY43" s="414"/>
      <c r="BZ43" s="414"/>
      <c r="CA43" s="414"/>
      <c r="CB43" s="415"/>
      <c r="CC43" s="266" t="s">
        <v>67</v>
      </c>
      <c r="CD43" s="266"/>
      <c r="CE43" s="266"/>
      <c r="CF43" s="266"/>
      <c r="CG43" s="266"/>
      <c r="CH43" s="266"/>
      <c r="CI43" s="266"/>
      <c r="CJ43" s="266"/>
      <c r="CK43" s="266"/>
      <c r="CL43" s="266"/>
      <c r="CM43" s="284"/>
    </row>
    <row r="44" spans="1:91" ht="15" customHeight="1">
      <c r="A44" s="10"/>
      <c r="B44" s="2"/>
      <c r="C44" s="2"/>
      <c r="D44" s="2"/>
      <c r="E44" s="2"/>
      <c r="F44" s="2"/>
      <c r="G44" s="2"/>
      <c r="H44" s="2"/>
      <c r="I44" s="2"/>
      <c r="J44" s="2"/>
      <c r="K44" s="2"/>
      <c r="L44" s="2"/>
      <c r="M44" s="2"/>
      <c r="N44" s="2"/>
      <c r="O44" s="2"/>
      <c r="P44" s="2"/>
      <c r="Q44" s="2"/>
      <c r="R44" s="2"/>
      <c r="S44" s="2"/>
      <c r="T44" s="3"/>
      <c r="U44" s="416" t="s">
        <v>121</v>
      </c>
      <c r="V44" s="417"/>
      <c r="W44" s="417"/>
      <c r="X44" s="417"/>
      <c r="Y44" s="417"/>
      <c r="Z44" s="417"/>
      <c r="AA44" s="417"/>
      <c r="AB44" s="417"/>
      <c r="AC44" s="417"/>
      <c r="AD44" s="418"/>
      <c r="AE44" s="230" t="s">
        <v>124</v>
      </c>
      <c r="AF44" s="228"/>
      <c r="AG44" s="228"/>
      <c r="AH44" s="228"/>
      <c r="AI44" s="229"/>
      <c r="AJ44" s="228" t="str">
        <f>IF(入力シート!$D100="","",入力シート!D100)</f>
        <v/>
      </c>
      <c r="AK44" s="228"/>
      <c r="AL44" s="228"/>
      <c r="AM44" s="228"/>
      <c r="AN44" s="228"/>
      <c r="AO44" s="228"/>
      <c r="AP44" s="228"/>
      <c r="AQ44" s="228"/>
      <c r="AR44" s="229"/>
      <c r="AS44" s="228" t="str">
        <f>IF(入力シート!$D101="","",入力シート!D101)</f>
        <v/>
      </c>
      <c r="AT44" s="228"/>
      <c r="AU44" s="228"/>
      <c r="AV44" s="228"/>
      <c r="AW44" s="228"/>
      <c r="AX44" s="228"/>
      <c r="AY44" s="228"/>
      <c r="AZ44" s="228"/>
      <c r="BA44" s="229"/>
      <c r="BB44" s="228" t="str">
        <f>IF(入力シート!$D102="","",入力シート!D102)</f>
        <v/>
      </c>
      <c r="BC44" s="228"/>
      <c r="BD44" s="228"/>
      <c r="BE44" s="228"/>
      <c r="BF44" s="228"/>
      <c r="BG44" s="228"/>
      <c r="BH44" s="228"/>
      <c r="BI44" s="228"/>
      <c r="BJ44" s="229"/>
      <c r="BK44" s="228" t="str">
        <f>IF(入力シート!$D103="","",入力シート!D103)</f>
        <v/>
      </c>
      <c r="BL44" s="228"/>
      <c r="BM44" s="228"/>
      <c r="BN44" s="228"/>
      <c r="BO44" s="228"/>
      <c r="BP44" s="228"/>
      <c r="BQ44" s="228"/>
      <c r="BR44" s="228"/>
      <c r="BS44" s="229"/>
      <c r="BT44" s="228" t="str">
        <f>IF(入力シート!$D104="","",入力シート!D104)</f>
        <v/>
      </c>
      <c r="BU44" s="228"/>
      <c r="BV44" s="228"/>
      <c r="BW44" s="228"/>
      <c r="BX44" s="228"/>
      <c r="BY44" s="228"/>
      <c r="BZ44" s="228"/>
      <c r="CA44" s="228"/>
      <c r="CB44" s="229"/>
      <c r="CC44" s="230">
        <f>IF(入力シート!$D105="","",入力シート!D105)</f>
        <v>0</v>
      </c>
      <c r="CD44" s="228"/>
      <c r="CE44" s="228"/>
      <c r="CF44" s="228"/>
      <c r="CG44" s="228"/>
      <c r="CH44" s="228"/>
      <c r="CI44" s="228"/>
      <c r="CJ44" s="228"/>
      <c r="CK44" s="228" t="s">
        <v>61</v>
      </c>
      <c r="CL44" s="228"/>
      <c r="CM44" s="229"/>
    </row>
    <row r="45" spans="1:91" ht="15" customHeight="1">
      <c r="A45" s="10"/>
      <c r="B45" s="2"/>
      <c r="C45" s="2"/>
      <c r="D45" s="2"/>
      <c r="E45" s="2"/>
      <c r="F45" s="2"/>
      <c r="G45" s="2"/>
      <c r="H45" s="2"/>
      <c r="I45" s="2"/>
      <c r="J45" s="2"/>
      <c r="K45" s="2"/>
      <c r="L45" s="2"/>
      <c r="M45" s="2"/>
      <c r="N45" s="2"/>
      <c r="O45" s="2"/>
      <c r="P45" s="2"/>
      <c r="Q45" s="2"/>
      <c r="R45" s="2"/>
      <c r="S45" s="2"/>
      <c r="T45" s="3"/>
      <c r="U45" s="419"/>
      <c r="V45" s="420"/>
      <c r="W45" s="420"/>
      <c r="X45" s="420"/>
      <c r="Y45" s="420"/>
      <c r="Z45" s="420"/>
      <c r="AA45" s="420"/>
      <c r="AB45" s="420"/>
      <c r="AC45" s="420"/>
      <c r="AD45" s="421"/>
      <c r="AE45" s="230" t="s">
        <v>125</v>
      </c>
      <c r="AF45" s="228"/>
      <c r="AG45" s="228"/>
      <c r="AH45" s="228"/>
      <c r="AI45" s="229"/>
      <c r="AJ45" s="228" t="str">
        <f>IF(入力シート!$D106="","",入力シート!D106)</f>
        <v/>
      </c>
      <c r="AK45" s="228"/>
      <c r="AL45" s="228"/>
      <c r="AM45" s="228"/>
      <c r="AN45" s="228"/>
      <c r="AO45" s="228"/>
      <c r="AP45" s="228"/>
      <c r="AQ45" s="228"/>
      <c r="AR45" s="229"/>
      <c r="AS45" s="228" t="str">
        <f>IF(入力シート!$D107="","",入力シート!D107)</f>
        <v/>
      </c>
      <c r="AT45" s="228"/>
      <c r="AU45" s="228"/>
      <c r="AV45" s="228"/>
      <c r="AW45" s="228"/>
      <c r="AX45" s="228"/>
      <c r="AY45" s="228"/>
      <c r="AZ45" s="228"/>
      <c r="BA45" s="229"/>
      <c r="BB45" s="228" t="str">
        <f>IF(入力シート!$D108="","",入力シート!D108)</f>
        <v/>
      </c>
      <c r="BC45" s="228"/>
      <c r="BD45" s="228"/>
      <c r="BE45" s="228"/>
      <c r="BF45" s="228"/>
      <c r="BG45" s="228"/>
      <c r="BH45" s="228"/>
      <c r="BI45" s="228"/>
      <c r="BJ45" s="229"/>
      <c r="BK45" s="228" t="str">
        <f>IF(入力シート!$D109="","",入力シート!D109)</f>
        <v/>
      </c>
      <c r="BL45" s="228"/>
      <c r="BM45" s="228"/>
      <c r="BN45" s="228"/>
      <c r="BO45" s="228"/>
      <c r="BP45" s="228"/>
      <c r="BQ45" s="228"/>
      <c r="BR45" s="228"/>
      <c r="BS45" s="229"/>
      <c r="BT45" s="228" t="str">
        <f>IF(入力シート!$D110="","",入力シート!D110)</f>
        <v/>
      </c>
      <c r="BU45" s="228"/>
      <c r="BV45" s="228"/>
      <c r="BW45" s="228"/>
      <c r="BX45" s="228"/>
      <c r="BY45" s="228"/>
      <c r="BZ45" s="228"/>
      <c r="CA45" s="228"/>
      <c r="CB45" s="229"/>
      <c r="CC45" s="230">
        <f>IF(入力シート!$D111="","",入力シート!D111)</f>
        <v>0</v>
      </c>
      <c r="CD45" s="228"/>
      <c r="CE45" s="228"/>
      <c r="CF45" s="228"/>
      <c r="CG45" s="228"/>
      <c r="CH45" s="228"/>
      <c r="CI45" s="228"/>
      <c r="CJ45" s="228"/>
      <c r="CK45" s="228" t="s">
        <v>61</v>
      </c>
      <c r="CL45" s="228"/>
      <c r="CM45" s="229"/>
    </row>
    <row r="46" spans="1:91" ht="15" customHeight="1">
      <c r="A46" s="10"/>
      <c r="B46" s="297" t="s">
        <v>83</v>
      </c>
      <c r="C46" s="297"/>
      <c r="D46" s="297"/>
      <c r="E46" s="297"/>
      <c r="F46" s="297"/>
      <c r="G46" s="297"/>
      <c r="H46" s="297"/>
      <c r="I46" s="297"/>
      <c r="J46" s="297"/>
      <c r="K46" s="297"/>
      <c r="L46" s="297"/>
      <c r="M46" s="297"/>
      <c r="N46" s="297"/>
      <c r="O46" s="297"/>
      <c r="P46" s="297"/>
      <c r="Q46" s="297"/>
      <c r="R46" s="297"/>
      <c r="S46" s="297"/>
      <c r="T46" s="298"/>
      <c r="U46" s="416" t="s">
        <v>122</v>
      </c>
      <c r="V46" s="417"/>
      <c r="W46" s="417"/>
      <c r="X46" s="417"/>
      <c r="Y46" s="417"/>
      <c r="Z46" s="417"/>
      <c r="AA46" s="417"/>
      <c r="AB46" s="417"/>
      <c r="AC46" s="417"/>
      <c r="AD46" s="418"/>
      <c r="AE46" s="230" t="s">
        <v>124</v>
      </c>
      <c r="AF46" s="228"/>
      <c r="AG46" s="228"/>
      <c r="AH46" s="228"/>
      <c r="AI46" s="229"/>
      <c r="AJ46" s="228" t="str">
        <f>IF(入力シート!$D112="","",入力シート!D112)</f>
        <v/>
      </c>
      <c r="AK46" s="228"/>
      <c r="AL46" s="228"/>
      <c r="AM46" s="228"/>
      <c r="AN46" s="228"/>
      <c r="AO46" s="228"/>
      <c r="AP46" s="228"/>
      <c r="AQ46" s="228"/>
      <c r="AR46" s="229"/>
      <c r="AS46" s="228" t="str">
        <f>IF(入力シート!$D113="","",入力シート!D113)</f>
        <v/>
      </c>
      <c r="AT46" s="228"/>
      <c r="AU46" s="228"/>
      <c r="AV46" s="228"/>
      <c r="AW46" s="228"/>
      <c r="AX46" s="228"/>
      <c r="AY46" s="228"/>
      <c r="AZ46" s="228"/>
      <c r="BA46" s="229"/>
      <c r="BB46" s="228" t="str">
        <f>IF(入力シート!$D114="","",入力シート!D114)</f>
        <v/>
      </c>
      <c r="BC46" s="228"/>
      <c r="BD46" s="228"/>
      <c r="BE46" s="228"/>
      <c r="BF46" s="228"/>
      <c r="BG46" s="228"/>
      <c r="BH46" s="228"/>
      <c r="BI46" s="228"/>
      <c r="BJ46" s="229"/>
      <c r="BK46" s="228" t="str">
        <f>IF(入力シート!$D115="","",入力シート!D115)</f>
        <v/>
      </c>
      <c r="BL46" s="228"/>
      <c r="BM46" s="228"/>
      <c r="BN46" s="228"/>
      <c r="BO46" s="228"/>
      <c r="BP46" s="228"/>
      <c r="BQ46" s="228"/>
      <c r="BR46" s="228"/>
      <c r="BS46" s="229"/>
      <c r="BT46" s="228" t="str">
        <f>IF(入力シート!$D116="","",入力シート!D116)</f>
        <v/>
      </c>
      <c r="BU46" s="228"/>
      <c r="BV46" s="228"/>
      <c r="BW46" s="228"/>
      <c r="BX46" s="228"/>
      <c r="BY46" s="228"/>
      <c r="BZ46" s="228"/>
      <c r="CA46" s="228"/>
      <c r="CB46" s="229"/>
      <c r="CC46" s="230">
        <f>IF(入力シート!$D117="","",入力シート!D117)</f>
        <v>0</v>
      </c>
      <c r="CD46" s="228"/>
      <c r="CE46" s="228"/>
      <c r="CF46" s="228"/>
      <c r="CG46" s="228"/>
      <c r="CH46" s="228"/>
      <c r="CI46" s="228"/>
      <c r="CJ46" s="228"/>
      <c r="CK46" s="228" t="s">
        <v>61</v>
      </c>
      <c r="CL46" s="228"/>
      <c r="CM46" s="229"/>
    </row>
    <row r="47" spans="1:91" ht="15" customHeight="1">
      <c r="A47" s="10"/>
      <c r="B47" s="2"/>
      <c r="C47" s="297" t="str">
        <f>IF(入力シート!$D98="有","①有　　2 無",IF(入力シート!$D98="無","1 有　　②無","1 有　　2 無"))</f>
        <v>1 有　　2 無</v>
      </c>
      <c r="D47" s="297"/>
      <c r="E47" s="297"/>
      <c r="F47" s="297"/>
      <c r="G47" s="297"/>
      <c r="H47" s="297"/>
      <c r="I47" s="297"/>
      <c r="J47" s="297"/>
      <c r="K47" s="297"/>
      <c r="L47" s="297"/>
      <c r="M47" s="297"/>
      <c r="N47" s="297"/>
      <c r="O47" s="297"/>
      <c r="P47" s="297"/>
      <c r="Q47" s="297"/>
      <c r="R47" s="297"/>
      <c r="S47" s="297"/>
      <c r="T47" s="298"/>
      <c r="U47" s="419"/>
      <c r="V47" s="420"/>
      <c r="W47" s="420"/>
      <c r="X47" s="420"/>
      <c r="Y47" s="420"/>
      <c r="Z47" s="420"/>
      <c r="AA47" s="420"/>
      <c r="AB47" s="420"/>
      <c r="AC47" s="420"/>
      <c r="AD47" s="421"/>
      <c r="AE47" s="230" t="s">
        <v>125</v>
      </c>
      <c r="AF47" s="228"/>
      <c r="AG47" s="228"/>
      <c r="AH47" s="228"/>
      <c r="AI47" s="229"/>
      <c r="AJ47" s="228" t="str">
        <f>IF(入力シート!$D118="","",入力シート!D118)</f>
        <v/>
      </c>
      <c r="AK47" s="228"/>
      <c r="AL47" s="228"/>
      <c r="AM47" s="228"/>
      <c r="AN47" s="228"/>
      <c r="AO47" s="228"/>
      <c r="AP47" s="228"/>
      <c r="AQ47" s="228"/>
      <c r="AR47" s="229"/>
      <c r="AS47" s="228" t="str">
        <f>IF(入力シート!$D119="","",入力シート!D119)</f>
        <v/>
      </c>
      <c r="AT47" s="228"/>
      <c r="AU47" s="228"/>
      <c r="AV47" s="228"/>
      <c r="AW47" s="228"/>
      <c r="AX47" s="228"/>
      <c r="AY47" s="228"/>
      <c r="AZ47" s="228"/>
      <c r="BA47" s="229"/>
      <c r="BB47" s="228" t="str">
        <f>IF(入力シート!$D120="","",入力シート!D120)</f>
        <v/>
      </c>
      <c r="BC47" s="228"/>
      <c r="BD47" s="228"/>
      <c r="BE47" s="228"/>
      <c r="BF47" s="228"/>
      <c r="BG47" s="228"/>
      <c r="BH47" s="228"/>
      <c r="BI47" s="228"/>
      <c r="BJ47" s="229"/>
      <c r="BK47" s="228" t="str">
        <f>IF(入力シート!$D121="","",入力シート!D121)</f>
        <v/>
      </c>
      <c r="BL47" s="228"/>
      <c r="BM47" s="228"/>
      <c r="BN47" s="228"/>
      <c r="BO47" s="228"/>
      <c r="BP47" s="228"/>
      <c r="BQ47" s="228"/>
      <c r="BR47" s="228"/>
      <c r="BS47" s="229"/>
      <c r="BT47" s="228" t="str">
        <f>IF(入力シート!$D122="","",入力シート!D122)</f>
        <v/>
      </c>
      <c r="BU47" s="228"/>
      <c r="BV47" s="228"/>
      <c r="BW47" s="228"/>
      <c r="BX47" s="228"/>
      <c r="BY47" s="228"/>
      <c r="BZ47" s="228"/>
      <c r="CA47" s="228"/>
      <c r="CB47" s="229"/>
      <c r="CC47" s="230">
        <f>IF(入力シート!$D123="","",入力シート!D123)</f>
        <v>0</v>
      </c>
      <c r="CD47" s="228"/>
      <c r="CE47" s="228"/>
      <c r="CF47" s="228"/>
      <c r="CG47" s="228"/>
      <c r="CH47" s="228"/>
      <c r="CI47" s="228"/>
      <c r="CJ47" s="228"/>
      <c r="CK47" s="228" t="s">
        <v>61</v>
      </c>
      <c r="CL47" s="228"/>
      <c r="CM47" s="229"/>
    </row>
    <row r="48" spans="1:91" ht="15" customHeight="1">
      <c r="A48" s="422" t="s">
        <v>542</v>
      </c>
      <c r="B48" s="423"/>
      <c r="C48" s="424" t="str">
        <f>IF(入力シート!$D99="","　 年　 月",入力シート!D99)</f>
        <v>　 年　 月</v>
      </c>
      <c r="D48" s="424"/>
      <c r="E48" s="424"/>
      <c r="F48" s="424"/>
      <c r="G48" s="424"/>
      <c r="H48" s="424"/>
      <c r="I48" s="424"/>
      <c r="J48" s="424"/>
      <c r="K48" s="424"/>
      <c r="L48" s="424"/>
      <c r="M48" s="424"/>
      <c r="N48" s="423" t="s">
        <v>84</v>
      </c>
      <c r="O48" s="423"/>
      <c r="P48" s="423"/>
      <c r="Q48" s="423"/>
      <c r="R48" s="423"/>
      <c r="S48" s="12"/>
      <c r="T48" s="34"/>
      <c r="U48" s="416" t="s">
        <v>123</v>
      </c>
      <c r="V48" s="417"/>
      <c r="W48" s="417"/>
      <c r="X48" s="417"/>
      <c r="Y48" s="417"/>
      <c r="Z48" s="417"/>
      <c r="AA48" s="417"/>
      <c r="AB48" s="417"/>
      <c r="AC48" s="417"/>
      <c r="AD48" s="418"/>
      <c r="AE48" s="230" t="s">
        <v>124</v>
      </c>
      <c r="AF48" s="228"/>
      <c r="AG48" s="228"/>
      <c r="AH48" s="228"/>
      <c r="AI48" s="229"/>
      <c r="AJ48" s="228" t="str">
        <f>IF(入力シート!$D124="","",入力シート!D124)</f>
        <v/>
      </c>
      <c r="AK48" s="228"/>
      <c r="AL48" s="228"/>
      <c r="AM48" s="228"/>
      <c r="AN48" s="228"/>
      <c r="AO48" s="228"/>
      <c r="AP48" s="228"/>
      <c r="AQ48" s="228"/>
      <c r="AR48" s="229"/>
      <c r="AS48" s="228" t="str">
        <f>IF(入力シート!$D125="","",入力シート!D125)</f>
        <v/>
      </c>
      <c r="AT48" s="228"/>
      <c r="AU48" s="228"/>
      <c r="AV48" s="228"/>
      <c r="AW48" s="228"/>
      <c r="AX48" s="228"/>
      <c r="AY48" s="228"/>
      <c r="AZ48" s="228"/>
      <c r="BA48" s="229"/>
      <c r="BB48" s="228" t="str">
        <f>IF(入力シート!$D126="","",入力シート!D126)</f>
        <v/>
      </c>
      <c r="BC48" s="228"/>
      <c r="BD48" s="228"/>
      <c r="BE48" s="228"/>
      <c r="BF48" s="228"/>
      <c r="BG48" s="228"/>
      <c r="BH48" s="228"/>
      <c r="BI48" s="228"/>
      <c r="BJ48" s="229"/>
      <c r="BK48" s="228" t="str">
        <f>IF(入力シート!$D127="","",入力シート!D127)</f>
        <v/>
      </c>
      <c r="BL48" s="228"/>
      <c r="BM48" s="228"/>
      <c r="BN48" s="228"/>
      <c r="BO48" s="228"/>
      <c r="BP48" s="228"/>
      <c r="BQ48" s="228"/>
      <c r="BR48" s="228"/>
      <c r="BS48" s="229"/>
      <c r="BT48" s="228" t="str">
        <f>IF(入力シート!$D128="","",入力シート!D128)</f>
        <v/>
      </c>
      <c r="BU48" s="228"/>
      <c r="BV48" s="228"/>
      <c r="BW48" s="228"/>
      <c r="BX48" s="228"/>
      <c r="BY48" s="228"/>
      <c r="BZ48" s="228"/>
      <c r="CA48" s="228"/>
      <c r="CB48" s="229"/>
      <c r="CC48" s="230">
        <f>IF(入力シート!$D129="","",入力シート!D129)</f>
        <v>0</v>
      </c>
      <c r="CD48" s="228"/>
      <c r="CE48" s="228"/>
      <c r="CF48" s="228"/>
      <c r="CG48" s="228"/>
      <c r="CH48" s="228"/>
      <c r="CI48" s="228"/>
      <c r="CJ48" s="228"/>
      <c r="CK48" s="228" t="s">
        <v>61</v>
      </c>
      <c r="CL48" s="228"/>
      <c r="CM48" s="229"/>
    </row>
    <row r="49" spans="1:91" ht="15" customHeight="1">
      <c r="A49" s="10"/>
      <c r="B49" s="2"/>
      <c r="C49" s="2"/>
      <c r="D49" s="2"/>
      <c r="E49" s="2"/>
      <c r="F49" s="2"/>
      <c r="G49" s="2"/>
      <c r="H49" s="2"/>
      <c r="I49" s="2"/>
      <c r="J49" s="2"/>
      <c r="K49" s="2"/>
      <c r="L49" s="2"/>
      <c r="M49" s="2"/>
      <c r="N49" s="2"/>
      <c r="O49" s="2"/>
      <c r="P49" s="2"/>
      <c r="Q49" s="2"/>
      <c r="R49" s="2"/>
      <c r="S49" s="2"/>
      <c r="T49" s="3"/>
      <c r="U49" s="419"/>
      <c r="V49" s="420"/>
      <c r="W49" s="420"/>
      <c r="X49" s="420"/>
      <c r="Y49" s="420"/>
      <c r="Z49" s="420"/>
      <c r="AA49" s="420"/>
      <c r="AB49" s="420"/>
      <c r="AC49" s="420"/>
      <c r="AD49" s="421"/>
      <c r="AE49" s="230" t="s">
        <v>125</v>
      </c>
      <c r="AF49" s="228"/>
      <c r="AG49" s="228"/>
      <c r="AH49" s="228"/>
      <c r="AI49" s="229"/>
      <c r="AJ49" s="228" t="str">
        <f>IF(入力シート!$D130="","",入力シート!D130)</f>
        <v/>
      </c>
      <c r="AK49" s="228"/>
      <c r="AL49" s="228"/>
      <c r="AM49" s="228"/>
      <c r="AN49" s="228"/>
      <c r="AO49" s="228"/>
      <c r="AP49" s="228"/>
      <c r="AQ49" s="228"/>
      <c r="AR49" s="229"/>
      <c r="AS49" s="228" t="str">
        <f>IF(入力シート!$D131="","",入力シート!D131)</f>
        <v/>
      </c>
      <c r="AT49" s="228"/>
      <c r="AU49" s="228"/>
      <c r="AV49" s="228"/>
      <c r="AW49" s="228"/>
      <c r="AX49" s="228"/>
      <c r="AY49" s="228"/>
      <c r="AZ49" s="228"/>
      <c r="BA49" s="229"/>
      <c r="BB49" s="228" t="str">
        <f>IF(入力シート!$D132="","",入力シート!D132)</f>
        <v/>
      </c>
      <c r="BC49" s="228"/>
      <c r="BD49" s="228"/>
      <c r="BE49" s="228"/>
      <c r="BF49" s="228"/>
      <c r="BG49" s="228"/>
      <c r="BH49" s="228"/>
      <c r="BI49" s="228"/>
      <c r="BJ49" s="229"/>
      <c r="BK49" s="228" t="str">
        <f>IF(入力シート!$D133="","",入力シート!D133)</f>
        <v/>
      </c>
      <c r="BL49" s="228"/>
      <c r="BM49" s="228"/>
      <c r="BN49" s="228"/>
      <c r="BO49" s="228"/>
      <c r="BP49" s="228"/>
      <c r="BQ49" s="228"/>
      <c r="BR49" s="228"/>
      <c r="BS49" s="229"/>
      <c r="BT49" s="228" t="str">
        <f>IF(入力シート!$D134="","",入力シート!D134)</f>
        <v/>
      </c>
      <c r="BU49" s="228"/>
      <c r="BV49" s="228"/>
      <c r="BW49" s="228"/>
      <c r="BX49" s="228"/>
      <c r="BY49" s="228"/>
      <c r="BZ49" s="228"/>
      <c r="CA49" s="228"/>
      <c r="CB49" s="229"/>
      <c r="CC49" s="230">
        <f>IF(入力シート!$D135="","",入力シート!D135)</f>
        <v>0</v>
      </c>
      <c r="CD49" s="228"/>
      <c r="CE49" s="228"/>
      <c r="CF49" s="228"/>
      <c r="CG49" s="228"/>
      <c r="CH49" s="228"/>
      <c r="CI49" s="228"/>
      <c r="CJ49" s="228"/>
      <c r="CK49" s="228" t="s">
        <v>61</v>
      </c>
      <c r="CL49" s="228"/>
      <c r="CM49" s="229"/>
    </row>
    <row r="50" spans="1:91" ht="15" customHeight="1">
      <c r="A50" s="11"/>
      <c r="B50" s="12"/>
      <c r="C50" s="162"/>
      <c r="D50" s="162"/>
      <c r="E50" s="162"/>
      <c r="F50" s="162"/>
      <c r="G50" s="162"/>
      <c r="H50" s="162"/>
      <c r="I50" s="162"/>
      <c r="J50" s="162"/>
      <c r="K50" s="162"/>
      <c r="L50" s="162"/>
      <c r="M50" s="162"/>
      <c r="N50" s="12"/>
      <c r="O50" s="12"/>
      <c r="P50" s="12"/>
      <c r="Q50" s="12"/>
      <c r="R50" s="12"/>
      <c r="S50" s="12"/>
      <c r="T50" s="34"/>
      <c r="U50" s="425" t="s">
        <v>110</v>
      </c>
      <c r="V50" s="426"/>
      <c r="W50" s="426"/>
      <c r="X50" s="426"/>
      <c r="Y50" s="426"/>
      <c r="Z50" s="426"/>
      <c r="AA50" s="426"/>
      <c r="AB50" s="426"/>
      <c r="AC50" s="426"/>
      <c r="AD50" s="427"/>
      <c r="AE50" s="230" t="s">
        <v>124</v>
      </c>
      <c r="AF50" s="228"/>
      <c r="AG50" s="228"/>
      <c r="AH50" s="228"/>
      <c r="AI50" s="229"/>
      <c r="AJ50" s="228" t="str">
        <f>IF(入力シート!$D136="","",入力シート!D136)</f>
        <v/>
      </c>
      <c r="AK50" s="228"/>
      <c r="AL50" s="228"/>
      <c r="AM50" s="228"/>
      <c r="AN50" s="228"/>
      <c r="AO50" s="228"/>
      <c r="AP50" s="228"/>
      <c r="AQ50" s="228"/>
      <c r="AR50" s="229"/>
      <c r="AS50" s="228" t="str">
        <f>IF(入力シート!$D137="","",入力シート!D137)</f>
        <v/>
      </c>
      <c r="AT50" s="228"/>
      <c r="AU50" s="228"/>
      <c r="AV50" s="228"/>
      <c r="AW50" s="228"/>
      <c r="AX50" s="228"/>
      <c r="AY50" s="228"/>
      <c r="AZ50" s="228"/>
      <c r="BA50" s="229"/>
      <c r="BB50" s="228" t="str">
        <f>IF(入力シート!$D138="","",入力シート!D138)</f>
        <v/>
      </c>
      <c r="BC50" s="228"/>
      <c r="BD50" s="228"/>
      <c r="BE50" s="228"/>
      <c r="BF50" s="228"/>
      <c r="BG50" s="228"/>
      <c r="BH50" s="228"/>
      <c r="BI50" s="228"/>
      <c r="BJ50" s="229"/>
      <c r="BK50" s="228" t="str">
        <f>IF(入力シート!$D139="","",入力シート!D139)</f>
        <v/>
      </c>
      <c r="BL50" s="228"/>
      <c r="BM50" s="228"/>
      <c r="BN50" s="228"/>
      <c r="BO50" s="228"/>
      <c r="BP50" s="228"/>
      <c r="BQ50" s="228"/>
      <c r="BR50" s="228"/>
      <c r="BS50" s="229"/>
      <c r="BT50" s="228" t="str">
        <f>IF(入力シート!$D140="","",入力シート!D140)</f>
        <v/>
      </c>
      <c r="BU50" s="228"/>
      <c r="BV50" s="228"/>
      <c r="BW50" s="228"/>
      <c r="BX50" s="228"/>
      <c r="BY50" s="228"/>
      <c r="BZ50" s="228"/>
      <c r="CA50" s="228"/>
      <c r="CB50" s="229"/>
      <c r="CC50" s="230">
        <f>IF(入力シート!$D141="","",入力シート!D141)</f>
        <v>0</v>
      </c>
      <c r="CD50" s="228"/>
      <c r="CE50" s="228"/>
      <c r="CF50" s="228"/>
      <c r="CG50" s="228"/>
      <c r="CH50" s="228"/>
      <c r="CI50" s="228"/>
      <c r="CJ50" s="228"/>
      <c r="CK50" s="228" t="s">
        <v>61</v>
      </c>
      <c r="CL50" s="228"/>
      <c r="CM50" s="229"/>
    </row>
    <row r="51" spans="1:91" ht="15" customHeight="1">
      <c r="A51" s="11"/>
      <c r="B51" s="12"/>
      <c r="C51" s="12"/>
      <c r="D51" s="12"/>
      <c r="E51" s="12"/>
      <c r="F51" s="12"/>
      <c r="G51" s="12"/>
      <c r="H51" s="12"/>
      <c r="I51" s="12"/>
      <c r="J51" s="12"/>
      <c r="K51" s="12"/>
      <c r="L51" s="12"/>
      <c r="M51" s="12"/>
      <c r="N51" s="12"/>
      <c r="O51" s="12"/>
      <c r="P51" s="12"/>
      <c r="Q51" s="12"/>
      <c r="R51" s="12"/>
      <c r="S51" s="12"/>
      <c r="T51" s="34"/>
      <c r="U51" s="419"/>
      <c r="V51" s="420"/>
      <c r="W51" s="420"/>
      <c r="X51" s="420"/>
      <c r="Y51" s="420"/>
      <c r="Z51" s="420"/>
      <c r="AA51" s="420"/>
      <c r="AB51" s="420"/>
      <c r="AC51" s="420"/>
      <c r="AD51" s="421"/>
      <c r="AE51" s="230" t="s">
        <v>125</v>
      </c>
      <c r="AF51" s="228"/>
      <c r="AG51" s="228"/>
      <c r="AH51" s="228"/>
      <c r="AI51" s="229"/>
      <c r="AJ51" s="228" t="str">
        <f>IF(入力シート!$D142="","",入力シート!D142)</f>
        <v/>
      </c>
      <c r="AK51" s="228"/>
      <c r="AL51" s="228"/>
      <c r="AM51" s="228"/>
      <c r="AN51" s="228"/>
      <c r="AO51" s="228"/>
      <c r="AP51" s="228"/>
      <c r="AQ51" s="228"/>
      <c r="AR51" s="229"/>
      <c r="AS51" s="228" t="str">
        <f>IF(入力シート!$D143="","",入力シート!D143)</f>
        <v/>
      </c>
      <c r="AT51" s="228"/>
      <c r="AU51" s="228"/>
      <c r="AV51" s="228"/>
      <c r="AW51" s="228"/>
      <c r="AX51" s="228"/>
      <c r="AY51" s="228"/>
      <c r="AZ51" s="228"/>
      <c r="BA51" s="229"/>
      <c r="BB51" s="228" t="str">
        <f>IF(入力シート!$D144="","",入力シート!D144)</f>
        <v/>
      </c>
      <c r="BC51" s="228"/>
      <c r="BD51" s="228"/>
      <c r="BE51" s="228"/>
      <c r="BF51" s="228"/>
      <c r="BG51" s="228"/>
      <c r="BH51" s="228"/>
      <c r="BI51" s="228"/>
      <c r="BJ51" s="229"/>
      <c r="BK51" s="228" t="str">
        <f>IF(入力シート!$D145="","",入力シート!D145)</f>
        <v/>
      </c>
      <c r="BL51" s="228"/>
      <c r="BM51" s="228"/>
      <c r="BN51" s="228"/>
      <c r="BO51" s="228"/>
      <c r="BP51" s="228"/>
      <c r="BQ51" s="228"/>
      <c r="BR51" s="228"/>
      <c r="BS51" s="229"/>
      <c r="BT51" s="228" t="str">
        <f>IF(入力シート!$D146="","",入力シート!D146)</f>
        <v/>
      </c>
      <c r="BU51" s="228"/>
      <c r="BV51" s="228"/>
      <c r="BW51" s="228"/>
      <c r="BX51" s="228"/>
      <c r="BY51" s="228"/>
      <c r="BZ51" s="228"/>
      <c r="CA51" s="228"/>
      <c r="CB51" s="229"/>
      <c r="CC51" s="230">
        <f>IF(入力シート!$D147="","",入力シート!D147)</f>
        <v>0</v>
      </c>
      <c r="CD51" s="228"/>
      <c r="CE51" s="228"/>
      <c r="CF51" s="228"/>
      <c r="CG51" s="228"/>
      <c r="CH51" s="228"/>
      <c r="CI51" s="228"/>
      <c r="CJ51" s="228"/>
      <c r="CK51" s="228" t="s">
        <v>61</v>
      </c>
      <c r="CL51" s="228"/>
      <c r="CM51" s="229"/>
    </row>
    <row r="52" spans="1:91" ht="15" customHeight="1">
      <c r="A52" s="35"/>
      <c r="B52" s="30"/>
      <c r="C52" s="30"/>
      <c r="D52" s="30"/>
      <c r="E52" s="30"/>
      <c r="F52" s="30"/>
      <c r="G52" s="30"/>
      <c r="H52" s="30"/>
      <c r="I52" s="30"/>
      <c r="J52" s="30"/>
      <c r="K52" s="30"/>
      <c r="L52" s="30"/>
      <c r="M52" s="30"/>
      <c r="N52" s="30"/>
      <c r="O52" s="30"/>
      <c r="P52" s="30"/>
      <c r="Q52" s="30"/>
      <c r="R52" s="30"/>
      <c r="S52" s="30"/>
      <c r="T52" s="31"/>
      <c r="U52" s="265" t="s">
        <v>67</v>
      </c>
      <c r="V52" s="266"/>
      <c r="W52" s="266"/>
      <c r="X52" s="266"/>
      <c r="Y52" s="266"/>
      <c r="Z52" s="266"/>
      <c r="AA52" s="266"/>
      <c r="AB52" s="266"/>
      <c r="AC52" s="266"/>
      <c r="AD52" s="266"/>
      <c r="AE52" s="266"/>
      <c r="AF52" s="266"/>
      <c r="AG52" s="266"/>
      <c r="AH52" s="266"/>
      <c r="AI52" s="284"/>
      <c r="AJ52" s="230">
        <f>IF(入力シート!$D148="","",入力シート!D148)</f>
        <v>0</v>
      </c>
      <c r="AK52" s="228"/>
      <c r="AL52" s="228"/>
      <c r="AM52" s="228"/>
      <c r="AN52" s="228"/>
      <c r="AO52" s="228"/>
      <c r="AP52" s="228"/>
      <c r="AQ52" s="226" t="s">
        <v>61</v>
      </c>
      <c r="AR52" s="227"/>
      <c r="AS52" s="230">
        <f>IF(入力シート!$D149="","",入力シート!D149)</f>
        <v>0</v>
      </c>
      <c r="AT52" s="228"/>
      <c r="AU52" s="228"/>
      <c r="AV52" s="228"/>
      <c r="AW52" s="228"/>
      <c r="AX52" s="228"/>
      <c r="AY52" s="228"/>
      <c r="AZ52" s="226" t="s">
        <v>61</v>
      </c>
      <c r="BA52" s="227"/>
      <c r="BB52" s="230">
        <f>IF(入力シート!$D150="","",入力シート!D150)</f>
        <v>0</v>
      </c>
      <c r="BC52" s="228"/>
      <c r="BD52" s="228"/>
      <c r="BE52" s="228"/>
      <c r="BF52" s="228"/>
      <c r="BG52" s="228"/>
      <c r="BH52" s="228"/>
      <c r="BI52" s="226" t="s">
        <v>61</v>
      </c>
      <c r="BJ52" s="227"/>
      <c r="BK52" s="230">
        <f>IF(入力シート!$D151="","",入力シート!D151)</f>
        <v>0</v>
      </c>
      <c r="BL52" s="228"/>
      <c r="BM52" s="228"/>
      <c r="BN52" s="228"/>
      <c r="BO52" s="228"/>
      <c r="BP52" s="228"/>
      <c r="BQ52" s="228"/>
      <c r="BR52" s="226" t="s">
        <v>61</v>
      </c>
      <c r="BS52" s="227"/>
      <c r="BT52" s="230">
        <f>IF(入力シート!$D152="","",入力シート!D152)</f>
        <v>0</v>
      </c>
      <c r="BU52" s="228"/>
      <c r="BV52" s="228"/>
      <c r="BW52" s="228"/>
      <c r="BX52" s="228"/>
      <c r="BY52" s="228"/>
      <c r="BZ52" s="228"/>
      <c r="CA52" s="226" t="s">
        <v>61</v>
      </c>
      <c r="CB52" s="227"/>
      <c r="CC52" s="230">
        <f>IF(入力シート!$D153="","",入力シート!D153)</f>
        <v>0</v>
      </c>
      <c r="CD52" s="228"/>
      <c r="CE52" s="228"/>
      <c r="CF52" s="228"/>
      <c r="CG52" s="228"/>
      <c r="CH52" s="228"/>
      <c r="CI52" s="228"/>
      <c r="CJ52" s="228"/>
      <c r="CK52" s="228" t="s">
        <v>61</v>
      </c>
      <c r="CL52" s="228"/>
      <c r="CM52" s="229"/>
    </row>
    <row r="53" spans="1:91" s="18" customFormat="1" ht="16.5" customHeight="1">
      <c r="A53" s="36" t="s">
        <v>24</v>
      </c>
    </row>
    <row r="54" spans="1:91" ht="17.25" customHeight="1">
      <c r="A54" s="393" t="s">
        <v>126</v>
      </c>
      <c r="B54" s="394"/>
      <c r="C54" s="394"/>
      <c r="D54" s="394"/>
      <c r="E54" s="394"/>
      <c r="F54" s="394"/>
      <c r="G54" s="394"/>
      <c r="H54" s="394"/>
      <c r="I54" s="394"/>
      <c r="J54" s="394"/>
      <c r="K54" s="394"/>
      <c r="L54" s="394"/>
      <c r="M54" s="394"/>
      <c r="N54" s="394"/>
      <c r="O54" s="394"/>
      <c r="P54" s="394"/>
      <c r="Q54" s="394"/>
      <c r="R54" s="394"/>
      <c r="S54" s="394"/>
      <c r="T54" s="394"/>
      <c r="U54" s="394"/>
      <c r="V54" s="394"/>
      <c r="W54" s="394"/>
      <c r="X54" s="395"/>
      <c r="Y54" s="135" t="s">
        <v>127</v>
      </c>
      <c r="Z54" s="136"/>
      <c r="AA54" s="136"/>
      <c r="AB54" s="136"/>
      <c r="AC54" s="136"/>
      <c r="AD54" s="136"/>
      <c r="AE54" s="136"/>
      <c r="AF54" s="136"/>
      <c r="AG54" s="136"/>
      <c r="AH54" s="136"/>
      <c r="AI54" s="136"/>
      <c r="AJ54" s="136"/>
      <c r="AK54" s="136"/>
      <c r="AL54" s="136"/>
      <c r="AM54" s="136"/>
      <c r="AN54" s="137"/>
      <c r="AO54" s="230" t="str">
        <f>IF(入力シート!$D154="有","①有　　2無",IF(入力シート!$D154="無","1有　　②無","1有　　2無"))</f>
        <v>1有　　2無</v>
      </c>
      <c r="AP54" s="228"/>
      <c r="AQ54" s="228"/>
      <c r="AR54" s="228"/>
      <c r="AS54" s="228"/>
      <c r="AT54" s="228"/>
      <c r="AU54" s="228"/>
      <c r="AV54" s="228"/>
      <c r="AW54" s="228"/>
      <c r="AX54" s="228"/>
      <c r="AY54" s="228"/>
      <c r="AZ54" s="228"/>
      <c r="BA54" s="228"/>
      <c r="BB54" s="228"/>
      <c r="BC54" s="228"/>
      <c r="BD54" s="228"/>
      <c r="BE54" s="228"/>
      <c r="BF54" s="229"/>
      <c r="BG54" s="262" t="s">
        <v>128</v>
      </c>
      <c r="BH54" s="263"/>
      <c r="BI54" s="263"/>
      <c r="BJ54" s="263"/>
      <c r="BK54" s="263"/>
      <c r="BL54" s="263"/>
      <c r="BM54" s="263"/>
      <c r="BN54" s="263"/>
      <c r="BO54" s="263"/>
      <c r="BP54" s="263"/>
      <c r="BQ54" s="263"/>
      <c r="BR54" s="263"/>
      <c r="BS54" s="263"/>
      <c r="BT54" s="263"/>
      <c r="BU54" s="263"/>
      <c r="BV54" s="264"/>
      <c r="BW54" s="233" t="str">
        <f>IF(入力シート!$D155="有","①有　　2無",IF(入力シート!$D155="無","1有　　②無","1有　　2無"))</f>
        <v>1有　　2無</v>
      </c>
      <c r="BX54" s="234"/>
      <c r="BY54" s="234"/>
      <c r="BZ54" s="234"/>
      <c r="CA54" s="234"/>
      <c r="CB54" s="234"/>
      <c r="CC54" s="234"/>
      <c r="CD54" s="234"/>
      <c r="CE54" s="234"/>
      <c r="CF54" s="234"/>
      <c r="CG54" s="234"/>
      <c r="CH54" s="234"/>
      <c r="CI54" s="234"/>
      <c r="CJ54" s="234"/>
      <c r="CK54" s="234"/>
      <c r="CL54" s="234"/>
      <c r="CM54" s="235"/>
    </row>
    <row r="55" spans="1:91" ht="17.25" customHeight="1">
      <c r="A55" s="396"/>
      <c r="B55" s="397"/>
      <c r="C55" s="397"/>
      <c r="D55" s="397"/>
      <c r="E55" s="397"/>
      <c r="F55" s="397"/>
      <c r="G55" s="397"/>
      <c r="H55" s="397"/>
      <c r="I55" s="397"/>
      <c r="J55" s="397"/>
      <c r="K55" s="397"/>
      <c r="L55" s="397"/>
      <c r="M55" s="397"/>
      <c r="N55" s="397"/>
      <c r="O55" s="397"/>
      <c r="P55" s="397"/>
      <c r="Q55" s="397"/>
      <c r="R55" s="397"/>
      <c r="S55" s="397"/>
      <c r="T55" s="397"/>
      <c r="U55" s="397"/>
      <c r="V55" s="397"/>
      <c r="W55" s="397"/>
      <c r="X55" s="398"/>
      <c r="Y55" s="126" t="s">
        <v>131</v>
      </c>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8"/>
      <c r="BG55" s="265" t="s">
        <v>129</v>
      </c>
      <c r="BH55" s="266"/>
      <c r="BI55" s="266"/>
      <c r="BJ55" s="266"/>
      <c r="BK55" s="266"/>
      <c r="BL55" s="266"/>
      <c r="BM55" s="266"/>
      <c r="BN55" s="266"/>
      <c r="BO55" s="266"/>
      <c r="BP55" s="266"/>
      <c r="BQ55" s="266"/>
      <c r="BR55" s="267" t="str">
        <f>IF(入力シート!$D156="","",入力シート!$D156)</f>
        <v/>
      </c>
      <c r="BS55" s="267"/>
      <c r="BT55" s="267"/>
      <c r="BU55" s="266" t="s">
        <v>130</v>
      </c>
      <c r="BV55" s="266"/>
      <c r="BW55" s="266"/>
      <c r="BX55" s="266"/>
      <c r="BY55" s="266"/>
      <c r="BZ55" s="266"/>
      <c r="CA55" s="266"/>
      <c r="CB55" s="266"/>
      <c r="CC55" s="266"/>
      <c r="CD55" s="266"/>
      <c r="CE55" s="266"/>
      <c r="CF55" s="266"/>
      <c r="CG55" s="266"/>
      <c r="CH55" s="266"/>
      <c r="CI55" s="267" t="str">
        <f>IF(入力シート!$D157="","",入力シート!$D157)</f>
        <v/>
      </c>
      <c r="CJ55" s="267"/>
      <c r="CK55" s="267"/>
      <c r="CL55" s="266" t="s">
        <v>197</v>
      </c>
      <c r="CM55" s="284"/>
    </row>
    <row r="56" spans="1:91" s="18" customFormat="1" ht="17.25" customHeight="1">
      <c r="A56" s="396"/>
      <c r="B56" s="397"/>
      <c r="C56" s="397"/>
      <c r="D56" s="397"/>
      <c r="E56" s="397"/>
      <c r="F56" s="397"/>
      <c r="G56" s="397"/>
      <c r="H56" s="397"/>
      <c r="I56" s="397"/>
      <c r="J56" s="397"/>
      <c r="K56" s="397"/>
      <c r="L56" s="397"/>
      <c r="M56" s="397"/>
      <c r="N56" s="397"/>
      <c r="O56" s="397"/>
      <c r="P56" s="397"/>
      <c r="Q56" s="397"/>
      <c r="R56" s="397"/>
      <c r="S56" s="397"/>
      <c r="T56" s="397"/>
      <c r="U56" s="397"/>
      <c r="V56" s="397"/>
      <c r="W56" s="397"/>
      <c r="X56" s="398"/>
      <c r="Y56" s="17" t="s">
        <v>132</v>
      </c>
      <c r="Z56" s="159"/>
      <c r="AA56" s="159"/>
      <c r="AB56" s="159"/>
      <c r="AC56" s="159"/>
      <c r="AD56" s="159"/>
      <c r="AE56" s="159"/>
      <c r="AF56" s="159"/>
      <c r="AG56" s="159"/>
      <c r="AH56" s="159"/>
      <c r="AI56" s="2"/>
      <c r="AJ56" s="268" t="s">
        <v>182</v>
      </c>
      <c r="AK56" s="268"/>
      <c r="AL56" s="268"/>
      <c r="AM56" s="268"/>
      <c r="AN56" s="268"/>
      <c r="AO56" s="268"/>
      <c r="AP56" s="268"/>
      <c r="AQ56" s="268"/>
      <c r="AR56" s="268"/>
      <c r="AS56" s="404" t="str">
        <f>IF(入力シート!$D158="","",入力シート!$D158)</f>
        <v/>
      </c>
      <c r="AT56" s="404"/>
      <c r="AU56" s="404"/>
      <c r="AV56" s="404"/>
      <c r="AW56" s="403" t="s">
        <v>183</v>
      </c>
      <c r="AX56" s="403"/>
      <c r="AY56" s="403"/>
      <c r="AZ56" s="403"/>
      <c r="BA56" s="403"/>
      <c r="BB56" s="403"/>
      <c r="BC56" s="403"/>
      <c r="BD56" s="403"/>
      <c r="BE56" s="403"/>
      <c r="BF56" s="403"/>
      <c r="BG56" s="404" t="str">
        <f>IF(入力シート!$D159="","",入力シート!$D159)</f>
        <v/>
      </c>
      <c r="BH56" s="404"/>
      <c r="BI56" s="404"/>
      <c r="BJ56" s="404"/>
      <c r="BK56" s="268" t="s">
        <v>184</v>
      </c>
      <c r="BL56" s="268"/>
      <c r="BM56" s="268"/>
      <c r="BN56" s="268"/>
      <c r="BO56" s="268"/>
      <c r="BP56" s="268"/>
      <c r="BQ56" s="268"/>
      <c r="BR56" s="268"/>
      <c r="BS56" s="268"/>
      <c r="BT56" s="268"/>
      <c r="BU56" s="268"/>
      <c r="BV56" s="268"/>
      <c r="BW56" s="268"/>
      <c r="BX56" s="268"/>
      <c r="BY56" s="404" t="str">
        <f>IF(入力シート!$D160="","",入力シート!$D160)</f>
        <v/>
      </c>
      <c r="BZ56" s="404"/>
      <c r="CA56" s="404"/>
      <c r="CB56" s="404"/>
      <c r="CC56" s="2" t="s">
        <v>166</v>
      </c>
      <c r="CD56" s="2"/>
      <c r="CE56" s="2"/>
      <c r="CF56" s="159"/>
      <c r="CG56" s="159"/>
      <c r="CH56" s="159"/>
      <c r="CI56" s="2"/>
      <c r="CJ56" s="2"/>
      <c r="CK56" s="2"/>
      <c r="CL56" s="2"/>
      <c r="CM56" s="3"/>
    </row>
    <row r="57" spans="1:91" s="18" customFormat="1" ht="17.25" customHeight="1">
      <c r="A57" s="399"/>
      <c r="B57" s="400"/>
      <c r="C57" s="400"/>
      <c r="D57" s="400"/>
      <c r="E57" s="400"/>
      <c r="F57" s="400"/>
      <c r="G57" s="400"/>
      <c r="H57" s="400"/>
      <c r="I57" s="400"/>
      <c r="J57" s="400"/>
      <c r="K57" s="400"/>
      <c r="L57" s="400"/>
      <c r="M57" s="400"/>
      <c r="N57" s="400"/>
      <c r="O57" s="400"/>
      <c r="P57" s="400"/>
      <c r="Q57" s="400"/>
      <c r="R57" s="400"/>
      <c r="S57" s="400"/>
      <c r="T57" s="400"/>
      <c r="U57" s="400"/>
      <c r="V57" s="400"/>
      <c r="W57" s="400"/>
      <c r="X57" s="401"/>
      <c r="Y57" s="6"/>
      <c r="Z57" s="16"/>
      <c r="AA57" s="16"/>
      <c r="AB57" s="16"/>
      <c r="AC57" s="16"/>
      <c r="AD57" s="16"/>
      <c r="AE57" s="16"/>
      <c r="AF57" s="16"/>
      <c r="AG57" s="16"/>
      <c r="AH57" s="16"/>
      <c r="AI57" s="16"/>
      <c r="AJ57" s="249" t="s">
        <v>198</v>
      </c>
      <c r="AK57" s="249"/>
      <c r="AL57" s="249"/>
      <c r="AM57" s="249"/>
      <c r="AN57" s="249"/>
      <c r="AO57" s="249"/>
      <c r="AP57" s="249"/>
      <c r="AQ57" s="249"/>
      <c r="AR57" s="219" t="str">
        <f>IF(入力シート!$D161="","",入力シート!$D161)</f>
        <v/>
      </c>
      <c r="AS57" s="219"/>
      <c r="AT57" s="219"/>
      <c r="AU57" s="219"/>
      <c r="AV57" s="219"/>
      <c r="AW57" s="219"/>
      <c r="AX57" s="219"/>
      <c r="AY57" s="219"/>
      <c r="AZ57" s="219"/>
      <c r="BA57" s="219"/>
      <c r="BB57" s="226" t="s">
        <v>199</v>
      </c>
      <c r="BC57" s="226"/>
      <c r="BD57" s="402" t="str">
        <f>IF(入力シート!$D162="","",入力シート!$D162)</f>
        <v/>
      </c>
      <c r="BE57" s="402"/>
      <c r="BF57" s="402"/>
      <c r="BG57" s="402"/>
      <c r="BH57" s="2" t="s">
        <v>166</v>
      </c>
      <c r="BI57" s="2"/>
      <c r="BJ57" s="16"/>
      <c r="BK57" s="16"/>
      <c r="BL57" s="16"/>
      <c r="BM57" s="16"/>
      <c r="BN57" s="16"/>
      <c r="BO57" s="16"/>
      <c r="BP57" s="16"/>
      <c r="BQ57" s="16"/>
      <c r="BR57" s="16"/>
      <c r="BS57" s="16"/>
      <c r="BT57" s="16"/>
      <c r="BU57" s="16"/>
      <c r="BV57" s="16"/>
      <c r="BW57" s="16"/>
      <c r="BX57" s="16"/>
      <c r="BY57" s="16"/>
      <c r="BZ57" s="16"/>
      <c r="CA57" s="16"/>
      <c r="CB57" s="16"/>
      <c r="CC57" s="16"/>
      <c r="CD57" s="16"/>
      <c r="CE57" s="134"/>
      <c r="CF57" s="16"/>
      <c r="CG57" s="16"/>
      <c r="CH57" s="16"/>
      <c r="CI57" s="16"/>
      <c r="CJ57" s="16"/>
      <c r="CK57" s="16"/>
      <c r="CL57" s="16"/>
      <c r="CM57" s="7"/>
    </row>
    <row r="58" spans="1:91" ht="17.25" customHeight="1">
      <c r="A58" s="363" t="s">
        <v>133</v>
      </c>
      <c r="B58" s="364"/>
      <c r="C58" s="364"/>
      <c r="D58" s="364"/>
      <c r="E58" s="364"/>
      <c r="F58" s="364"/>
      <c r="G58" s="364"/>
      <c r="H58" s="364"/>
      <c r="I58" s="364"/>
      <c r="J58" s="364"/>
      <c r="K58" s="364"/>
      <c r="L58" s="364"/>
      <c r="M58" s="364"/>
      <c r="N58" s="364"/>
      <c r="O58" s="364"/>
      <c r="P58" s="364"/>
      <c r="Q58" s="364"/>
      <c r="R58" s="364"/>
      <c r="S58" s="364"/>
      <c r="T58" s="364"/>
      <c r="U58" s="364"/>
      <c r="V58" s="364"/>
      <c r="W58" s="364"/>
      <c r="X58" s="365"/>
      <c r="Y58" s="220" t="e">
        <f>IF(入力シート!$D163="","",入力シート!$D163)</f>
        <v>#DIV/0!</v>
      </c>
      <c r="Z58" s="221"/>
      <c r="AA58" s="221"/>
      <c r="AB58" s="221"/>
      <c r="AC58" s="221"/>
      <c r="AD58" s="221"/>
      <c r="AE58" s="221"/>
      <c r="AF58" s="221"/>
      <c r="AG58" s="221"/>
      <c r="AH58" s="221"/>
      <c r="AI58" s="221"/>
      <c r="AJ58" s="221"/>
      <c r="AK58" s="228" t="s">
        <v>167</v>
      </c>
      <c r="AL58" s="228"/>
      <c r="AM58" s="229"/>
      <c r="AN58" s="230" t="s">
        <v>186</v>
      </c>
      <c r="AO58" s="228"/>
      <c r="AP58" s="228"/>
      <c r="AQ58" s="232" t="str">
        <f>IF(入力シート!$D164="","",入力シート!$D164)</f>
        <v/>
      </c>
      <c r="AR58" s="232"/>
      <c r="AS58" s="232"/>
      <c r="AT58" s="232"/>
      <c r="AU58" s="232"/>
      <c r="AV58" s="232"/>
      <c r="AW58" s="232"/>
      <c r="AX58" s="232"/>
      <c r="AY58" s="231" t="s">
        <v>134</v>
      </c>
      <c r="AZ58" s="231"/>
      <c r="BA58" s="231"/>
      <c r="BB58" s="231"/>
      <c r="BC58" s="231"/>
      <c r="BD58" s="232" t="str">
        <f>IF(入力シート!$D165="","",入力シート!$D165)</f>
        <v/>
      </c>
      <c r="BE58" s="232"/>
      <c r="BF58" s="232"/>
      <c r="BG58" s="232"/>
      <c r="BH58" s="232"/>
      <c r="BI58" s="232"/>
      <c r="BJ58" s="232"/>
      <c r="BK58" s="232"/>
      <c r="BL58" s="228" t="s">
        <v>135</v>
      </c>
      <c r="BM58" s="228"/>
      <c r="BN58" s="228"/>
      <c r="BO58" s="228"/>
      <c r="BP58" s="124"/>
      <c r="BQ58" s="124"/>
      <c r="BR58" s="124"/>
      <c r="BS58" s="124"/>
      <c r="BT58" s="124"/>
      <c r="BU58" s="124"/>
      <c r="BV58" s="124"/>
      <c r="BW58" s="124"/>
      <c r="BX58" s="124"/>
      <c r="BY58" s="124"/>
      <c r="BZ58" s="124"/>
      <c r="CA58" s="124"/>
      <c r="CB58" s="124"/>
      <c r="CC58" s="124"/>
      <c r="CD58" s="124"/>
      <c r="CE58" s="124"/>
      <c r="CF58" s="124"/>
      <c r="CG58" s="124"/>
      <c r="CH58" s="124"/>
      <c r="CI58" s="124"/>
      <c r="CJ58" s="124"/>
      <c r="CK58" s="124"/>
      <c r="CL58" s="124"/>
      <c r="CM58" s="125"/>
    </row>
    <row r="59" spans="1:91" s="18" customFormat="1" ht="17.25" customHeight="1">
      <c r="A59" s="222" t="s">
        <v>25</v>
      </c>
      <c r="B59" s="223"/>
      <c r="C59" s="223"/>
      <c r="D59" s="223"/>
      <c r="E59" s="223"/>
      <c r="F59" s="223"/>
      <c r="G59" s="223"/>
      <c r="H59" s="223"/>
      <c r="I59" s="223"/>
      <c r="J59" s="223"/>
      <c r="K59" s="223"/>
      <c r="L59" s="223"/>
      <c r="M59" s="223"/>
      <c r="N59" s="223"/>
      <c r="O59" s="223"/>
      <c r="P59" s="223"/>
      <c r="Q59" s="223"/>
      <c r="R59" s="223"/>
      <c r="S59" s="223"/>
      <c r="T59" s="223"/>
      <c r="U59" s="223"/>
      <c r="V59" s="223"/>
      <c r="W59" s="223"/>
      <c r="X59" s="224"/>
      <c r="Y59" s="140" t="s">
        <v>185</v>
      </c>
      <c r="Z59" s="132"/>
      <c r="AA59" s="132"/>
      <c r="AB59" s="132"/>
      <c r="AC59" s="132"/>
      <c r="AD59" s="132"/>
      <c r="AE59" s="132"/>
      <c r="AF59" s="132"/>
      <c r="AG59" s="132"/>
      <c r="AH59" s="132"/>
      <c r="AI59" s="132"/>
      <c r="AJ59" s="2" t="s">
        <v>186</v>
      </c>
      <c r="AK59" s="2"/>
      <c r="AL59" s="309" t="str">
        <f>IF(入力シート!$D167="","",入力シート!$D167)</f>
        <v/>
      </c>
      <c r="AM59" s="309"/>
      <c r="AN59" s="309"/>
      <c r="AO59" s="309"/>
      <c r="AP59" s="309"/>
      <c r="AQ59" s="309"/>
      <c r="AR59" s="309"/>
      <c r="AS59" s="309"/>
      <c r="AT59" s="309"/>
      <c r="AU59" s="309"/>
      <c r="AV59" s="309"/>
      <c r="AW59" s="309"/>
      <c r="AX59" s="309"/>
      <c r="AY59" s="309"/>
      <c r="AZ59" s="2" t="s">
        <v>165</v>
      </c>
      <c r="BA59" s="2"/>
      <c r="BB59" s="2" t="s">
        <v>66</v>
      </c>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3"/>
    </row>
    <row r="60" spans="1:91" s="18" customFormat="1" ht="17.25" customHeight="1">
      <c r="A60" s="225" t="str">
        <f>IF(入力シート!$D166="有","①有　　　2無",IF(入力シート!$D166="無","1有　　　②無","1有　　　2無"))</f>
        <v>1有　　　2無</v>
      </c>
      <c r="B60" s="226"/>
      <c r="C60" s="226"/>
      <c r="D60" s="226"/>
      <c r="E60" s="226"/>
      <c r="F60" s="226"/>
      <c r="G60" s="226"/>
      <c r="H60" s="226"/>
      <c r="I60" s="226"/>
      <c r="J60" s="226"/>
      <c r="K60" s="226"/>
      <c r="L60" s="226"/>
      <c r="M60" s="226"/>
      <c r="N60" s="226"/>
      <c r="O60" s="226"/>
      <c r="P60" s="226"/>
      <c r="Q60" s="226"/>
      <c r="R60" s="226"/>
      <c r="S60" s="226"/>
      <c r="T60" s="226"/>
      <c r="U60" s="226"/>
      <c r="V60" s="226"/>
      <c r="W60" s="226"/>
      <c r="X60" s="227"/>
      <c r="Y60" s="153" t="s">
        <v>168</v>
      </c>
      <c r="Z60" s="134"/>
      <c r="AA60" s="134"/>
      <c r="AB60" s="134"/>
      <c r="AC60" s="134"/>
      <c r="AD60" s="134"/>
      <c r="AE60" s="134"/>
      <c r="AF60" s="134"/>
      <c r="AG60" s="134"/>
      <c r="AH60" s="134"/>
      <c r="AI60" s="134"/>
      <c r="AJ60" s="226">
        <f>IF(入力シート!$D168="有","①",1)</f>
        <v>1</v>
      </c>
      <c r="AK60" s="226"/>
      <c r="AL60" s="16" t="s">
        <v>85</v>
      </c>
      <c r="AM60" s="16"/>
      <c r="AN60" s="16"/>
      <c r="AO60" s="16"/>
      <c r="AP60" s="16"/>
      <c r="AQ60" s="16"/>
      <c r="AR60" s="16"/>
      <c r="AS60" s="16"/>
      <c r="AT60" s="16"/>
      <c r="AU60" s="16"/>
      <c r="AV60" s="16"/>
      <c r="AW60" s="226">
        <f>IF(入力シート!$D169="有","②",2)</f>
        <v>2</v>
      </c>
      <c r="AX60" s="226"/>
      <c r="AY60" s="16" t="s">
        <v>86</v>
      </c>
      <c r="AZ60" s="16"/>
      <c r="BA60" s="16"/>
      <c r="BB60" s="16"/>
      <c r="BC60" s="16"/>
      <c r="BD60" s="16"/>
      <c r="BE60" s="16"/>
      <c r="BF60" s="16"/>
      <c r="BG60" s="16"/>
      <c r="BH60" s="16"/>
      <c r="BI60" s="16"/>
      <c r="BJ60" s="16"/>
      <c r="BK60" s="16"/>
      <c r="BL60" s="226">
        <f>IF(入力シート!$D170="",3,"③")</f>
        <v>3</v>
      </c>
      <c r="BM60" s="226"/>
      <c r="BN60" s="16" t="s">
        <v>68</v>
      </c>
      <c r="BO60" s="16"/>
      <c r="BP60" s="16"/>
      <c r="BQ60" s="16"/>
      <c r="BR60" s="16"/>
      <c r="BS60" s="16"/>
      <c r="BT60" s="16"/>
      <c r="BU60" s="219" t="str">
        <f>IF(入力シート!$D170="","",入力シート!$D170)</f>
        <v/>
      </c>
      <c r="BV60" s="219"/>
      <c r="BW60" s="219"/>
      <c r="BX60" s="219"/>
      <c r="BY60" s="219"/>
      <c r="BZ60" s="219"/>
      <c r="CA60" s="219"/>
      <c r="CB60" s="219"/>
      <c r="CC60" s="219"/>
      <c r="CD60" s="219"/>
      <c r="CE60" s="219"/>
      <c r="CF60" s="219"/>
      <c r="CG60" s="219"/>
      <c r="CH60" s="219"/>
      <c r="CI60" s="219"/>
      <c r="CJ60" s="219"/>
      <c r="CK60" s="219"/>
      <c r="CL60" s="16" t="s">
        <v>165</v>
      </c>
      <c r="CM60" s="7"/>
    </row>
    <row r="61" spans="1:91" s="139" customFormat="1" ht="17.25" customHeight="1">
      <c r="A61" s="405" t="s">
        <v>201</v>
      </c>
      <c r="B61" s="223"/>
      <c r="C61" s="223"/>
      <c r="D61" s="223"/>
      <c r="E61" s="223"/>
      <c r="F61" s="223"/>
      <c r="G61" s="223"/>
      <c r="H61" s="223"/>
      <c r="I61" s="223"/>
      <c r="J61" s="223"/>
      <c r="K61" s="223"/>
      <c r="L61" s="223"/>
      <c r="M61" s="223"/>
      <c r="N61" s="224"/>
      <c r="O61" s="278">
        <f>IF(入力シート!$D171="有","①",1)</f>
        <v>1</v>
      </c>
      <c r="P61" s="268"/>
      <c r="Q61" s="268" t="s">
        <v>202</v>
      </c>
      <c r="R61" s="268"/>
      <c r="S61" s="268"/>
      <c r="T61" s="268"/>
      <c r="U61" s="268"/>
      <c r="V61" s="268"/>
      <c r="W61" s="268"/>
      <c r="X61" s="268"/>
      <c r="Y61" s="268"/>
      <c r="Z61" s="309" t="str">
        <f>IF(入力シート!$D172="","",入力シート!$D172)</f>
        <v/>
      </c>
      <c r="AA61" s="309"/>
      <c r="AB61" s="309"/>
      <c r="AC61" s="309"/>
      <c r="AD61" s="309"/>
      <c r="AE61" s="309"/>
      <c r="AF61" s="309"/>
      <c r="AG61" s="309"/>
      <c r="AH61" s="309"/>
      <c r="AI61" s="309"/>
      <c r="AJ61" s="268" t="s">
        <v>203</v>
      </c>
      <c r="AK61" s="268"/>
      <c r="AL61" s="268"/>
      <c r="AM61" s="268"/>
      <c r="AN61" s="138"/>
      <c r="AO61" s="138"/>
      <c r="AP61" s="268">
        <f>IF(入力シート!$D173="有","②",2)</f>
        <v>2</v>
      </c>
      <c r="AQ61" s="268"/>
      <c r="AR61" s="268" t="s">
        <v>204</v>
      </c>
      <c r="AS61" s="268"/>
      <c r="AT61" s="268"/>
      <c r="AU61" s="268"/>
      <c r="AV61" s="268"/>
      <c r="AW61" s="268"/>
      <c r="AX61" s="268"/>
      <c r="AY61" s="268"/>
      <c r="AZ61" s="268"/>
      <c r="BA61" s="309" t="str">
        <f>IF(入力シート!$D174="","",入力シート!$D174)</f>
        <v/>
      </c>
      <c r="BB61" s="309"/>
      <c r="BC61" s="309"/>
      <c r="BD61" s="309"/>
      <c r="BE61" s="309"/>
      <c r="BF61" s="309"/>
      <c r="BG61" s="309"/>
      <c r="BH61" s="309"/>
      <c r="BI61" s="309"/>
      <c r="BJ61" s="309"/>
      <c r="BK61" s="268" t="s">
        <v>205</v>
      </c>
      <c r="BL61" s="268"/>
      <c r="BM61" s="268"/>
      <c r="BN61" s="268"/>
      <c r="BO61" s="268"/>
      <c r="BP61" s="138"/>
      <c r="BQ61" s="268" t="s">
        <v>206</v>
      </c>
      <c r="BR61" s="268"/>
      <c r="BS61" s="309" t="str">
        <f>IF(入力シート!$D175="","",入力シート!$D175)</f>
        <v/>
      </c>
      <c r="BT61" s="309"/>
      <c r="BU61" s="309"/>
      <c r="BV61" s="309"/>
      <c r="BW61" s="309"/>
      <c r="BX61" s="309"/>
      <c r="BY61" s="309"/>
      <c r="BZ61" s="309"/>
      <c r="CA61" s="309"/>
      <c r="CB61" s="309"/>
      <c r="CC61" s="138" t="s">
        <v>203</v>
      </c>
      <c r="CD61" s="138"/>
      <c r="CE61" s="138"/>
      <c r="CF61" s="138"/>
      <c r="CG61" s="138"/>
      <c r="CH61" s="138"/>
      <c r="CI61" s="138"/>
      <c r="CJ61" s="138"/>
      <c r="CK61" s="138"/>
      <c r="CL61" s="138"/>
      <c r="CM61" s="152"/>
    </row>
    <row r="62" spans="1:91" s="139" customFormat="1" ht="17.25" customHeight="1">
      <c r="A62" s="240"/>
      <c r="B62" s="241"/>
      <c r="C62" s="241"/>
      <c r="D62" s="241"/>
      <c r="E62" s="241"/>
      <c r="F62" s="241"/>
      <c r="G62" s="241"/>
      <c r="H62" s="241"/>
      <c r="I62" s="241"/>
      <c r="J62" s="241"/>
      <c r="K62" s="241"/>
      <c r="L62" s="241"/>
      <c r="M62" s="241"/>
      <c r="N62" s="242"/>
      <c r="O62" s="277">
        <f>IF(入力シート!$D176="有","③",3)</f>
        <v>3</v>
      </c>
      <c r="P62" s="247"/>
      <c r="Q62" s="247" t="s">
        <v>207</v>
      </c>
      <c r="R62" s="247"/>
      <c r="S62" s="247"/>
      <c r="T62" s="247"/>
      <c r="U62" s="247"/>
      <c r="V62" s="247"/>
      <c r="W62" s="247"/>
      <c r="X62" s="247"/>
      <c r="Y62" s="247"/>
      <c r="Z62" s="247"/>
      <c r="AA62" s="304" t="str">
        <f>IF(入力シート!$D177="","",入力シート!$D177)</f>
        <v/>
      </c>
      <c r="AB62" s="304"/>
      <c r="AC62" s="304"/>
      <c r="AD62" s="304"/>
      <c r="AE62" s="304"/>
      <c r="AF62" s="304"/>
      <c r="AG62" s="247" t="s">
        <v>205</v>
      </c>
      <c r="AH62" s="247"/>
      <c r="AI62" s="247"/>
      <c r="AJ62" s="247"/>
      <c r="AK62" s="247"/>
      <c r="AL62" s="132"/>
      <c r="AM62" s="247" t="s">
        <v>206</v>
      </c>
      <c r="AN62" s="247"/>
      <c r="AO62" s="304" t="str">
        <f>IF(入力シート!$D178="","",入力シート!$D178)</f>
        <v/>
      </c>
      <c r="AP62" s="304"/>
      <c r="AQ62" s="304"/>
      <c r="AR62" s="304"/>
      <c r="AS62" s="304"/>
      <c r="AT62" s="304"/>
      <c r="AU62" s="247" t="s">
        <v>203</v>
      </c>
      <c r="AV62" s="247"/>
      <c r="AW62" s="247"/>
      <c r="AX62" s="132" t="s">
        <v>206</v>
      </c>
      <c r="AY62" s="247">
        <f>IF(入力シート!$D179="有","①",1)</f>
        <v>1</v>
      </c>
      <c r="AZ62" s="247"/>
      <c r="BA62" s="247" t="s">
        <v>219</v>
      </c>
      <c r="BB62" s="247"/>
      <c r="BC62" s="247"/>
      <c r="BD62" s="247"/>
      <c r="BE62" s="247"/>
      <c r="BF62" s="247"/>
      <c r="BG62" s="247">
        <f>IF(入力シート!$D180="有","②",2)</f>
        <v>2</v>
      </c>
      <c r="BH62" s="247"/>
      <c r="BI62" s="247" t="s">
        <v>208</v>
      </c>
      <c r="BJ62" s="247"/>
      <c r="BK62" s="247"/>
      <c r="BL62" s="247"/>
      <c r="BM62" s="247">
        <f>IF(入力シート!$D181="有","③",3)</f>
        <v>3</v>
      </c>
      <c r="BN62" s="247"/>
      <c r="BO62" s="247" t="s">
        <v>209</v>
      </c>
      <c r="BP62" s="247"/>
      <c r="BQ62" s="247"/>
      <c r="BR62" s="247"/>
      <c r="BS62" s="247">
        <f>IF(入力シート!$D182="",4,"④")</f>
        <v>4</v>
      </c>
      <c r="BT62" s="247"/>
      <c r="BU62" s="247" t="s">
        <v>179</v>
      </c>
      <c r="BV62" s="247"/>
      <c r="BW62" s="247"/>
      <c r="BX62" s="247"/>
      <c r="BY62" s="247"/>
      <c r="BZ62" s="247"/>
      <c r="CA62" s="247"/>
      <c r="CB62" s="304" t="str">
        <f>IF(入力シート!$D182="","",入力シート!$D182)</f>
        <v/>
      </c>
      <c r="CC62" s="304"/>
      <c r="CD62" s="304"/>
      <c r="CE62" s="304"/>
      <c r="CF62" s="304"/>
      <c r="CG62" s="304"/>
      <c r="CH62" s="304"/>
      <c r="CI62" s="304"/>
      <c r="CJ62" s="304"/>
      <c r="CK62" s="132" t="s">
        <v>220</v>
      </c>
      <c r="CL62" s="132"/>
      <c r="CM62" s="151"/>
    </row>
    <row r="63" spans="1:91" s="37" customFormat="1" ht="17.25" customHeight="1">
      <c r="A63" s="240"/>
      <c r="B63" s="241"/>
      <c r="C63" s="241"/>
      <c r="D63" s="241"/>
      <c r="E63" s="241"/>
      <c r="F63" s="241"/>
      <c r="G63" s="241"/>
      <c r="H63" s="241"/>
      <c r="I63" s="241"/>
      <c r="J63" s="241"/>
      <c r="K63" s="241"/>
      <c r="L63" s="241"/>
      <c r="M63" s="241"/>
      <c r="N63" s="242"/>
      <c r="O63" s="277">
        <f>IF(入力シート!$D183="有","④",4)</f>
        <v>4</v>
      </c>
      <c r="P63" s="247"/>
      <c r="Q63" s="406" t="s">
        <v>221</v>
      </c>
      <c r="R63" s="406"/>
      <c r="S63" s="406"/>
      <c r="T63" s="406"/>
      <c r="U63" s="406"/>
      <c r="V63" s="406"/>
      <c r="W63" s="406"/>
      <c r="X63" s="406"/>
      <c r="Y63" s="406"/>
      <c r="Z63" s="406"/>
      <c r="AA63" s="406"/>
      <c r="AB63" s="246" t="s">
        <v>199</v>
      </c>
      <c r="AC63" s="246"/>
      <c r="AD63" s="246" t="s">
        <v>210</v>
      </c>
      <c r="AE63" s="246"/>
      <c r="AF63" s="246"/>
      <c r="AG63" s="246"/>
      <c r="AH63" s="304" t="str">
        <f>IF(入力シート!$D184="","",入力シート!$D184)</f>
        <v/>
      </c>
      <c r="AI63" s="304"/>
      <c r="AJ63" s="304"/>
      <c r="AK63" s="304"/>
      <c r="AL63" s="304"/>
      <c r="AM63" s="247" t="s">
        <v>211</v>
      </c>
      <c r="AN63" s="247"/>
      <c r="AO63" s="304" t="str">
        <f>IF(入力シート!$D185="","",入力シート!$D185)</f>
        <v/>
      </c>
      <c r="AP63" s="304"/>
      <c r="AQ63" s="304"/>
      <c r="AR63" s="304"/>
      <c r="AS63" s="304"/>
      <c r="AT63" s="247" t="s">
        <v>212</v>
      </c>
      <c r="AU63" s="247"/>
      <c r="AV63" s="247"/>
      <c r="AW63" s="247"/>
      <c r="AX63" s="132"/>
      <c r="AY63" s="143"/>
      <c r="AZ63" s="143"/>
      <c r="BA63" s="246" t="s">
        <v>213</v>
      </c>
      <c r="BB63" s="246"/>
      <c r="BC63" s="246"/>
      <c r="BD63" s="246"/>
      <c r="BE63" s="247" t="s">
        <v>214</v>
      </c>
      <c r="BF63" s="247"/>
      <c r="BG63" s="247"/>
      <c r="BH63" s="247"/>
      <c r="BI63" s="247"/>
      <c r="BJ63" s="304" t="str">
        <f>IF(入力シート!$D186="","",入力シート!$D186)</f>
        <v/>
      </c>
      <c r="BK63" s="304"/>
      <c r="BL63" s="304"/>
      <c r="BM63" s="304"/>
      <c r="BN63" s="304"/>
      <c r="BO63" s="247" t="s">
        <v>211</v>
      </c>
      <c r="BP63" s="247"/>
      <c r="BQ63" s="304" t="str">
        <f>IF(入力シート!$D187="","",入力シート!$D187)</f>
        <v/>
      </c>
      <c r="BR63" s="304"/>
      <c r="BS63" s="304"/>
      <c r="BT63" s="304"/>
      <c r="BU63" s="304"/>
      <c r="BV63" s="247" t="s">
        <v>212</v>
      </c>
      <c r="BW63" s="247"/>
      <c r="BX63" s="247"/>
      <c r="BY63" s="247"/>
      <c r="BZ63" s="132"/>
      <c r="CA63" s="132"/>
      <c r="CB63" s="132"/>
      <c r="CC63" s="132"/>
      <c r="CD63" s="132"/>
      <c r="CE63" s="132"/>
      <c r="CF63" s="132"/>
      <c r="CG63" s="132"/>
      <c r="CH63" s="132"/>
      <c r="CI63" s="132"/>
      <c r="CJ63" s="132"/>
      <c r="CK63" s="132"/>
      <c r="CL63" s="132"/>
      <c r="CM63" s="151"/>
    </row>
    <row r="64" spans="1:91" s="37" customFormat="1" ht="17.25" customHeight="1">
      <c r="A64" s="243"/>
      <c r="B64" s="244"/>
      <c r="C64" s="244"/>
      <c r="D64" s="244"/>
      <c r="E64" s="244"/>
      <c r="F64" s="244"/>
      <c r="G64" s="244"/>
      <c r="H64" s="244"/>
      <c r="I64" s="244"/>
      <c r="J64" s="244"/>
      <c r="K64" s="244"/>
      <c r="L64" s="244"/>
      <c r="M64" s="244"/>
      <c r="N64" s="245"/>
      <c r="O64" s="133"/>
      <c r="P64" s="133"/>
      <c r="Q64" s="133"/>
      <c r="R64" s="133"/>
      <c r="S64" s="133"/>
      <c r="T64" s="133"/>
      <c r="U64" s="133"/>
      <c r="V64" s="133"/>
      <c r="W64" s="133"/>
      <c r="X64" s="133"/>
      <c r="Y64" s="160"/>
      <c r="Z64" s="160"/>
      <c r="AA64" s="160"/>
      <c r="AB64" s="160"/>
      <c r="AC64" s="160"/>
      <c r="AD64" s="407" t="s">
        <v>215</v>
      </c>
      <c r="AE64" s="407"/>
      <c r="AF64" s="407"/>
      <c r="AG64" s="407"/>
      <c r="AH64" s="407"/>
      <c r="AI64" s="219" t="str">
        <f>IF(入力シート!$D188="","",入力シート!$D188)</f>
        <v/>
      </c>
      <c r="AJ64" s="219"/>
      <c r="AK64" s="219"/>
      <c r="AL64" s="219"/>
      <c r="AM64" s="219"/>
      <c r="AN64" s="247" t="s">
        <v>211</v>
      </c>
      <c r="AO64" s="247"/>
      <c r="AP64" s="219" t="str">
        <f>IF(入力シート!$D189="","",入力シート!$D189)</f>
        <v/>
      </c>
      <c r="AQ64" s="219"/>
      <c r="AR64" s="219"/>
      <c r="AS64" s="219"/>
      <c r="AT64" s="219"/>
      <c r="AU64" s="247" t="s">
        <v>216</v>
      </c>
      <c r="AV64" s="247"/>
      <c r="AW64" s="247"/>
      <c r="AX64" s="247"/>
      <c r="AY64" s="156"/>
      <c r="AZ64" s="156"/>
      <c r="BA64" s="156"/>
      <c r="BB64" s="249" t="s">
        <v>179</v>
      </c>
      <c r="BC64" s="249"/>
      <c r="BD64" s="249"/>
      <c r="BE64" s="249"/>
      <c r="BF64" s="249"/>
      <c r="BG64" s="249"/>
      <c r="BH64" s="249"/>
      <c r="BI64" s="219" t="str">
        <f>IF(入力シート!$D190="","",入力シート!$D190)</f>
        <v/>
      </c>
      <c r="BJ64" s="219"/>
      <c r="BK64" s="219"/>
      <c r="BL64" s="219"/>
      <c r="BM64" s="219"/>
      <c r="BN64" s="247" t="s">
        <v>211</v>
      </c>
      <c r="BO64" s="247"/>
      <c r="BP64" s="219" t="str">
        <f>IF(入力シート!$D191="","",入力シート!$D191)</f>
        <v/>
      </c>
      <c r="BQ64" s="219"/>
      <c r="BR64" s="219"/>
      <c r="BS64" s="219"/>
      <c r="BT64" s="219"/>
      <c r="BU64" s="247" t="s">
        <v>212</v>
      </c>
      <c r="BV64" s="247"/>
      <c r="BW64" s="247"/>
      <c r="BX64" s="247"/>
      <c r="BY64" s="134"/>
      <c r="BZ64" s="134"/>
      <c r="CA64" s="134"/>
      <c r="CB64" s="134"/>
      <c r="CC64" s="134"/>
      <c r="CD64" s="134"/>
      <c r="CE64" s="134"/>
      <c r="CF64" s="134"/>
      <c r="CG64" s="134"/>
      <c r="CH64" s="134"/>
      <c r="CI64" s="134"/>
      <c r="CJ64" s="134"/>
      <c r="CK64" s="134"/>
      <c r="CL64" s="134"/>
      <c r="CM64" s="154"/>
    </row>
    <row r="65" spans="1:91" s="18" customFormat="1" ht="21.75" customHeight="1">
      <c r="A65" s="233" t="s">
        <v>136</v>
      </c>
      <c r="B65" s="234"/>
      <c r="C65" s="234"/>
      <c r="D65" s="234"/>
      <c r="E65" s="234"/>
      <c r="F65" s="234"/>
      <c r="G65" s="234"/>
      <c r="H65" s="234"/>
      <c r="I65" s="234"/>
      <c r="J65" s="234"/>
      <c r="K65" s="234"/>
      <c r="L65" s="234"/>
      <c r="M65" s="234"/>
      <c r="N65" s="234"/>
      <c r="O65" s="234"/>
      <c r="P65" s="234"/>
      <c r="Q65" s="235"/>
      <c r="R65" s="228" t="s">
        <v>137</v>
      </c>
      <c r="S65" s="228"/>
      <c r="T65" s="228"/>
      <c r="U65" s="228"/>
      <c r="V65" s="228"/>
      <c r="W65" s="228"/>
      <c r="X65" s="228"/>
      <c r="Y65" s="228"/>
      <c r="Z65" s="228"/>
      <c r="AA65" s="228"/>
      <c r="AB65" s="228"/>
      <c r="AC65" s="230">
        <f>IF(入力シート!$D192="有","①",1)</f>
        <v>1</v>
      </c>
      <c r="AD65" s="228"/>
      <c r="AE65" s="28" t="s">
        <v>138</v>
      </c>
      <c r="AF65" s="28"/>
      <c r="AG65" s="28"/>
      <c r="AH65" s="232" t="str">
        <f>IF(入力シート!$D193="","",入力シート!$D193)</f>
        <v/>
      </c>
      <c r="AI65" s="232"/>
      <c r="AJ65" s="232"/>
      <c r="AK65" s="232"/>
      <c r="AL65" s="28" t="s">
        <v>139</v>
      </c>
      <c r="AM65" s="28"/>
      <c r="AN65" s="28"/>
      <c r="AO65" s="28"/>
      <c r="AP65" s="28"/>
      <c r="AQ65" s="28"/>
      <c r="AR65" s="228">
        <f>IF(入力シート!$D192="無","②",2)</f>
        <v>2</v>
      </c>
      <c r="AS65" s="228"/>
      <c r="AT65" s="28" t="s">
        <v>140</v>
      </c>
      <c r="AU65" s="28"/>
      <c r="AV65" s="28"/>
      <c r="AW65" s="38"/>
      <c r="AX65" s="29" t="s">
        <v>141</v>
      </c>
      <c r="AY65" s="28"/>
      <c r="AZ65" s="28"/>
      <c r="BA65" s="28"/>
      <c r="BB65" s="28"/>
      <c r="BC65" s="28" t="s">
        <v>142</v>
      </c>
      <c r="BD65" s="28"/>
      <c r="BE65" s="28"/>
      <c r="BF65" s="28"/>
      <c r="BG65" s="228" t="s">
        <v>200</v>
      </c>
      <c r="BH65" s="228"/>
      <c r="BI65" s="28" t="s">
        <v>143</v>
      </c>
      <c r="BJ65" s="28"/>
      <c r="BK65" s="28"/>
      <c r="BL65" s="28"/>
      <c r="BM65" s="28" t="s">
        <v>144</v>
      </c>
      <c r="BN65" s="28"/>
      <c r="BO65" s="28"/>
      <c r="BP65" s="28"/>
      <c r="BQ65" s="28"/>
      <c r="BR65" s="38"/>
      <c r="BS65" s="230">
        <f>IF(OR(入力シート!$D194="有",入力シート!$D195="有"),"①",1)</f>
        <v>1</v>
      </c>
      <c r="BT65" s="228"/>
      <c r="BU65" s="28" t="s">
        <v>138</v>
      </c>
      <c r="BV65" s="28"/>
      <c r="BW65" s="28"/>
      <c r="BX65" s="232" t="str">
        <f>IF(入力シート!$D196="","",入力シート!$D196)</f>
        <v/>
      </c>
      <c r="BY65" s="232"/>
      <c r="BZ65" s="232"/>
      <c r="CA65" s="232"/>
      <c r="CB65" s="28" t="s">
        <v>139</v>
      </c>
      <c r="CC65" s="28"/>
      <c r="CD65" s="28"/>
      <c r="CE65" s="28"/>
      <c r="CF65" s="28"/>
      <c r="CG65" s="28"/>
      <c r="CH65" s="228">
        <f>IF(AND(入力シート!$D194="無",入力シート!$D195="無"),"②",2)</f>
        <v>2</v>
      </c>
      <c r="CI65" s="228"/>
      <c r="CJ65" s="28" t="s">
        <v>140</v>
      </c>
      <c r="CK65" s="28"/>
      <c r="CL65" s="28"/>
      <c r="CM65" s="38"/>
    </row>
    <row r="66" spans="1:91" s="18" customFormat="1" ht="21.75" customHeight="1">
      <c r="A66" s="236" t="s">
        <v>26</v>
      </c>
      <c r="B66" s="236"/>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3"/>
      <c r="AC66" s="28"/>
      <c r="AD66" s="28"/>
      <c r="AE66" s="28"/>
      <c r="AF66" s="28" t="s">
        <v>145</v>
      </c>
      <c r="AG66" s="28"/>
      <c r="AH66" s="28"/>
      <c r="AI66" s="28"/>
      <c r="AJ66" s="28"/>
      <c r="AK66" s="28"/>
      <c r="AL66" s="28"/>
      <c r="AM66" s="228" t="str">
        <f>IF(入力シート!$D197="朝食","①朝食　2 昼食　3 夕食",IF(入力シート!$D197="昼食","1 朝食　②昼食　3 夕食",IF(入力シート!$D197="夕食","1 朝食　2 昼食　③夕食",IF(入力シート!$D197="朝食・昼食","①朝食　②昼食　3 夕食",IF(入力シート!$D197="朝食・夕食","①朝食　2 昼食　③夕食",IF(入力シート!$D197="昼食・夕食","1 朝食　②昼食　③夕食",IF(入力シート!$D197="朝食・昼食・夕食","①朝食　②昼食　③夕食","1 朝食　2 昼食　3 夕食")))))))</f>
        <v>1 朝食　2 昼食　3 夕食</v>
      </c>
      <c r="AN66" s="228"/>
      <c r="AO66" s="228"/>
      <c r="AP66" s="228"/>
      <c r="AQ66" s="228"/>
      <c r="AR66" s="228"/>
      <c r="AS66" s="228"/>
      <c r="AT66" s="228"/>
      <c r="AU66" s="228"/>
      <c r="AV66" s="228"/>
      <c r="AW66" s="228"/>
      <c r="AX66" s="228"/>
      <c r="AY66" s="228"/>
      <c r="AZ66" s="228"/>
      <c r="BA66" s="228"/>
      <c r="BB66" s="228"/>
      <c r="BC66" s="228"/>
      <c r="BD66" s="228"/>
      <c r="BE66" s="228"/>
      <c r="BF66" s="228"/>
      <c r="BG66" s="228"/>
      <c r="BH66" s="228"/>
      <c r="BI66" s="28" t="s">
        <v>146</v>
      </c>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38"/>
    </row>
    <row r="67" spans="1:91" s="18" customFormat="1" ht="16.5" customHeight="1">
      <c r="A67" s="327" t="s">
        <v>59</v>
      </c>
      <c r="B67" s="327"/>
      <c r="C67" s="327"/>
      <c r="D67" s="327"/>
      <c r="E67" s="329" t="s">
        <v>27</v>
      </c>
      <c r="F67" s="329"/>
      <c r="G67" s="329"/>
      <c r="H67" s="329"/>
      <c r="I67" s="329"/>
      <c r="J67" s="329"/>
      <c r="K67" s="329"/>
      <c r="L67" s="329"/>
      <c r="M67" s="329"/>
      <c r="N67" s="329"/>
      <c r="O67" s="329"/>
      <c r="P67" s="329"/>
      <c r="Q67" s="329"/>
      <c r="R67" s="329"/>
      <c r="S67" s="329"/>
      <c r="T67" s="329"/>
      <c r="U67" s="329"/>
      <c r="V67" s="230" t="s">
        <v>28</v>
      </c>
      <c r="W67" s="228"/>
      <c r="X67" s="228"/>
      <c r="Y67" s="228"/>
      <c r="Z67" s="228"/>
      <c r="AA67" s="228"/>
      <c r="AB67" s="228"/>
      <c r="AC67" s="228"/>
      <c r="AD67" s="229"/>
      <c r="AE67" s="325" t="s">
        <v>60</v>
      </c>
      <c r="AF67" s="325"/>
      <c r="AG67" s="325"/>
      <c r="AH67" s="325"/>
      <c r="AI67" s="271" t="s">
        <v>29</v>
      </c>
      <c r="AJ67" s="271"/>
      <c r="AK67" s="271"/>
      <c r="AL67" s="271"/>
      <c r="AM67" s="271"/>
      <c r="AN67" s="271"/>
      <c r="AO67" s="271"/>
      <c r="AP67" s="271"/>
      <c r="AQ67" s="271"/>
      <c r="AR67" s="271"/>
      <c r="AS67" s="271"/>
      <c r="AT67" s="271"/>
      <c r="AU67" s="271"/>
      <c r="AV67" s="271"/>
      <c r="AW67" s="271"/>
      <c r="AX67" s="271"/>
      <c r="AY67" s="271"/>
      <c r="AZ67" s="271"/>
      <c r="BA67" s="271"/>
      <c r="BB67" s="271"/>
      <c r="BC67" s="271"/>
      <c r="BD67" s="271"/>
      <c r="BE67" s="271"/>
      <c r="BF67" s="271"/>
      <c r="BG67" s="271" t="s">
        <v>30</v>
      </c>
      <c r="BH67" s="271"/>
      <c r="BI67" s="271"/>
      <c r="BJ67" s="271"/>
      <c r="BK67" s="271"/>
      <c r="BL67" s="271"/>
      <c r="BM67" s="271"/>
      <c r="BN67" s="271"/>
      <c r="BO67" s="271"/>
      <c r="BP67" s="271"/>
      <c r="BQ67" s="271"/>
      <c r="BR67" s="271" t="s">
        <v>31</v>
      </c>
      <c r="BS67" s="271"/>
      <c r="BT67" s="271"/>
      <c r="BU67" s="271"/>
      <c r="BV67" s="271"/>
      <c r="BW67" s="271"/>
      <c r="BX67" s="271"/>
      <c r="BY67" s="271"/>
      <c r="BZ67" s="271"/>
      <c r="CA67" s="271"/>
      <c r="CB67" s="271"/>
      <c r="CC67" s="271" t="s">
        <v>32</v>
      </c>
      <c r="CD67" s="271"/>
      <c r="CE67" s="271"/>
      <c r="CF67" s="271"/>
      <c r="CG67" s="271"/>
      <c r="CH67" s="271"/>
      <c r="CI67" s="271"/>
      <c r="CJ67" s="271"/>
      <c r="CK67" s="271"/>
      <c r="CL67" s="271"/>
      <c r="CM67" s="271"/>
    </row>
    <row r="68" spans="1:91" s="18" customFormat="1" ht="15" customHeight="1">
      <c r="A68" s="325"/>
      <c r="B68" s="325"/>
      <c r="C68" s="325"/>
      <c r="D68" s="325"/>
      <c r="E68" s="325" t="s">
        <v>33</v>
      </c>
      <c r="F68" s="325"/>
      <c r="G68" s="325"/>
      <c r="H68" s="271" t="s">
        <v>34</v>
      </c>
      <c r="I68" s="271"/>
      <c r="J68" s="271"/>
      <c r="K68" s="271"/>
      <c r="L68" s="271"/>
      <c r="M68" s="271"/>
      <c r="N68" s="271"/>
      <c r="O68" s="271"/>
      <c r="P68" s="271"/>
      <c r="Q68" s="271"/>
      <c r="R68" s="271"/>
      <c r="S68" s="271"/>
      <c r="T68" s="271"/>
      <c r="U68" s="271"/>
      <c r="V68" s="217" t="str">
        <f>IF(入力シート!$D198="","",入力シート!$D198)</f>
        <v/>
      </c>
      <c r="W68" s="218"/>
      <c r="X68" s="218"/>
      <c r="Y68" s="218"/>
      <c r="Z68" s="218"/>
      <c r="AA68" s="218"/>
      <c r="AB68" s="28" t="s">
        <v>35</v>
      </c>
      <c r="AC68" s="28"/>
      <c r="AD68" s="28"/>
      <c r="AE68" s="325"/>
      <c r="AF68" s="325"/>
      <c r="AG68" s="325"/>
      <c r="AH68" s="325"/>
      <c r="AI68" s="254" t="s">
        <v>87</v>
      </c>
      <c r="AJ68" s="255"/>
      <c r="AK68" s="255"/>
      <c r="AL68" s="255"/>
      <c r="AM68" s="255"/>
      <c r="AN68" s="255"/>
      <c r="AO68" s="255"/>
      <c r="AP68" s="255"/>
      <c r="AQ68" s="255"/>
      <c r="AR68" s="255"/>
      <c r="AS68" s="255"/>
      <c r="AT68" s="255"/>
      <c r="AU68" s="255"/>
      <c r="AV68" s="255"/>
      <c r="AW68" s="255"/>
      <c r="AX68" s="255"/>
      <c r="AY68" s="255"/>
      <c r="AZ68" s="255"/>
      <c r="BA68" s="255"/>
      <c r="BB68" s="255"/>
      <c r="BC68" s="255"/>
      <c r="BD68" s="255"/>
      <c r="BE68" s="255"/>
      <c r="BF68" s="256"/>
      <c r="BG68" s="252" t="str">
        <f>IF(入力シート!$D216="","",入力シート!$D216)</f>
        <v/>
      </c>
      <c r="BH68" s="253"/>
      <c r="BI68" s="253"/>
      <c r="BJ68" s="253"/>
      <c r="BK68" s="253"/>
      <c r="BL68" s="253"/>
      <c r="BM68" s="253"/>
      <c r="BN68" s="253"/>
      <c r="BO68" s="253"/>
      <c r="BP68" s="253"/>
      <c r="BQ68" s="253"/>
      <c r="BR68" s="252" t="str">
        <f>IF(入力シート!$D236="","",入力シート!$D236)</f>
        <v/>
      </c>
      <c r="BS68" s="253"/>
      <c r="BT68" s="253"/>
      <c r="BU68" s="253"/>
      <c r="BV68" s="253"/>
      <c r="BW68" s="253"/>
      <c r="BX68" s="253"/>
      <c r="BY68" s="253"/>
      <c r="BZ68" s="253"/>
      <c r="CA68" s="253"/>
      <c r="CB68" s="253"/>
      <c r="CC68" s="252" t="str">
        <f>IF(入力シート!$D256="","",入力シート!$D256)</f>
        <v/>
      </c>
      <c r="CD68" s="253"/>
      <c r="CE68" s="253"/>
      <c r="CF68" s="253"/>
      <c r="CG68" s="253"/>
      <c r="CH68" s="253"/>
      <c r="CI68" s="253"/>
      <c r="CJ68" s="253"/>
      <c r="CK68" s="253"/>
      <c r="CL68" s="253"/>
      <c r="CM68" s="253"/>
    </row>
    <row r="69" spans="1:91" s="18" customFormat="1" ht="15" customHeight="1">
      <c r="A69" s="325"/>
      <c r="B69" s="325"/>
      <c r="C69" s="325"/>
      <c r="D69" s="325"/>
      <c r="E69" s="325"/>
      <c r="F69" s="325"/>
      <c r="G69" s="325"/>
      <c r="H69" s="271" t="s">
        <v>36</v>
      </c>
      <c r="I69" s="271"/>
      <c r="J69" s="271"/>
      <c r="K69" s="271"/>
      <c r="L69" s="271"/>
      <c r="M69" s="271"/>
      <c r="N69" s="271"/>
      <c r="O69" s="271"/>
      <c r="P69" s="271"/>
      <c r="Q69" s="271"/>
      <c r="R69" s="271"/>
      <c r="S69" s="271"/>
      <c r="T69" s="271"/>
      <c r="U69" s="271"/>
      <c r="V69" s="217" t="str">
        <f>IF(入力シート!$D199="","",入力シート!$D199)</f>
        <v/>
      </c>
      <c r="W69" s="218"/>
      <c r="X69" s="218"/>
      <c r="Y69" s="218"/>
      <c r="Z69" s="218"/>
      <c r="AA69" s="218"/>
      <c r="AB69" s="28" t="s">
        <v>35</v>
      </c>
      <c r="AC69" s="28"/>
      <c r="AD69" s="28"/>
      <c r="AE69" s="325"/>
      <c r="AF69" s="325"/>
      <c r="AG69" s="325"/>
      <c r="AH69" s="325"/>
      <c r="AI69" s="254" t="s">
        <v>528</v>
      </c>
      <c r="AJ69" s="255"/>
      <c r="AK69" s="255"/>
      <c r="AL69" s="255"/>
      <c r="AM69" s="255"/>
      <c r="AN69" s="255"/>
      <c r="AO69" s="255"/>
      <c r="AP69" s="255"/>
      <c r="AQ69" s="255"/>
      <c r="AR69" s="255"/>
      <c r="AS69" s="255"/>
      <c r="AT69" s="255"/>
      <c r="AU69" s="255"/>
      <c r="AV69" s="255"/>
      <c r="AW69" s="255"/>
      <c r="AX69" s="255"/>
      <c r="AY69" s="255"/>
      <c r="AZ69" s="255"/>
      <c r="BA69" s="255"/>
      <c r="BB69" s="255"/>
      <c r="BC69" s="255"/>
      <c r="BD69" s="255"/>
      <c r="BE69" s="255"/>
      <c r="BF69" s="256"/>
      <c r="BG69" s="252" t="str">
        <f>IF(入力シート!$D217="","",入力シート!$D217)</f>
        <v/>
      </c>
      <c r="BH69" s="253"/>
      <c r="BI69" s="253"/>
      <c r="BJ69" s="253"/>
      <c r="BK69" s="253"/>
      <c r="BL69" s="253"/>
      <c r="BM69" s="253"/>
      <c r="BN69" s="253"/>
      <c r="BO69" s="253"/>
      <c r="BP69" s="253"/>
      <c r="BQ69" s="253"/>
      <c r="BR69" s="252" t="str">
        <f>IF(入力シート!$D237="","",入力シート!$D237)</f>
        <v/>
      </c>
      <c r="BS69" s="253"/>
      <c r="BT69" s="253"/>
      <c r="BU69" s="253"/>
      <c r="BV69" s="253"/>
      <c r="BW69" s="253"/>
      <c r="BX69" s="253"/>
      <c r="BY69" s="253"/>
      <c r="BZ69" s="253"/>
      <c r="CA69" s="253"/>
      <c r="CB69" s="253"/>
      <c r="CC69" s="252" t="str">
        <f>IF(入力シート!$D257="","",入力シート!$D257)</f>
        <v/>
      </c>
      <c r="CD69" s="253"/>
      <c r="CE69" s="253"/>
      <c r="CF69" s="253"/>
      <c r="CG69" s="253"/>
      <c r="CH69" s="253"/>
      <c r="CI69" s="253"/>
      <c r="CJ69" s="253"/>
      <c r="CK69" s="253"/>
      <c r="CL69" s="253"/>
      <c r="CM69" s="253"/>
    </row>
    <row r="70" spans="1:91" s="18" customFormat="1" ht="15" customHeight="1">
      <c r="A70" s="325"/>
      <c r="B70" s="325"/>
      <c r="C70" s="325"/>
      <c r="D70" s="325"/>
      <c r="E70" s="325"/>
      <c r="F70" s="325"/>
      <c r="G70" s="325"/>
      <c r="H70" s="271" t="s">
        <v>37</v>
      </c>
      <c r="I70" s="271"/>
      <c r="J70" s="271"/>
      <c r="K70" s="271"/>
      <c r="L70" s="271"/>
      <c r="M70" s="271"/>
      <c r="N70" s="271"/>
      <c r="O70" s="271"/>
      <c r="P70" s="271"/>
      <c r="Q70" s="271"/>
      <c r="R70" s="271"/>
      <c r="S70" s="271"/>
      <c r="T70" s="271"/>
      <c r="U70" s="271"/>
      <c r="V70" s="217" t="str">
        <f>IF(入力シート!$D200="","",入力シート!$D200)</f>
        <v/>
      </c>
      <c r="W70" s="218"/>
      <c r="X70" s="218"/>
      <c r="Y70" s="218"/>
      <c r="Z70" s="218"/>
      <c r="AA70" s="218"/>
      <c r="AB70" s="28" t="s">
        <v>35</v>
      </c>
      <c r="AC70" s="28"/>
      <c r="AD70" s="28"/>
      <c r="AE70" s="325"/>
      <c r="AF70" s="325"/>
      <c r="AG70" s="325"/>
      <c r="AH70" s="325"/>
      <c r="AI70" s="254" t="s">
        <v>88</v>
      </c>
      <c r="AJ70" s="255"/>
      <c r="AK70" s="255"/>
      <c r="AL70" s="255"/>
      <c r="AM70" s="255"/>
      <c r="AN70" s="255"/>
      <c r="AO70" s="255"/>
      <c r="AP70" s="255"/>
      <c r="AQ70" s="255"/>
      <c r="AR70" s="255"/>
      <c r="AS70" s="255"/>
      <c r="AT70" s="255"/>
      <c r="AU70" s="255"/>
      <c r="AV70" s="255"/>
      <c r="AW70" s="255"/>
      <c r="AX70" s="255"/>
      <c r="AY70" s="255"/>
      <c r="AZ70" s="255"/>
      <c r="BA70" s="255"/>
      <c r="BB70" s="255"/>
      <c r="BC70" s="255"/>
      <c r="BD70" s="255"/>
      <c r="BE70" s="255"/>
      <c r="BF70" s="256"/>
      <c r="BG70" s="252" t="str">
        <f>IF(入力シート!$D218="","",入力シート!$D218)</f>
        <v/>
      </c>
      <c r="BH70" s="253"/>
      <c r="BI70" s="253"/>
      <c r="BJ70" s="253"/>
      <c r="BK70" s="253"/>
      <c r="BL70" s="253"/>
      <c r="BM70" s="253"/>
      <c r="BN70" s="253"/>
      <c r="BO70" s="253"/>
      <c r="BP70" s="253"/>
      <c r="BQ70" s="253"/>
      <c r="BR70" s="252" t="str">
        <f>IF(入力シート!$D238="","",入力シート!$D238)</f>
        <v/>
      </c>
      <c r="BS70" s="253"/>
      <c r="BT70" s="253"/>
      <c r="BU70" s="253"/>
      <c r="BV70" s="253"/>
      <c r="BW70" s="253"/>
      <c r="BX70" s="253"/>
      <c r="BY70" s="253"/>
      <c r="BZ70" s="253"/>
      <c r="CA70" s="253"/>
      <c r="CB70" s="253"/>
      <c r="CC70" s="252" t="str">
        <f>IF(入力シート!$D258="","",入力シート!$D258)</f>
        <v/>
      </c>
      <c r="CD70" s="253"/>
      <c r="CE70" s="253"/>
      <c r="CF70" s="253"/>
      <c r="CG70" s="253"/>
      <c r="CH70" s="253"/>
      <c r="CI70" s="253"/>
      <c r="CJ70" s="253"/>
      <c r="CK70" s="253"/>
      <c r="CL70" s="253"/>
      <c r="CM70" s="253"/>
    </row>
    <row r="71" spans="1:91" s="18" customFormat="1" ht="15" customHeight="1">
      <c r="A71" s="325"/>
      <c r="B71" s="325"/>
      <c r="C71" s="325"/>
      <c r="D71" s="325"/>
      <c r="E71" s="236" t="s">
        <v>362</v>
      </c>
      <c r="F71" s="236"/>
      <c r="G71" s="236"/>
      <c r="H71" s="236"/>
      <c r="I71" s="236"/>
      <c r="J71" s="236"/>
      <c r="K71" s="236"/>
      <c r="L71" s="236"/>
      <c r="M71" s="236"/>
      <c r="N71" s="236"/>
      <c r="O71" s="236"/>
      <c r="P71" s="236"/>
      <c r="Q71" s="236"/>
      <c r="R71" s="236"/>
      <c r="S71" s="236"/>
      <c r="T71" s="236"/>
      <c r="U71" s="236"/>
      <c r="V71" s="217" t="str">
        <f>IF(入力シート!$D201="","",入力シート!$D201)</f>
        <v/>
      </c>
      <c r="W71" s="218"/>
      <c r="X71" s="218"/>
      <c r="Y71" s="218"/>
      <c r="Z71" s="218"/>
      <c r="AA71" s="218"/>
      <c r="AB71" s="28" t="s">
        <v>35</v>
      </c>
      <c r="AC71" s="28"/>
      <c r="AD71" s="28"/>
      <c r="AE71" s="325"/>
      <c r="AF71" s="325"/>
      <c r="AG71" s="325"/>
      <c r="AH71" s="325"/>
      <c r="AI71" s="254" t="s">
        <v>529</v>
      </c>
      <c r="AJ71" s="255"/>
      <c r="AK71" s="255"/>
      <c r="AL71" s="255"/>
      <c r="AM71" s="255"/>
      <c r="AN71" s="255"/>
      <c r="AO71" s="255"/>
      <c r="AP71" s="255"/>
      <c r="AQ71" s="255"/>
      <c r="AR71" s="255"/>
      <c r="AS71" s="255"/>
      <c r="AT71" s="255"/>
      <c r="AU71" s="255"/>
      <c r="AV71" s="255"/>
      <c r="AW71" s="255"/>
      <c r="AX71" s="255"/>
      <c r="AY71" s="255"/>
      <c r="AZ71" s="255"/>
      <c r="BA71" s="255"/>
      <c r="BB71" s="255"/>
      <c r="BC71" s="255"/>
      <c r="BD71" s="255"/>
      <c r="BE71" s="255"/>
      <c r="BF71" s="256"/>
      <c r="BG71" s="252" t="str">
        <f>IF(入力シート!$D219="","",入力シート!$D219)</f>
        <v/>
      </c>
      <c r="BH71" s="253"/>
      <c r="BI71" s="253"/>
      <c r="BJ71" s="253"/>
      <c r="BK71" s="253"/>
      <c r="BL71" s="253"/>
      <c r="BM71" s="253"/>
      <c r="BN71" s="253"/>
      <c r="BO71" s="253"/>
      <c r="BP71" s="253"/>
      <c r="BQ71" s="253"/>
      <c r="BR71" s="252" t="str">
        <f>IF(入力シート!$D239="","",入力シート!$D239)</f>
        <v/>
      </c>
      <c r="BS71" s="253"/>
      <c r="BT71" s="253"/>
      <c r="BU71" s="253"/>
      <c r="BV71" s="253"/>
      <c r="BW71" s="253"/>
      <c r="BX71" s="253"/>
      <c r="BY71" s="253"/>
      <c r="BZ71" s="253"/>
      <c r="CA71" s="253"/>
      <c r="CB71" s="253"/>
      <c r="CC71" s="252" t="str">
        <f>IF(入力シート!$D259="","",入力シート!$D259)</f>
        <v/>
      </c>
      <c r="CD71" s="253"/>
      <c r="CE71" s="253"/>
      <c r="CF71" s="253"/>
      <c r="CG71" s="253"/>
      <c r="CH71" s="253"/>
      <c r="CI71" s="253"/>
      <c r="CJ71" s="253"/>
      <c r="CK71" s="253"/>
      <c r="CL71" s="253"/>
      <c r="CM71" s="253"/>
    </row>
    <row r="72" spans="1:91" s="18" customFormat="1" ht="15" customHeight="1">
      <c r="A72" s="325"/>
      <c r="B72" s="325"/>
      <c r="C72" s="325"/>
      <c r="D72" s="325"/>
      <c r="E72" s="236" t="s">
        <v>363</v>
      </c>
      <c r="F72" s="236"/>
      <c r="G72" s="236"/>
      <c r="H72" s="236"/>
      <c r="I72" s="236"/>
      <c r="J72" s="236"/>
      <c r="K72" s="236"/>
      <c r="L72" s="236"/>
      <c r="M72" s="236"/>
      <c r="N72" s="236"/>
      <c r="O72" s="236"/>
      <c r="P72" s="236"/>
      <c r="Q72" s="236"/>
      <c r="R72" s="236"/>
      <c r="S72" s="236"/>
      <c r="T72" s="236"/>
      <c r="U72" s="236"/>
      <c r="V72" s="217" t="str">
        <f>IF(入力シート!$D202="","",入力シート!$D202)</f>
        <v/>
      </c>
      <c r="W72" s="218"/>
      <c r="X72" s="218"/>
      <c r="Y72" s="218"/>
      <c r="Z72" s="218"/>
      <c r="AA72" s="218"/>
      <c r="AB72" s="28" t="s">
        <v>35</v>
      </c>
      <c r="AC72" s="28"/>
      <c r="AD72" s="28"/>
      <c r="AE72" s="325"/>
      <c r="AF72" s="325"/>
      <c r="AG72" s="325"/>
      <c r="AH72" s="325"/>
      <c r="AI72" s="254" t="s">
        <v>38</v>
      </c>
      <c r="AJ72" s="255"/>
      <c r="AK72" s="255"/>
      <c r="AL72" s="255"/>
      <c r="AM72" s="255"/>
      <c r="AN72" s="255"/>
      <c r="AO72" s="255"/>
      <c r="AP72" s="255"/>
      <c r="AQ72" s="255"/>
      <c r="AR72" s="255"/>
      <c r="AS72" s="255"/>
      <c r="AT72" s="255"/>
      <c r="AU72" s="255"/>
      <c r="AV72" s="255"/>
      <c r="AW72" s="255"/>
      <c r="AX72" s="255"/>
      <c r="AY72" s="255"/>
      <c r="AZ72" s="255"/>
      <c r="BA72" s="255"/>
      <c r="BB72" s="255"/>
      <c r="BC72" s="255"/>
      <c r="BD72" s="255"/>
      <c r="BE72" s="255"/>
      <c r="BF72" s="256"/>
      <c r="BG72" s="252" t="str">
        <f>IF(入力シート!$D220="","",入力シート!$D220)</f>
        <v/>
      </c>
      <c r="BH72" s="253"/>
      <c r="BI72" s="253"/>
      <c r="BJ72" s="253"/>
      <c r="BK72" s="253"/>
      <c r="BL72" s="253"/>
      <c r="BM72" s="253"/>
      <c r="BN72" s="253"/>
      <c r="BO72" s="253"/>
      <c r="BP72" s="253"/>
      <c r="BQ72" s="253"/>
      <c r="BR72" s="252" t="str">
        <f>IF(入力シート!$D240="","",入力シート!$D240)</f>
        <v/>
      </c>
      <c r="BS72" s="253"/>
      <c r="BT72" s="253"/>
      <c r="BU72" s="253"/>
      <c r="BV72" s="253"/>
      <c r="BW72" s="253"/>
      <c r="BX72" s="253"/>
      <c r="BY72" s="253"/>
      <c r="BZ72" s="253"/>
      <c r="CA72" s="253"/>
      <c r="CB72" s="253"/>
      <c r="CC72" s="252" t="str">
        <f>IF(入力シート!$D260="","",入力シート!$D260)</f>
        <v/>
      </c>
      <c r="CD72" s="253"/>
      <c r="CE72" s="253"/>
      <c r="CF72" s="253"/>
      <c r="CG72" s="253"/>
      <c r="CH72" s="253"/>
      <c r="CI72" s="253"/>
      <c r="CJ72" s="253"/>
      <c r="CK72" s="253"/>
      <c r="CL72" s="253"/>
      <c r="CM72" s="253"/>
    </row>
    <row r="73" spans="1:91" s="18" customFormat="1" ht="15" customHeight="1">
      <c r="A73" s="325"/>
      <c r="B73" s="325"/>
      <c r="C73" s="325"/>
      <c r="D73" s="325"/>
      <c r="E73" s="236" t="s">
        <v>364</v>
      </c>
      <c r="F73" s="236"/>
      <c r="G73" s="236"/>
      <c r="H73" s="236"/>
      <c r="I73" s="236"/>
      <c r="J73" s="236"/>
      <c r="K73" s="236"/>
      <c r="L73" s="236"/>
      <c r="M73" s="236"/>
      <c r="N73" s="236"/>
      <c r="O73" s="236"/>
      <c r="P73" s="236"/>
      <c r="Q73" s="236"/>
      <c r="R73" s="236"/>
      <c r="S73" s="236"/>
      <c r="T73" s="236"/>
      <c r="U73" s="236"/>
      <c r="V73" s="217" t="str">
        <f>IF(入力シート!$D203="","",入力シート!$D203)</f>
        <v/>
      </c>
      <c r="W73" s="218"/>
      <c r="X73" s="218"/>
      <c r="Y73" s="218"/>
      <c r="Z73" s="218"/>
      <c r="AA73" s="218"/>
      <c r="AB73" s="28" t="s">
        <v>35</v>
      </c>
      <c r="AC73" s="28"/>
      <c r="AD73" s="28"/>
      <c r="AE73" s="325"/>
      <c r="AF73" s="325"/>
      <c r="AG73" s="325"/>
      <c r="AH73" s="325"/>
      <c r="AI73" s="366" t="s">
        <v>530</v>
      </c>
      <c r="AJ73" s="367"/>
      <c r="AK73" s="367"/>
      <c r="AL73" s="367"/>
      <c r="AM73" s="367"/>
      <c r="AN73" s="367"/>
      <c r="AO73" s="367"/>
      <c r="AP73" s="367"/>
      <c r="AQ73" s="367"/>
      <c r="AR73" s="367"/>
      <c r="AS73" s="367"/>
      <c r="AT73" s="367"/>
      <c r="AU73" s="367"/>
      <c r="AV73" s="367"/>
      <c r="AW73" s="367"/>
      <c r="AX73" s="367"/>
      <c r="AY73" s="367"/>
      <c r="AZ73" s="367"/>
      <c r="BA73" s="367"/>
      <c r="BB73" s="367"/>
      <c r="BC73" s="367"/>
      <c r="BD73" s="367"/>
      <c r="BE73" s="367"/>
      <c r="BF73" s="368"/>
      <c r="BG73" s="252" t="str">
        <f>IF(入力シート!$D221="","",入力シート!$D221)</f>
        <v/>
      </c>
      <c r="BH73" s="253"/>
      <c r="BI73" s="253"/>
      <c r="BJ73" s="253"/>
      <c r="BK73" s="253"/>
      <c r="BL73" s="253"/>
      <c r="BM73" s="253"/>
      <c r="BN73" s="253"/>
      <c r="BO73" s="253"/>
      <c r="BP73" s="253"/>
      <c r="BQ73" s="253"/>
      <c r="BR73" s="252" t="str">
        <f>IF(入力シート!$D241="","",入力シート!$D241)</f>
        <v/>
      </c>
      <c r="BS73" s="253"/>
      <c r="BT73" s="253"/>
      <c r="BU73" s="253"/>
      <c r="BV73" s="253"/>
      <c r="BW73" s="253"/>
      <c r="BX73" s="253"/>
      <c r="BY73" s="253"/>
      <c r="BZ73" s="253"/>
      <c r="CA73" s="253"/>
      <c r="CB73" s="253"/>
      <c r="CC73" s="252" t="str">
        <f>IF(入力シート!$D261="","",入力シート!$D261)</f>
        <v/>
      </c>
      <c r="CD73" s="253"/>
      <c r="CE73" s="253"/>
      <c r="CF73" s="253"/>
      <c r="CG73" s="253"/>
      <c r="CH73" s="253"/>
      <c r="CI73" s="253"/>
      <c r="CJ73" s="253"/>
      <c r="CK73" s="253"/>
      <c r="CL73" s="253"/>
      <c r="CM73" s="253"/>
    </row>
    <row r="74" spans="1:91" s="18" customFormat="1" ht="15" customHeight="1">
      <c r="A74" s="325"/>
      <c r="B74" s="325"/>
      <c r="C74" s="325"/>
      <c r="D74" s="325"/>
      <c r="E74" s="325" t="s">
        <v>39</v>
      </c>
      <c r="F74" s="325"/>
      <c r="G74" s="325"/>
      <c r="H74" s="271" t="s">
        <v>40</v>
      </c>
      <c r="I74" s="271"/>
      <c r="J74" s="271"/>
      <c r="K74" s="271"/>
      <c r="L74" s="271"/>
      <c r="M74" s="271"/>
      <c r="N74" s="271"/>
      <c r="O74" s="271"/>
      <c r="P74" s="271"/>
      <c r="Q74" s="271"/>
      <c r="R74" s="271"/>
      <c r="S74" s="271"/>
      <c r="T74" s="271"/>
      <c r="U74" s="271"/>
      <c r="V74" s="217" t="str">
        <f>IF(入力シート!$D204="","",入力シート!$D204)</f>
        <v/>
      </c>
      <c r="W74" s="218"/>
      <c r="X74" s="218"/>
      <c r="Y74" s="218"/>
      <c r="Z74" s="218"/>
      <c r="AA74" s="218"/>
      <c r="AB74" s="28" t="s">
        <v>35</v>
      </c>
      <c r="AC74" s="28"/>
      <c r="AD74" s="28"/>
      <c r="AE74" s="325"/>
      <c r="AF74" s="325"/>
      <c r="AG74" s="325"/>
      <c r="AH74" s="325"/>
      <c r="AI74" s="254" t="s">
        <v>550</v>
      </c>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6"/>
      <c r="BG74" s="252" t="str">
        <f>IF(入力シート!$D222="","",入力シート!$D222)</f>
        <v/>
      </c>
      <c r="BH74" s="253"/>
      <c r="BI74" s="253"/>
      <c r="BJ74" s="253"/>
      <c r="BK74" s="253"/>
      <c r="BL74" s="253"/>
      <c r="BM74" s="253"/>
      <c r="BN74" s="253"/>
      <c r="BO74" s="253"/>
      <c r="BP74" s="253"/>
      <c r="BQ74" s="253"/>
      <c r="BR74" s="252" t="str">
        <f>IF(入力シート!$D242="","",入力シート!$D242)</f>
        <v/>
      </c>
      <c r="BS74" s="253"/>
      <c r="BT74" s="253"/>
      <c r="BU74" s="253"/>
      <c r="BV74" s="253"/>
      <c r="BW74" s="253"/>
      <c r="BX74" s="253"/>
      <c r="BY74" s="253"/>
      <c r="BZ74" s="253"/>
      <c r="CA74" s="253"/>
      <c r="CB74" s="253"/>
      <c r="CC74" s="252" t="str">
        <f>IF(入力シート!$D262="","",入力シート!$D262)</f>
        <v/>
      </c>
      <c r="CD74" s="253"/>
      <c r="CE74" s="253"/>
      <c r="CF74" s="253"/>
      <c r="CG74" s="253"/>
      <c r="CH74" s="253"/>
      <c r="CI74" s="253"/>
      <c r="CJ74" s="253"/>
      <c r="CK74" s="253"/>
      <c r="CL74" s="253"/>
      <c r="CM74" s="253"/>
    </row>
    <row r="75" spans="1:91" s="18" customFormat="1" ht="15" customHeight="1">
      <c r="A75" s="325"/>
      <c r="B75" s="325"/>
      <c r="C75" s="325"/>
      <c r="D75" s="325"/>
      <c r="E75" s="325"/>
      <c r="F75" s="325"/>
      <c r="G75" s="325"/>
      <c r="H75" s="271" t="s">
        <v>41</v>
      </c>
      <c r="I75" s="271"/>
      <c r="J75" s="271"/>
      <c r="K75" s="271"/>
      <c r="L75" s="271"/>
      <c r="M75" s="271"/>
      <c r="N75" s="271"/>
      <c r="O75" s="271"/>
      <c r="P75" s="271"/>
      <c r="Q75" s="271"/>
      <c r="R75" s="271"/>
      <c r="S75" s="271"/>
      <c r="T75" s="271"/>
      <c r="U75" s="271"/>
      <c r="V75" s="217" t="str">
        <f>IF(入力シート!$D205="","",入力シート!$D205)</f>
        <v/>
      </c>
      <c r="W75" s="218"/>
      <c r="X75" s="218"/>
      <c r="Y75" s="218"/>
      <c r="Z75" s="218"/>
      <c r="AA75" s="218"/>
      <c r="AB75" s="28" t="s">
        <v>35</v>
      </c>
      <c r="AC75" s="28"/>
      <c r="AD75" s="28"/>
      <c r="AE75" s="325"/>
      <c r="AF75" s="325"/>
      <c r="AG75" s="325"/>
      <c r="AH75" s="325"/>
      <c r="AI75" s="254" t="s">
        <v>551</v>
      </c>
      <c r="AJ75" s="255"/>
      <c r="AK75" s="255"/>
      <c r="AL75" s="255"/>
      <c r="AM75" s="255"/>
      <c r="AN75" s="255"/>
      <c r="AO75" s="255"/>
      <c r="AP75" s="255"/>
      <c r="AQ75" s="255"/>
      <c r="AR75" s="255"/>
      <c r="AS75" s="255"/>
      <c r="AT75" s="255"/>
      <c r="AU75" s="255"/>
      <c r="AV75" s="255"/>
      <c r="AW75" s="255"/>
      <c r="AX75" s="255"/>
      <c r="AY75" s="255"/>
      <c r="AZ75" s="255"/>
      <c r="BA75" s="255"/>
      <c r="BB75" s="255"/>
      <c r="BC75" s="255"/>
      <c r="BD75" s="255"/>
      <c r="BE75" s="255"/>
      <c r="BF75" s="256"/>
      <c r="BG75" s="252" t="str">
        <f>IF(入力シート!$D223="","",入力シート!$D223)</f>
        <v/>
      </c>
      <c r="BH75" s="253"/>
      <c r="BI75" s="253"/>
      <c r="BJ75" s="253"/>
      <c r="BK75" s="253"/>
      <c r="BL75" s="253"/>
      <c r="BM75" s="253"/>
      <c r="BN75" s="253"/>
      <c r="BO75" s="253"/>
      <c r="BP75" s="253"/>
      <c r="BQ75" s="253"/>
      <c r="BR75" s="252" t="str">
        <f>IF(入力シート!$D243="","",入力シート!$D243)</f>
        <v/>
      </c>
      <c r="BS75" s="253"/>
      <c r="BT75" s="253"/>
      <c r="BU75" s="253"/>
      <c r="BV75" s="253"/>
      <c r="BW75" s="253"/>
      <c r="BX75" s="253"/>
      <c r="BY75" s="253"/>
      <c r="BZ75" s="253"/>
      <c r="CA75" s="253"/>
      <c r="CB75" s="253"/>
      <c r="CC75" s="252" t="str">
        <f>IF(入力シート!$D263="","",入力シート!$D263)</f>
        <v/>
      </c>
      <c r="CD75" s="253"/>
      <c r="CE75" s="253"/>
      <c r="CF75" s="253"/>
      <c r="CG75" s="253"/>
      <c r="CH75" s="253"/>
      <c r="CI75" s="253"/>
      <c r="CJ75" s="253"/>
      <c r="CK75" s="253"/>
      <c r="CL75" s="253"/>
      <c r="CM75" s="253"/>
    </row>
    <row r="76" spans="1:91" s="18" customFormat="1" ht="15" customHeight="1">
      <c r="A76" s="325"/>
      <c r="B76" s="325"/>
      <c r="C76" s="325"/>
      <c r="D76" s="325"/>
      <c r="E76" s="325"/>
      <c r="F76" s="325"/>
      <c r="G76" s="325"/>
      <c r="H76" s="271" t="s">
        <v>42</v>
      </c>
      <c r="I76" s="271"/>
      <c r="J76" s="271"/>
      <c r="K76" s="271"/>
      <c r="L76" s="271"/>
      <c r="M76" s="271"/>
      <c r="N76" s="271"/>
      <c r="O76" s="271"/>
      <c r="P76" s="271"/>
      <c r="Q76" s="271"/>
      <c r="R76" s="271"/>
      <c r="S76" s="271"/>
      <c r="T76" s="271"/>
      <c r="U76" s="271"/>
      <c r="V76" s="217" t="str">
        <f>IF(入力シート!$D206="","",入力シート!$D206)</f>
        <v/>
      </c>
      <c r="W76" s="218"/>
      <c r="X76" s="218"/>
      <c r="Y76" s="218"/>
      <c r="Z76" s="218"/>
      <c r="AA76" s="218"/>
      <c r="AB76" s="28" t="s">
        <v>35</v>
      </c>
      <c r="AC76" s="28"/>
      <c r="AD76" s="28"/>
      <c r="AE76" s="325"/>
      <c r="AF76" s="325"/>
      <c r="AG76" s="325"/>
      <c r="AH76" s="325"/>
      <c r="AI76" s="254" t="s">
        <v>531</v>
      </c>
      <c r="AJ76" s="255"/>
      <c r="AK76" s="255"/>
      <c r="AL76" s="255"/>
      <c r="AM76" s="255"/>
      <c r="AN76" s="255"/>
      <c r="AO76" s="255"/>
      <c r="AP76" s="255"/>
      <c r="AQ76" s="255"/>
      <c r="AR76" s="255"/>
      <c r="AS76" s="255"/>
      <c r="AT76" s="255"/>
      <c r="AU76" s="255"/>
      <c r="AV76" s="255"/>
      <c r="AW76" s="255"/>
      <c r="AX76" s="255"/>
      <c r="AY76" s="255"/>
      <c r="AZ76" s="255"/>
      <c r="BA76" s="255"/>
      <c r="BB76" s="255"/>
      <c r="BC76" s="255"/>
      <c r="BD76" s="255"/>
      <c r="BE76" s="255"/>
      <c r="BF76" s="256"/>
      <c r="BG76" s="252" t="str">
        <f>IF(入力シート!$D224="","",入力シート!$D224)</f>
        <v/>
      </c>
      <c r="BH76" s="253"/>
      <c r="BI76" s="253"/>
      <c r="BJ76" s="253"/>
      <c r="BK76" s="253"/>
      <c r="BL76" s="253"/>
      <c r="BM76" s="253"/>
      <c r="BN76" s="253"/>
      <c r="BO76" s="253"/>
      <c r="BP76" s="253"/>
      <c r="BQ76" s="253"/>
      <c r="BR76" s="252" t="str">
        <f>IF(入力シート!$D244="","",入力シート!$D244)</f>
        <v/>
      </c>
      <c r="BS76" s="253"/>
      <c r="BT76" s="253"/>
      <c r="BU76" s="253"/>
      <c r="BV76" s="253"/>
      <c r="BW76" s="253"/>
      <c r="BX76" s="253"/>
      <c r="BY76" s="253"/>
      <c r="BZ76" s="253"/>
      <c r="CA76" s="253"/>
      <c r="CB76" s="253"/>
      <c r="CC76" s="252" t="str">
        <f>IF(入力シート!$D264="","",入力シート!$D264)</f>
        <v/>
      </c>
      <c r="CD76" s="253"/>
      <c r="CE76" s="253"/>
      <c r="CF76" s="253"/>
      <c r="CG76" s="253"/>
      <c r="CH76" s="253"/>
      <c r="CI76" s="253"/>
      <c r="CJ76" s="253"/>
      <c r="CK76" s="253"/>
      <c r="CL76" s="253"/>
      <c r="CM76" s="253"/>
    </row>
    <row r="77" spans="1:91" s="18" customFormat="1" ht="15" customHeight="1">
      <c r="A77" s="325"/>
      <c r="B77" s="325"/>
      <c r="C77" s="325"/>
      <c r="D77" s="325"/>
      <c r="E77" s="271" t="s">
        <v>43</v>
      </c>
      <c r="F77" s="271"/>
      <c r="G77" s="271"/>
      <c r="H77" s="271"/>
      <c r="I77" s="271"/>
      <c r="J77" s="271"/>
      <c r="K77" s="271"/>
      <c r="L77" s="271"/>
      <c r="M77" s="271"/>
      <c r="N77" s="271"/>
      <c r="O77" s="271"/>
      <c r="P77" s="271"/>
      <c r="Q77" s="271"/>
      <c r="R77" s="271"/>
      <c r="S77" s="271"/>
      <c r="T77" s="271"/>
      <c r="U77" s="271"/>
      <c r="V77" s="217" t="str">
        <f>IF(入力シート!$D207="","",入力シート!$D207)</f>
        <v/>
      </c>
      <c r="W77" s="218"/>
      <c r="X77" s="218"/>
      <c r="Y77" s="218"/>
      <c r="Z77" s="218"/>
      <c r="AA77" s="218"/>
      <c r="AB77" s="28" t="s">
        <v>35</v>
      </c>
      <c r="AC77" s="28"/>
      <c r="AD77" s="28"/>
      <c r="AE77" s="325"/>
      <c r="AF77" s="325"/>
      <c r="AG77" s="325"/>
      <c r="AH77" s="325"/>
      <c r="AI77" s="254" t="s">
        <v>532</v>
      </c>
      <c r="AJ77" s="255"/>
      <c r="AK77" s="255"/>
      <c r="AL77" s="255"/>
      <c r="AM77" s="255"/>
      <c r="AN77" s="255"/>
      <c r="AO77" s="255"/>
      <c r="AP77" s="255"/>
      <c r="AQ77" s="255"/>
      <c r="AR77" s="255"/>
      <c r="AS77" s="255"/>
      <c r="AT77" s="255"/>
      <c r="AU77" s="255"/>
      <c r="AV77" s="255"/>
      <c r="AW77" s="255"/>
      <c r="AX77" s="255"/>
      <c r="AY77" s="255"/>
      <c r="AZ77" s="255"/>
      <c r="BA77" s="255"/>
      <c r="BB77" s="255"/>
      <c r="BC77" s="255"/>
      <c r="BD77" s="255"/>
      <c r="BE77" s="255"/>
      <c r="BF77" s="256"/>
      <c r="BG77" s="252" t="str">
        <f>IF(入力シート!$D225="","",入力シート!$D225)</f>
        <v/>
      </c>
      <c r="BH77" s="253"/>
      <c r="BI77" s="253"/>
      <c r="BJ77" s="253"/>
      <c r="BK77" s="253"/>
      <c r="BL77" s="253"/>
      <c r="BM77" s="253"/>
      <c r="BN77" s="253"/>
      <c r="BO77" s="253"/>
      <c r="BP77" s="253"/>
      <c r="BQ77" s="253"/>
      <c r="BR77" s="252" t="str">
        <f>IF(入力シート!$D245="","",入力シート!$D245)</f>
        <v/>
      </c>
      <c r="BS77" s="253"/>
      <c r="BT77" s="253"/>
      <c r="BU77" s="253"/>
      <c r="BV77" s="253"/>
      <c r="BW77" s="253"/>
      <c r="BX77" s="253"/>
      <c r="BY77" s="253"/>
      <c r="BZ77" s="253"/>
      <c r="CA77" s="253"/>
      <c r="CB77" s="253"/>
      <c r="CC77" s="252" t="str">
        <f>IF(入力シート!$D265="","",入力シート!$D265)</f>
        <v/>
      </c>
      <c r="CD77" s="253"/>
      <c r="CE77" s="253"/>
      <c r="CF77" s="253"/>
      <c r="CG77" s="253"/>
      <c r="CH77" s="253"/>
      <c r="CI77" s="253"/>
      <c r="CJ77" s="253"/>
      <c r="CK77" s="253"/>
      <c r="CL77" s="253"/>
      <c r="CM77" s="253"/>
    </row>
    <row r="78" spans="1:91" s="18" customFormat="1" ht="15" customHeight="1">
      <c r="A78" s="325"/>
      <c r="B78" s="325"/>
      <c r="C78" s="325"/>
      <c r="D78" s="325"/>
      <c r="E78" s="271" t="s">
        <v>44</v>
      </c>
      <c r="F78" s="271"/>
      <c r="G78" s="271"/>
      <c r="H78" s="271"/>
      <c r="I78" s="271"/>
      <c r="J78" s="271"/>
      <c r="K78" s="271"/>
      <c r="L78" s="271"/>
      <c r="M78" s="271"/>
      <c r="N78" s="271"/>
      <c r="O78" s="271"/>
      <c r="P78" s="271"/>
      <c r="Q78" s="271"/>
      <c r="R78" s="271"/>
      <c r="S78" s="271"/>
      <c r="T78" s="271"/>
      <c r="U78" s="271"/>
      <c r="V78" s="217" t="str">
        <f>IF(入力シート!$D208="","",入力シート!$D208)</f>
        <v/>
      </c>
      <c r="W78" s="218"/>
      <c r="X78" s="218"/>
      <c r="Y78" s="218"/>
      <c r="Z78" s="218"/>
      <c r="AA78" s="218"/>
      <c r="AB78" s="28" t="s">
        <v>35</v>
      </c>
      <c r="AC78" s="28"/>
      <c r="AD78" s="28"/>
      <c r="AE78" s="325"/>
      <c r="AF78" s="325"/>
      <c r="AG78" s="325"/>
      <c r="AH78" s="325"/>
      <c r="AI78" s="254" t="s">
        <v>89</v>
      </c>
      <c r="AJ78" s="255"/>
      <c r="AK78" s="255"/>
      <c r="AL78" s="255"/>
      <c r="AM78" s="255"/>
      <c r="AN78" s="255"/>
      <c r="AO78" s="255"/>
      <c r="AP78" s="255"/>
      <c r="AQ78" s="255"/>
      <c r="AR78" s="255"/>
      <c r="AS78" s="255"/>
      <c r="AT78" s="255"/>
      <c r="AU78" s="255"/>
      <c r="AV78" s="255"/>
      <c r="AW78" s="255"/>
      <c r="AX78" s="255"/>
      <c r="AY78" s="255"/>
      <c r="AZ78" s="255"/>
      <c r="BA78" s="255"/>
      <c r="BB78" s="255"/>
      <c r="BC78" s="255"/>
      <c r="BD78" s="255"/>
      <c r="BE78" s="255"/>
      <c r="BF78" s="256"/>
      <c r="BG78" s="252" t="str">
        <f>IF(入力シート!$D226="","",入力シート!$D226)</f>
        <v/>
      </c>
      <c r="BH78" s="253"/>
      <c r="BI78" s="253"/>
      <c r="BJ78" s="253"/>
      <c r="BK78" s="253"/>
      <c r="BL78" s="253"/>
      <c r="BM78" s="253"/>
      <c r="BN78" s="253"/>
      <c r="BO78" s="253"/>
      <c r="BP78" s="253"/>
      <c r="BQ78" s="253"/>
      <c r="BR78" s="252" t="str">
        <f>IF(入力シート!$D246="","",入力シート!$D246)</f>
        <v/>
      </c>
      <c r="BS78" s="253"/>
      <c r="BT78" s="253"/>
      <c r="BU78" s="253"/>
      <c r="BV78" s="253"/>
      <c r="BW78" s="253"/>
      <c r="BX78" s="253"/>
      <c r="BY78" s="253"/>
      <c r="BZ78" s="253"/>
      <c r="CA78" s="253"/>
      <c r="CB78" s="253"/>
      <c r="CC78" s="252" t="str">
        <f>IF(入力シート!$D266="","",入力シート!$D266)</f>
        <v/>
      </c>
      <c r="CD78" s="253"/>
      <c r="CE78" s="253"/>
      <c r="CF78" s="253"/>
      <c r="CG78" s="253"/>
      <c r="CH78" s="253"/>
      <c r="CI78" s="253"/>
      <c r="CJ78" s="253"/>
      <c r="CK78" s="253"/>
      <c r="CL78" s="253"/>
      <c r="CM78" s="253"/>
    </row>
    <row r="79" spans="1:91" s="18" customFormat="1" ht="15" customHeight="1">
      <c r="A79" s="325"/>
      <c r="B79" s="325"/>
      <c r="C79" s="325"/>
      <c r="D79" s="325"/>
      <c r="E79" s="271" t="s">
        <v>45</v>
      </c>
      <c r="F79" s="271"/>
      <c r="G79" s="271"/>
      <c r="H79" s="271"/>
      <c r="I79" s="271"/>
      <c r="J79" s="271"/>
      <c r="K79" s="271"/>
      <c r="L79" s="271"/>
      <c r="M79" s="271"/>
      <c r="N79" s="271"/>
      <c r="O79" s="271"/>
      <c r="P79" s="271"/>
      <c r="Q79" s="271"/>
      <c r="R79" s="271"/>
      <c r="S79" s="271"/>
      <c r="T79" s="271"/>
      <c r="U79" s="271"/>
      <c r="V79" s="217" t="str">
        <f>IF(入力シート!$D209="","",入力シート!$D209)</f>
        <v/>
      </c>
      <c r="W79" s="218"/>
      <c r="X79" s="218"/>
      <c r="Y79" s="218"/>
      <c r="Z79" s="218"/>
      <c r="AA79" s="218"/>
      <c r="AB79" s="28" t="s">
        <v>35</v>
      </c>
      <c r="AC79" s="28"/>
      <c r="AD79" s="28"/>
      <c r="AE79" s="325"/>
      <c r="AF79" s="325"/>
      <c r="AG79" s="325"/>
      <c r="AH79" s="325"/>
      <c r="AI79" s="254" t="s">
        <v>90</v>
      </c>
      <c r="AJ79" s="255"/>
      <c r="AK79" s="255"/>
      <c r="AL79" s="255"/>
      <c r="AM79" s="255"/>
      <c r="AN79" s="255"/>
      <c r="AO79" s="255"/>
      <c r="AP79" s="255"/>
      <c r="AQ79" s="255"/>
      <c r="AR79" s="255"/>
      <c r="AS79" s="255"/>
      <c r="AT79" s="255"/>
      <c r="AU79" s="255"/>
      <c r="AV79" s="255"/>
      <c r="AW79" s="255"/>
      <c r="AX79" s="255"/>
      <c r="AY79" s="255"/>
      <c r="AZ79" s="255"/>
      <c r="BA79" s="255"/>
      <c r="BB79" s="255"/>
      <c r="BC79" s="255"/>
      <c r="BD79" s="255"/>
      <c r="BE79" s="255"/>
      <c r="BF79" s="256"/>
      <c r="BG79" s="260" t="e">
        <f>IF(入力シート!$D227="","",入力シート!$D227)</f>
        <v>#DIV/0!</v>
      </c>
      <c r="BH79" s="261"/>
      <c r="BI79" s="261"/>
      <c r="BJ79" s="261"/>
      <c r="BK79" s="261"/>
      <c r="BL79" s="261"/>
      <c r="BM79" s="261"/>
      <c r="BN79" s="261"/>
      <c r="BO79" s="261"/>
      <c r="BP79" s="261"/>
      <c r="BQ79" s="261"/>
      <c r="BR79" s="260" t="e">
        <f>IF(入力シート!$D247="","",入力シート!$D247)</f>
        <v>#DIV/0!</v>
      </c>
      <c r="BS79" s="261"/>
      <c r="BT79" s="261"/>
      <c r="BU79" s="261"/>
      <c r="BV79" s="261"/>
      <c r="BW79" s="261"/>
      <c r="BX79" s="261"/>
      <c r="BY79" s="261"/>
      <c r="BZ79" s="261"/>
      <c r="CA79" s="261"/>
      <c r="CB79" s="261"/>
      <c r="CC79" s="260" t="e">
        <f>IF(入力シート!$D267="","",入力シート!$D267)</f>
        <v>#DIV/0!</v>
      </c>
      <c r="CD79" s="261"/>
      <c r="CE79" s="261"/>
      <c r="CF79" s="261"/>
      <c r="CG79" s="261"/>
      <c r="CH79" s="261"/>
      <c r="CI79" s="261"/>
      <c r="CJ79" s="261"/>
      <c r="CK79" s="261"/>
      <c r="CL79" s="261"/>
      <c r="CM79" s="261"/>
    </row>
    <row r="80" spans="1:91" s="18" customFormat="1" ht="15" customHeight="1">
      <c r="A80" s="325"/>
      <c r="B80" s="325"/>
      <c r="C80" s="325"/>
      <c r="D80" s="325"/>
      <c r="E80" s="271" t="s">
        <v>46</v>
      </c>
      <c r="F80" s="271"/>
      <c r="G80" s="271"/>
      <c r="H80" s="271"/>
      <c r="I80" s="271"/>
      <c r="J80" s="271"/>
      <c r="K80" s="271"/>
      <c r="L80" s="271"/>
      <c r="M80" s="271"/>
      <c r="N80" s="271"/>
      <c r="O80" s="271"/>
      <c r="P80" s="271"/>
      <c r="Q80" s="271"/>
      <c r="R80" s="271"/>
      <c r="S80" s="271"/>
      <c r="T80" s="271"/>
      <c r="U80" s="271"/>
      <c r="V80" s="217" t="str">
        <f>IF(入力シート!$D210="","",入力シート!$D210)</f>
        <v/>
      </c>
      <c r="W80" s="218"/>
      <c r="X80" s="218"/>
      <c r="Y80" s="218"/>
      <c r="Z80" s="218"/>
      <c r="AA80" s="218"/>
      <c r="AB80" s="28" t="s">
        <v>35</v>
      </c>
      <c r="AC80" s="28"/>
      <c r="AD80" s="28"/>
      <c r="AE80" s="325"/>
      <c r="AF80" s="325"/>
      <c r="AG80" s="325"/>
      <c r="AH80" s="325"/>
      <c r="AI80" s="254" t="s">
        <v>91</v>
      </c>
      <c r="AJ80" s="255"/>
      <c r="AK80" s="255"/>
      <c r="AL80" s="255"/>
      <c r="AM80" s="255"/>
      <c r="AN80" s="255"/>
      <c r="AO80" s="255"/>
      <c r="AP80" s="255"/>
      <c r="AQ80" s="255"/>
      <c r="AR80" s="255"/>
      <c r="AS80" s="255"/>
      <c r="AT80" s="255"/>
      <c r="AU80" s="255"/>
      <c r="AV80" s="255"/>
      <c r="AW80" s="255"/>
      <c r="AX80" s="255"/>
      <c r="AY80" s="255"/>
      <c r="AZ80" s="255"/>
      <c r="BA80" s="255"/>
      <c r="BB80" s="255"/>
      <c r="BC80" s="255"/>
      <c r="BD80" s="255"/>
      <c r="BE80" s="255"/>
      <c r="BF80" s="256"/>
      <c r="BG80" s="260" t="e">
        <f>IF(入力シート!$D228="","",入力シート!$D228)</f>
        <v>#DIV/0!</v>
      </c>
      <c r="BH80" s="261"/>
      <c r="BI80" s="261"/>
      <c r="BJ80" s="261"/>
      <c r="BK80" s="261"/>
      <c r="BL80" s="261"/>
      <c r="BM80" s="261"/>
      <c r="BN80" s="261"/>
      <c r="BO80" s="261"/>
      <c r="BP80" s="261"/>
      <c r="BQ80" s="261"/>
      <c r="BR80" s="260" t="e">
        <f>IF(入力シート!$D248="","",入力シート!$D248)</f>
        <v>#DIV/0!</v>
      </c>
      <c r="BS80" s="261"/>
      <c r="BT80" s="261"/>
      <c r="BU80" s="261"/>
      <c r="BV80" s="261"/>
      <c r="BW80" s="261"/>
      <c r="BX80" s="261"/>
      <c r="BY80" s="261"/>
      <c r="BZ80" s="261"/>
      <c r="CA80" s="261"/>
      <c r="CB80" s="261"/>
      <c r="CC80" s="260" t="e">
        <f>IF(入力シート!$D268="","",入力シート!$D268)</f>
        <v>#DIV/0!</v>
      </c>
      <c r="CD80" s="261"/>
      <c r="CE80" s="261"/>
      <c r="CF80" s="261"/>
      <c r="CG80" s="261"/>
      <c r="CH80" s="261"/>
      <c r="CI80" s="261"/>
      <c r="CJ80" s="261"/>
      <c r="CK80" s="261"/>
      <c r="CL80" s="261"/>
      <c r="CM80" s="261"/>
    </row>
    <row r="81" spans="1:91" s="18" customFormat="1" ht="15" customHeight="1">
      <c r="A81" s="325"/>
      <c r="B81" s="325"/>
      <c r="C81" s="325"/>
      <c r="D81" s="325"/>
      <c r="E81" s="271" t="s">
        <v>47</v>
      </c>
      <c r="F81" s="271"/>
      <c r="G81" s="271"/>
      <c r="H81" s="271"/>
      <c r="I81" s="271"/>
      <c r="J81" s="271"/>
      <c r="K81" s="271"/>
      <c r="L81" s="271"/>
      <c r="M81" s="271"/>
      <c r="N81" s="271"/>
      <c r="O81" s="271"/>
      <c r="P81" s="271"/>
      <c r="Q81" s="271"/>
      <c r="R81" s="271"/>
      <c r="S81" s="271"/>
      <c r="T81" s="271"/>
      <c r="U81" s="271"/>
      <c r="V81" s="217" t="str">
        <f>IF(入力シート!$D211="","",入力シート!$D211)</f>
        <v/>
      </c>
      <c r="W81" s="218"/>
      <c r="X81" s="218"/>
      <c r="Y81" s="218"/>
      <c r="Z81" s="218"/>
      <c r="AA81" s="218"/>
      <c r="AB81" s="28" t="s">
        <v>35</v>
      </c>
      <c r="AC81" s="28"/>
      <c r="AD81" s="28"/>
      <c r="AE81" s="325"/>
      <c r="AF81" s="325"/>
      <c r="AG81" s="325"/>
      <c r="AH81" s="325"/>
      <c r="AI81" s="254" t="s">
        <v>533</v>
      </c>
      <c r="AJ81" s="255"/>
      <c r="AK81" s="255"/>
      <c r="AL81" s="255"/>
      <c r="AM81" s="255"/>
      <c r="AN81" s="255"/>
      <c r="AO81" s="255"/>
      <c r="AP81" s="255"/>
      <c r="AQ81" s="255"/>
      <c r="AR81" s="255"/>
      <c r="AS81" s="255"/>
      <c r="AT81" s="255"/>
      <c r="AU81" s="255"/>
      <c r="AV81" s="255"/>
      <c r="AW81" s="255"/>
      <c r="AX81" s="255"/>
      <c r="AY81" s="255"/>
      <c r="AZ81" s="255"/>
      <c r="BA81" s="255"/>
      <c r="BB81" s="255"/>
      <c r="BC81" s="255"/>
      <c r="BD81" s="255"/>
      <c r="BE81" s="255"/>
      <c r="BF81" s="256"/>
      <c r="BG81" s="260" t="e">
        <f>IF(入力シート!$D229="","",入力シート!$D229)</f>
        <v>#DIV/0!</v>
      </c>
      <c r="BH81" s="261"/>
      <c r="BI81" s="261"/>
      <c r="BJ81" s="261"/>
      <c r="BK81" s="261"/>
      <c r="BL81" s="261"/>
      <c r="BM81" s="261"/>
      <c r="BN81" s="261"/>
      <c r="BO81" s="261"/>
      <c r="BP81" s="261"/>
      <c r="BQ81" s="261"/>
      <c r="BR81" s="260" t="e">
        <f>IF(入力シート!$D249="","",入力シート!$D249)</f>
        <v>#DIV/0!</v>
      </c>
      <c r="BS81" s="261"/>
      <c r="BT81" s="261"/>
      <c r="BU81" s="261"/>
      <c r="BV81" s="261"/>
      <c r="BW81" s="261"/>
      <c r="BX81" s="261"/>
      <c r="BY81" s="261"/>
      <c r="BZ81" s="261"/>
      <c r="CA81" s="261"/>
      <c r="CB81" s="261"/>
      <c r="CC81" s="260" t="e">
        <f>IF(入力シート!$D269="","",入力シート!$D269)</f>
        <v>#DIV/0!</v>
      </c>
      <c r="CD81" s="261"/>
      <c r="CE81" s="261"/>
      <c r="CF81" s="261"/>
      <c r="CG81" s="261"/>
      <c r="CH81" s="261"/>
      <c r="CI81" s="261"/>
      <c r="CJ81" s="261"/>
      <c r="CK81" s="261"/>
      <c r="CL81" s="261"/>
      <c r="CM81" s="261"/>
    </row>
    <row r="82" spans="1:91" s="18" customFormat="1" ht="15" customHeight="1">
      <c r="A82" s="325"/>
      <c r="B82" s="325"/>
      <c r="C82" s="325"/>
      <c r="D82" s="325"/>
      <c r="E82" s="271" t="s">
        <v>232</v>
      </c>
      <c r="F82" s="271"/>
      <c r="G82" s="271"/>
      <c r="H82" s="271"/>
      <c r="I82" s="271"/>
      <c r="J82" s="271"/>
      <c r="K82" s="271"/>
      <c r="L82" s="271"/>
      <c r="M82" s="271"/>
      <c r="N82" s="271"/>
      <c r="O82" s="271"/>
      <c r="P82" s="271"/>
      <c r="Q82" s="271"/>
      <c r="R82" s="271"/>
      <c r="S82" s="271"/>
      <c r="T82" s="271"/>
      <c r="U82" s="271"/>
      <c r="V82" s="217" t="str">
        <f>IF(入力シート!$D212="","",入力シート!$D212)</f>
        <v/>
      </c>
      <c r="W82" s="218"/>
      <c r="X82" s="218"/>
      <c r="Y82" s="218"/>
      <c r="Z82" s="218"/>
      <c r="AA82" s="218"/>
      <c r="AB82" s="28" t="s">
        <v>35</v>
      </c>
      <c r="AC82" s="28"/>
      <c r="AD82" s="28"/>
      <c r="AE82" s="325"/>
      <c r="AF82" s="325"/>
      <c r="AG82" s="325"/>
      <c r="AH82" s="326"/>
      <c r="AI82" s="230" t="s">
        <v>48</v>
      </c>
      <c r="AJ82" s="228"/>
      <c r="AK82" s="228"/>
      <c r="AL82" s="257" t="str">
        <f>IF(入力シート!$D230="","",入力シート!$D230)</f>
        <v/>
      </c>
      <c r="AM82" s="257"/>
      <c r="AN82" s="257"/>
      <c r="AO82" s="257"/>
      <c r="AP82" s="257"/>
      <c r="AQ82" s="257"/>
      <c r="AR82" s="257"/>
      <c r="AS82" s="257"/>
      <c r="AT82" s="257"/>
      <c r="AU82" s="257"/>
      <c r="AV82" s="257"/>
      <c r="AW82" s="257"/>
      <c r="AX82" s="257"/>
      <c r="AY82" s="257"/>
      <c r="AZ82" s="257"/>
      <c r="BA82" s="257"/>
      <c r="BB82" s="257"/>
      <c r="BC82" s="257"/>
      <c r="BD82" s="257"/>
      <c r="BE82" s="257"/>
      <c r="BF82" s="258"/>
      <c r="BG82" s="252" t="str">
        <f>IF(入力シート!$D233="","",入力シート!$D233)</f>
        <v/>
      </c>
      <c r="BH82" s="253"/>
      <c r="BI82" s="253"/>
      <c r="BJ82" s="253"/>
      <c r="BK82" s="253"/>
      <c r="BL82" s="253"/>
      <c r="BM82" s="253"/>
      <c r="BN82" s="253"/>
      <c r="BO82" s="253"/>
      <c r="BP82" s="253"/>
      <c r="BQ82" s="253"/>
      <c r="BR82" s="252" t="str">
        <f>IF(入力シート!$D253="","",入力シート!$D253)</f>
        <v/>
      </c>
      <c r="BS82" s="253"/>
      <c r="BT82" s="253"/>
      <c r="BU82" s="253"/>
      <c r="BV82" s="253"/>
      <c r="BW82" s="253"/>
      <c r="BX82" s="253"/>
      <c r="BY82" s="253"/>
      <c r="BZ82" s="253"/>
      <c r="CA82" s="253"/>
      <c r="CB82" s="253"/>
      <c r="CC82" s="252" t="str">
        <f>IF(入力シート!$D273="","",入力シート!$D273)</f>
        <v/>
      </c>
      <c r="CD82" s="253"/>
      <c r="CE82" s="253"/>
      <c r="CF82" s="253"/>
      <c r="CG82" s="253"/>
      <c r="CH82" s="253"/>
      <c r="CI82" s="253"/>
      <c r="CJ82" s="253"/>
      <c r="CK82" s="253"/>
      <c r="CL82" s="253"/>
      <c r="CM82" s="253"/>
    </row>
    <row r="83" spans="1:91" s="18" customFormat="1" ht="15" customHeight="1">
      <c r="A83" s="325"/>
      <c r="B83" s="325"/>
      <c r="C83" s="325"/>
      <c r="D83" s="325"/>
      <c r="E83" s="271" t="s">
        <v>49</v>
      </c>
      <c r="F83" s="271"/>
      <c r="G83" s="271"/>
      <c r="H83" s="271"/>
      <c r="I83" s="271"/>
      <c r="J83" s="271"/>
      <c r="K83" s="271"/>
      <c r="L83" s="271"/>
      <c r="M83" s="271"/>
      <c r="N83" s="271"/>
      <c r="O83" s="271"/>
      <c r="P83" s="271"/>
      <c r="Q83" s="271"/>
      <c r="R83" s="271"/>
      <c r="S83" s="271"/>
      <c r="T83" s="271"/>
      <c r="U83" s="271"/>
      <c r="V83" s="217" t="str">
        <f>IF(入力シート!$D213="","",入力シート!$D213)</f>
        <v/>
      </c>
      <c r="W83" s="218"/>
      <c r="X83" s="218"/>
      <c r="Y83" s="218"/>
      <c r="Z83" s="218"/>
      <c r="AA83" s="218"/>
      <c r="AB83" s="28" t="s">
        <v>35</v>
      </c>
      <c r="AC83" s="28"/>
      <c r="AD83" s="28"/>
      <c r="AE83" s="325"/>
      <c r="AF83" s="325"/>
      <c r="AG83" s="325"/>
      <c r="AH83" s="326"/>
      <c r="AI83" s="230" t="s">
        <v>48</v>
      </c>
      <c r="AJ83" s="228"/>
      <c r="AK83" s="228"/>
      <c r="AL83" s="257" t="str">
        <f>IF(入力シート!$D231="","",入力シート!$D231)</f>
        <v/>
      </c>
      <c r="AM83" s="257"/>
      <c r="AN83" s="257"/>
      <c r="AO83" s="257"/>
      <c r="AP83" s="257"/>
      <c r="AQ83" s="257"/>
      <c r="AR83" s="257"/>
      <c r="AS83" s="257"/>
      <c r="AT83" s="257"/>
      <c r="AU83" s="257"/>
      <c r="AV83" s="257"/>
      <c r="AW83" s="257"/>
      <c r="AX83" s="257"/>
      <c r="AY83" s="257"/>
      <c r="AZ83" s="257"/>
      <c r="BA83" s="257"/>
      <c r="BB83" s="257"/>
      <c r="BC83" s="257"/>
      <c r="BD83" s="257"/>
      <c r="BE83" s="257"/>
      <c r="BF83" s="258"/>
      <c r="BG83" s="252" t="str">
        <f>IF(入力シート!$D234="","",入力シート!$D234)</f>
        <v/>
      </c>
      <c r="BH83" s="253"/>
      <c r="BI83" s="253"/>
      <c r="BJ83" s="253"/>
      <c r="BK83" s="253"/>
      <c r="BL83" s="253"/>
      <c r="BM83" s="253"/>
      <c r="BN83" s="253"/>
      <c r="BO83" s="253"/>
      <c r="BP83" s="253"/>
      <c r="BQ83" s="253"/>
      <c r="BR83" s="252" t="str">
        <f>IF(入力シート!$D254="","",入力シート!$D254)</f>
        <v/>
      </c>
      <c r="BS83" s="253"/>
      <c r="BT83" s="253"/>
      <c r="BU83" s="253"/>
      <c r="BV83" s="253"/>
      <c r="BW83" s="253"/>
      <c r="BX83" s="253"/>
      <c r="BY83" s="253"/>
      <c r="BZ83" s="253"/>
      <c r="CA83" s="253"/>
      <c r="CB83" s="253"/>
      <c r="CC83" s="252" t="str">
        <f>IF(入力シート!$D274="","",入力シート!$D274)</f>
        <v/>
      </c>
      <c r="CD83" s="253"/>
      <c r="CE83" s="253"/>
      <c r="CF83" s="253"/>
      <c r="CG83" s="253"/>
      <c r="CH83" s="253"/>
      <c r="CI83" s="253"/>
      <c r="CJ83" s="253"/>
      <c r="CK83" s="253"/>
      <c r="CL83" s="253"/>
      <c r="CM83" s="253"/>
    </row>
    <row r="84" spans="1:91" s="18" customFormat="1" ht="15" customHeight="1">
      <c r="A84" s="325"/>
      <c r="B84" s="325"/>
      <c r="C84" s="325"/>
      <c r="D84" s="325"/>
      <c r="E84" s="271" t="s">
        <v>50</v>
      </c>
      <c r="F84" s="271"/>
      <c r="G84" s="271"/>
      <c r="H84" s="271"/>
      <c r="I84" s="271"/>
      <c r="J84" s="271"/>
      <c r="K84" s="271"/>
      <c r="L84" s="271"/>
      <c r="M84" s="271"/>
      <c r="N84" s="271"/>
      <c r="O84" s="271"/>
      <c r="P84" s="271"/>
      <c r="Q84" s="271"/>
      <c r="R84" s="271"/>
      <c r="S84" s="271"/>
      <c r="T84" s="271"/>
      <c r="U84" s="271"/>
      <c r="V84" s="217" t="str">
        <f>IF(入力シート!$D214="","",入力シート!$D214)</f>
        <v/>
      </c>
      <c r="W84" s="218"/>
      <c r="X84" s="218"/>
      <c r="Y84" s="218"/>
      <c r="Z84" s="218"/>
      <c r="AA84" s="218"/>
      <c r="AB84" s="28" t="s">
        <v>35</v>
      </c>
      <c r="AC84" s="28"/>
      <c r="AD84" s="28"/>
      <c r="AE84" s="325"/>
      <c r="AF84" s="325"/>
      <c r="AG84" s="325"/>
      <c r="AH84" s="326"/>
      <c r="AI84" s="279" t="s">
        <v>48</v>
      </c>
      <c r="AJ84" s="280"/>
      <c r="AK84" s="280"/>
      <c r="AL84" s="257" t="str">
        <f>IF(入力シート!$D232="","",入力シート!$D232)</f>
        <v/>
      </c>
      <c r="AM84" s="257"/>
      <c r="AN84" s="257"/>
      <c r="AO84" s="257"/>
      <c r="AP84" s="257"/>
      <c r="AQ84" s="257"/>
      <c r="AR84" s="257"/>
      <c r="AS84" s="257"/>
      <c r="AT84" s="257"/>
      <c r="AU84" s="257"/>
      <c r="AV84" s="257"/>
      <c r="AW84" s="257"/>
      <c r="AX84" s="257"/>
      <c r="AY84" s="257"/>
      <c r="AZ84" s="257"/>
      <c r="BA84" s="257"/>
      <c r="BB84" s="257"/>
      <c r="BC84" s="257"/>
      <c r="BD84" s="257"/>
      <c r="BE84" s="257"/>
      <c r="BF84" s="258"/>
      <c r="BG84" s="252" t="str">
        <f>IF(入力シート!$D235="","",入力シート!$D235)</f>
        <v/>
      </c>
      <c r="BH84" s="253"/>
      <c r="BI84" s="253"/>
      <c r="BJ84" s="253"/>
      <c r="BK84" s="253"/>
      <c r="BL84" s="253"/>
      <c r="BM84" s="253"/>
      <c r="BN84" s="253"/>
      <c r="BO84" s="253"/>
      <c r="BP84" s="253"/>
      <c r="BQ84" s="253"/>
      <c r="BR84" s="252" t="str">
        <f>IF(入力シート!$D255="","",入力シート!$D255)</f>
        <v/>
      </c>
      <c r="BS84" s="253"/>
      <c r="BT84" s="253"/>
      <c r="BU84" s="253"/>
      <c r="BV84" s="253"/>
      <c r="BW84" s="253"/>
      <c r="BX84" s="253"/>
      <c r="BY84" s="253"/>
      <c r="BZ84" s="253"/>
      <c r="CA84" s="253"/>
      <c r="CB84" s="253"/>
      <c r="CC84" s="252" t="str">
        <f>IF(入力シート!$D275="","",入力シート!$D275)</f>
        <v/>
      </c>
      <c r="CD84" s="253"/>
      <c r="CE84" s="253"/>
      <c r="CF84" s="253"/>
      <c r="CG84" s="253"/>
      <c r="CH84" s="253"/>
      <c r="CI84" s="253"/>
      <c r="CJ84" s="253"/>
      <c r="CK84" s="253"/>
      <c r="CL84" s="253"/>
      <c r="CM84" s="253"/>
    </row>
    <row r="85" spans="1:91" s="18" customFormat="1" ht="15" customHeight="1">
      <c r="A85" s="328"/>
      <c r="B85" s="328"/>
      <c r="C85" s="328"/>
      <c r="D85" s="328"/>
      <c r="E85" s="324" t="s">
        <v>51</v>
      </c>
      <c r="F85" s="324"/>
      <c r="G85" s="324"/>
      <c r="H85" s="324"/>
      <c r="I85" s="324"/>
      <c r="J85" s="324"/>
      <c r="K85" s="324"/>
      <c r="L85" s="324"/>
      <c r="M85" s="324"/>
      <c r="N85" s="324"/>
      <c r="O85" s="324"/>
      <c r="P85" s="324"/>
      <c r="Q85" s="324"/>
      <c r="R85" s="271"/>
      <c r="S85" s="271"/>
      <c r="T85" s="271"/>
      <c r="U85" s="271"/>
      <c r="V85" s="217" t="str">
        <f>IF(入力シート!$D215="","",入力シート!$D215)</f>
        <v/>
      </c>
      <c r="W85" s="218"/>
      <c r="X85" s="218"/>
      <c r="Y85" s="218"/>
      <c r="Z85" s="218"/>
      <c r="AA85" s="218"/>
      <c r="AB85" s="28" t="s">
        <v>35</v>
      </c>
      <c r="AC85" s="28"/>
      <c r="AD85" s="28"/>
      <c r="AE85" s="325"/>
      <c r="AF85" s="325"/>
      <c r="AG85" s="325"/>
      <c r="AH85" s="325"/>
      <c r="AI85" s="39" t="s">
        <v>52</v>
      </c>
      <c r="AJ85" s="29"/>
      <c r="AK85" s="3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38"/>
    </row>
    <row r="86" spans="1:91" s="18" customFormat="1" ht="18.75" customHeight="1">
      <c r="A86" s="408" t="s">
        <v>53</v>
      </c>
      <c r="B86" s="409"/>
      <c r="C86" s="409"/>
      <c r="D86" s="409"/>
      <c r="E86" s="409"/>
      <c r="F86" s="409"/>
      <c r="G86" s="409"/>
      <c r="H86" s="409"/>
      <c r="I86" s="409"/>
      <c r="J86" s="409"/>
      <c r="K86" s="409"/>
      <c r="L86" s="409"/>
      <c r="M86" s="409"/>
      <c r="N86" s="409"/>
      <c r="O86" s="409"/>
      <c r="P86" s="409"/>
      <c r="Q86" s="410"/>
      <c r="R86" s="2" t="s">
        <v>222</v>
      </c>
      <c r="S86" s="2"/>
      <c r="T86" s="2"/>
      <c r="U86" s="2"/>
      <c r="V86" s="2"/>
      <c r="W86" s="228" t="str">
        <f>IF(入力シート!$D276="1食","①１食　　2 ２食　　3 １日",IF(入力シート!$D276="2食","1 １食　　②２食　　3 １日",IF(入力シート!$D276="1日","1 １食　　2 ２食　　③１日","1 １食　　2 ２食　　3 １日")))</f>
        <v>1 １食　　2 ２食　　3 １日</v>
      </c>
      <c r="X86" s="228"/>
      <c r="Y86" s="228"/>
      <c r="Z86" s="228"/>
      <c r="AA86" s="228"/>
      <c r="AB86" s="228"/>
      <c r="AC86" s="228"/>
      <c r="AD86" s="228"/>
      <c r="AE86" s="228"/>
      <c r="AF86" s="228"/>
      <c r="AG86" s="228"/>
      <c r="AH86" s="228"/>
      <c r="AI86" s="228"/>
      <c r="AJ86" s="228"/>
      <c r="AK86" s="228"/>
      <c r="AL86" s="228"/>
      <c r="AM86" s="228"/>
      <c r="AN86" s="228"/>
      <c r="AO86" s="228"/>
      <c r="AP86" s="228"/>
      <c r="AQ86" s="228"/>
      <c r="AR86" s="228"/>
      <c r="AS86" s="228"/>
      <c r="AT86" s="228"/>
      <c r="AU86" s="228"/>
      <c r="AV86" s="228"/>
      <c r="AW86" s="2"/>
      <c r="AX86" s="2" t="s">
        <v>146</v>
      </c>
      <c r="AY86" s="2"/>
      <c r="AZ86" s="2"/>
      <c r="BA86" s="2"/>
      <c r="BB86" s="2"/>
      <c r="BC86" s="2"/>
      <c r="BD86" s="2"/>
      <c r="BE86" s="2"/>
      <c r="BF86" s="2"/>
      <c r="BG86" s="2" t="s">
        <v>186</v>
      </c>
      <c r="BH86" s="2"/>
      <c r="BI86" s="232" t="str">
        <f>IF(入力シート!$D277="","",入力シート!$D277)</f>
        <v/>
      </c>
      <c r="BJ86" s="232"/>
      <c r="BK86" s="232"/>
      <c r="BL86" s="232"/>
      <c r="BM86" s="232"/>
      <c r="BN86" s="232"/>
      <c r="BO86" s="232"/>
      <c r="BP86" s="232"/>
      <c r="BQ86" s="232"/>
      <c r="BR86" s="232"/>
      <c r="BS86" s="232"/>
      <c r="BT86" s="232"/>
      <c r="BU86" s="232"/>
      <c r="BV86" s="232"/>
      <c r="BW86" s="232"/>
      <c r="BX86" s="2" t="s">
        <v>93</v>
      </c>
      <c r="BY86" s="2"/>
      <c r="BZ86" s="2"/>
      <c r="CA86" s="2"/>
      <c r="CB86" s="2"/>
      <c r="CC86" s="2"/>
      <c r="CD86" s="2"/>
      <c r="CE86" s="2"/>
      <c r="CF86" s="2"/>
      <c r="CG86" s="2"/>
      <c r="CH86" s="2"/>
      <c r="CI86" s="2"/>
      <c r="CJ86" s="2"/>
      <c r="CK86" s="2"/>
      <c r="CL86" s="2"/>
      <c r="CM86" s="3"/>
    </row>
    <row r="87" spans="1:91" s="18" customFormat="1" ht="18.75" customHeight="1">
      <c r="A87" s="222" t="s">
        <v>54</v>
      </c>
      <c r="B87" s="223"/>
      <c r="C87" s="223"/>
      <c r="D87" s="223"/>
      <c r="E87" s="223"/>
      <c r="F87" s="223"/>
      <c r="G87" s="223"/>
      <c r="H87" s="223"/>
      <c r="I87" s="223"/>
      <c r="J87" s="223"/>
      <c r="K87" s="223"/>
      <c r="L87" s="223"/>
      <c r="M87" s="223"/>
      <c r="N87" s="223"/>
      <c r="O87" s="223"/>
      <c r="P87" s="223"/>
      <c r="Q87" s="223"/>
      <c r="R87" s="17"/>
      <c r="S87" s="280">
        <f>IF(入力シート!$D279="有","①",1)</f>
        <v>1</v>
      </c>
      <c r="T87" s="280"/>
      <c r="U87" s="159" t="s">
        <v>94</v>
      </c>
      <c r="V87" s="159"/>
      <c r="W87" s="159"/>
      <c r="X87" s="159"/>
      <c r="Y87" s="159"/>
      <c r="Z87" s="159"/>
      <c r="AA87" s="159"/>
      <c r="AB87" s="159"/>
      <c r="AC87" s="159"/>
      <c r="AD87" s="280">
        <f>IF(入力シート!$D280="有","②",2)</f>
        <v>2</v>
      </c>
      <c r="AE87" s="280"/>
      <c r="AF87" s="159" t="s">
        <v>95</v>
      </c>
      <c r="AG87" s="159"/>
      <c r="AH87" s="159"/>
      <c r="AI87" s="159"/>
      <c r="AJ87" s="159"/>
      <c r="AK87" s="159"/>
      <c r="AL87" s="159"/>
      <c r="AM87" s="159"/>
      <c r="AN87" s="159"/>
      <c r="AO87" s="280">
        <f>IF(入力シート!$D281="有","③",3)</f>
        <v>3</v>
      </c>
      <c r="AP87" s="280"/>
      <c r="AQ87" s="159" t="s">
        <v>96</v>
      </c>
      <c r="AR87" s="159"/>
      <c r="AS87" s="159"/>
      <c r="AT87" s="159"/>
      <c r="AU87" s="159"/>
      <c r="AV87" s="159"/>
      <c r="AW87" s="159"/>
      <c r="AX87" s="159"/>
      <c r="AY87" s="159"/>
      <c r="AZ87" s="159"/>
      <c r="BA87" s="159"/>
      <c r="BB87" s="159"/>
      <c r="BC87" s="159"/>
      <c r="BD87" s="159"/>
      <c r="BE87" s="159"/>
      <c r="BF87" s="159"/>
      <c r="BG87" s="159"/>
      <c r="BH87" s="280">
        <f>IF(入力シート!$D282="有","④",4)</f>
        <v>4</v>
      </c>
      <c r="BI87" s="280"/>
      <c r="BJ87" s="159" t="s">
        <v>97</v>
      </c>
      <c r="BK87" s="159"/>
      <c r="BL87" s="159"/>
      <c r="BM87" s="159"/>
      <c r="BN87" s="159"/>
      <c r="BO87" s="159"/>
      <c r="BP87" s="159"/>
      <c r="BQ87" s="159"/>
      <c r="BR87" s="159"/>
      <c r="BS87" s="159"/>
      <c r="BT87" s="159"/>
      <c r="BU87" s="159"/>
      <c r="BV87" s="159"/>
      <c r="BW87" s="159"/>
      <c r="BX87" s="159"/>
      <c r="BY87" s="159"/>
      <c r="BZ87" s="159"/>
      <c r="CA87" s="159"/>
      <c r="CB87" s="159"/>
      <c r="CC87" s="159"/>
      <c r="CD87" s="159"/>
      <c r="CE87" s="159"/>
      <c r="CF87" s="159"/>
      <c r="CG87" s="159"/>
      <c r="CH87" s="159"/>
      <c r="CI87" s="159"/>
      <c r="CJ87" s="159"/>
      <c r="CK87" s="159"/>
      <c r="CL87" s="159"/>
      <c r="CM87" s="1"/>
    </row>
    <row r="88" spans="1:91" s="18" customFormat="1" ht="18.75" customHeight="1">
      <c r="A88" s="296" t="str">
        <f>IF(入力シート!$D278="有","①有　　2無",IF(入力シート!$D278="無","1有　　②無","1有　　2無"))</f>
        <v>1有　　2無</v>
      </c>
      <c r="B88" s="297"/>
      <c r="C88" s="297"/>
      <c r="D88" s="297"/>
      <c r="E88" s="297"/>
      <c r="F88" s="297"/>
      <c r="G88" s="297"/>
      <c r="H88" s="297"/>
      <c r="I88" s="297"/>
      <c r="J88" s="297"/>
      <c r="K88" s="297"/>
      <c r="L88" s="297"/>
      <c r="M88" s="226"/>
      <c r="N88" s="226"/>
      <c r="O88" s="226"/>
      <c r="P88" s="226"/>
      <c r="Q88" s="226"/>
      <c r="R88" s="6"/>
      <c r="S88" s="226">
        <f>IF(入力シート!$D283="有","⑤",5)</f>
        <v>5</v>
      </c>
      <c r="T88" s="226"/>
      <c r="U88" s="16" t="s">
        <v>98</v>
      </c>
      <c r="V88" s="16"/>
      <c r="W88" s="16"/>
      <c r="X88" s="16"/>
      <c r="Y88" s="16"/>
      <c r="Z88" s="16"/>
      <c r="AA88" s="16"/>
      <c r="AB88" s="16"/>
      <c r="AC88" s="16"/>
      <c r="AD88" s="16"/>
      <c r="AE88" s="16"/>
      <c r="AF88" s="16"/>
      <c r="AG88" s="16"/>
      <c r="AH88" s="16"/>
      <c r="AI88" s="16"/>
      <c r="AJ88" s="16"/>
      <c r="AK88" s="16"/>
      <c r="AL88" s="16"/>
      <c r="AM88" s="16"/>
      <c r="AN88" s="16"/>
      <c r="AO88" s="226">
        <f>IF(入力シート!$D284="",6,"⑥")</f>
        <v>6</v>
      </c>
      <c r="AP88" s="226"/>
      <c r="AQ88" s="16" t="s">
        <v>68</v>
      </c>
      <c r="AR88" s="16"/>
      <c r="AS88" s="16"/>
      <c r="AT88" s="16"/>
      <c r="AU88" s="16"/>
      <c r="AV88" s="16"/>
      <c r="AW88" s="16"/>
      <c r="AX88" s="219" t="str">
        <f>IF(入力シート!$D284="","",入力シート!$D284)</f>
        <v/>
      </c>
      <c r="AY88" s="219"/>
      <c r="AZ88" s="219"/>
      <c r="BA88" s="219"/>
      <c r="BB88" s="219"/>
      <c r="BC88" s="219"/>
      <c r="BD88" s="219"/>
      <c r="BE88" s="219"/>
      <c r="BF88" s="219"/>
      <c r="BG88" s="219"/>
      <c r="BH88" s="219"/>
      <c r="BI88" s="219"/>
      <c r="BJ88" s="219"/>
      <c r="BK88" s="219"/>
      <c r="BL88" s="219"/>
      <c r="BM88" s="219"/>
      <c r="BN88" s="219"/>
      <c r="BO88" s="219"/>
      <c r="BP88" s="219"/>
      <c r="BQ88" s="219"/>
      <c r="BR88" s="219"/>
      <c r="BS88" s="219"/>
      <c r="BT88" s="219"/>
      <c r="BU88" s="219"/>
      <c r="BV88" s="219"/>
      <c r="BW88" s="219"/>
      <c r="BX88" s="219"/>
      <c r="BY88" s="16" t="s">
        <v>165</v>
      </c>
      <c r="BZ88" s="16"/>
      <c r="CA88" s="16"/>
      <c r="CB88" s="16"/>
      <c r="CC88" s="16"/>
      <c r="CD88" s="16"/>
      <c r="CE88" s="16"/>
      <c r="CF88" s="16"/>
      <c r="CG88" s="16"/>
      <c r="CH88" s="16"/>
      <c r="CI88" s="16"/>
      <c r="CJ88" s="16"/>
      <c r="CK88" s="16"/>
      <c r="CL88" s="16"/>
      <c r="CM88" s="7"/>
    </row>
    <row r="89" spans="1:91" s="2" customFormat="1" ht="18.75" customHeight="1">
      <c r="A89" s="17"/>
      <c r="B89" s="159"/>
      <c r="C89" s="159"/>
      <c r="D89" s="159"/>
      <c r="E89" s="159"/>
      <c r="F89" s="159"/>
      <c r="G89" s="159"/>
      <c r="H89" s="159"/>
      <c r="I89" s="159"/>
      <c r="J89" s="159"/>
      <c r="K89" s="159"/>
      <c r="L89" s="1"/>
      <c r="M89" s="124"/>
      <c r="N89" s="124"/>
      <c r="O89" s="124"/>
      <c r="P89" s="124"/>
      <c r="Q89" s="124"/>
      <c r="R89" s="230" t="s">
        <v>217</v>
      </c>
      <c r="S89" s="228"/>
      <c r="T89" s="228"/>
      <c r="U89" s="228"/>
      <c r="V89" s="228"/>
      <c r="W89" s="228"/>
      <c r="X89" s="229"/>
      <c r="Y89" s="230" t="s">
        <v>218</v>
      </c>
      <c r="Z89" s="228"/>
      <c r="AA89" s="228"/>
      <c r="AB89" s="228"/>
      <c r="AC89" s="228"/>
      <c r="AD89" s="228"/>
      <c r="AE89" s="229"/>
      <c r="AF89" s="279" t="s">
        <v>233</v>
      </c>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373"/>
      <c r="BC89" s="374"/>
      <c r="BD89" s="233" t="s">
        <v>149</v>
      </c>
      <c r="BE89" s="234"/>
      <c r="BF89" s="234"/>
      <c r="BG89" s="234"/>
      <c r="BH89" s="234"/>
      <c r="BI89" s="234"/>
      <c r="BJ89" s="234"/>
      <c r="BK89" s="234"/>
      <c r="BL89" s="234"/>
      <c r="BM89" s="234"/>
      <c r="BN89" s="234"/>
      <c r="BO89" s="234"/>
      <c r="BP89" s="235"/>
      <c r="BQ89" s="369" t="str">
        <f>IF(入力シート!$D297="有","①有　　　2無",IF(入力シート!$D297="無","1有　　　②無","1有　　　2無"))</f>
        <v>1有　　　2無</v>
      </c>
      <c r="BR89" s="370"/>
      <c r="BS89" s="370"/>
      <c r="BT89" s="370"/>
      <c r="BU89" s="370"/>
      <c r="BV89" s="370"/>
      <c r="BW89" s="370"/>
      <c r="BX89" s="370"/>
      <c r="BY89" s="370"/>
      <c r="BZ89" s="370"/>
      <c r="CA89" s="370"/>
      <c r="CB89" s="370"/>
      <c r="CC89" s="370"/>
      <c r="CD89" s="370"/>
      <c r="CE89" s="370"/>
      <c r="CF89" s="370"/>
      <c r="CG89" s="370"/>
      <c r="CH89" s="370"/>
      <c r="CI89" s="370"/>
      <c r="CJ89" s="370"/>
      <c r="CK89" s="370"/>
      <c r="CL89" s="370"/>
      <c r="CM89" s="371"/>
    </row>
    <row r="90" spans="1:91" s="2" customFormat="1" ht="16.5" customHeight="1">
      <c r="A90" s="296" t="s">
        <v>92</v>
      </c>
      <c r="B90" s="297"/>
      <c r="C90" s="297"/>
      <c r="D90" s="297"/>
      <c r="E90" s="297"/>
      <c r="F90" s="297"/>
      <c r="G90" s="297"/>
      <c r="H90" s="297"/>
      <c r="I90" s="297"/>
      <c r="J90" s="297"/>
      <c r="K90" s="297"/>
      <c r="L90" s="298"/>
      <c r="M90" s="344" t="s">
        <v>148</v>
      </c>
      <c r="N90" s="344"/>
      <c r="O90" s="344"/>
      <c r="P90" s="344"/>
      <c r="Q90" s="345"/>
      <c r="R90" s="351" t="str">
        <f>IF(入力シート!$D286="","",入力シート!$D286)</f>
        <v/>
      </c>
      <c r="S90" s="309"/>
      <c r="T90" s="309"/>
      <c r="U90" s="309"/>
      <c r="V90" s="309"/>
      <c r="W90" s="378" t="s">
        <v>61</v>
      </c>
      <c r="X90" s="379"/>
      <c r="Y90" s="351" t="str">
        <f>IF(入力シート!$D287="","",入力シート!$D287)</f>
        <v/>
      </c>
      <c r="Z90" s="309"/>
      <c r="AA90" s="309"/>
      <c r="AB90" s="309"/>
      <c r="AC90" s="309"/>
      <c r="AD90" s="378" t="s">
        <v>61</v>
      </c>
      <c r="AE90" s="379"/>
      <c r="AF90" s="296">
        <f>IF(入力シート!$D292="有","①",1)</f>
        <v>1</v>
      </c>
      <c r="AG90" s="297"/>
      <c r="AH90" s="247" t="s">
        <v>223</v>
      </c>
      <c r="AI90" s="247"/>
      <c r="AJ90" s="247"/>
      <c r="AK90" s="247"/>
      <c r="AL90" s="247"/>
      <c r="AM90" s="247"/>
      <c r="AN90" s="247"/>
      <c r="AO90" s="247"/>
      <c r="AP90" s="247"/>
      <c r="AQ90" s="247"/>
      <c r="BC90" s="3"/>
      <c r="BD90" s="141"/>
      <c r="BE90" s="138"/>
      <c r="BF90" s="138"/>
      <c r="BG90" s="138"/>
      <c r="BH90" s="138"/>
      <c r="BI90" s="138"/>
      <c r="BJ90" s="138"/>
      <c r="BK90" s="138"/>
      <c r="BL90" s="138"/>
      <c r="BM90" s="138"/>
      <c r="BN90" s="138"/>
      <c r="BO90" s="138"/>
      <c r="BP90" s="152"/>
      <c r="BQ90" s="14"/>
      <c r="BR90" s="238">
        <f>IF(入力シート!$D299="有","①",1)</f>
        <v>1</v>
      </c>
      <c r="BS90" s="238"/>
      <c r="BT90" s="238" t="s">
        <v>169</v>
      </c>
      <c r="BU90" s="238"/>
      <c r="BV90" s="238"/>
      <c r="BW90" s="238"/>
      <c r="BX90" s="238"/>
      <c r="BY90" s="238"/>
      <c r="BZ90" s="238"/>
      <c r="CA90" s="238"/>
      <c r="CB90" s="238"/>
      <c r="CM90" s="40"/>
    </row>
    <row r="91" spans="1:91" s="2" customFormat="1" ht="16.5" customHeight="1">
      <c r="A91" s="144"/>
      <c r="B91" s="145"/>
      <c r="C91" s="145"/>
      <c r="D91" s="145"/>
      <c r="E91" s="145"/>
      <c r="F91" s="145"/>
      <c r="G91" s="145"/>
      <c r="H91" s="145"/>
      <c r="I91" s="145"/>
      <c r="J91" s="145"/>
      <c r="K91" s="145"/>
      <c r="L91" s="3"/>
      <c r="M91" s="349"/>
      <c r="N91" s="349"/>
      <c r="O91" s="349"/>
      <c r="P91" s="349"/>
      <c r="Q91" s="350"/>
      <c r="R91" s="250"/>
      <c r="S91" s="219"/>
      <c r="T91" s="219"/>
      <c r="U91" s="219"/>
      <c r="V91" s="219"/>
      <c r="W91" s="385"/>
      <c r="X91" s="386"/>
      <c r="Y91" s="250"/>
      <c r="Z91" s="219"/>
      <c r="AA91" s="219"/>
      <c r="AB91" s="219"/>
      <c r="AC91" s="219"/>
      <c r="AD91" s="385"/>
      <c r="AE91" s="386"/>
      <c r="AF91" s="296">
        <f>IF(入力シート!$D293="有","②",2)</f>
        <v>2</v>
      </c>
      <c r="AG91" s="297"/>
      <c r="AH91" s="247" t="s">
        <v>224</v>
      </c>
      <c r="AI91" s="247"/>
      <c r="AJ91" s="247"/>
      <c r="AK91" s="247"/>
      <c r="AL91" s="247"/>
      <c r="AM91" s="247"/>
      <c r="AN91" s="247"/>
      <c r="AO91" s="247"/>
      <c r="BC91" s="131"/>
      <c r="BD91" s="277" t="s">
        <v>150</v>
      </c>
      <c r="BE91" s="247"/>
      <c r="BF91" s="247"/>
      <c r="BG91" s="247"/>
      <c r="BH91" s="247"/>
      <c r="BI91" s="247"/>
      <c r="BJ91" s="247"/>
      <c r="BK91" s="247"/>
      <c r="BL91" s="247"/>
      <c r="BM91" s="247"/>
      <c r="BN91" s="247"/>
      <c r="BO91" s="247"/>
      <c r="BP91" s="330"/>
      <c r="BQ91" s="14"/>
      <c r="BR91" s="238">
        <f>IF(入力シート!$D300="有","②",2)</f>
        <v>2</v>
      </c>
      <c r="BS91" s="238"/>
      <c r="BT91" s="238" t="s">
        <v>151</v>
      </c>
      <c r="BU91" s="238"/>
      <c r="BV91" s="238"/>
      <c r="BW91" s="238"/>
      <c r="BX91" s="238"/>
      <c r="BY91" s="238"/>
      <c r="BZ91" s="238"/>
      <c r="CA91" s="238"/>
      <c r="CB91" s="238"/>
      <c r="CC91" s="130"/>
      <c r="CD91" s="130"/>
      <c r="CE91" s="130"/>
      <c r="CF91" s="130"/>
      <c r="CG91" s="130"/>
      <c r="CH91" s="130"/>
      <c r="CI91" s="130"/>
      <c r="CJ91" s="130"/>
      <c r="CK91" s="130"/>
      <c r="CL91" s="130"/>
      <c r="CM91" s="40"/>
    </row>
    <row r="92" spans="1:91" s="2" customFormat="1" ht="15" customHeight="1">
      <c r="A92" s="382" t="str">
        <f>IF(入力シート!$D285="有","①有　　2無",IF(入力シート!$D285="無","1有　　②無","1有　　2無"))</f>
        <v>1有　　2無</v>
      </c>
      <c r="B92" s="383"/>
      <c r="C92" s="383"/>
      <c r="D92" s="383"/>
      <c r="E92" s="383"/>
      <c r="F92" s="383"/>
      <c r="G92" s="383"/>
      <c r="H92" s="383"/>
      <c r="I92" s="383"/>
      <c r="J92" s="383"/>
      <c r="K92" s="383"/>
      <c r="L92" s="384"/>
      <c r="M92" s="344" t="s">
        <v>147</v>
      </c>
      <c r="N92" s="344"/>
      <c r="O92" s="344"/>
      <c r="P92" s="344"/>
      <c r="Q92" s="345"/>
      <c r="R92" s="351" t="str">
        <f>IF(入力シート!$D288="","",入力シート!$D288)</f>
        <v/>
      </c>
      <c r="S92" s="309"/>
      <c r="T92" s="309"/>
      <c r="U92" s="309"/>
      <c r="V92" s="309"/>
      <c r="W92" s="378" t="s">
        <v>66</v>
      </c>
      <c r="X92" s="379"/>
      <c r="Y92" s="351" t="str">
        <f>IF(入力シート!$D290="","",入力シート!$D290)</f>
        <v/>
      </c>
      <c r="Z92" s="309"/>
      <c r="AA92" s="309"/>
      <c r="AB92" s="309"/>
      <c r="AC92" s="309"/>
      <c r="AD92" s="378" t="s">
        <v>66</v>
      </c>
      <c r="AE92" s="379"/>
      <c r="AF92" s="296">
        <f>IF(入力シート!$D294="有","③",3)</f>
        <v>3</v>
      </c>
      <c r="AG92" s="297"/>
      <c r="AH92" s="247" t="s">
        <v>225</v>
      </c>
      <c r="AI92" s="247"/>
      <c r="AJ92" s="247"/>
      <c r="AK92" s="247"/>
      <c r="AL92" s="247"/>
      <c r="AM92" s="247"/>
      <c r="AN92" s="247"/>
      <c r="AO92" s="247"/>
      <c r="AP92" s="247"/>
      <c r="AQ92" s="247"/>
      <c r="AR92" s="247"/>
      <c r="BC92" s="3"/>
      <c r="BD92" s="296" t="str">
        <f>IF(入力シート!$D298="有","①有　2無",IF(入力シート!$D298="無","1有　②無","1有　2無"))</f>
        <v>1有　2無</v>
      </c>
      <c r="BE92" s="297"/>
      <c r="BF92" s="297"/>
      <c r="BG92" s="297"/>
      <c r="BH92" s="297"/>
      <c r="BI92" s="297"/>
      <c r="BJ92" s="297"/>
      <c r="BK92" s="297"/>
      <c r="BL92" s="297"/>
      <c r="BM92" s="297"/>
      <c r="BN92" s="297"/>
      <c r="BO92" s="297"/>
      <c r="BP92" s="298"/>
      <c r="BR92" s="247">
        <f>IF(入力シート!$D301="有","③",3)</f>
        <v>3</v>
      </c>
      <c r="BS92" s="247"/>
      <c r="BT92" s="247" t="s">
        <v>152</v>
      </c>
      <c r="BU92" s="247"/>
      <c r="BV92" s="247"/>
      <c r="BW92" s="247"/>
      <c r="CM92" s="40"/>
    </row>
    <row r="93" spans="1:91" s="2" customFormat="1" ht="15" customHeight="1">
      <c r="A93" s="157"/>
      <c r="B93" s="158"/>
      <c r="C93" s="158"/>
      <c r="D93" s="158"/>
      <c r="E93" s="158"/>
      <c r="F93" s="158"/>
      <c r="G93" s="158"/>
      <c r="H93" s="158"/>
      <c r="I93" s="158"/>
      <c r="J93" s="158"/>
      <c r="K93" s="158"/>
      <c r="L93" s="3"/>
      <c r="M93" s="303"/>
      <c r="N93" s="303"/>
      <c r="O93" s="303"/>
      <c r="P93" s="303"/>
      <c r="Q93" s="347"/>
      <c r="R93" s="353"/>
      <c r="S93" s="304"/>
      <c r="T93" s="304"/>
      <c r="U93" s="304"/>
      <c r="V93" s="304"/>
      <c r="W93" s="380"/>
      <c r="X93" s="381"/>
      <c r="Y93" s="353"/>
      <c r="Z93" s="304"/>
      <c r="AA93" s="304"/>
      <c r="AB93" s="304"/>
      <c r="AC93" s="304"/>
      <c r="AD93" s="380"/>
      <c r="AE93" s="381"/>
      <c r="AF93" s="296">
        <f>IF(入力シート!$D295="有","④",4)</f>
        <v>4</v>
      </c>
      <c r="AG93" s="297"/>
      <c r="AH93" s="247" t="s">
        <v>226</v>
      </c>
      <c r="AI93" s="247"/>
      <c r="AJ93" s="247"/>
      <c r="AK93" s="247"/>
      <c r="AL93" s="247"/>
      <c r="AM93" s="247"/>
      <c r="AN93" s="247"/>
      <c r="AO93" s="247"/>
      <c r="BC93" s="3"/>
      <c r="BD93" s="144"/>
      <c r="BE93" s="145"/>
      <c r="BF93" s="145"/>
      <c r="BG93" s="145"/>
      <c r="BH93" s="145"/>
      <c r="BI93" s="145"/>
      <c r="BJ93" s="145"/>
      <c r="BK93" s="145"/>
      <c r="BL93" s="145"/>
      <c r="BM93" s="145"/>
      <c r="BN93" s="145"/>
      <c r="BO93" s="145"/>
      <c r="BP93" s="146"/>
      <c r="BR93" s="247">
        <f>IF(入力シート!$D302="有","④",4)</f>
        <v>4</v>
      </c>
      <c r="BS93" s="247"/>
      <c r="BT93" s="247" t="s">
        <v>153</v>
      </c>
      <c r="BU93" s="247"/>
      <c r="BV93" s="247"/>
      <c r="BW93" s="247"/>
      <c r="BX93" s="247"/>
      <c r="BY93" s="247"/>
      <c r="BZ93" s="247"/>
      <c r="CA93" s="247"/>
      <c r="CB93" s="247"/>
      <c r="CC93" s="247"/>
      <c r="CD93" s="132"/>
      <c r="CE93" s="132"/>
      <c r="CF93" s="132"/>
      <c r="CG93" s="132"/>
      <c r="CH93" s="132"/>
      <c r="CI93" s="132"/>
      <c r="CJ93" s="132"/>
      <c r="CM93" s="40"/>
    </row>
    <row r="94" spans="1:91" s="2" customFormat="1" ht="16.5" customHeight="1">
      <c r="A94" s="6"/>
      <c r="B94" s="16"/>
      <c r="C94" s="16"/>
      <c r="D94" s="16"/>
      <c r="E94" s="16"/>
      <c r="F94" s="16"/>
      <c r="G94" s="16"/>
      <c r="H94" s="16"/>
      <c r="I94" s="16"/>
      <c r="J94" s="16"/>
      <c r="K94" s="16"/>
      <c r="L94" s="7"/>
      <c r="M94" s="349"/>
      <c r="N94" s="349"/>
      <c r="O94" s="349"/>
      <c r="P94" s="349"/>
      <c r="Q94" s="350"/>
      <c r="R94" s="250" t="str">
        <f>IF(入力シート!$D289="","",入力シート!$D289)</f>
        <v/>
      </c>
      <c r="S94" s="219"/>
      <c r="T94" s="219"/>
      <c r="U94" s="219"/>
      <c r="V94" s="219"/>
      <c r="W94" s="385" t="s">
        <v>61</v>
      </c>
      <c r="X94" s="386"/>
      <c r="Y94" s="250" t="str">
        <f>IF(入力シート!$D291="","",入力シート!$D291)</f>
        <v/>
      </c>
      <c r="Z94" s="219"/>
      <c r="AA94" s="219"/>
      <c r="AB94" s="219"/>
      <c r="AC94" s="219"/>
      <c r="AD94" s="385" t="s">
        <v>61</v>
      </c>
      <c r="AE94" s="386"/>
      <c r="AF94" s="296">
        <f>IF(入力シート!$D296="",5,"⑤")</f>
        <v>5</v>
      </c>
      <c r="AG94" s="297"/>
      <c r="AH94" s="249" t="s">
        <v>179</v>
      </c>
      <c r="AI94" s="249"/>
      <c r="AJ94" s="249"/>
      <c r="AK94" s="249"/>
      <c r="AL94" s="249"/>
      <c r="AM94" s="249"/>
      <c r="AN94" s="249"/>
      <c r="AO94" s="219" t="str">
        <f>IF(入力シート!$D296="","",入力シート!$D296)</f>
        <v/>
      </c>
      <c r="AP94" s="219"/>
      <c r="AQ94" s="219"/>
      <c r="AR94" s="219"/>
      <c r="AS94" s="219"/>
      <c r="AT94" s="219"/>
      <c r="AU94" s="219"/>
      <c r="AV94" s="219"/>
      <c r="AW94" s="219"/>
      <c r="AX94" s="219"/>
      <c r="AY94" s="219"/>
      <c r="AZ94" s="219"/>
      <c r="BA94" s="226" t="s">
        <v>188</v>
      </c>
      <c r="BB94" s="226"/>
      <c r="BC94" s="5"/>
      <c r="BD94" s="122"/>
      <c r="BE94" s="123"/>
      <c r="BF94" s="123"/>
      <c r="BG94" s="123"/>
      <c r="BH94" s="16"/>
      <c r="BI94" s="16"/>
      <c r="BJ94" s="16"/>
      <c r="BK94" s="16"/>
      <c r="BL94" s="16"/>
      <c r="BM94" s="16"/>
      <c r="BN94" s="16"/>
      <c r="BO94" s="16"/>
      <c r="BP94" s="7"/>
      <c r="BQ94" s="15"/>
      <c r="BR94" s="377">
        <f>IF(入力シート!$D303="",5,"⑤")</f>
        <v>5</v>
      </c>
      <c r="BS94" s="377"/>
      <c r="BT94" s="375" t="s">
        <v>68</v>
      </c>
      <c r="BU94" s="375"/>
      <c r="BV94" s="375"/>
      <c r="BW94" s="375"/>
      <c r="BX94" s="375"/>
      <c r="BY94" s="375"/>
      <c r="BZ94" s="375"/>
      <c r="CA94" s="372" t="str">
        <f>IF(入力シート!$D303="","",入力シート!$D303)</f>
        <v/>
      </c>
      <c r="CB94" s="372"/>
      <c r="CC94" s="372"/>
      <c r="CD94" s="372"/>
      <c r="CE94" s="372"/>
      <c r="CF94" s="372"/>
      <c r="CG94" s="372"/>
      <c r="CH94" s="372"/>
      <c r="CI94" s="372"/>
      <c r="CJ94" s="372"/>
      <c r="CK94" s="372"/>
      <c r="CL94" s="375" t="s">
        <v>165</v>
      </c>
      <c r="CM94" s="376"/>
    </row>
    <row r="95" spans="1:91" s="37" customFormat="1" ht="16.5" customHeight="1">
      <c r="A95" s="140"/>
      <c r="B95" s="132"/>
      <c r="C95" s="132"/>
      <c r="D95" s="132"/>
      <c r="E95" s="132"/>
      <c r="F95" s="132"/>
      <c r="G95" s="132"/>
      <c r="H95" s="132"/>
      <c r="I95" s="132"/>
      <c r="J95" s="132"/>
      <c r="K95" s="132"/>
      <c r="L95" s="143"/>
      <c r="M95" s="155"/>
      <c r="N95" s="155"/>
      <c r="O95" s="155"/>
      <c r="P95" s="155"/>
      <c r="Q95" s="152"/>
      <c r="R95" s="141"/>
      <c r="S95" s="412">
        <f>IF(入力シート!$D305="有","①",1)</f>
        <v>1</v>
      </c>
      <c r="T95" s="412"/>
      <c r="U95" s="161" t="s">
        <v>155</v>
      </c>
      <c r="V95" s="161"/>
      <c r="W95" s="161"/>
      <c r="X95" s="161"/>
      <c r="Y95" s="161"/>
      <c r="Z95" s="161"/>
      <c r="AA95" s="161"/>
      <c r="AB95" s="161"/>
      <c r="AC95" s="161"/>
      <c r="AD95" s="161"/>
      <c r="AE95" s="161"/>
      <c r="AF95" s="161"/>
      <c r="AG95" s="161"/>
      <c r="AH95" s="161"/>
      <c r="AI95" s="161"/>
      <c r="AJ95" s="161"/>
      <c r="AK95" s="138"/>
      <c r="AL95" s="138"/>
      <c r="AM95" s="138"/>
      <c r="AN95" s="141"/>
      <c r="AO95" s="138"/>
      <c r="AP95" s="138"/>
      <c r="AQ95" s="138"/>
      <c r="AR95" s="138"/>
      <c r="AS95" s="138"/>
      <c r="AT95" s="138"/>
      <c r="AU95" s="138"/>
      <c r="AV95" s="138"/>
      <c r="AW95" s="138"/>
      <c r="AX95" s="138"/>
      <c r="AY95" s="138"/>
      <c r="AZ95" s="138"/>
      <c r="BA95" s="138"/>
      <c r="BB95" s="138"/>
      <c r="BC95" s="152"/>
      <c r="BD95" s="278" t="s">
        <v>186</v>
      </c>
      <c r="BE95" s="268"/>
      <c r="BF95" s="309" t="str">
        <f>IF(入力シート!$D309="","",入力シート!$D309)</f>
        <v/>
      </c>
      <c r="BG95" s="309"/>
      <c r="BH95" s="309"/>
      <c r="BI95" s="309"/>
      <c r="BJ95" s="309"/>
      <c r="BK95" s="309"/>
      <c r="BL95" s="309"/>
      <c r="BM95" s="268" t="s">
        <v>158</v>
      </c>
      <c r="BN95" s="268"/>
      <c r="BO95" s="268"/>
      <c r="BP95" s="268"/>
      <c r="BQ95" s="268"/>
      <c r="BR95" s="268"/>
      <c r="BS95" s="268"/>
      <c r="BT95" s="268"/>
      <c r="BU95" s="309" t="str">
        <f>IF(入力シート!$D310="","",入力シート!$D310)</f>
        <v/>
      </c>
      <c r="BV95" s="309"/>
      <c r="BW95" s="309"/>
      <c r="BX95" s="309"/>
      <c r="BY95" s="309"/>
      <c r="BZ95" s="309"/>
      <c r="CA95" s="309"/>
      <c r="CB95" s="138" t="s">
        <v>159</v>
      </c>
      <c r="CC95" s="138"/>
      <c r="CD95" s="138"/>
      <c r="CE95" s="138"/>
      <c r="CF95" s="138"/>
      <c r="CG95" s="138"/>
      <c r="CH95" s="138"/>
      <c r="CI95" s="41"/>
      <c r="CJ95" s="161"/>
      <c r="CK95" s="138"/>
      <c r="CL95" s="138"/>
      <c r="CM95" s="152"/>
    </row>
    <row r="96" spans="1:91" s="139" customFormat="1" ht="16.5" customHeight="1">
      <c r="A96" s="237" t="s">
        <v>154</v>
      </c>
      <c r="B96" s="238"/>
      <c r="C96" s="238"/>
      <c r="D96" s="238"/>
      <c r="E96" s="238"/>
      <c r="F96" s="238"/>
      <c r="G96" s="238"/>
      <c r="H96" s="238"/>
      <c r="I96" s="238"/>
      <c r="J96" s="238"/>
      <c r="K96" s="238"/>
      <c r="L96" s="238"/>
      <c r="M96" s="238"/>
      <c r="N96" s="238"/>
      <c r="O96" s="238"/>
      <c r="P96" s="238"/>
      <c r="Q96" s="239"/>
      <c r="R96" s="140"/>
      <c r="S96" s="238">
        <f>IF(入力シート!$D306="有","②",2)</f>
        <v>2</v>
      </c>
      <c r="T96" s="238"/>
      <c r="U96" s="130" t="s">
        <v>156</v>
      </c>
      <c r="V96" s="130"/>
      <c r="W96" s="130"/>
      <c r="X96" s="130"/>
      <c r="Y96" s="130"/>
      <c r="Z96" s="130"/>
      <c r="AA96" s="130"/>
      <c r="AB96" s="130"/>
      <c r="AC96" s="130"/>
      <c r="AD96" s="130"/>
      <c r="AE96" s="130"/>
      <c r="AF96" s="130"/>
      <c r="AG96" s="130"/>
      <c r="AH96" s="130"/>
      <c r="AI96" s="130"/>
      <c r="AJ96" s="130"/>
      <c r="AK96" s="132"/>
      <c r="AL96" s="132"/>
      <c r="AM96" s="132"/>
      <c r="AN96" s="296" t="s">
        <v>157</v>
      </c>
      <c r="AO96" s="297"/>
      <c r="AP96" s="297"/>
      <c r="AQ96" s="297"/>
      <c r="AR96" s="297"/>
      <c r="AS96" s="297"/>
      <c r="AT96" s="297"/>
      <c r="AU96" s="297"/>
      <c r="AV96" s="297"/>
      <c r="AW96" s="297"/>
      <c r="AX96" s="297"/>
      <c r="AY96" s="297"/>
      <c r="AZ96" s="297"/>
      <c r="BA96" s="297"/>
      <c r="BB96" s="297"/>
      <c r="BC96" s="298"/>
      <c r="BD96" s="140" t="s">
        <v>160</v>
      </c>
      <c r="BE96" s="132"/>
      <c r="BF96" s="132"/>
      <c r="BG96" s="132"/>
      <c r="BH96" s="132"/>
      <c r="BI96" s="132"/>
      <c r="BJ96" s="132"/>
      <c r="BK96" s="132"/>
      <c r="BL96" s="132"/>
      <c r="BM96" s="132"/>
      <c r="BN96" s="132"/>
      <c r="BO96" s="247" t="str">
        <f>IF(入力シート!$D311="有","①有　　2 無",IF(入力シート!$D311="無","1 有　　②無","1 有　　2 無"))</f>
        <v>1 有　　2 無</v>
      </c>
      <c r="BP96" s="247"/>
      <c r="BQ96" s="247"/>
      <c r="BR96" s="247"/>
      <c r="BS96" s="247"/>
      <c r="BT96" s="247"/>
      <c r="BU96" s="247"/>
      <c r="BV96" s="247"/>
      <c r="BW96" s="247"/>
      <c r="BX96" s="247"/>
      <c r="BY96" s="247"/>
      <c r="BZ96" s="247"/>
      <c r="CA96" s="247"/>
      <c r="CB96" s="247"/>
      <c r="CC96" s="247"/>
      <c r="CD96" s="247"/>
      <c r="CE96" s="247"/>
      <c r="CF96" s="132"/>
      <c r="CG96" s="132"/>
      <c r="CH96" s="132"/>
      <c r="CI96" s="130"/>
      <c r="CJ96" s="132"/>
      <c r="CK96" s="132"/>
      <c r="CL96" s="132"/>
      <c r="CM96" s="151"/>
    </row>
    <row r="97" spans="1:91" s="139" customFormat="1" ht="16.5" customHeight="1">
      <c r="A97" s="237" t="str">
        <f>IF(入力シート!$D304="有","①有　  2無",IF(入力シート!$D304="無","1有　  ②無","1有　  2無"))</f>
        <v>1有　  2無</v>
      </c>
      <c r="B97" s="238"/>
      <c r="C97" s="238"/>
      <c r="D97" s="238"/>
      <c r="E97" s="238"/>
      <c r="F97" s="238"/>
      <c r="G97" s="238"/>
      <c r="H97" s="238"/>
      <c r="I97" s="238"/>
      <c r="J97" s="238"/>
      <c r="K97" s="238"/>
      <c r="L97" s="238"/>
      <c r="M97" s="238"/>
      <c r="N97" s="238"/>
      <c r="O97" s="238"/>
      <c r="P97" s="238"/>
      <c r="Q97" s="239"/>
      <c r="R97" s="140"/>
      <c r="S97" s="238">
        <f>IF(入力シート!$D307="",3,"③")</f>
        <v>3</v>
      </c>
      <c r="T97" s="238"/>
      <c r="U97" s="130" t="s">
        <v>68</v>
      </c>
      <c r="V97" s="130"/>
      <c r="W97" s="130"/>
      <c r="X97" s="130"/>
      <c r="Y97" s="130"/>
      <c r="Z97" s="130"/>
      <c r="AA97" s="130"/>
      <c r="AB97" s="411" t="str">
        <f>IF(入力シート!$D307="","",入力シート!$D307)</f>
        <v/>
      </c>
      <c r="AC97" s="411"/>
      <c r="AD97" s="411"/>
      <c r="AE97" s="411"/>
      <c r="AF97" s="411"/>
      <c r="AG97" s="411"/>
      <c r="AH97" s="411"/>
      <c r="AI97" s="411"/>
      <c r="AJ97" s="411"/>
      <c r="AK97" s="411"/>
      <c r="AL97" s="132" t="s">
        <v>165</v>
      </c>
      <c r="AM97" s="132"/>
      <c r="AN97" s="382" t="str">
        <f>IF(入力シート!$D308="有","①有　  2無",IF(入力シート!$D308="無","1有　  ②無","1有　  2無"))</f>
        <v>1有　  2無</v>
      </c>
      <c r="AO97" s="383"/>
      <c r="AP97" s="383"/>
      <c r="AQ97" s="383"/>
      <c r="AR97" s="383"/>
      <c r="AS97" s="383"/>
      <c r="AT97" s="383"/>
      <c r="AU97" s="383"/>
      <c r="AV97" s="383"/>
      <c r="AW97" s="383"/>
      <c r="AX97" s="383"/>
      <c r="AY97" s="383"/>
      <c r="AZ97" s="383"/>
      <c r="BA97" s="383"/>
      <c r="BB97" s="383"/>
      <c r="BC97" s="384"/>
      <c r="BD97" s="129" t="s">
        <v>161</v>
      </c>
      <c r="BE97" s="130"/>
      <c r="BF97" s="130"/>
      <c r="BG97" s="130"/>
      <c r="BH97" s="130"/>
      <c r="BI97" s="130"/>
      <c r="BJ97" s="130"/>
      <c r="BK97" s="130"/>
      <c r="BL97" s="130"/>
      <c r="BM97" s="130"/>
      <c r="BN97" s="132"/>
      <c r="BO97" s="247">
        <f>IF(入力シート!$D312="有","①",1)</f>
        <v>1</v>
      </c>
      <c r="BP97" s="247"/>
      <c r="BQ97" s="246" t="s">
        <v>162</v>
      </c>
      <c r="BR97" s="246"/>
      <c r="BS97" s="246"/>
      <c r="BT97" s="246"/>
      <c r="BU97" s="246"/>
      <c r="BV97" s="246"/>
      <c r="BW97" s="14"/>
      <c r="BX97" s="14"/>
      <c r="BY97" s="247">
        <f>IF(入力シート!$D313="有","②",2)</f>
        <v>2</v>
      </c>
      <c r="BZ97" s="247"/>
      <c r="CA97" s="246" t="s">
        <v>163</v>
      </c>
      <c r="CB97" s="246"/>
      <c r="CC97" s="246"/>
      <c r="CD97" s="246"/>
      <c r="CE97" s="246"/>
      <c r="CF97" s="246"/>
      <c r="CG97" s="246"/>
      <c r="CH97" s="246"/>
      <c r="CI97" s="246"/>
      <c r="CJ97" s="14"/>
      <c r="CK97" s="14"/>
      <c r="CL97" s="14"/>
      <c r="CM97" s="151"/>
    </row>
    <row r="98" spans="1:91" s="139" customFormat="1" ht="16.5" customHeight="1">
      <c r="A98" s="19"/>
      <c r="B98" s="133"/>
      <c r="C98" s="133"/>
      <c r="D98" s="133"/>
      <c r="E98" s="133"/>
      <c r="F98" s="133"/>
      <c r="G98" s="133"/>
      <c r="H98" s="133"/>
      <c r="I98" s="133"/>
      <c r="J98" s="133"/>
      <c r="K98" s="133"/>
      <c r="L98" s="133"/>
      <c r="M98" s="133"/>
      <c r="N98" s="133"/>
      <c r="O98" s="133"/>
      <c r="P98" s="133"/>
      <c r="Q98" s="20"/>
      <c r="R98" s="19"/>
      <c r="S98" s="133"/>
      <c r="T98" s="133"/>
      <c r="U98" s="133"/>
      <c r="V98" s="133"/>
      <c r="W98" s="133"/>
      <c r="X98" s="133"/>
      <c r="Y98" s="133"/>
      <c r="Z98" s="133"/>
      <c r="AA98" s="133"/>
      <c r="AB98" s="133"/>
      <c r="AC98" s="133"/>
      <c r="AD98" s="133"/>
      <c r="AE98" s="133"/>
      <c r="AF98" s="133"/>
      <c r="AG98" s="133"/>
      <c r="AH98" s="133"/>
      <c r="AI98" s="133"/>
      <c r="AJ98" s="133"/>
      <c r="AK98" s="133"/>
      <c r="AL98" s="133"/>
      <c r="AM98" s="133"/>
      <c r="AN98" s="19"/>
      <c r="AO98" s="133"/>
      <c r="AP98" s="133"/>
      <c r="AQ98" s="133"/>
      <c r="AR98" s="133"/>
      <c r="AS98" s="133"/>
      <c r="AT98" s="133"/>
      <c r="AU98" s="133"/>
      <c r="AV98" s="133"/>
      <c r="AW98" s="133"/>
      <c r="AX98" s="133"/>
      <c r="AY98" s="133"/>
      <c r="AZ98" s="133"/>
      <c r="BA98" s="133"/>
      <c r="BB98" s="133"/>
      <c r="BC98" s="20"/>
      <c r="BD98" s="19"/>
      <c r="BE98" s="133"/>
      <c r="BF98" s="133"/>
      <c r="BG98" s="133"/>
      <c r="BH98" s="133"/>
      <c r="BI98" s="133"/>
      <c r="BJ98" s="133"/>
      <c r="BK98" s="133"/>
      <c r="BL98" s="133"/>
      <c r="BM98" s="133"/>
      <c r="BN98" s="133"/>
      <c r="BO98" s="248">
        <f>IF(入力シート!$D314="",3,"③")</f>
        <v>3</v>
      </c>
      <c r="BP98" s="248"/>
      <c r="BQ98" s="248" t="s">
        <v>68</v>
      </c>
      <c r="BR98" s="249"/>
      <c r="BS98" s="249"/>
      <c r="BT98" s="249"/>
      <c r="BU98" s="249"/>
      <c r="BV98" s="249"/>
      <c r="BW98" s="249"/>
      <c r="BX98" s="219" t="str">
        <f>IF(入力シート!$D314="","",入力シート!$D314)</f>
        <v/>
      </c>
      <c r="BY98" s="219"/>
      <c r="BZ98" s="219"/>
      <c r="CA98" s="219"/>
      <c r="CB98" s="219"/>
      <c r="CC98" s="219"/>
      <c r="CD98" s="219"/>
      <c r="CE98" s="219"/>
      <c r="CF98" s="219"/>
      <c r="CG98" s="219"/>
      <c r="CH98" s="219"/>
      <c r="CI98" s="219"/>
      <c r="CJ98" s="249" t="s">
        <v>165</v>
      </c>
      <c r="CK98" s="249"/>
      <c r="CL98" s="133"/>
      <c r="CM98" s="20"/>
    </row>
    <row r="99" spans="1:91" ht="22.5" customHeight="1">
      <c r="A99" s="222" t="s">
        <v>55</v>
      </c>
      <c r="B99" s="223"/>
      <c r="C99" s="223"/>
      <c r="D99" s="223"/>
      <c r="E99" s="223"/>
      <c r="F99" s="223"/>
      <c r="G99" s="223"/>
      <c r="H99" s="223"/>
      <c r="I99" s="223"/>
      <c r="J99" s="223"/>
      <c r="K99" s="223"/>
      <c r="L99" s="223"/>
      <c r="M99" s="223"/>
      <c r="N99" s="223"/>
      <c r="O99" s="223"/>
      <c r="P99" s="223"/>
      <c r="Q99" s="224"/>
      <c r="R99" s="29" t="s">
        <v>227</v>
      </c>
      <c r="S99" s="28"/>
      <c r="T99" s="28"/>
      <c r="U99" s="28"/>
      <c r="V99" s="28"/>
      <c r="W99" s="28"/>
      <c r="X99" s="232" t="str">
        <f>IF(入力シート!$D315="","",入力シート!$D315)</f>
        <v/>
      </c>
      <c r="Y99" s="232"/>
      <c r="Z99" s="232"/>
      <c r="AA99" s="232"/>
      <c r="AB99" s="232"/>
      <c r="AC99" s="232"/>
      <c r="AD99" s="232"/>
      <c r="AE99" s="232"/>
      <c r="AF99" s="232"/>
      <c r="AG99" s="232"/>
      <c r="AH99" s="232"/>
      <c r="AI99" s="232"/>
      <c r="AJ99" s="232"/>
      <c r="AK99" s="232"/>
      <c r="AL99" s="232"/>
      <c r="AM99" s="232"/>
      <c r="AN99" s="232"/>
      <c r="AO99" s="232"/>
      <c r="AP99" s="232"/>
      <c r="AQ99" s="232"/>
      <c r="AR99" s="232"/>
      <c r="AS99" s="28" t="s">
        <v>99</v>
      </c>
      <c r="AT99" s="28"/>
      <c r="AU99" s="28"/>
      <c r="AV99" s="28"/>
      <c r="AW99" s="232" t="str">
        <f>IF(入力シート!$D316="","",入力シート!$D316)</f>
        <v/>
      </c>
      <c r="AX99" s="232"/>
      <c r="AY99" s="232"/>
      <c r="AZ99" s="232"/>
      <c r="BA99" s="232"/>
      <c r="BB99" s="232"/>
      <c r="BC99" s="232"/>
      <c r="BD99" s="232"/>
      <c r="BE99" s="232"/>
      <c r="BF99" s="232"/>
      <c r="BG99" s="232"/>
      <c r="BH99" s="232"/>
      <c r="BI99" s="232"/>
      <c r="BJ99" s="232"/>
      <c r="BK99" s="28" t="s">
        <v>100</v>
      </c>
      <c r="BL99" s="28"/>
      <c r="BM99" s="28"/>
      <c r="BN99" s="28"/>
      <c r="BO99" s="232" t="str">
        <f>IF(入力シート!$D317="","",入力シート!$D317)</f>
        <v/>
      </c>
      <c r="BP99" s="232"/>
      <c r="BQ99" s="232"/>
      <c r="BR99" s="232"/>
      <c r="BS99" s="232"/>
      <c r="BT99" s="232"/>
      <c r="BU99" s="232"/>
      <c r="BV99" s="232"/>
      <c r="BW99" s="232"/>
      <c r="BX99" s="232"/>
      <c r="BY99" s="232"/>
      <c r="BZ99" s="232"/>
      <c r="CA99" s="232"/>
      <c r="CB99" s="232"/>
      <c r="CC99" s="232"/>
      <c r="CD99" s="232"/>
      <c r="CE99" s="232"/>
      <c r="CF99" s="232"/>
      <c r="CG99" s="232"/>
      <c r="CH99" s="232"/>
      <c r="CI99" s="232"/>
      <c r="CJ99" s="232"/>
      <c r="CK99" s="232"/>
      <c r="CL99" s="232"/>
      <c r="CM99" s="259"/>
    </row>
    <row r="100" spans="1:91" ht="18.75" customHeight="1">
      <c r="A100" s="240"/>
      <c r="B100" s="241"/>
      <c r="C100" s="241"/>
      <c r="D100" s="241"/>
      <c r="E100" s="241"/>
      <c r="F100" s="241"/>
      <c r="G100" s="241"/>
      <c r="H100" s="241"/>
      <c r="I100" s="241"/>
      <c r="J100" s="241"/>
      <c r="K100" s="241"/>
      <c r="L100" s="241"/>
      <c r="M100" s="241"/>
      <c r="N100" s="241"/>
      <c r="O100" s="241"/>
      <c r="P100" s="241"/>
      <c r="Q100" s="242"/>
      <c r="R100" s="140" t="s">
        <v>552</v>
      </c>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2"/>
      <c r="BB100" s="132"/>
      <c r="BC100" s="132"/>
      <c r="BD100" s="132"/>
      <c r="BE100" s="132"/>
      <c r="BF100" s="132"/>
      <c r="BG100" s="132"/>
      <c r="BH100" s="132"/>
      <c r="BI100" s="132"/>
      <c r="BJ100" s="132"/>
      <c r="BK100" s="132"/>
      <c r="BL100" s="132"/>
      <c r="BM100" s="132"/>
      <c r="BN100" s="132"/>
      <c r="BO100" s="132"/>
      <c r="BP100" s="132"/>
      <c r="BQ100" s="132"/>
      <c r="BR100" s="132"/>
      <c r="BS100" s="132"/>
      <c r="BT100" s="132"/>
      <c r="BU100" s="132"/>
      <c r="BV100" s="132"/>
      <c r="BW100" s="132"/>
      <c r="BX100" s="132"/>
      <c r="BY100" s="132"/>
      <c r="BZ100" s="132"/>
      <c r="CA100" s="132"/>
      <c r="CB100" s="132"/>
      <c r="CC100" s="132"/>
      <c r="CD100" s="132"/>
      <c r="CE100" s="132"/>
      <c r="CF100" s="132"/>
      <c r="CG100" s="132"/>
      <c r="CH100" s="132"/>
      <c r="CI100" s="132"/>
      <c r="CJ100" s="132"/>
      <c r="CK100" s="132"/>
      <c r="CL100" s="132"/>
      <c r="CM100" s="151"/>
    </row>
    <row r="101" spans="1:91" ht="22.5" customHeight="1">
      <c r="A101" s="243"/>
      <c r="B101" s="244"/>
      <c r="C101" s="244"/>
      <c r="D101" s="244"/>
      <c r="E101" s="244"/>
      <c r="F101" s="244"/>
      <c r="G101" s="244"/>
      <c r="H101" s="244"/>
      <c r="I101" s="244"/>
      <c r="J101" s="244"/>
      <c r="K101" s="244"/>
      <c r="L101" s="244"/>
      <c r="M101" s="244"/>
      <c r="N101" s="244"/>
      <c r="O101" s="244"/>
      <c r="P101" s="244"/>
      <c r="Q101" s="245"/>
      <c r="R101" s="250" t="str">
        <f>IF(入力シート!$D318="","",入力シート!$D318)</f>
        <v/>
      </c>
      <c r="S101" s="219"/>
      <c r="T101" s="219"/>
      <c r="U101" s="219"/>
      <c r="V101" s="219"/>
      <c r="W101" s="219"/>
      <c r="X101" s="219"/>
      <c r="Y101" s="219"/>
      <c r="Z101" s="219"/>
      <c r="AA101" s="219"/>
      <c r="AB101" s="219"/>
      <c r="AC101" s="219"/>
      <c r="AD101" s="219"/>
      <c r="AE101" s="219"/>
      <c r="AF101" s="219"/>
      <c r="AG101" s="219"/>
      <c r="AH101" s="219"/>
      <c r="AI101" s="219"/>
      <c r="AJ101" s="219"/>
      <c r="AK101" s="219"/>
      <c r="AL101" s="219"/>
      <c r="AM101" s="219"/>
      <c r="AN101" s="219"/>
      <c r="AO101" s="219"/>
      <c r="AP101" s="219"/>
      <c r="AQ101" s="219"/>
      <c r="AR101" s="219"/>
      <c r="AS101" s="219"/>
      <c r="AT101" s="219"/>
      <c r="AU101" s="219"/>
      <c r="AV101" s="219"/>
      <c r="AW101" s="219"/>
      <c r="AX101" s="219"/>
      <c r="AY101" s="219"/>
      <c r="AZ101" s="219"/>
      <c r="BA101" s="219"/>
      <c r="BB101" s="219"/>
      <c r="BC101" s="219"/>
      <c r="BD101" s="219"/>
      <c r="BE101" s="219"/>
      <c r="BF101" s="219"/>
      <c r="BG101" s="219"/>
      <c r="BH101" s="219"/>
      <c r="BI101" s="219"/>
      <c r="BJ101" s="219"/>
      <c r="BK101" s="219"/>
      <c r="BL101" s="219"/>
      <c r="BM101" s="219"/>
      <c r="BN101" s="219"/>
      <c r="BO101" s="219"/>
      <c r="BP101" s="219"/>
      <c r="BQ101" s="219"/>
      <c r="BR101" s="219"/>
      <c r="BS101" s="219"/>
      <c r="BT101" s="219"/>
      <c r="BU101" s="219"/>
      <c r="BV101" s="219"/>
      <c r="BW101" s="219"/>
      <c r="BX101" s="219"/>
      <c r="BY101" s="219"/>
      <c r="BZ101" s="219"/>
      <c r="CA101" s="219"/>
      <c r="CB101" s="219"/>
      <c r="CC101" s="219"/>
      <c r="CD101" s="219"/>
      <c r="CE101" s="219"/>
      <c r="CF101" s="219"/>
      <c r="CG101" s="219"/>
      <c r="CH101" s="219"/>
      <c r="CI101" s="219"/>
      <c r="CJ101" s="219"/>
      <c r="CK101" s="219"/>
      <c r="CL101" s="219"/>
      <c r="CM101" s="251"/>
    </row>
    <row r="102" spans="1:91" ht="16.5" customHeight="1">
      <c r="A102" s="139" t="s">
        <v>56</v>
      </c>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row>
    <row r="103" spans="1:91" ht="16.5" customHeight="1">
      <c r="A103" s="43"/>
    </row>
  </sheetData>
  <sheetProtection sheet="1" objects="1" scenarios="1"/>
  <mergeCells count="580">
    <mergeCell ref="U52:AI52"/>
    <mergeCell ref="AJ52:AP52"/>
    <mergeCell ref="AQ52:AR52"/>
    <mergeCell ref="AS52:AY52"/>
    <mergeCell ref="AZ52:BA52"/>
    <mergeCell ref="BB52:BH52"/>
    <mergeCell ref="BI52:BJ52"/>
    <mergeCell ref="BK52:BQ52"/>
    <mergeCell ref="BR52:BS52"/>
    <mergeCell ref="U50:AD51"/>
    <mergeCell ref="AE50:AI50"/>
    <mergeCell ref="AJ50:AR50"/>
    <mergeCell ref="AS50:BA50"/>
    <mergeCell ref="BB50:BJ50"/>
    <mergeCell ref="BK50:BS50"/>
    <mergeCell ref="BT50:CB50"/>
    <mergeCell ref="CC50:CJ50"/>
    <mergeCell ref="CK50:CM50"/>
    <mergeCell ref="AE51:AI51"/>
    <mergeCell ref="AJ51:AR51"/>
    <mergeCell ref="AS51:BA51"/>
    <mergeCell ref="BB51:BJ51"/>
    <mergeCell ref="BK51:BS51"/>
    <mergeCell ref="BT51:CB51"/>
    <mergeCell ref="CC51:CJ51"/>
    <mergeCell ref="CK51:CM51"/>
    <mergeCell ref="A48:B48"/>
    <mergeCell ref="C48:M48"/>
    <mergeCell ref="N48:R48"/>
    <mergeCell ref="U48:AD49"/>
    <mergeCell ref="AE48:AI48"/>
    <mergeCell ref="AJ48:AR48"/>
    <mergeCell ref="AS48:BA48"/>
    <mergeCell ref="BB48:BJ48"/>
    <mergeCell ref="BK48:BS48"/>
    <mergeCell ref="AE49:AI49"/>
    <mergeCell ref="AJ49:AR49"/>
    <mergeCell ref="AS49:BA49"/>
    <mergeCell ref="BB49:BJ49"/>
    <mergeCell ref="BK49:BS49"/>
    <mergeCell ref="B46:T46"/>
    <mergeCell ref="U46:AD47"/>
    <mergeCell ref="AE46:AI46"/>
    <mergeCell ref="AJ46:AR46"/>
    <mergeCell ref="AS46:BA46"/>
    <mergeCell ref="BB46:BJ46"/>
    <mergeCell ref="BK46:BS46"/>
    <mergeCell ref="BT46:CB46"/>
    <mergeCell ref="CC46:CJ46"/>
    <mergeCell ref="C47:T47"/>
    <mergeCell ref="AE47:AI47"/>
    <mergeCell ref="AJ47:AR47"/>
    <mergeCell ref="AS47:BA47"/>
    <mergeCell ref="BB47:BJ47"/>
    <mergeCell ref="BK47:BS47"/>
    <mergeCell ref="BT47:CB47"/>
    <mergeCell ref="CC47:CJ47"/>
    <mergeCell ref="U43:AD43"/>
    <mergeCell ref="AE43:AI43"/>
    <mergeCell ref="AJ43:AR43"/>
    <mergeCell ref="AS43:BA43"/>
    <mergeCell ref="BB43:BJ43"/>
    <mergeCell ref="BK43:BS43"/>
    <mergeCell ref="BT43:CB43"/>
    <mergeCell ref="U44:AD45"/>
    <mergeCell ref="AE44:AI44"/>
    <mergeCell ref="AJ44:AR44"/>
    <mergeCell ref="AS44:BA44"/>
    <mergeCell ref="BB44:BJ44"/>
    <mergeCell ref="BK44:BS44"/>
    <mergeCell ref="BT44:CB44"/>
    <mergeCell ref="AE45:AI45"/>
    <mergeCell ref="AJ45:AR45"/>
    <mergeCell ref="AS45:BA45"/>
    <mergeCell ref="BB45:BJ45"/>
    <mergeCell ref="BK45:BS45"/>
    <mergeCell ref="BT45:CB45"/>
    <mergeCell ref="A90:L90"/>
    <mergeCell ref="A92:L92"/>
    <mergeCell ref="AB97:AK97"/>
    <mergeCell ref="AD92:AE93"/>
    <mergeCell ref="R92:V93"/>
    <mergeCell ref="Y92:AC93"/>
    <mergeCell ref="Y94:AC94"/>
    <mergeCell ref="AF90:AG90"/>
    <mergeCell ref="AF91:AG91"/>
    <mergeCell ref="AF92:AG92"/>
    <mergeCell ref="AF93:AG93"/>
    <mergeCell ref="M90:Q91"/>
    <mergeCell ref="R90:V91"/>
    <mergeCell ref="W90:X91"/>
    <mergeCell ref="AD90:AE91"/>
    <mergeCell ref="Y90:AC91"/>
    <mergeCell ref="AH90:AQ90"/>
    <mergeCell ref="AH91:AO91"/>
    <mergeCell ref="AD94:AE94"/>
    <mergeCell ref="M92:Q94"/>
    <mergeCell ref="AH92:AR92"/>
    <mergeCell ref="AH93:AO93"/>
    <mergeCell ref="AH94:AN94"/>
    <mergeCell ref="S95:T95"/>
    <mergeCell ref="A88:Q88"/>
    <mergeCell ref="S88:T88"/>
    <mergeCell ref="AO88:AP88"/>
    <mergeCell ref="A86:Q86"/>
    <mergeCell ref="AI70:BF70"/>
    <mergeCell ref="H74:U74"/>
    <mergeCell ref="AI79:BF79"/>
    <mergeCell ref="AI78:BF78"/>
    <mergeCell ref="AI77:BF77"/>
    <mergeCell ref="AI76:BF76"/>
    <mergeCell ref="A87:Q87"/>
    <mergeCell ref="S87:T87"/>
    <mergeCell ref="AD87:AE87"/>
    <mergeCell ref="AO87:AP87"/>
    <mergeCell ref="AI74:BF74"/>
    <mergeCell ref="V76:AA76"/>
    <mergeCell ref="V77:AA77"/>
    <mergeCell ref="V78:AA78"/>
    <mergeCell ref="V79:AA79"/>
    <mergeCell ref="V80:AA80"/>
    <mergeCell ref="V81:AA81"/>
    <mergeCell ref="V82:AA82"/>
    <mergeCell ref="V83:AA83"/>
    <mergeCell ref="V84:AA84"/>
    <mergeCell ref="A61:N64"/>
    <mergeCell ref="O61:P61"/>
    <mergeCell ref="Q61:Y61"/>
    <mergeCell ref="AJ61:AM61"/>
    <mergeCell ref="AP61:AQ61"/>
    <mergeCell ref="AR61:AZ61"/>
    <mergeCell ref="O63:P63"/>
    <mergeCell ref="Q63:AA63"/>
    <mergeCell ref="AB63:AC63"/>
    <mergeCell ref="AD63:AG63"/>
    <mergeCell ref="AM63:AN63"/>
    <mergeCell ref="AT63:AW63"/>
    <mergeCell ref="AD64:AH64"/>
    <mergeCell ref="AN64:AO64"/>
    <mergeCell ref="AU64:AX64"/>
    <mergeCell ref="AP64:AT64"/>
    <mergeCell ref="AI64:AM64"/>
    <mergeCell ref="AO63:AS63"/>
    <mergeCell ref="AH63:AL63"/>
    <mergeCell ref="AU62:AW62"/>
    <mergeCell ref="AY62:AZ62"/>
    <mergeCell ref="BG65:BH65"/>
    <mergeCell ref="BS65:BT65"/>
    <mergeCell ref="BX65:CA65"/>
    <mergeCell ref="CH65:CI65"/>
    <mergeCell ref="CB62:CJ62"/>
    <mergeCell ref="Z61:AI61"/>
    <mergeCell ref="BA61:BJ61"/>
    <mergeCell ref="BS61:CB61"/>
    <mergeCell ref="BU62:CA62"/>
    <mergeCell ref="BA63:BD63"/>
    <mergeCell ref="BO63:BP63"/>
    <mergeCell ref="BP64:BT64"/>
    <mergeCell ref="BQ63:BU63"/>
    <mergeCell ref="BQ61:BR61"/>
    <mergeCell ref="BB64:BH64"/>
    <mergeCell ref="BN64:BO64"/>
    <mergeCell ref="BI64:BM64"/>
    <mergeCell ref="BJ63:BN63"/>
    <mergeCell ref="BE63:BI63"/>
    <mergeCell ref="Q62:Z62"/>
    <mergeCell ref="AA62:AF62"/>
    <mergeCell ref="AG62:AK62"/>
    <mergeCell ref="AM62:AN62"/>
    <mergeCell ref="AO62:AT62"/>
    <mergeCell ref="A54:X57"/>
    <mergeCell ref="AJ56:AR56"/>
    <mergeCell ref="BK56:BX56"/>
    <mergeCell ref="AJ57:AQ57"/>
    <mergeCell ref="AR57:BA57"/>
    <mergeCell ref="BB57:BC57"/>
    <mergeCell ref="BD57:BG57"/>
    <mergeCell ref="CI55:CK55"/>
    <mergeCell ref="CL55:CM55"/>
    <mergeCell ref="BU55:CH55"/>
    <mergeCell ref="AW56:BF56"/>
    <mergeCell ref="AS56:AV56"/>
    <mergeCell ref="BY56:CB56"/>
    <mergeCell ref="BG56:BJ56"/>
    <mergeCell ref="AO54:BF54"/>
    <mergeCell ref="CE21:CG21"/>
    <mergeCell ref="A41:V42"/>
    <mergeCell ref="BG41:BL41"/>
    <mergeCell ref="BM41:BP41"/>
    <mergeCell ref="BR41:CB41"/>
    <mergeCell ref="CC41:CM41"/>
    <mergeCell ref="BG42:BQ42"/>
    <mergeCell ref="BR42:CB42"/>
    <mergeCell ref="CC42:CM42"/>
    <mergeCell ref="AU42:BF42"/>
    <mergeCell ref="AU41:BF41"/>
    <mergeCell ref="AI42:AT42"/>
    <mergeCell ref="AI41:AT41"/>
    <mergeCell ref="W42:AH42"/>
    <mergeCell ref="W41:AH41"/>
    <mergeCell ref="BS31:CJ31"/>
    <mergeCell ref="CB29:CE29"/>
    <mergeCell ref="CF29:CM29"/>
    <mergeCell ref="AN30:AU30"/>
    <mergeCell ref="AW30:AX30"/>
    <mergeCell ref="AY30:BF30"/>
    <mergeCell ref="BH30:BI30"/>
    <mergeCell ref="BJ30:BM30"/>
    <mergeCell ref="BO30:BP30"/>
    <mergeCell ref="A11:Z11"/>
    <mergeCell ref="AA11:AB11"/>
    <mergeCell ref="A12:Z12"/>
    <mergeCell ref="AA12:AB12"/>
    <mergeCell ref="A13:Z13"/>
    <mergeCell ref="AA13:AB13"/>
    <mergeCell ref="AC11:CM11"/>
    <mergeCell ref="AC12:BE12"/>
    <mergeCell ref="BK12:BL12"/>
    <mergeCell ref="AJ13:CK13"/>
    <mergeCell ref="S96:T96"/>
    <mergeCell ref="S97:T97"/>
    <mergeCell ref="BM95:BT95"/>
    <mergeCell ref="BD95:BE95"/>
    <mergeCell ref="BO96:CE96"/>
    <mergeCell ref="BO97:BP97"/>
    <mergeCell ref="W92:X93"/>
    <mergeCell ref="AN96:BC96"/>
    <mergeCell ref="AN97:BC97"/>
    <mergeCell ref="AF94:AG94"/>
    <mergeCell ref="BF95:BL95"/>
    <mergeCell ref="BU95:CA95"/>
    <mergeCell ref="BA94:BB94"/>
    <mergeCell ref="W94:X94"/>
    <mergeCell ref="E78:U78"/>
    <mergeCell ref="E77:U77"/>
    <mergeCell ref="H76:U76"/>
    <mergeCell ref="CC78:CM78"/>
    <mergeCell ref="BD89:BP89"/>
    <mergeCell ref="BD91:BP91"/>
    <mergeCell ref="BR90:BS90"/>
    <mergeCell ref="BT90:CB90"/>
    <mergeCell ref="R94:V94"/>
    <mergeCell ref="BR91:BS91"/>
    <mergeCell ref="BT91:CB91"/>
    <mergeCell ref="BQ89:CM89"/>
    <mergeCell ref="CA94:CK94"/>
    <mergeCell ref="AF89:BC89"/>
    <mergeCell ref="BT92:BW92"/>
    <mergeCell ref="BT93:CC93"/>
    <mergeCell ref="BT94:BZ94"/>
    <mergeCell ref="CL94:CM94"/>
    <mergeCell ref="R89:X89"/>
    <mergeCell ref="Y89:AE89"/>
    <mergeCell ref="BR94:BS94"/>
    <mergeCell ref="BR92:BS92"/>
    <mergeCell ref="BR93:BS93"/>
    <mergeCell ref="BD92:BP92"/>
    <mergeCell ref="BL60:BM60"/>
    <mergeCell ref="AL59:AY59"/>
    <mergeCell ref="A58:X58"/>
    <mergeCell ref="BH87:BI87"/>
    <mergeCell ref="AI80:BF80"/>
    <mergeCell ref="AI73:BF73"/>
    <mergeCell ref="CC67:CM67"/>
    <mergeCell ref="BR67:CB67"/>
    <mergeCell ref="BG67:BQ67"/>
    <mergeCell ref="H75:U75"/>
    <mergeCell ref="E73:U73"/>
    <mergeCell ref="H68:U68"/>
    <mergeCell ref="CC68:CM68"/>
    <mergeCell ref="BR68:CB68"/>
    <mergeCell ref="BG68:BQ68"/>
    <mergeCell ref="AI68:BF68"/>
    <mergeCell ref="BG69:BQ69"/>
    <mergeCell ref="BR69:CB69"/>
    <mergeCell ref="CC69:CM69"/>
    <mergeCell ref="BG70:BQ70"/>
    <mergeCell ref="BR70:CB70"/>
    <mergeCell ref="CC70:CM70"/>
    <mergeCell ref="V67:AD67"/>
    <mergeCell ref="O62:P62"/>
    <mergeCell ref="BA62:BF62"/>
    <mergeCell ref="S38:AB38"/>
    <mergeCell ref="S40:AB40"/>
    <mergeCell ref="A25:Q31"/>
    <mergeCell ref="R25:Z31"/>
    <mergeCell ref="AL31:AM31"/>
    <mergeCell ref="AN31:AW31"/>
    <mergeCell ref="AY31:AZ31"/>
    <mergeCell ref="BD35:BI36"/>
    <mergeCell ref="AX35:BC36"/>
    <mergeCell ref="AX38:BC38"/>
    <mergeCell ref="BD38:BI38"/>
    <mergeCell ref="AZ29:CA29"/>
    <mergeCell ref="AA30:AJ30"/>
    <mergeCell ref="AL30:AM30"/>
    <mergeCell ref="BJ31:BK31"/>
    <mergeCell ref="BL31:BR31"/>
    <mergeCell ref="BQ30:BT30"/>
    <mergeCell ref="BV30:BW30"/>
    <mergeCell ref="BX30:CA30"/>
    <mergeCell ref="A37:O40"/>
    <mergeCell ref="AG37:AO40"/>
    <mergeCell ref="A32:AO34"/>
    <mergeCell ref="AP32:AW36"/>
    <mergeCell ref="AX32:CM34"/>
    <mergeCell ref="BI26:CM26"/>
    <mergeCell ref="AZ25:CM25"/>
    <mergeCell ref="AZ27:BE27"/>
    <mergeCell ref="BP27:BU27"/>
    <mergeCell ref="BF27:BO27"/>
    <mergeCell ref="BV27:CM27"/>
    <mergeCell ref="AZ28:BE28"/>
    <mergeCell ref="BF28:BO28"/>
    <mergeCell ref="BP28:BU28"/>
    <mergeCell ref="BV28:CM28"/>
    <mergeCell ref="A15:Z15"/>
    <mergeCell ref="A16:Z16"/>
    <mergeCell ref="A17:V17"/>
    <mergeCell ref="BP15:CM15"/>
    <mergeCell ref="AR16:AV16"/>
    <mergeCell ref="AW16:BL16"/>
    <mergeCell ref="BM16:BQ16"/>
    <mergeCell ref="BR16:CM16"/>
    <mergeCell ref="AJ17:CM17"/>
    <mergeCell ref="AA17:AI17"/>
    <mergeCell ref="AA14:AI16"/>
    <mergeCell ref="AJ15:AQ16"/>
    <mergeCell ref="AJ14:BW14"/>
    <mergeCell ref="BX14:CG14"/>
    <mergeCell ref="AR15:AW15"/>
    <mergeCell ref="AX15:BI15"/>
    <mergeCell ref="BJ15:BO15"/>
    <mergeCell ref="A96:Q96"/>
    <mergeCell ref="E84:U84"/>
    <mergeCell ref="AI84:AK84"/>
    <mergeCell ref="AI83:AK83"/>
    <mergeCell ref="AL83:BF83"/>
    <mergeCell ref="AL84:BF84"/>
    <mergeCell ref="AI81:BF81"/>
    <mergeCell ref="E85:U85"/>
    <mergeCell ref="AE67:AH85"/>
    <mergeCell ref="A67:D85"/>
    <mergeCell ref="E67:U67"/>
    <mergeCell ref="AI67:BF67"/>
    <mergeCell ref="E74:G76"/>
    <mergeCell ref="E68:G70"/>
    <mergeCell ref="E83:U83"/>
    <mergeCell ref="E82:U82"/>
    <mergeCell ref="E81:U81"/>
    <mergeCell ref="E80:U80"/>
    <mergeCell ref="E79:U79"/>
    <mergeCell ref="AI72:BF72"/>
    <mergeCell ref="AI71:BF71"/>
    <mergeCell ref="E72:U72"/>
    <mergeCell ref="E71:U71"/>
    <mergeCell ref="AI69:BF69"/>
    <mergeCell ref="AA18:AJ18"/>
    <mergeCell ref="AA19:AJ19"/>
    <mergeCell ref="AA22:AJ22"/>
    <mergeCell ref="AM18:AW18"/>
    <mergeCell ref="BB26:BH26"/>
    <mergeCell ref="BA31:BH31"/>
    <mergeCell ref="AL19:AM19"/>
    <mergeCell ref="AU19:AV19"/>
    <mergeCell ref="AN19:AS19"/>
    <mergeCell ref="AL23:AM23"/>
    <mergeCell ref="AL24:AM24"/>
    <mergeCell ref="AN24:AW24"/>
    <mergeCell ref="AN22:CA22"/>
    <mergeCell ref="AN23:CA23"/>
    <mergeCell ref="AY24:AZ24"/>
    <mergeCell ref="BA24:BI24"/>
    <mergeCell ref="BK24:BL24"/>
    <mergeCell ref="BM24:BS24"/>
    <mergeCell ref="BT24:CI24"/>
    <mergeCell ref="CC30:CD30"/>
    <mergeCell ref="CE30:CL30"/>
    <mergeCell ref="AA25:AC29"/>
    <mergeCell ref="AD29:AY29"/>
    <mergeCell ref="AD28:AY28"/>
    <mergeCell ref="A35:O36"/>
    <mergeCell ref="P35:AF36"/>
    <mergeCell ref="AN20:BB20"/>
    <mergeCell ref="BE20:BF20"/>
    <mergeCell ref="BG20:BL20"/>
    <mergeCell ref="AW19:BL19"/>
    <mergeCell ref="BN19:BO19"/>
    <mergeCell ref="BP19:BX19"/>
    <mergeCell ref="BZ19:CA19"/>
    <mergeCell ref="AL22:AM22"/>
    <mergeCell ref="A22:Z22"/>
    <mergeCell ref="A20:Z21"/>
    <mergeCell ref="BO20:BP20"/>
    <mergeCell ref="BQ20:CC20"/>
    <mergeCell ref="AL21:AM21"/>
    <mergeCell ref="AN21:AT21"/>
    <mergeCell ref="AU21:BJ21"/>
    <mergeCell ref="BN21:BR21"/>
    <mergeCell ref="BS21:CD21"/>
    <mergeCell ref="CB19:CG19"/>
    <mergeCell ref="AL20:AM20"/>
    <mergeCell ref="AD27:AY27"/>
    <mergeCell ref="AD26:AY26"/>
    <mergeCell ref="AD25:AY25"/>
    <mergeCell ref="CH37:CM37"/>
    <mergeCell ref="CB37:CG37"/>
    <mergeCell ref="BV37:CA37"/>
    <mergeCell ref="BP37:BU37"/>
    <mergeCell ref="BJ37:BO37"/>
    <mergeCell ref="BD37:BI37"/>
    <mergeCell ref="AX37:BC37"/>
    <mergeCell ref="AP39:AQ40"/>
    <mergeCell ref="AP37:AQ38"/>
    <mergeCell ref="CH39:CM39"/>
    <mergeCell ref="AX40:BC40"/>
    <mergeCell ref="BD40:BI40"/>
    <mergeCell ref="BJ40:BO40"/>
    <mergeCell ref="BP40:BU40"/>
    <mergeCell ref="BV40:CA40"/>
    <mergeCell ref="CB40:CG40"/>
    <mergeCell ref="CH40:CM40"/>
    <mergeCell ref="H70:U70"/>
    <mergeCell ref="H69:U69"/>
    <mergeCell ref="P39:Q39"/>
    <mergeCell ref="P37:Q37"/>
    <mergeCell ref="AG35:AO36"/>
    <mergeCell ref="CH35:CM36"/>
    <mergeCell ref="CB35:CG36"/>
    <mergeCell ref="BV35:CA36"/>
    <mergeCell ref="BP35:BU36"/>
    <mergeCell ref="BJ35:BO36"/>
    <mergeCell ref="BJ38:BO38"/>
    <mergeCell ref="BP38:BU38"/>
    <mergeCell ref="BV38:CA38"/>
    <mergeCell ref="CB38:CG38"/>
    <mergeCell ref="CH38:CM38"/>
    <mergeCell ref="AX39:BC39"/>
    <mergeCell ref="BD39:BI39"/>
    <mergeCell ref="BJ39:BO39"/>
    <mergeCell ref="BP39:BU39"/>
    <mergeCell ref="BV39:CA39"/>
    <mergeCell ref="CB39:CG39"/>
    <mergeCell ref="CC43:CM43"/>
    <mergeCell ref="AJ60:AK60"/>
    <mergeCell ref="AW60:AX60"/>
    <mergeCell ref="A1:CM1"/>
    <mergeCell ref="I5:N5"/>
    <mergeCell ref="AC6:AM6"/>
    <mergeCell ref="AC7:AM7"/>
    <mergeCell ref="A10:J10"/>
    <mergeCell ref="AC8:AM8"/>
    <mergeCell ref="B9:CM9"/>
    <mergeCell ref="A2:CM2"/>
    <mergeCell ref="A3:CM3"/>
    <mergeCell ref="AN6:CM6"/>
    <mergeCell ref="AN7:CM7"/>
    <mergeCell ref="AN8:AS8"/>
    <mergeCell ref="AT8:BH8"/>
    <mergeCell ref="BO8:CM8"/>
    <mergeCell ref="BI8:BN8"/>
    <mergeCell ref="K10:AM10"/>
    <mergeCell ref="AN10:BT10"/>
    <mergeCell ref="BU10:CM10"/>
    <mergeCell ref="BN4:CH4"/>
    <mergeCell ref="BG72:BQ72"/>
    <mergeCell ref="BR72:CB72"/>
    <mergeCell ref="CC72:CM72"/>
    <mergeCell ref="BG73:BQ73"/>
    <mergeCell ref="BR73:CB73"/>
    <mergeCell ref="CC73:CM73"/>
    <mergeCell ref="BU64:BX64"/>
    <mergeCell ref="BG54:BV54"/>
    <mergeCell ref="BW54:CM54"/>
    <mergeCell ref="BG55:BQ55"/>
    <mergeCell ref="BR55:BT55"/>
    <mergeCell ref="BU60:CK60"/>
    <mergeCell ref="BG71:BQ71"/>
    <mergeCell ref="BR71:CB71"/>
    <mergeCell ref="CC71:CM71"/>
    <mergeCell ref="BL58:BO58"/>
    <mergeCell ref="BD58:BK58"/>
    <mergeCell ref="BK61:BO61"/>
    <mergeCell ref="BV63:BY63"/>
    <mergeCell ref="BS62:BT62"/>
    <mergeCell ref="BG62:BH62"/>
    <mergeCell ref="BI62:BL62"/>
    <mergeCell ref="BM62:BN62"/>
    <mergeCell ref="BO62:BR62"/>
    <mergeCell ref="CC44:CJ44"/>
    <mergeCell ref="CK44:CM44"/>
    <mergeCell ref="CC45:CJ45"/>
    <mergeCell ref="CK45:CM45"/>
    <mergeCell ref="CK46:CM46"/>
    <mergeCell ref="CK47:CM47"/>
    <mergeCell ref="BR79:CB79"/>
    <mergeCell ref="CC79:CM79"/>
    <mergeCell ref="CC74:CM74"/>
    <mergeCell ref="CA52:CB52"/>
    <mergeCell ref="BT48:CB48"/>
    <mergeCell ref="CC48:CJ48"/>
    <mergeCell ref="CK48:CM48"/>
    <mergeCell ref="BT49:CB49"/>
    <mergeCell ref="CC49:CJ49"/>
    <mergeCell ref="CK49:CM49"/>
    <mergeCell ref="BT52:BZ52"/>
    <mergeCell ref="CC52:CJ52"/>
    <mergeCell ref="CK52:CM52"/>
    <mergeCell ref="BG80:BQ80"/>
    <mergeCell ref="BG81:BQ81"/>
    <mergeCell ref="BG77:BQ77"/>
    <mergeCell ref="BG78:BQ78"/>
    <mergeCell ref="BG79:BQ79"/>
    <mergeCell ref="BG74:BQ74"/>
    <mergeCell ref="BG75:BQ75"/>
    <mergeCell ref="CC80:CM80"/>
    <mergeCell ref="CC75:CM75"/>
    <mergeCell ref="BG76:BQ76"/>
    <mergeCell ref="BR76:CB76"/>
    <mergeCell ref="CC76:CM76"/>
    <mergeCell ref="BR74:CB74"/>
    <mergeCell ref="BR83:CB83"/>
    <mergeCell ref="CC83:CM83"/>
    <mergeCell ref="AI75:BF75"/>
    <mergeCell ref="AI82:AK82"/>
    <mergeCell ref="AL82:BF82"/>
    <mergeCell ref="BI86:BW86"/>
    <mergeCell ref="AX88:BX88"/>
    <mergeCell ref="W86:AV86"/>
    <mergeCell ref="AW99:BJ99"/>
    <mergeCell ref="BO99:CM99"/>
    <mergeCell ref="BG84:BQ84"/>
    <mergeCell ref="BR84:CB84"/>
    <mergeCell ref="CC84:CM84"/>
    <mergeCell ref="BR80:CB80"/>
    <mergeCell ref="BR81:CB81"/>
    <mergeCell ref="CC81:CM81"/>
    <mergeCell ref="BG82:BQ82"/>
    <mergeCell ref="BR82:CB82"/>
    <mergeCell ref="CC82:CM82"/>
    <mergeCell ref="BR77:CB77"/>
    <mergeCell ref="CC77:CM77"/>
    <mergeCell ref="BR78:CB78"/>
    <mergeCell ref="BG83:BQ83"/>
    <mergeCell ref="BR75:CB75"/>
    <mergeCell ref="A97:Q97"/>
    <mergeCell ref="A99:Q101"/>
    <mergeCell ref="BQ97:BV97"/>
    <mergeCell ref="BY97:BZ97"/>
    <mergeCell ref="CA97:CI97"/>
    <mergeCell ref="BO98:BP98"/>
    <mergeCell ref="BQ98:BW98"/>
    <mergeCell ref="CJ98:CK98"/>
    <mergeCell ref="BX98:CI98"/>
    <mergeCell ref="X99:AR99"/>
    <mergeCell ref="R101:CM101"/>
    <mergeCell ref="V85:AA85"/>
    <mergeCell ref="AO94:AZ94"/>
    <mergeCell ref="Y58:AJ58"/>
    <mergeCell ref="V68:AA68"/>
    <mergeCell ref="V69:AA69"/>
    <mergeCell ref="V70:AA70"/>
    <mergeCell ref="V71:AA71"/>
    <mergeCell ref="V72:AA72"/>
    <mergeCell ref="V73:AA73"/>
    <mergeCell ref="V74:AA74"/>
    <mergeCell ref="V75:AA75"/>
    <mergeCell ref="A59:X59"/>
    <mergeCell ref="A60:X60"/>
    <mergeCell ref="AK58:AM58"/>
    <mergeCell ref="AN58:AP58"/>
    <mergeCell ref="AY58:BC58"/>
    <mergeCell ref="AQ58:AX58"/>
    <mergeCell ref="A65:Q65"/>
    <mergeCell ref="R65:AB65"/>
    <mergeCell ref="AC65:AD65"/>
    <mergeCell ref="AH65:AK65"/>
    <mergeCell ref="AR65:AS65"/>
    <mergeCell ref="A66:AB66"/>
    <mergeCell ref="AM66:BH66"/>
  </mergeCells>
  <phoneticPr fontId="2"/>
  <conditionalFormatting sqref="I5:N5 AN6:CM8 AX37:CG40 W42:BF42 BR55:BT55 CI55:CK55 V68:AA85 BG68:CM78">
    <cfRule type="containsBlanks" dxfId="40" priority="58">
      <formula>LEN(TRIM(I5))=0</formula>
    </cfRule>
  </conditionalFormatting>
  <conditionalFormatting sqref="AS44">
    <cfRule type="containsBlanks" dxfId="39" priority="48">
      <formula>LEN(TRIM(AS44))=0</formula>
    </cfRule>
  </conditionalFormatting>
  <conditionalFormatting sqref="AJ44">
    <cfRule type="containsBlanks" dxfId="38" priority="39">
      <formula>LEN(TRIM(AJ44))=0</formula>
    </cfRule>
  </conditionalFormatting>
  <conditionalFormatting sqref="BB44">
    <cfRule type="containsBlanks" dxfId="37" priority="38">
      <formula>LEN(TRIM(BB44))=0</formula>
    </cfRule>
  </conditionalFormatting>
  <conditionalFormatting sqref="BK44">
    <cfRule type="containsBlanks" dxfId="36" priority="37">
      <formula>LEN(TRIM(BK44))=0</formula>
    </cfRule>
  </conditionalFormatting>
  <conditionalFormatting sqref="BT44">
    <cfRule type="containsBlanks" dxfId="35" priority="36">
      <formula>LEN(TRIM(BT44))=0</formula>
    </cfRule>
  </conditionalFormatting>
  <conditionalFormatting sqref="AS45">
    <cfRule type="containsBlanks" dxfId="34" priority="35">
      <formula>LEN(TRIM(AS45))=0</formula>
    </cfRule>
  </conditionalFormatting>
  <conditionalFormatting sqref="AJ45">
    <cfRule type="containsBlanks" dxfId="33" priority="34">
      <formula>LEN(TRIM(AJ45))=0</formula>
    </cfRule>
  </conditionalFormatting>
  <conditionalFormatting sqref="BB45">
    <cfRule type="containsBlanks" dxfId="32" priority="33">
      <formula>LEN(TRIM(BB45))=0</formula>
    </cfRule>
  </conditionalFormatting>
  <conditionalFormatting sqref="BK45">
    <cfRule type="containsBlanks" dxfId="31" priority="32">
      <formula>LEN(TRIM(BK45))=0</formula>
    </cfRule>
  </conditionalFormatting>
  <conditionalFormatting sqref="BT45">
    <cfRule type="containsBlanks" dxfId="30" priority="31">
      <formula>LEN(TRIM(BT45))=0</formula>
    </cfRule>
  </conditionalFormatting>
  <conditionalFormatting sqref="AS46">
    <cfRule type="containsBlanks" dxfId="29" priority="30">
      <formula>LEN(TRIM(AS46))=0</formula>
    </cfRule>
  </conditionalFormatting>
  <conditionalFormatting sqref="AJ46">
    <cfRule type="containsBlanks" dxfId="28" priority="29">
      <formula>LEN(TRIM(AJ46))=0</formula>
    </cfRule>
  </conditionalFormatting>
  <conditionalFormatting sqref="BB46">
    <cfRule type="containsBlanks" dxfId="27" priority="28">
      <formula>LEN(TRIM(BB46))=0</formula>
    </cfRule>
  </conditionalFormatting>
  <conditionalFormatting sqref="BK46">
    <cfRule type="containsBlanks" dxfId="26" priority="27">
      <formula>LEN(TRIM(BK46))=0</formula>
    </cfRule>
  </conditionalFormatting>
  <conditionalFormatting sqref="BT46">
    <cfRule type="containsBlanks" dxfId="25" priority="26">
      <formula>LEN(TRIM(BT46))=0</formula>
    </cfRule>
  </conditionalFormatting>
  <conditionalFormatting sqref="AS47">
    <cfRule type="containsBlanks" dxfId="24" priority="25">
      <formula>LEN(TRIM(AS47))=0</formula>
    </cfRule>
  </conditionalFormatting>
  <conditionalFormatting sqref="AJ47">
    <cfRule type="containsBlanks" dxfId="23" priority="24">
      <formula>LEN(TRIM(AJ47))=0</formula>
    </cfRule>
  </conditionalFormatting>
  <conditionalFormatting sqref="BB47">
    <cfRule type="containsBlanks" dxfId="22" priority="23">
      <formula>LEN(TRIM(BB47))=0</formula>
    </cfRule>
  </conditionalFormatting>
  <conditionalFormatting sqref="BK47">
    <cfRule type="containsBlanks" dxfId="21" priority="22">
      <formula>LEN(TRIM(BK47))=0</formula>
    </cfRule>
  </conditionalFormatting>
  <conditionalFormatting sqref="BT47">
    <cfRule type="containsBlanks" dxfId="20" priority="21">
      <formula>LEN(TRIM(BT47))=0</formula>
    </cfRule>
  </conditionalFormatting>
  <conditionalFormatting sqref="AS48">
    <cfRule type="containsBlanks" dxfId="19" priority="20">
      <formula>LEN(TRIM(AS48))=0</formula>
    </cfRule>
  </conditionalFormatting>
  <conditionalFormatting sqref="AJ48">
    <cfRule type="containsBlanks" dxfId="18" priority="19">
      <formula>LEN(TRIM(AJ48))=0</formula>
    </cfRule>
  </conditionalFormatting>
  <conditionalFormatting sqref="BB48">
    <cfRule type="containsBlanks" dxfId="17" priority="18">
      <formula>LEN(TRIM(BB48))=0</formula>
    </cfRule>
  </conditionalFormatting>
  <conditionalFormatting sqref="BK48">
    <cfRule type="containsBlanks" dxfId="16" priority="17">
      <formula>LEN(TRIM(BK48))=0</formula>
    </cfRule>
  </conditionalFormatting>
  <conditionalFormatting sqref="BT48">
    <cfRule type="containsBlanks" dxfId="15" priority="16">
      <formula>LEN(TRIM(BT48))=0</formula>
    </cfRule>
  </conditionalFormatting>
  <conditionalFormatting sqref="AS49">
    <cfRule type="containsBlanks" dxfId="14" priority="15">
      <formula>LEN(TRIM(AS49))=0</formula>
    </cfRule>
  </conditionalFormatting>
  <conditionalFormatting sqref="AJ49">
    <cfRule type="containsBlanks" dxfId="13" priority="14">
      <formula>LEN(TRIM(AJ49))=0</formula>
    </cfRule>
  </conditionalFormatting>
  <conditionalFormatting sqref="BB49">
    <cfRule type="containsBlanks" dxfId="12" priority="13">
      <formula>LEN(TRIM(BB49))=0</formula>
    </cfRule>
  </conditionalFormatting>
  <conditionalFormatting sqref="BK49">
    <cfRule type="containsBlanks" dxfId="11" priority="12">
      <formula>LEN(TRIM(BK49))=0</formula>
    </cfRule>
  </conditionalFormatting>
  <conditionalFormatting sqref="BT49">
    <cfRule type="containsBlanks" dxfId="10" priority="11">
      <formula>LEN(TRIM(BT49))=0</formula>
    </cfRule>
  </conditionalFormatting>
  <conditionalFormatting sqref="AS50">
    <cfRule type="containsBlanks" dxfId="9" priority="10">
      <formula>LEN(TRIM(AS50))=0</formula>
    </cfRule>
  </conditionalFormatting>
  <conditionalFormatting sqref="AJ50">
    <cfRule type="containsBlanks" dxfId="8" priority="9">
      <formula>LEN(TRIM(AJ50))=0</formula>
    </cfRule>
  </conditionalFormatting>
  <conditionalFormatting sqref="BB50">
    <cfRule type="containsBlanks" dxfId="7" priority="8">
      <formula>LEN(TRIM(BB50))=0</formula>
    </cfRule>
  </conditionalFormatting>
  <conditionalFormatting sqref="BK50">
    <cfRule type="containsBlanks" dxfId="6" priority="7">
      <formula>LEN(TRIM(BK50))=0</formula>
    </cfRule>
  </conditionalFormatting>
  <conditionalFormatting sqref="BT50">
    <cfRule type="containsBlanks" dxfId="5" priority="6">
      <formula>LEN(TRIM(BT50))=0</formula>
    </cfRule>
  </conditionalFormatting>
  <conditionalFormatting sqref="AS51">
    <cfRule type="containsBlanks" dxfId="4" priority="5">
      <formula>LEN(TRIM(AS51))=0</formula>
    </cfRule>
  </conditionalFormatting>
  <conditionalFormatting sqref="AJ51">
    <cfRule type="containsBlanks" dxfId="3" priority="4">
      <formula>LEN(TRIM(AJ51))=0</formula>
    </cfRule>
  </conditionalFormatting>
  <conditionalFormatting sqref="BB51">
    <cfRule type="containsBlanks" dxfId="2" priority="3">
      <formula>LEN(TRIM(BB51))=0</formula>
    </cfRule>
  </conditionalFormatting>
  <conditionalFormatting sqref="BK51">
    <cfRule type="containsBlanks" dxfId="1" priority="2">
      <formula>LEN(TRIM(BK51))=0</formula>
    </cfRule>
  </conditionalFormatting>
  <conditionalFormatting sqref="BT51">
    <cfRule type="containsBlanks" dxfId="0" priority="1">
      <formula>LEN(TRIM(BT51))=0</formula>
    </cfRule>
  </conditionalFormatting>
  <printOptions horizontalCentered="1"/>
  <pageMargins left="0.31496062992125984" right="0.31496062992125984" top="0.39370078740157483" bottom="0.39370078740157483" header="0.31496062992125984" footer="0.31496062992125984"/>
  <pageSetup paperSize="9" scale="99" orientation="portrait" r:id="rId1"/>
  <rowBreaks count="1" manualBreakCount="1">
    <brk id="52" max="9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K19" sqref="K19"/>
    </sheetView>
  </sheetViews>
  <sheetFormatPr defaultColWidth="9" defaultRowHeight="13.2"/>
  <cols>
    <col min="1" max="1" width="16.09765625" style="22" bestFit="1" customWidth="1"/>
    <col min="2" max="2" width="6.5" style="22" bestFit="1" customWidth="1"/>
    <col min="3" max="3" width="20.5" style="22" bestFit="1" customWidth="1"/>
    <col min="4" max="4" width="7.5" style="22" bestFit="1" customWidth="1"/>
    <col min="5" max="5" width="9.5" style="22" bestFit="1" customWidth="1"/>
    <col min="6" max="6" width="13.69921875" style="22" bestFit="1" customWidth="1"/>
    <col min="7" max="7" width="9.5" style="22" bestFit="1" customWidth="1"/>
    <col min="8" max="8" width="11.59765625" style="22" bestFit="1" customWidth="1"/>
    <col min="9" max="9" width="9.5" style="22" bestFit="1" customWidth="1"/>
    <col min="10" max="10" width="16.09765625" style="22" bestFit="1" customWidth="1"/>
    <col min="11" max="11" width="32" style="22" bestFit="1" customWidth="1"/>
    <col min="12" max="16384" width="9" style="22"/>
  </cols>
  <sheetData>
    <row r="1" spans="1:11" s="21" customFormat="1">
      <c r="A1" s="21" t="s">
        <v>382</v>
      </c>
      <c r="B1" s="21" t="s">
        <v>240</v>
      </c>
      <c r="C1" s="21" t="s">
        <v>234</v>
      </c>
      <c r="D1" s="21" t="s">
        <v>236</v>
      </c>
      <c r="E1" s="21" t="s">
        <v>404</v>
      </c>
      <c r="F1" s="21" t="s">
        <v>403</v>
      </c>
      <c r="G1" s="21" t="s">
        <v>253</v>
      </c>
      <c r="H1" s="21" t="s">
        <v>263</v>
      </c>
      <c r="I1" s="21" t="s">
        <v>383</v>
      </c>
      <c r="J1" s="21" t="s">
        <v>384</v>
      </c>
      <c r="K1" s="21" t="s">
        <v>555</v>
      </c>
    </row>
    <row r="2" spans="1:11">
      <c r="A2" s="22" t="s">
        <v>385</v>
      </c>
      <c r="B2" s="22" t="s">
        <v>386</v>
      </c>
      <c r="C2" s="22" t="s">
        <v>387</v>
      </c>
      <c r="D2" s="22" t="s">
        <v>388</v>
      </c>
      <c r="E2" s="22" t="s">
        <v>405</v>
      </c>
      <c r="F2" s="23" t="s">
        <v>389</v>
      </c>
      <c r="G2" s="22" t="s">
        <v>390</v>
      </c>
      <c r="H2" s="22" t="s">
        <v>114</v>
      </c>
      <c r="I2" s="22" t="s">
        <v>391</v>
      </c>
      <c r="J2" s="22" t="s">
        <v>392</v>
      </c>
      <c r="K2" s="22" t="s">
        <v>556</v>
      </c>
    </row>
    <row r="3" spans="1:11">
      <c r="B3" s="22" t="s">
        <v>140</v>
      </c>
      <c r="C3" s="22" t="s">
        <v>393</v>
      </c>
      <c r="D3" s="22" t="s">
        <v>394</v>
      </c>
      <c r="E3" s="22" t="s">
        <v>406</v>
      </c>
      <c r="F3" s="22" t="s">
        <v>395</v>
      </c>
      <c r="G3" s="22" t="s">
        <v>396</v>
      </c>
      <c r="H3" s="22" t="s">
        <v>80</v>
      </c>
      <c r="I3" s="22" t="s">
        <v>397</v>
      </c>
      <c r="J3" s="22" t="s">
        <v>398</v>
      </c>
      <c r="K3" s="22" t="s">
        <v>557</v>
      </c>
    </row>
    <row r="4" spans="1:11">
      <c r="D4" s="22" t="s">
        <v>399</v>
      </c>
      <c r="E4" s="22" t="s">
        <v>407</v>
      </c>
      <c r="F4" s="22" t="s">
        <v>400</v>
      </c>
      <c r="J4" s="22" t="s">
        <v>401</v>
      </c>
      <c r="K4" s="22" t="s">
        <v>558</v>
      </c>
    </row>
    <row r="5" spans="1:11">
      <c r="D5" s="22" t="s">
        <v>402</v>
      </c>
      <c r="F5" s="22" t="s">
        <v>110</v>
      </c>
      <c r="K5" s="22" t="s">
        <v>559</v>
      </c>
    </row>
    <row r="6" spans="1:11">
      <c r="K6" s="22" t="s">
        <v>560</v>
      </c>
    </row>
    <row r="7" spans="1:11">
      <c r="K7" s="22" t="s">
        <v>561</v>
      </c>
    </row>
    <row r="8" spans="1:11">
      <c r="K8" s="22" t="s">
        <v>562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入力シート</vt:lpstr>
      <vt:lpstr>印刷用シート</vt:lpstr>
      <vt:lpstr>リスト（12号様式用）</vt:lpstr>
      <vt:lpstr>印刷用シート!Print_Area</vt:lpstr>
      <vt:lpstr>入力シート!Print_Area</vt:lpstr>
      <vt:lpstr>運営方式</vt:lpstr>
      <vt:lpstr>勤務形態</vt:lpstr>
      <vt:lpstr>施設区分</vt:lpstr>
      <vt:lpstr>施設種別</vt:lpstr>
      <vt:lpstr>食材料費の単位</vt:lpstr>
      <vt:lpstr>提出先</vt:lpstr>
      <vt:lpstr>部門</vt:lpstr>
      <vt:lpstr>免許の種類</vt:lpstr>
      <vt:lpstr>有_無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2021-10-20T00:47:42Z</cp:lastPrinted>
  <dcterms:created xsi:type="dcterms:W3CDTF">2014-08-29T03:16:19Z</dcterms:created>
  <dcterms:modified xsi:type="dcterms:W3CDTF">2021-12-31T01:56:42Z</dcterms:modified>
</cp:coreProperties>
</file>