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11" yWindow="300" windowWidth="15330" windowHeight="4785" activeTab="3"/>
  </bookViews>
  <sheets>
    <sheet name="１ページ" sheetId="1" r:id="rId1"/>
    <sheet name="２ページ" sheetId="2" r:id="rId2"/>
    <sheet name="３ページ" sheetId="3" r:id="rId3"/>
    <sheet name="４ページ" sheetId="4" r:id="rId4"/>
    <sheet name="５ページ" sheetId="5" r:id="rId5"/>
  </sheets>
  <definedNames>
    <definedName name="_xlnm.Print_Area" localSheetId="0">'１ページ'!$A$1:$Q$40</definedName>
    <definedName name="_xlnm.Print_Area" localSheetId="4">'５ページ'!$A$1:$S$47</definedName>
  </definedNames>
  <calcPr fullCalcOnLoad="1"/>
</workbook>
</file>

<file path=xl/sharedStrings.xml><?xml version="1.0" encoding="utf-8"?>
<sst xmlns="http://schemas.openxmlformats.org/spreadsheetml/2006/main" count="556" uniqueCount="311">
  <si>
    <t>％</t>
  </si>
  <si>
    <t>兵</t>
  </si>
  <si>
    <t>庫</t>
  </si>
  <si>
    <t>玉</t>
  </si>
  <si>
    <t>神</t>
  </si>
  <si>
    <t>奈</t>
  </si>
  <si>
    <t>川</t>
  </si>
  <si>
    <t>発生件数</t>
  </si>
  <si>
    <t>死者数</t>
  </si>
  <si>
    <t>負傷者数</t>
  </si>
  <si>
    <t>状態別死者数</t>
  </si>
  <si>
    <t>本年</t>
  </si>
  <si>
    <t>前年比</t>
  </si>
  <si>
    <t>自動車</t>
  </si>
  <si>
    <t>二輪車</t>
  </si>
  <si>
    <t>自転車</t>
  </si>
  <si>
    <t>歩行者</t>
  </si>
  <si>
    <t>区分</t>
  </si>
  <si>
    <t>交　　通　　事　　故</t>
  </si>
  <si>
    <t>16～24歳</t>
  </si>
  <si>
    <t>発生</t>
  </si>
  <si>
    <t>前</t>
  </si>
  <si>
    <t>死</t>
  </si>
  <si>
    <t>負</t>
  </si>
  <si>
    <t>年</t>
  </si>
  <si>
    <t>傷</t>
  </si>
  <si>
    <t>市区町村名</t>
  </si>
  <si>
    <t>件数</t>
  </si>
  <si>
    <t>比</t>
  </si>
  <si>
    <t>者</t>
  </si>
  <si>
    <t>鶴見区</t>
  </si>
  <si>
    <t>神奈川区</t>
  </si>
  <si>
    <t>西区</t>
  </si>
  <si>
    <t>中区</t>
  </si>
  <si>
    <t>横</t>
  </si>
  <si>
    <t>南区</t>
  </si>
  <si>
    <t>港南区</t>
  </si>
  <si>
    <t>保土ヶ谷区</t>
  </si>
  <si>
    <t>旭区</t>
  </si>
  <si>
    <t>磯子区</t>
  </si>
  <si>
    <t>浜</t>
  </si>
  <si>
    <t>金沢区</t>
  </si>
  <si>
    <t>港北区</t>
  </si>
  <si>
    <t>緑区</t>
  </si>
  <si>
    <t>青葉区</t>
  </si>
  <si>
    <t>都筑区</t>
  </si>
  <si>
    <t>市</t>
  </si>
  <si>
    <t>戸塚区</t>
  </si>
  <si>
    <t>栄区</t>
  </si>
  <si>
    <t>泉区</t>
  </si>
  <si>
    <t>瀬谷区</t>
  </si>
  <si>
    <t>計</t>
  </si>
  <si>
    <t>川崎区</t>
  </si>
  <si>
    <t>川</t>
  </si>
  <si>
    <t>幸区</t>
  </si>
  <si>
    <t>中原区</t>
  </si>
  <si>
    <t>崎</t>
  </si>
  <si>
    <t>高津区</t>
  </si>
  <si>
    <t>麻生区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</si>
  <si>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</si>
  <si>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</si>
  <si>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</si>
  <si>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</si>
  <si>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</si>
  <si>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</si>
  <si>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</si>
  <si>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</si>
  <si>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</si>
  <si>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</si>
  <si>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</si>
  <si>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</si>
  <si>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</si>
  <si>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</si>
  <si>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</si>
  <si>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</si>
  <si>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</si>
  <si>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 xml:space="preserve"> 市  計</t>
  </si>
  <si>
    <t>葉山町</t>
  </si>
  <si>
    <t>寒川町</t>
  </si>
  <si>
    <t>大磯町</t>
  </si>
  <si>
    <t>二宮町</t>
  </si>
  <si>
    <t>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</si>
  <si>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</si>
  <si>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</si>
  <si>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</si>
  <si>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</si>
  <si>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</si>
  <si>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</si>
  <si>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</si>
  <si>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</si>
  <si>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</si>
  <si>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村</t>
  </si>
  <si>
    <t>清川村</t>
  </si>
  <si>
    <t>高速道路等</t>
  </si>
  <si>
    <t>合  計</t>
  </si>
  <si>
    <t>自動車</t>
  </si>
  <si>
    <t>二輪車</t>
  </si>
  <si>
    <t>自転車</t>
  </si>
  <si>
    <t>歩行者</t>
  </si>
  <si>
    <t>高齢者</t>
  </si>
  <si>
    <t>歳</t>
  </si>
  <si>
    <t>以</t>
  </si>
  <si>
    <t>下</t>
  </si>
  <si>
    <t>上</t>
  </si>
  <si>
    <t>構</t>
  </si>
  <si>
    <t>成</t>
  </si>
  <si>
    <t>率</t>
  </si>
  <si>
    <t>合</t>
  </si>
  <si>
    <t>計</t>
  </si>
  <si>
    <t>前年比</t>
  </si>
  <si>
    <t>本　年</t>
  </si>
  <si>
    <t>自動車乗車中</t>
  </si>
  <si>
    <t>二輪車乗車中</t>
  </si>
  <si>
    <t>自転車乗用中</t>
  </si>
  <si>
    <t>歩　行　中</t>
  </si>
  <si>
    <t>その他</t>
  </si>
  <si>
    <t>そ　の　他</t>
  </si>
  <si>
    <t>合　　　計</t>
  </si>
  <si>
    <t>構成率（％）</t>
  </si>
  <si>
    <t>区　　　分</t>
  </si>
  <si>
    <t>全損</t>
  </si>
  <si>
    <t>頭部</t>
  </si>
  <si>
    <t>顔部</t>
  </si>
  <si>
    <t>頸部</t>
  </si>
  <si>
    <t>胸部</t>
  </si>
  <si>
    <t>腹部</t>
  </si>
  <si>
    <t>脚部</t>
  </si>
  <si>
    <t>ハンドル.計器</t>
  </si>
  <si>
    <t>車 外 放 出</t>
  </si>
  <si>
    <t>本  年</t>
  </si>
  <si>
    <t>本　　年</t>
  </si>
  <si>
    <t>前　　年</t>
  </si>
  <si>
    <t>増　　減</t>
  </si>
  <si>
    <t>県内の交通事故発生状況</t>
  </si>
  <si>
    <t>１ 交通事故発生状況</t>
  </si>
  <si>
    <t>発生状況</t>
  </si>
  <si>
    <t>増減率</t>
  </si>
  <si>
    <t>１日平均</t>
  </si>
  <si>
    <t>件</t>
  </si>
  <si>
    <t>％</t>
  </si>
  <si>
    <t>人</t>
  </si>
  <si>
    <t>％</t>
  </si>
  <si>
    <t>２ 全国ワースト順位</t>
  </si>
  <si>
    <t>全</t>
  </si>
  <si>
    <t>京</t>
  </si>
  <si>
    <t>岡</t>
  </si>
  <si>
    <t>国</t>
  </si>
  <si>
    <t>増減数</t>
  </si>
  <si>
    <t>昨年順位</t>
  </si>
  <si>
    <t>３ 状態別死者の状況</t>
  </si>
  <si>
    <t>状態別</t>
  </si>
  <si>
    <t>構成率</t>
  </si>
  <si>
    <t>増減率</t>
  </si>
  <si>
    <t>自動車乗車中</t>
  </si>
  <si>
    <t>二輪車乗車中</t>
  </si>
  <si>
    <t>自転車乗車中</t>
  </si>
  <si>
    <t>歩行中</t>
  </si>
  <si>
    <t>その他</t>
  </si>
  <si>
    <t>計</t>
  </si>
  <si>
    <t>４ 年齢別死者の状況</t>
  </si>
  <si>
    <t>年齢別</t>
  </si>
  <si>
    <t>１５歳以下</t>
  </si>
  <si>
    <t>１６～２４歳</t>
  </si>
  <si>
    <t>２５～２９歳</t>
  </si>
  <si>
    <t>３０～３９歳</t>
  </si>
  <si>
    <t>４０～４９歳</t>
  </si>
  <si>
    <t>５０～５９歳</t>
  </si>
  <si>
    <t>６０～６４歳</t>
  </si>
  <si>
    <t>６５歳以上</t>
  </si>
  <si>
    <t>～</t>
  </si>
  <si>
    <t>(％)</t>
  </si>
  <si>
    <t>フロントガラス</t>
  </si>
  <si>
    <t>生　存　推　定　数</t>
  </si>
  <si>
    <t>非　着　用　率　（％）</t>
  </si>
  <si>
    <t>シートベルト非着用死者</t>
  </si>
  <si>
    <t>自動車乗車中の死者</t>
  </si>
  <si>
    <t>５ 各種事故発生状況（前年対比）</t>
  </si>
  <si>
    <t>全</t>
  </si>
  <si>
    <t>事</t>
  </si>
  <si>
    <t>故</t>
  </si>
  <si>
    <t>幼</t>
  </si>
  <si>
    <t>児</t>
  </si>
  <si>
    <t>園</t>
  </si>
  <si>
    <t>小</t>
  </si>
  <si>
    <t>学</t>
  </si>
  <si>
    <t>生</t>
  </si>
  <si>
    <t>中</t>
  </si>
  <si>
    <t>高</t>
  </si>
  <si>
    <t>校</t>
  </si>
  <si>
    <t>若</t>
  </si>
  <si>
    <t>者</t>
  </si>
  <si>
    <t>第</t>
  </si>
  <si>
    <t>当</t>
  </si>
  <si>
    <t>齢</t>
  </si>
  <si>
    <t>者</t>
  </si>
  <si>
    <t>女</t>
  </si>
  <si>
    <t>性</t>
  </si>
  <si>
    <t>発生件数</t>
  </si>
  <si>
    <t>負傷者数</t>
  </si>
  <si>
    <t>死 者 数</t>
  </si>
  <si>
    <t>６ 各種事故状態別死者数（前年対比）</t>
  </si>
  <si>
    <t>７ 年齢層別・状態別死者数（前年対比）</t>
  </si>
  <si>
    <t>ど</t>
  </si>
  <si>
    <t>・</t>
  </si>
  <si>
    <t>も</t>
  </si>
  <si>
    <t xml:space="preserve"> 市町村別交通事故発生状況</t>
  </si>
  <si>
    <t>構成率(%)</t>
  </si>
  <si>
    <t>構成率(%)</t>
  </si>
  <si>
    <t>今月末で</t>
  </si>
  <si>
    <t>日目</t>
  </si>
  <si>
    <t>子</t>
  </si>
  <si>
    <t>非着用死者数</t>
  </si>
  <si>
    <t>生存推定者数</t>
  </si>
  <si>
    <t>８ 自動車乗車中死者のシートベルト非着用の状況（前年対比）</t>
  </si>
  <si>
    <t>９ シートベルト非着用死者の生存推定（前年対比）</t>
  </si>
  <si>
    <t>10 生存推定内訳（前年対比）</t>
  </si>
  <si>
    <t>その他</t>
  </si>
  <si>
    <t>千</t>
  </si>
  <si>
    <t>葉</t>
  </si>
  <si>
    <t>埼</t>
  </si>
  <si>
    <t>東</t>
  </si>
  <si>
    <t>宮前区</t>
  </si>
  <si>
    <t>多摩区</t>
  </si>
  <si>
    <t>愛</t>
  </si>
  <si>
    <t>知</t>
  </si>
  <si>
    <t xml:space="preserve"> 市区町村別交通事故発生状況</t>
  </si>
  <si>
    <t>％</t>
  </si>
  <si>
    <t>％</t>
  </si>
  <si>
    <t>％</t>
  </si>
  <si>
    <t>％</t>
  </si>
  <si>
    <t>注1　構成率は小数点以下第２位四捨五入のため総和が計欄と一致しない場合があります。</t>
  </si>
  <si>
    <t>注1　若者（１６～２４歳）</t>
  </si>
  <si>
    <t>市町村名</t>
  </si>
  <si>
    <t>横浜市</t>
  </si>
  <si>
    <t>川崎市</t>
  </si>
  <si>
    <t>横須賀市</t>
  </si>
  <si>
    <t>鎌倉市</t>
  </si>
  <si>
    <t>逗子市</t>
  </si>
  <si>
    <t>三浦市</t>
  </si>
  <si>
    <t>葉山町</t>
  </si>
  <si>
    <t>小計</t>
  </si>
  <si>
    <t>相模原市</t>
  </si>
  <si>
    <t>厚木市</t>
  </si>
  <si>
    <t>大和市</t>
  </si>
  <si>
    <t>海老名市</t>
  </si>
  <si>
    <t>座間市</t>
  </si>
  <si>
    <t>綾瀬市</t>
  </si>
  <si>
    <t>愛川町</t>
  </si>
  <si>
    <t>清川村</t>
  </si>
  <si>
    <t>平塚市</t>
  </si>
  <si>
    <t>藤沢市</t>
  </si>
  <si>
    <t>茅ヶ崎市</t>
  </si>
  <si>
    <t>秦野市</t>
  </si>
  <si>
    <t>伊勢原市</t>
  </si>
  <si>
    <t>寒川町</t>
  </si>
  <si>
    <t>大磯町</t>
  </si>
  <si>
    <t>二宮町</t>
  </si>
  <si>
    <t>南足柄市</t>
  </si>
  <si>
    <t>中井町</t>
  </si>
  <si>
    <t>大井町</t>
  </si>
  <si>
    <t>松田町</t>
  </si>
  <si>
    <t>山北町</t>
  </si>
  <si>
    <t>開成町</t>
  </si>
  <si>
    <t>小田原市</t>
  </si>
  <si>
    <t>箱根町</t>
  </si>
  <si>
    <t>真鶴町</t>
  </si>
  <si>
    <t>湯河原町</t>
  </si>
  <si>
    <t>高速道路</t>
  </si>
  <si>
    <t>合計</t>
  </si>
  <si>
    <t>％</t>
  </si>
  <si>
    <t>～</t>
  </si>
  <si>
    <t>－</t>
  </si>
  <si>
    <t>－</t>
  </si>
  <si>
    <t>注2　※は、前年数値「0」を示す。</t>
  </si>
  <si>
    <t>－</t>
  </si>
  <si>
    <t>注2　若者（１６～２４歳）と女性の事故は、それぞれ若者と女性が第１当事者(過失(違反)が最も大きい者）となった事故の件数です。</t>
  </si>
  <si>
    <t>茨</t>
  </si>
  <si>
    <t>城</t>
  </si>
  <si>
    <t>地総C</t>
  </si>
  <si>
    <t>横・三地総Ｃ</t>
  </si>
  <si>
    <t>湘南地総Ｃ</t>
  </si>
  <si>
    <t>足上地総Ｃ</t>
  </si>
  <si>
    <t>西湘地総Ｃ</t>
  </si>
  <si>
    <t>①</t>
  </si>
  <si>
    <t>②</t>
  </si>
  <si>
    <t>③</t>
  </si>
  <si>
    <t>⑨</t>
  </si>
  <si>
    <t>⑩</t>
  </si>
  <si>
    <t>④</t>
  </si>
  <si>
    <t>静</t>
  </si>
  <si>
    <t>県人口構成率
(H19.1.1)</t>
  </si>
  <si>
    <t>県央地総Ｃ</t>
  </si>
  <si>
    <t>県北Ｃ</t>
  </si>
  <si>
    <t>※旧城山町及び旧藤野町の前年発生件数等は、相模原市に計上されています。</t>
  </si>
  <si>
    <t>⑤</t>
  </si>
  <si>
    <t>⑦</t>
  </si>
  <si>
    <t>⑪</t>
  </si>
  <si>
    <t>大</t>
  </si>
  <si>
    <t>阪</t>
  </si>
  <si>
    <t>福</t>
  </si>
  <si>
    <t>北</t>
  </si>
  <si>
    <t>海</t>
  </si>
  <si>
    <t>道</t>
  </si>
  <si>
    <t>広</t>
  </si>
  <si>
    <t>島</t>
  </si>
  <si>
    <t>（平成20年6月末確定）</t>
  </si>
  <si>
    <t>数値は1月～6月までの累計値</t>
  </si>
  <si>
    <t>⑥</t>
  </si>
  <si>
    <t>⑧</t>
  </si>
  <si>
    <t>⑫</t>
  </si>
  <si>
    <t>全国構成率
(平成20年5月)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</si>
</sst>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%"/>
    <numFmt numFmtId="180" formatCode="0.0;[Red]0.0"/>
    <numFmt numFmtId="181" formatCode="#,##0.0;[Red]#,##0.0"/>
    <numFmt numFmtId="182" formatCode="0_ "/>
    <numFmt numFmtId="183" formatCode="#,##0_);[Red]\(#,##0\)"/>
    <numFmt numFmtId="184" formatCode="0.0_ "/>
    <numFmt numFmtId="185" formatCode="0.00_ "/>
    <numFmt numFmtId="186" formatCode="0_);[Red]\(0\)"/>
    <numFmt numFmtId="187" formatCode="0_ ;[Red]\-0\ "/>
    <numFmt numFmtId="188" formatCode="#,##0_ ;[Red]\-#,##0\ "/>
    <numFmt numFmtId="189" formatCode="#,##0.00_ ;[Red]\-#,##0.00\ "/>
    <numFmt numFmtId="190" formatCode="#,##0.0_ ;[Red]\-#,##0.0\ "/>
  </numFmts>
  <fonts count="21">
    <font>
      <sz val="12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2"/>
      <color indexed="10"/>
      <name val="ＭＳ ゴシック"/>
      <family val="3"/>
    </font>
    <font>
      <sz val="6"/>
      <name val="ＭＳ ゴシック"/>
      <family val="3"/>
    </font>
    <font>
      <sz val="12"/>
      <color indexed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1"/>
      <name val="ＭＳ ゴシック"/>
      <family val="3"/>
    </font>
    <font>
      <u val="single"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tted"/>
      <bottom style="thin"/>
    </border>
    <border>
      <left style="medium"/>
      <right>
        <color indexed="63"/>
      </right>
      <top style="dotted"/>
      <bottom style="thin"/>
    </border>
    <border>
      <left style="medium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dotted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medium"/>
      <top style="thin"/>
      <bottom style="double"/>
      <diagonal style="thin"/>
    </border>
    <border diagonalDown="1">
      <left style="thin"/>
      <right>
        <color indexed="63"/>
      </right>
      <top style="double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187" fontId="3" fillId="0" borderId="1" xfId="0" applyNumberFormat="1" applyFont="1" applyBorder="1" applyAlignment="1">
      <alignment vertical="center"/>
    </xf>
    <xf numFmtId="187" fontId="2" fillId="0" borderId="1" xfId="0" applyNumberFormat="1" applyFont="1" applyBorder="1" applyAlignment="1">
      <alignment vertical="center"/>
    </xf>
    <xf numFmtId="187" fontId="9" fillId="0" borderId="1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right" vertical="center" shrinkToFit="1"/>
    </xf>
    <xf numFmtId="187" fontId="2" fillId="0" borderId="2" xfId="0" applyNumberFormat="1" applyFont="1" applyBorder="1" applyAlignment="1">
      <alignment horizontal="distributed" vertical="center"/>
    </xf>
    <xf numFmtId="187" fontId="2" fillId="0" borderId="3" xfId="0" applyNumberFormat="1" applyFont="1" applyBorder="1" applyAlignment="1">
      <alignment horizontal="distributed" vertical="center"/>
    </xf>
    <xf numFmtId="187" fontId="2" fillId="0" borderId="4" xfId="0" applyNumberFormat="1" applyFont="1" applyBorder="1" applyAlignment="1">
      <alignment horizontal="distributed" vertical="center"/>
    </xf>
    <xf numFmtId="187" fontId="2" fillId="0" borderId="0" xfId="0" applyNumberFormat="1" applyFont="1" applyBorder="1" applyAlignment="1">
      <alignment vertical="center"/>
    </xf>
    <xf numFmtId="188" fontId="2" fillId="0" borderId="1" xfId="0" applyNumberFormat="1" applyFont="1" applyBorder="1" applyAlignment="1">
      <alignment vertical="center"/>
    </xf>
    <xf numFmtId="183" fontId="2" fillId="0" borderId="1" xfId="0" applyNumberFormat="1" applyFont="1" applyBorder="1" applyAlignment="1">
      <alignment horizontal="distributed" vertical="center"/>
    </xf>
    <xf numFmtId="183" fontId="2" fillId="0" borderId="5" xfId="0" applyNumberFormat="1" applyFont="1" applyBorder="1" applyAlignment="1">
      <alignment horizontal="distributed" vertical="center" shrinkToFit="1"/>
    </xf>
    <xf numFmtId="183" fontId="2" fillId="0" borderId="6" xfId="0" applyNumberFormat="1" applyFont="1" applyBorder="1" applyAlignment="1">
      <alignment horizontal="distributed" vertical="center" shrinkToFit="1"/>
    </xf>
    <xf numFmtId="183" fontId="2" fillId="0" borderId="7" xfId="0" applyNumberFormat="1" applyFont="1" applyBorder="1" applyAlignment="1">
      <alignment horizontal="distributed" vertical="center" shrinkToFit="1"/>
    </xf>
    <xf numFmtId="183" fontId="2" fillId="0" borderId="0" xfId="0" applyNumberFormat="1" applyFont="1" applyBorder="1" applyAlignment="1">
      <alignment horizontal="distributed" vertical="center" shrinkToFit="1"/>
    </xf>
    <xf numFmtId="183" fontId="2" fillId="0" borderId="8" xfId="0" applyNumberFormat="1" applyFont="1" applyBorder="1" applyAlignment="1">
      <alignment horizontal="distributed" vertical="center" shrinkToFit="1"/>
    </xf>
    <xf numFmtId="188" fontId="2" fillId="0" borderId="9" xfId="0" applyNumberFormat="1" applyFont="1" applyBorder="1" applyAlignment="1">
      <alignment horizontal="distributed" vertical="center" shrinkToFit="1"/>
    </xf>
    <xf numFmtId="187" fontId="2" fillId="0" borderId="10" xfId="0" applyNumberFormat="1" applyFont="1" applyBorder="1" applyAlignment="1">
      <alignment horizontal="distributed" vertical="center" shrinkToFit="1"/>
    </xf>
    <xf numFmtId="187" fontId="2" fillId="0" borderId="5" xfId="0" applyNumberFormat="1" applyFont="1" applyBorder="1" applyAlignment="1">
      <alignment horizontal="distributed" vertical="center" shrinkToFit="1"/>
    </xf>
    <xf numFmtId="187" fontId="2" fillId="0" borderId="11" xfId="0" applyNumberFormat="1" applyFont="1" applyBorder="1" applyAlignment="1">
      <alignment horizontal="distributed" vertical="center" shrinkToFit="1"/>
    </xf>
    <xf numFmtId="187" fontId="2" fillId="0" borderId="12" xfId="0" applyNumberFormat="1" applyFont="1" applyBorder="1" applyAlignment="1">
      <alignment horizontal="distributed" vertical="center" shrinkToFit="1"/>
    </xf>
    <xf numFmtId="188" fontId="2" fillId="0" borderId="13" xfId="0" applyNumberFormat="1" applyFont="1" applyBorder="1" applyAlignment="1">
      <alignment horizontal="distributed" vertical="center" shrinkToFit="1"/>
    </xf>
    <xf numFmtId="187" fontId="2" fillId="0" borderId="14" xfId="0" applyNumberFormat="1" applyFont="1" applyBorder="1" applyAlignment="1">
      <alignment horizontal="distributed" vertical="center" shrinkToFit="1"/>
    </xf>
    <xf numFmtId="187" fontId="2" fillId="0" borderId="6" xfId="0" applyNumberFormat="1" applyFont="1" applyBorder="1" applyAlignment="1">
      <alignment horizontal="distributed" vertical="center" shrinkToFit="1"/>
    </xf>
    <xf numFmtId="187" fontId="2" fillId="0" borderId="15" xfId="0" applyNumberFormat="1" applyFont="1" applyBorder="1" applyAlignment="1">
      <alignment horizontal="distributed" vertical="center" shrinkToFit="1"/>
    </xf>
    <xf numFmtId="187" fontId="2" fillId="0" borderId="16" xfId="0" applyNumberFormat="1" applyFont="1" applyBorder="1" applyAlignment="1">
      <alignment horizontal="distributed" vertical="center" shrinkToFit="1"/>
    </xf>
    <xf numFmtId="188" fontId="2" fillId="0" borderId="3" xfId="0" applyNumberFormat="1" applyFont="1" applyBorder="1" applyAlignment="1">
      <alignment horizontal="distributed" vertical="center" shrinkToFit="1"/>
    </xf>
    <xf numFmtId="187" fontId="2" fillId="0" borderId="7" xfId="0" applyNumberFormat="1" applyFont="1" applyBorder="1" applyAlignment="1">
      <alignment horizontal="distributed" vertical="center" shrinkToFit="1"/>
    </xf>
    <xf numFmtId="187" fontId="2" fillId="0" borderId="3" xfId="0" applyNumberFormat="1" applyFont="1" applyBorder="1" applyAlignment="1">
      <alignment horizontal="distributed" vertical="center" shrinkToFit="1"/>
    </xf>
    <xf numFmtId="187" fontId="2" fillId="0" borderId="17" xfId="0" applyNumberFormat="1" applyFont="1" applyBorder="1" applyAlignment="1">
      <alignment horizontal="distributed" vertical="center" shrinkToFit="1"/>
    </xf>
    <xf numFmtId="187" fontId="2" fillId="0" borderId="18" xfId="0" applyNumberFormat="1" applyFont="1" applyBorder="1" applyAlignment="1">
      <alignment horizontal="distributed" vertical="center" shrinkToFit="1"/>
    </xf>
    <xf numFmtId="188" fontId="2" fillId="0" borderId="11" xfId="0" applyNumberFormat="1" applyFont="1" applyBorder="1" applyAlignment="1">
      <alignment horizontal="distributed" vertical="center" shrinkToFit="1"/>
    </xf>
    <xf numFmtId="188" fontId="2" fillId="0" borderId="19" xfId="0" applyNumberFormat="1" applyFont="1" applyBorder="1" applyAlignment="1">
      <alignment horizontal="distributed" vertical="center" shrinkToFit="1"/>
    </xf>
    <xf numFmtId="188" fontId="2" fillId="0" borderId="20" xfId="0" applyNumberFormat="1" applyFont="1" applyBorder="1" applyAlignment="1">
      <alignment horizontal="distributed" vertical="center" shrinkToFit="1"/>
    </xf>
    <xf numFmtId="187" fontId="2" fillId="0" borderId="9" xfId="0" applyNumberFormat="1" applyFont="1" applyBorder="1" applyAlignment="1">
      <alignment horizontal="distributed" vertical="center" shrinkToFit="1"/>
    </xf>
    <xf numFmtId="188" fontId="2" fillId="0" borderId="21" xfId="0" applyNumberFormat="1" applyFont="1" applyBorder="1" applyAlignment="1">
      <alignment horizontal="distributed" vertical="center" shrinkToFit="1"/>
    </xf>
    <xf numFmtId="187" fontId="2" fillId="0" borderId="22" xfId="0" applyNumberFormat="1" applyFont="1" applyBorder="1" applyAlignment="1">
      <alignment horizontal="distributed" vertical="center" shrinkToFit="1"/>
    </xf>
    <xf numFmtId="188" fontId="2" fillId="0" borderId="4" xfId="0" applyNumberFormat="1" applyFont="1" applyBorder="1" applyAlignment="1">
      <alignment horizontal="distributed" vertical="center" shrinkToFit="1"/>
    </xf>
    <xf numFmtId="187" fontId="2" fillId="0" borderId="8" xfId="0" applyNumberFormat="1" applyFont="1" applyBorder="1" applyAlignment="1">
      <alignment horizontal="distributed" vertical="center" shrinkToFit="1"/>
    </xf>
    <xf numFmtId="187" fontId="2" fillId="0" borderId="23" xfId="0" applyNumberFormat="1" applyFont="1" applyBorder="1" applyAlignment="1">
      <alignment horizontal="distributed" vertical="center" shrinkToFit="1"/>
    </xf>
    <xf numFmtId="187" fontId="2" fillId="0" borderId="4" xfId="0" applyNumberFormat="1" applyFont="1" applyBorder="1" applyAlignment="1">
      <alignment horizontal="distributed" vertical="center" shrinkToFit="1"/>
    </xf>
    <xf numFmtId="188" fontId="4" fillId="0" borderId="1" xfId="0" applyNumberFormat="1" applyFont="1" applyBorder="1" applyAlignment="1">
      <alignment horizontal="left" vertical="center"/>
    </xf>
    <xf numFmtId="188" fontId="3" fillId="0" borderId="1" xfId="0" applyNumberFormat="1" applyFont="1" applyBorder="1" applyAlignment="1">
      <alignment horizontal="left" vertical="center"/>
    </xf>
    <xf numFmtId="188" fontId="10" fillId="0" borderId="0" xfId="0" applyNumberFormat="1" applyFont="1" applyAlignment="1">
      <alignment/>
    </xf>
    <xf numFmtId="188" fontId="3" fillId="0" borderId="0" xfId="0" applyNumberFormat="1" applyFont="1" applyAlignment="1">
      <alignment horizontal="distributed" vertical="center"/>
    </xf>
    <xf numFmtId="188" fontId="4" fillId="0" borderId="0" xfId="0" applyNumberFormat="1" applyFont="1" applyAlignment="1">
      <alignment horizontal="distributed" vertical="center"/>
    </xf>
    <xf numFmtId="188" fontId="12" fillId="0" borderId="24" xfId="0" applyNumberFormat="1" applyFont="1" applyBorder="1" applyAlignment="1">
      <alignment/>
    </xf>
    <xf numFmtId="188" fontId="13" fillId="0" borderId="0" xfId="0" applyNumberFormat="1" applyFont="1" applyAlignment="1">
      <alignment horizontal="distributed" vertical="center"/>
    </xf>
    <xf numFmtId="188" fontId="10" fillId="0" borderId="25" xfId="0" applyNumberFormat="1" applyFont="1" applyBorder="1" applyAlignment="1">
      <alignment vertical="center"/>
    </xf>
    <xf numFmtId="188" fontId="10" fillId="0" borderId="26" xfId="0" applyNumberFormat="1" applyFont="1" applyBorder="1" applyAlignment="1">
      <alignment vertical="center"/>
    </xf>
    <xf numFmtId="188" fontId="10" fillId="0" borderId="27" xfId="0" applyNumberFormat="1" applyFont="1" applyBorder="1" applyAlignment="1">
      <alignment vertical="center"/>
    </xf>
    <xf numFmtId="188" fontId="10" fillId="0" borderId="28" xfId="0" applyNumberFormat="1" applyFont="1" applyBorder="1" applyAlignment="1">
      <alignment vertical="center"/>
    </xf>
    <xf numFmtId="188" fontId="10" fillId="2" borderId="29" xfId="0" applyNumberFormat="1" applyFont="1" applyFill="1" applyBorder="1" applyAlignment="1">
      <alignment vertical="center"/>
    </xf>
    <xf numFmtId="188" fontId="10" fillId="2" borderId="0" xfId="0" applyNumberFormat="1" applyFont="1" applyFill="1" applyBorder="1" applyAlignment="1">
      <alignment vertical="center"/>
    </xf>
    <xf numFmtId="188" fontId="10" fillId="0" borderId="29" xfId="0" applyNumberFormat="1" applyFont="1" applyBorder="1" applyAlignment="1">
      <alignment vertical="center"/>
    </xf>
    <xf numFmtId="188" fontId="10" fillId="0" borderId="30" xfId="0" applyNumberFormat="1" applyFont="1" applyBorder="1" applyAlignment="1">
      <alignment vertical="center"/>
    </xf>
    <xf numFmtId="188" fontId="10" fillId="0" borderId="31" xfId="0" applyNumberFormat="1" applyFont="1" applyBorder="1" applyAlignment="1">
      <alignment vertical="center"/>
    </xf>
    <xf numFmtId="188" fontId="10" fillId="0" borderId="32" xfId="0" applyNumberFormat="1" applyFont="1" applyBorder="1" applyAlignment="1">
      <alignment vertical="center"/>
    </xf>
    <xf numFmtId="188" fontId="10" fillId="0" borderId="33" xfId="0" applyNumberFormat="1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188" fontId="2" fillId="0" borderId="0" xfId="0" applyNumberFormat="1" applyFont="1" applyAlignment="1">
      <alignment vertical="center"/>
    </xf>
    <xf numFmtId="188" fontId="10" fillId="0" borderId="34" xfId="0" applyNumberFormat="1" applyFont="1" applyBorder="1" applyAlignment="1">
      <alignment horizontal="center" vertical="center"/>
    </xf>
    <xf numFmtId="188" fontId="10" fillId="0" borderId="26" xfId="0" applyNumberFormat="1" applyFont="1" applyBorder="1" applyAlignment="1">
      <alignment horizontal="center" vertical="center"/>
    </xf>
    <xf numFmtId="188" fontId="10" fillId="0" borderId="0" xfId="0" applyNumberFormat="1" applyFont="1" applyAlignment="1">
      <alignment horizontal="center"/>
    </xf>
    <xf numFmtId="188" fontId="10" fillId="0" borderId="35" xfId="0" applyNumberFormat="1" applyFont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  <xf numFmtId="188" fontId="10" fillId="0" borderId="5" xfId="0" applyNumberFormat="1" applyFont="1" applyBorder="1" applyAlignment="1">
      <alignment horizontal="center" vertical="center"/>
    </xf>
    <xf numFmtId="188" fontId="10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188" fontId="10" fillId="0" borderId="36" xfId="0" applyNumberFormat="1" applyFont="1" applyBorder="1" applyAlignment="1">
      <alignment horizontal="center" vertical="center"/>
    </xf>
    <xf numFmtId="188" fontId="10" fillId="0" borderId="37" xfId="0" applyNumberFormat="1" applyFont="1" applyBorder="1" applyAlignment="1">
      <alignment horizontal="center" vertical="center"/>
    </xf>
    <xf numFmtId="188" fontId="10" fillId="2" borderId="38" xfId="0" applyNumberFormat="1" applyFont="1" applyFill="1" applyBorder="1" applyAlignment="1">
      <alignment vertical="center"/>
    </xf>
    <xf numFmtId="188" fontId="10" fillId="2" borderId="39" xfId="0" applyNumberFormat="1" applyFont="1" applyFill="1" applyBorder="1" applyAlignment="1">
      <alignment vertical="center"/>
    </xf>
    <xf numFmtId="190" fontId="10" fillId="0" borderId="0" xfId="0" applyNumberFormat="1" applyFont="1" applyAlignment="1">
      <alignment/>
    </xf>
    <xf numFmtId="188" fontId="10" fillId="0" borderId="40" xfId="0" applyNumberFormat="1" applyFont="1" applyBorder="1" applyAlignment="1">
      <alignment vertical="center"/>
    </xf>
    <xf numFmtId="188" fontId="10" fillId="0" borderId="41" xfId="0" applyNumberFormat="1" applyFont="1" applyBorder="1" applyAlignment="1">
      <alignment vertical="center"/>
    </xf>
    <xf numFmtId="190" fontId="15" fillId="0" borderId="0" xfId="0" applyNumberFormat="1" applyFont="1" applyAlignment="1">
      <alignment/>
    </xf>
    <xf numFmtId="188" fontId="10" fillId="0" borderId="1" xfId="0" applyNumberFormat="1" applyFont="1" applyBorder="1" applyAlignment="1">
      <alignment vertical="center"/>
    </xf>
    <xf numFmtId="188" fontId="10" fillId="0" borderId="42" xfId="0" applyNumberFormat="1" applyFont="1" applyBorder="1" applyAlignment="1">
      <alignment vertical="center"/>
    </xf>
    <xf numFmtId="188" fontId="10" fillId="0" borderId="43" xfId="0" applyNumberFormat="1" applyFont="1" applyBorder="1" applyAlignment="1">
      <alignment vertical="center"/>
    </xf>
    <xf numFmtId="188" fontId="10" fillId="0" borderId="39" xfId="0" applyNumberFormat="1" applyFont="1" applyBorder="1" applyAlignment="1">
      <alignment vertical="center"/>
    </xf>
    <xf numFmtId="189" fontId="15" fillId="0" borderId="0" xfId="0" applyNumberFormat="1" applyFont="1" applyAlignment="1">
      <alignment/>
    </xf>
    <xf numFmtId="188" fontId="10" fillId="0" borderId="44" xfId="0" applyNumberFormat="1" applyFont="1" applyBorder="1" applyAlignment="1">
      <alignment vertical="center"/>
    </xf>
    <xf numFmtId="182" fontId="10" fillId="0" borderId="0" xfId="0" applyNumberFormat="1" applyFont="1" applyAlignment="1">
      <alignment vertical="center"/>
    </xf>
    <xf numFmtId="182" fontId="3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182" fontId="10" fillId="0" borderId="0" xfId="0" applyNumberFormat="1" applyFont="1" applyAlignment="1">
      <alignment/>
    </xf>
    <xf numFmtId="182" fontId="10" fillId="0" borderId="0" xfId="0" applyNumberFormat="1" applyFont="1" applyAlignment="1">
      <alignment horizontal="center" vertical="center"/>
    </xf>
    <xf numFmtId="182" fontId="10" fillId="0" borderId="45" xfId="0" applyNumberFormat="1" applyFont="1" applyBorder="1" applyAlignment="1">
      <alignment horizontal="center" vertical="center"/>
    </xf>
    <xf numFmtId="182" fontId="10" fillId="0" borderId="46" xfId="0" applyNumberFormat="1" applyFont="1" applyBorder="1" applyAlignment="1">
      <alignment horizontal="center" vertical="center"/>
    </xf>
    <xf numFmtId="182" fontId="10" fillId="0" borderId="47" xfId="0" applyNumberFormat="1" applyFont="1" applyBorder="1" applyAlignment="1">
      <alignment horizontal="center" vertical="center"/>
    </xf>
    <xf numFmtId="182" fontId="10" fillId="0" borderId="48" xfId="0" applyNumberFormat="1" applyFont="1" applyBorder="1" applyAlignment="1">
      <alignment horizontal="center" vertical="center"/>
    </xf>
    <xf numFmtId="182" fontId="12" fillId="0" borderId="30" xfId="0" applyNumberFormat="1" applyFont="1" applyBorder="1" applyAlignment="1">
      <alignment horizontal="center" vertical="center"/>
    </xf>
    <xf numFmtId="182" fontId="10" fillId="0" borderId="30" xfId="0" applyNumberFormat="1" applyFont="1" applyBorder="1" applyAlignment="1">
      <alignment horizontal="center" vertical="center"/>
    </xf>
    <xf numFmtId="182" fontId="10" fillId="0" borderId="29" xfId="0" applyNumberFormat="1" applyFont="1" applyBorder="1" applyAlignment="1">
      <alignment horizontal="center" vertical="center"/>
    </xf>
    <xf numFmtId="182" fontId="10" fillId="0" borderId="10" xfId="0" applyNumberFormat="1" applyFont="1" applyBorder="1" applyAlignment="1">
      <alignment horizontal="center" vertical="center"/>
    </xf>
    <xf numFmtId="182" fontId="10" fillId="0" borderId="12" xfId="0" applyNumberFormat="1" applyFont="1" applyBorder="1" applyAlignment="1">
      <alignment horizontal="center" vertical="center"/>
    </xf>
    <xf numFmtId="182" fontId="12" fillId="0" borderId="42" xfId="0" applyNumberFormat="1" applyFont="1" applyBorder="1" applyAlignment="1">
      <alignment horizontal="center" vertical="center"/>
    </xf>
    <xf numFmtId="182" fontId="10" fillId="0" borderId="42" xfId="0" applyNumberFormat="1" applyFont="1" applyBorder="1" applyAlignment="1">
      <alignment horizontal="center" vertical="center"/>
    </xf>
    <xf numFmtId="182" fontId="10" fillId="0" borderId="49" xfId="0" applyNumberFormat="1" applyFont="1" applyBorder="1" applyAlignment="1">
      <alignment horizontal="center" vertical="center"/>
    </xf>
    <xf numFmtId="182" fontId="10" fillId="0" borderId="36" xfId="0" applyNumberFormat="1" applyFont="1" applyBorder="1" applyAlignment="1">
      <alignment horizontal="center" vertical="center"/>
    </xf>
    <xf numFmtId="182" fontId="10" fillId="0" borderId="50" xfId="0" applyNumberFormat="1" applyFont="1" applyBorder="1" applyAlignment="1">
      <alignment horizontal="center" vertical="center"/>
    </xf>
    <xf numFmtId="182" fontId="12" fillId="0" borderId="51" xfId="0" applyNumberFormat="1" applyFont="1" applyBorder="1" applyAlignment="1">
      <alignment horizontal="center" vertical="center"/>
    </xf>
    <xf numFmtId="188" fontId="12" fillId="0" borderId="28" xfId="0" applyNumberFormat="1" applyFont="1" applyBorder="1" applyAlignment="1">
      <alignment vertical="center"/>
    </xf>
    <xf numFmtId="188" fontId="12" fillId="0" borderId="25" xfId="0" applyNumberFormat="1" applyFont="1" applyBorder="1" applyAlignment="1">
      <alignment vertical="center"/>
    </xf>
    <xf numFmtId="188" fontId="12" fillId="0" borderId="34" xfId="0" applyNumberFormat="1" applyFont="1" applyBorder="1" applyAlignment="1">
      <alignment vertical="center"/>
    </xf>
    <xf numFmtId="188" fontId="12" fillId="0" borderId="51" xfId="0" applyNumberFormat="1" applyFont="1" applyBorder="1" applyAlignment="1">
      <alignment vertical="center"/>
    </xf>
    <xf numFmtId="182" fontId="12" fillId="0" borderId="16" xfId="0" applyNumberFormat="1" applyFont="1" applyBorder="1" applyAlignment="1">
      <alignment horizontal="center" vertical="center"/>
    </xf>
    <xf numFmtId="188" fontId="12" fillId="0" borderId="39" xfId="0" applyNumberFormat="1" applyFont="1" applyBorder="1" applyAlignment="1">
      <alignment vertical="center"/>
    </xf>
    <xf numFmtId="188" fontId="12" fillId="0" borderId="43" xfId="0" applyNumberFormat="1" applyFont="1" applyBorder="1" applyAlignment="1">
      <alignment vertical="center"/>
    </xf>
    <xf numFmtId="188" fontId="12" fillId="0" borderId="14" xfId="0" applyNumberFormat="1" applyFont="1" applyBorder="1" applyAlignment="1">
      <alignment vertical="center"/>
    </xf>
    <xf numFmtId="188" fontId="12" fillId="0" borderId="16" xfId="0" applyNumberFormat="1" applyFont="1" applyBorder="1" applyAlignment="1">
      <alignment vertical="center"/>
    </xf>
    <xf numFmtId="188" fontId="12" fillId="0" borderId="33" xfId="0" applyNumberFormat="1" applyFont="1" applyBorder="1" applyAlignment="1">
      <alignment vertical="center"/>
    </xf>
    <xf numFmtId="190" fontId="12" fillId="0" borderId="31" xfId="0" applyNumberFormat="1" applyFont="1" applyBorder="1" applyAlignment="1">
      <alignment vertical="center"/>
    </xf>
    <xf numFmtId="190" fontId="12" fillId="0" borderId="52" xfId="0" applyNumberFormat="1" applyFont="1" applyBorder="1" applyAlignment="1">
      <alignment vertical="center"/>
    </xf>
    <xf numFmtId="190" fontId="12" fillId="0" borderId="53" xfId="0" applyNumberFormat="1" applyFont="1" applyBorder="1" applyAlignment="1">
      <alignment vertical="center"/>
    </xf>
    <xf numFmtId="182" fontId="12" fillId="0" borderId="54" xfId="0" applyNumberFormat="1" applyFont="1" applyBorder="1" applyAlignment="1">
      <alignment horizontal="center" vertical="center"/>
    </xf>
    <xf numFmtId="188" fontId="12" fillId="0" borderId="55" xfId="0" applyNumberFormat="1" applyFont="1" applyBorder="1" applyAlignment="1">
      <alignment vertical="center"/>
    </xf>
    <xf numFmtId="188" fontId="12" fillId="0" borderId="27" xfId="0" applyNumberFormat="1" applyFont="1" applyBorder="1" applyAlignment="1">
      <alignment vertical="center"/>
    </xf>
    <xf numFmtId="188" fontId="12" fillId="0" borderId="56" xfId="0" applyNumberFormat="1" applyFont="1" applyBorder="1" applyAlignment="1">
      <alignment vertical="center"/>
    </xf>
    <xf numFmtId="188" fontId="12" fillId="0" borderId="54" xfId="0" applyNumberFormat="1" applyFont="1" applyBorder="1" applyAlignment="1">
      <alignment vertical="center"/>
    </xf>
    <xf numFmtId="188" fontId="12" fillId="0" borderId="57" xfId="0" applyNumberFormat="1" applyFont="1" applyBorder="1" applyAlignment="1">
      <alignment vertical="center"/>
    </xf>
    <xf numFmtId="190" fontId="12" fillId="0" borderId="58" xfId="0" applyNumberFormat="1" applyFont="1" applyBorder="1" applyAlignment="1">
      <alignment vertical="center"/>
    </xf>
    <xf numFmtId="190" fontId="12" fillId="0" borderId="35" xfId="0" applyNumberFormat="1" applyFont="1" applyBorder="1" applyAlignment="1">
      <alignment vertical="center"/>
    </xf>
    <xf numFmtId="190" fontId="12" fillId="0" borderId="59" xfId="0" applyNumberFormat="1" applyFont="1" applyBorder="1" applyAlignment="1">
      <alignment vertical="center"/>
    </xf>
    <xf numFmtId="188" fontId="12" fillId="0" borderId="58" xfId="0" applyNumberFormat="1" applyFont="1" applyBorder="1" applyAlignment="1">
      <alignment vertical="center"/>
    </xf>
    <xf numFmtId="188" fontId="12" fillId="0" borderId="35" xfId="0" applyNumberFormat="1" applyFont="1" applyBorder="1" applyAlignment="1">
      <alignment vertical="center"/>
    </xf>
    <xf numFmtId="188" fontId="12" fillId="0" borderId="59" xfId="0" applyNumberFormat="1" applyFont="1" applyBorder="1" applyAlignment="1">
      <alignment vertical="center"/>
    </xf>
    <xf numFmtId="182" fontId="12" fillId="0" borderId="53" xfId="0" applyNumberFormat="1" applyFont="1" applyBorder="1" applyAlignment="1">
      <alignment horizontal="center" vertical="center"/>
    </xf>
    <xf numFmtId="182" fontId="17" fillId="0" borderId="0" xfId="0" applyNumberFormat="1" applyFont="1" applyAlignment="1">
      <alignment horizontal="left" vertical="top"/>
    </xf>
    <xf numFmtId="182" fontId="10" fillId="0" borderId="60" xfId="0" applyNumberFormat="1" applyFont="1" applyBorder="1" applyAlignment="1">
      <alignment horizontal="center" vertical="center"/>
    </xf>
    <xf numFmtId="182" fontId="10" fillId="0" borderId="61" xfId="0" applyNumberFormat="1" applyFont="1" applyBorder="1" applyAlignment="1">
      <alignment horizontal="center" vertical="center"/>
    </xf>
    <xf numFmtId="182" fontId="10" fillId="0" borderId="12" xfId="0" applyNumberFormat="1" applyFont="1" applyBorder="1" applyAlignment="1">
      <alignment horizontal="center" vertical="center" textRotation="180"/>
    </xf>
    <xf numFmtId="182" fontId="10" fillId="0" borderId="62" xfId="0" applyNumberFormat="1" applyFont="1" applyBorder="1" applyAlignment="1">
      <alignment horizontal="center" vertical="center"/>
    </xf>
    <xf numFmtId="182" fontId="10" fillId="0" borderId="27" xfId="0" applyNumberFormat="1" applyFont="1" applyBorder="1" applyAlignment="1">
      <alignment horizontal="center" vertical="center"/>
    </xf>
    <xf numFmtId="182" fontId="10" fillId="0" borderId="56" xfId="0" applyNumberFormat="1" applyFont="1" applyBorder="1" applyAlignment="1">
      <alignment horizontal="center" vertical="center"/>
    </xf>
    <xf numFmtId="182" fontId="12" fillId="0" borderId="6" xfId="0" applyNumberFormat="1" applyFont="1" applyBorder="1" applyAlignment="1">
      <alignment horizontal="center" vertical="center"/>
    </xf>
    <xf numFmtId="187" fontId="10" fillId="0" borderId="63" xfId="0" applyNumberFormat="1" applyFont="1" applyBorder="1" applyAlignment="1">
      <alignment vertical="center"/>
    </xf>
    <xf numFmtId="187" fontId="10" fillId="0" borderId="43" xfId="0" applyNumberFormat="1" applyFont="1" applyBorder="1" applyAlignment="1">
      <alignment vertical="center"/>
    </xf>
    <xf numFmtId="187" fontId="10" fillId="0" borderId="14" xfId="0" applyNumberFormat="1" applyFont="1" applyBorder="1" applyAlignment="1">
      <alignment vertical="center"/>
    </xf>
    <xf numFmtId="187" fontId="10" fillId="0" borderId="16" xfId="0" applyNumberFormat="1" applyFont="1" applyBorder="1" applyAlignment="1">
      <alignment vertical="center"/>
    </xf>
    <xf numFmtId="182" fontId="12" fillId="0" borderId="64" xfId="0" applyNumberFormat="1" applyFont="1" applyBorder="1" applyAlignment="1">
      <alignment horizontal="center" vertical="center"/>
    </xf>
    <xf numFmtId="187" fontId="10" fillId="0" borderId="65" xfId="0" applyNumberFormat="1" applyFont="1" applyBorder="1" applyAlignment="1">
      <alignment vertical="center"/>
    </xf>
    <xf numFmtId="187" fontId="10" fillId="0" borderId="31" xfId="0" applyNumberFormat="1" applyFont="1" applyBorder="1" applyAlignment="1">
      <alignment vertical="center"/>
    </xf>
    <xf numFmtId="187" fontId="10" fillId="0" borderId="52" xfId="0" applyNumberFormat="1" applyFont="1" applyBorder="1" applyAlignment="1">
      <alignment vertical="center"/>
    </xf>
    <xf numFmtId="187" fontId="10" fillId="0" borderId="53" xfId="0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  <xf numFmtId="188" fontId="10" fillId="0" borderId="0" xfId="0" applyNumberFormat="1" applyFont="1" applyAlignment="1">
      <alignment vertical="center"/>
    </xf>
    <xf numFmtId="188" fontId="10" fillId="0" borderId="47" xfId="0" applyNumberFormat="1" applyFont="1" applyBorder="1" applyAlignment="1">
      <alignment horizontal="center" vertical="center"/>
    </xf>
    <xf numFmtId="188" fontId="10" fillId="0" borderId="48" xfId="0" applyNumberFormat="1" applyFont="1" applyBorder="1" applyAlignment="1">
      <alignment horizontal="center" vertical="center"/>
    </xf>
    <xf numFmtId="188" fontId="10" fillId="0" borderId="0" xfId="0" applyNumberFormat="1" applyFont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 textRotation="180"/>
    </xf>
    <xf numFmtId="188" fontId="10" fillId="0" borderId="10" xfId="0" applyNumberFormat="1" applyFont="1" applyBorder="1" applyAlignment="1">
      <alignment vertical="center"/>
    </xf>
    <xf numFmtId="188" fontId="10" fillId="0" borderId="12" xfId="0" applyNumberFormat="1" applyFont="1" applyBorder="1" applyAlignment="1">
      <alignment horizontal="center" vertical="center"/>
    </xf>
    <xf numFmtId="188" fontId="10" fillId="0" borderId="56" xfId="0" applyNumberFormat="1" applyFont="1" applyBorder="1" applyAlignment="1">
      <alignment horizontal="center" vertical="center"/>
    </xf>
    <xf numFmtId="188" fontId="10" fillId="0" borderId="54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vertical="center" shrinkToFit="1"/>
    </xf>
    <xf numFmtId="190" fontId="12" fillId="0" borderId="16" xfId="0" applyNumberFormat="1" applyFont="1" applyBorder="1" applyAlignment="1">
      <alignment horizontal="center" vertical="center" shrinkToFit="1"/>
    </xf>
    <xf numFmtId="188" fontId="12" fillId="0" borderId="16" xfId="0" applyNumberFormat="1" applyFont="1" applyBorder="1" applyAlignment="1">
      <alignment horizontal="center" vertical="center" shrinkToFit="1"/>
    </xf>
    <xf numFmtId="188" fontId="10" fillId="0" borderId="16" xfId="0" applyNumberFormat="1" applyFont="1" applyBorder="1" applyAlignment="1">
      <alignment horizontal="center" vertical="center" shrinkToFit="1"/>
    </xf>
    <xf numFmtId="188" fontId="10" fillId="0" borderId="52" xfId="0" applyNumberFormat="1" applyFont="1" applyBorder="1" applyAlignment="1">
      <alignment horizontal="center" vertical="center"/>
    </xf>
    <xf numFmtId="190" fontId="12" fillId="0" borderId="52" xfId="0" applyNumberFormat="1" applyFont="1" applyBorder="1" applyAlignment="1">
      <alignment horizontal="center" vertical="center" shrinkToFit="1"/>
    </xf>
    <xf numFmtId="188" fontId="10" fillId="0" borderId="52" xfId="0" applyNumberFormat="1" applyFont="1" applyBorder="1" applyAlignment="1">
      <alignment horizontal="center" vertical="center" shrinkToFit="1"/>
    </xf>
    <xf numFmtId="188" fontId="10" fillId="0" borderId="53" xfId="0" applyNumberFormat="1" applyFont="1" applyBorder="1" applyAlignment="1">
      <alignment horizontal="center" vertical="center" shrinkToFit="1"/>
    </xf>
    <xf numFmtId="188" fontId="12" fillId="0" borderId="34" xfId="0" applyNumberFormat="1" applyFont="1" applyBorder="1" applyAlignment="1">
      <alignment horizontal="center" vertical="center"/>
    </xf>
    <xf numFmtId="188" fontId="10" fillId="0" borderId="52" xfId="0" applyNumberFormat="1" applyFont="1" applyBorder="1" applyAlignment="1">
      <alignment vertical="center" shrinkToFit="1"/>
    </xf>
    <xf numFmtId="188" fontId="10" fillId="0" borderId="0" xfId="0" applyNumberFormat="1" applyFont="1" applyBorder="1" applyAlignment="1">
      <alignment vertical="center"/>
    </xf>
    <xf numFmtId="188" fontId="17" fillId="0" borderId="0" xfId="0" applyNumberFormat="1" applyFont="1" applyAlignment="1">
      <alignment horizontal="left" vertical="center"/>
    </xf>
    <xf numFmtId="188" fontId="10" fillId="0" borderId="0" xfId="0" applyNumberFormat="1" applyFont="1" applyAlignment="1">
      <alignment/>
    </xf>
    <xf numFmtId="188" fontId="4" fillId="0" borderId="1" xfId="0" applyNumberFormat="1" applyFont="1" applyBorder="1" applyAlignment="1">
      <alignment horizontal="center" vertical="center"/>
    </xf>
    <xf numFmtId="188" fontId="18" fillId="0" borderId="1" xfId="0" applyNumberFormat="1" applyFont="1" applyBorder="1" applyAlignment="1">
      <alignment horizontal="left" vertical="center"/>
    </xf>
    <xf numFmtId="188" fontId="17" fillId="0" borderId="1" xfId="0" applyNumberFormat="1" applyFont="1" applyBorder="1" applyAlignment="1">
      <alignment horizontal="left" vertical="center"/>
    </xf>
    <xf numFmtId="188" fontId="17" fillId="0" borderId="66" xfId="0" applyNumberFormat="1" applyFont="1" applyBorder="1" applyAlignment="1">
      <alignment horizontal="center" vertical="center"/>
    </xf>
    <xf numFmtId="188" fontId="17" fillId="0" borderId="45" xfId="0" applyNumberFormat="1" applyFont="1" applyBorder="1" applyAlignment="1">
      <alignment horizontal="center" vertical="center"/>
    </xf>
    <xf numFmtId="188" fontId="17" fillId="0" borderId="11" xfId="0" applyNumberFormat="1" applyFont="1" applyBorder="1" applyAlignment="1">
      <alignment horizontal="center" vertical="center"/>
    </xf>
    <xf numFmtId="188" fontId="17" fillId="0" borderId="30" xfId="0" applyNumberFormat="1" applyFont="1" applyBorder="1" applyAlignment="1">
      <alignment horizontal="center" vertical="center"/>
    </xf>
    <xf numFmtId="188" fontId="17" fillId="0" borderId="67" xfId="0" applyNumberFormat="1" applyFont="1" applyBorder="1" applyAlignment="1">
      <alignment horizontal="center" vertical="center"/>
    </xf>
    <xf numFmtId="188" fontId="17" fillId="0" borderId="68" xfId="0" applyNumberFormat="1" applyFont="1" applyBorder="1" applyAlignment="1">
      <alignment horizontal="center" vertical="center"/>
    </xf>
    <xf numFmtId="188" fontId="17" fillId="0" borderId="69" xfId="0" applyNumberFormat="1" applyFont="1" applyBorder="1" applyAlignment="1">
      <alignment horizontal="center" vertical="center"/>
    </xf>
    <xf numFmtId="188" fontId="17" fillId="0" borderId="70" xfId="0" applyNumberFormat="1" applyFont="1" applyBorder="1" applyAlignment="1">
      <alignment horizontal="center" vertical="center"/>
    </xf>
    <xf numFmtId="188" fontId="17" fillId="0" borderId="0" xfId="0" applyNumberFormat="1" applyFont="1" applyBorder="1" applyAlignment="1">
      <alignment horizontal="center" vertical="center"/>
    </xf>
    <xf numFmtId="188" fontId="17" fillId="0" borderId="71" xfId="0" applyNumberFormat="1" applyFont="1" applyBorder="1" applyAlignment="1">
      <alignment horizontal="center" vertical="center"/>
    </xf>
    <xf numFmtId="188" fontId="17" fillId="0" borderId="5" xfId="0" applyNumberFormat="1" applyFont="1" applyBorder="1" applyAlignment="1">
      <alignment horizontal="center" vertical="center"/>
    </xf>
    <xf numFmtId="188" fontId="17" fillId="0" borderId="72" xfId="0" applyNumberFormat="1" applyFont="1" applyBorder="1" applyAlignment="1">
      <alignment horizontal="center" vertical="center"/>
    </xf>
    <xf numFmtId="188" fontId="17" fillId="0" borderId="1" xfId="0" applyNumberFormat="1" applyFont="1" applyBorder="1" applyAlignment="1">
      <alignment horizontal="center" vertical="center"/>
    </xf>
    <xf numFmtId="188" fontId="17" fillId="0" borderId="73" xfId="0" applyNumberFormat="1" applyFont="1" applyBorder="1" applyAlignment="1">
      <alignment horizontal="center" vertical="center"/>
    </xf>
    <xf numFmtId="188" fontId="17" fillId="0" borderId="37" xfId="0" applyNumberFormat="1" applyFont="1" applyBorder="1" applyAlignment="1">
      <alignment horizontal="center" vertical="center"/>
    </xf>
    <xf numFmtId="188" fontId="17" fillId="0" borderId="74" xfId="0" applyNumberFormat="1" applyFont="1" applyBorder="1" applyAlignment="1">
      <alignment horizontal="center" vertical="center"/>
    </xf>
    <xf numFmtId="188" fontId="17" fillId="0" borderId="9" xfId="0" applyNumberFormat="1" applyFont="1" applyBorder="1" applyAlignment="1">
      <alignment horizontal="center" vertical="center"/>
    </xf>
    <xf numFmtId="188" fontId="17" fillId="0" borderId="54" xfId="0" applyNumberFormat="1" applyFont="1" applyBorder="1" applyAlignment="1">
      <alignment horizontal="distributed" vertical="center"/>
    </xf>
    <xf numFmtId="188" fontId="17" fillId="0" borderId="75" xfId="0" applyNumberFormat="1" applyFont="1" applyBorder="1" applyAlignment="1">
      <alignment vertical="center"/>
    </xf>
    <xf numFmtId="188" fontId="17" fillId="0" borderId="76" xfId="0" applyNumberFormat="1" applyFont="1" applyBorder="1" applyAlignment="1">
      <alignment vertical="center"/>
    </xf>
    <xf numFmtId="188" fontId="17" fillId="0" borderId="77" xfId="0" applyNumberFormat="1" applyFont="1" applyBorder="1" applyAlignment="1">
      <alignment vertical="center"/>
    </xf>
    <xf numFmtId="188" fontId="17" fillId="0" borderId="78" xfId="0" applyNumberFormat="1" applyFont="1" applyBorder="1" applyAlignment="1">
      <alignment vertical="center"/>
    </xf>
    <xf numFmtId="188" fontId="17" fillId="0" borderId="16" xfId="0" applyNumberFormat="1" applyFont="1" applyBorder="1" applyAlignment="1">
      <alignment horizontal="distributed" vertical="center"/>
    </xf>
    <xf numFmtId="188" fontId="17" fillId="0" borderId="59" xfId="0" applyNumberFormat="1" applyFont="1" applyBorder="1" applyAlignment="1">
      <alignment horizontal="distributed" vertical="center"/>
    </xf>
    <xf numFmtId="188" fontId="17" fillId="0" borderId="79" xfId="0" applyNumberFormat="1" applyFont="1" applyBorder="1" applyAlignment="1">
      <alignment vertical="center"/>
    </xf>
    <xf numFmtId="188" fontId="17" fillId="0" borderId="80" xfId="0" applyNumberFormat="1" applyFont="1" applyBorder="1" applyAlignment="1">
      <alignment vertical="center"/>
    </xf>
    <xf numFmtId="188" fontId="17" fillId="0" borderId="81" xfId="0" applyNumberFormat="1" applyFont="1" applyBorder="1" applyAlignment="1">
      <alignment vertical="center"/>
    </xf>
    <xf numFmtId="188" fontId="17" fillId="0" borderId="82" xfId="0" applyNumberFormat="1" applyFont="1" applyBorder="1" applyAlignment="1">
      <alignment vertical="center" shrinkToFit="1"/>
    </xf>
    <xf numFmtId="188" fontId="17" fillId="0" borderId="82" xfId="0" applyNumberFormat="1" applyFont="1" applyBorder="1" applyAlignment="1">
      <alignment vertical="center"/>
    </xf>
    <xf numFmtId="188" fontId="17" fillId="0" borderId="83" xfId="0" applyNumberFormat="1" applyFont="1" applyBorder="1" applyAlignment="1">
      <alignment horizontal="center" vertical="center"/>
    </xf>
    <xf numFmtId="188" fontId="17" fillId="0" borderId="84" xfId="0" applyNumberFormat="1" applyFont="1" applyBorder="1" applyAlignment="1">
      <alignment vertical="center"/>
    </xf>
    <xf numFmtId="188" fontId="17" fillId="0" borderId="85" xfId="0" applyNumberFormat="1" applyFont="1" applyBorder="1" applyAlignment="1">
      <alignment vertical="center" shrinkToFit="1"/>
    </xf>
    <xf numFmtId="188" fontId="17" fillId="0" borderId="86" xfId="0" applyNumberFormat="1" applyFont="1" applyBorder="1" applyAlignment="1">
      <alignment vertical="center"/>
    </xf>
    <xf numFmtId="188" fontId="17" fillId="0" borderId="85" xfId="0" applyNumberFormat="1" applyFont="1" applyBorder="1" applyAlignment="1">
      <alignment vertical="center"/>
    </xf>
    <xf numFmtId="188" fontId="17" fillId="0" borderId="87" xfId="0" applyNumberFormat="1" applyFont="1" applyBorder="1" applyAlignment="1">
      <alignment vertical="center" shrinkToFit="1"/>
    </xf>
    <xf numFmtId="188" fontId="17" fillId="0" borderId="87" xfId="0" applyNumberFormat="1" applyFont="1" applyBorder="1" applyAlignment="1">
      <alignment vertical="center"/>
    </xf>
    <xf numFmtId="188" fontId="17" fillId="0" borderId="88" xfId="0" applyNumberFormat="1" applyFont="1" applyBorder="1" applyAlignment="1">
      <alignment vertical="center"/>
    </xf>
    <xf numFmtId="188" fontId="17" fillId="0" borderId="73" xfId="0" applyNumberFormat="1" applyFont="1" applyBorder="1" applyAlignment="1">
      <alignment vertical="center"/>
    </xf>
    <xf numFmtId="188" fontId="17" fillId="0" borderId="37" xfId="0" applyNumberFormat="1" applyFont="1" applyBorder="1" applyAlignment="1">
      <alignment vertical="center"/>
    </xf>
    <xf numFmtId="188" fontId="17" fillId="0" borderId="74" xfId="0" applyNumberFormat="1" applyFont="1" applyBorder="1" applyAlignment="1">
      <alignment vertical="center"/>
    </xf>
    <xf numFmtId="188" fontId="17" fillId="0" borderId="1" xfId="0" applyNumberFormat="1" applyFont="1" applyBorder="1" applyAlignment="1">
      <alignment vertical="center"/>
    </xf>
    <xf numFmtId="188" fontId="17" fillId="0" borderId="73" xfId="0" applyNumberFormat="1" applyFont="1" applyBorder="1" applyAlignment="1">
      <alignment vertical="center" shrinkToFit="1"/>
    </xf>
    <xf numFmtId="188" fontId="17" fillId="0" borderId="74" xfId="0" applyNumberFormat="1" applyFont="1" applyBorder="1" applyAlignment="1">
      <alignment vertical="center" shrinkToFit="1"/>
    </xf>
    <xf numFmtId="187" fontId="10" fillId="0" borderId="0" xfId="0" applyNumberFormat="1" applyFont="1" applyAlignment="1">
      <alignment/>
    </xf>
    <xf numFmtId="183" fontId="10" fillId="0" borderId="0" xfId="0" applyNumberFormat="1" applyFont="1" applyAlignment="1">
      <alignment horizontal="distributed" vertical="center"/>
    </xf>
    <xf numFmtId="187" fontId="10" fillId="0" borderId="0" xfId="0" applyNumberFormat="1" applyFont="1" applyAlignment="1">
      <alignment vertical="center"/>
    </xf>
    <xf numFmtId="187" fontId="12" fillId="0" borderId="88" xfId="0" applyNumberFormat="1" applyFont="1" applyBorder="1" applyAlignment="1">
      <alignment horizontal="center" vertical="center"/>
    </xf>
    <xf numFmtId="187" fontId="17" fillId="0" borderId="37" xfId="0" applyNumberFormat="1" applyFont="1" applyBorder="1" applyAlignment="1">
      <alignment horizontal="center" vertical="center"/>
    </xf>
    <xf numFmtId="187" fontId="12" fillId="0" borderId="37" xfId="0" applyNumberFormat="1" applyFont="1" applyBorder="1" applyAlignment="1">
      <alignment horizontal="center" vertical="center"/>
    </xf>
    <xf numFmtId="187" fontId="17" fillId="0" borderId="50" xfId="0" applyNumberFormat="1" applyFont="1" applyBorder="1" applyAlignment="1">
      <alignment horizontal="center" vertical="center"/>
    </xf>
    <xf numFmtId="187" fontId="12" fillId="0" borderId="0" xfId="0" applyNumberFormat="1" applyFont="1" applyBorder="1" applyAlignment="1">
      <alignment horizontal="center" vertical="center"/>
    </xf>
    <xf numFmtId="187" fontId="17" fillId="0" borderId="0" xfId="0" applyNumberFormat="1" applyFont="1" applyBorder="1" applyAlignment="1">
      <alignment horizontal="center" vertical="center"/>
    </xf>
    <xf numFmtId="187" fontId="10" fillId="0" borderId="9" xfId="0" applyNumberFormat="1" applyFont="1" applyBorder="1" applyAlignment="1">
      <alignment horizontal="distributed" vertical="center"/>
    </xf>
    <xf numFmtId="187" fontId="10" fillId="0" borderId="89" xfId="0" applyNumberFormat="1" applyFont="1" applyBorder="1" applyAlignment="1">
      <alignment vertical="center"/>
    </xf>
    <xf numFmtId="187" fontId="10" fillId="0" borderId="13" xfId="0" applyNumberFormat="1" applyFont="1" applyBorder="1" applyAlignment="1">
      <alignment horizontal="distributed" vertical="center"/>
    </xf>
    <xf numFmtId="187" fontId="10" fillId="0" borderId="90" xfId="0" applyNumberFormat="1" applyFont="1" applyBorder="1" applyAlignment="1">
      <alignment vertical="center"/>
    </xf>
    <xf numFmtId="187" fontId="10" fillId="0" borderId="91" xfId="0" applyNumberFormat="1" applyFont="1" applyBorder="1" applyAlignment="1">
      <alignment vertical="center"/>
    </xf>
    <xf numFmtId="187" fontId="10" fillId="0" borderId="92" xfId="0" applyNumberFormat="1" applyFont="1" applyBorder="1" applyAlignment="1">
      <alignment vertical="center"/>
    </xf>
    <xf numFmtId="188" fontId="10" fillId="0" borderId="34" xfId="0" applyNumberFormat="1" applyFont="1" applyBorder="1" applyAlignment="1">
      <alignment horizontal="right" vertical="center" shrinkToFit="1"/>
    </xf>
    <xf numFmtId="188" fontId="10" fillId="0" borderId="56" xfId="0" applyNumberFormat="1" applyFont="1" applyBorder="1" applyAlignment="1">
      <alignment horizontal="right" vertical="center" shrinkToFit="1"/>
    </xf>
    <xf numFmtId="188" fontId="10" fillId="0" borderId="75" xfId="0" applyNumberFormat="1" applyFont="1" applyBorder="1" applyAlignment="1">
      <alignment horizontal="right" vertical="center" shrinkToFit="1"/>
    </xf>
    <xf numFmtId="188" fontId="10" fillId="0" borderId="35" xfId="0" applyNumberFormat="1" applyFont="1" applyBorder="1" applyAlignment="1">
      <alignment horizontal="right" vertical="center" shrinkToFit="1"/>
    </xf>
    <xf numFmtId="188" fontId="10" fillId="0" borderId="67" xfId="0" applyNumberFormat="1" applyFont="1" applyBorder="1" applyAlignment="1">
      <alignment horizontal="right" vertical="center" shrinkToFit="1"/>
    </xf>
    <xf numFmtId="188" fontId="10" fillId="0" borderId="36" xfId="0" applyNumberFormat="1" applyFont="1" applyBorder="1" applyAlignment="1">
      <alignment horizontal="right" vertical="center" shrinkToFit="1"/>
    </xf>
    <xf numFmtId="188" fontId="10" fillId="0" borderId="93" xfId="0" applyNumberFormat="1" applyFont="1" applyBorder="1" applyAlignment="1">
      <alignment horizontal="right" vertical="center" shrinkToFit="1"/>
    </xf>
    <xf numFmtId="188" fontId="10" fillId="0" borderId="84" xfId="0" applyNumberFormat="1" applyFont="1" applyBorder="1" applyAlignment="1">
      <alignment horizontal="right" vertical="center" shrinkToFit="1"/>
    </xf>
    <xf numFmtId="188" fontId="10" fillId="0" borderId="10" xfId="0" applyNumberFormat="1" applyFont="1" applyBorder="1" applyAlignment="1">
      <alignment horizontal="center"/>
    </xf>
    <xf numFmtId="188" fontId="10" fillId="0" borderId="1" xfId="0" applyNumberFormat="1" applyFont="1" applyBorder="1" applyAlignment="1">
      <alignment/>
    </xf>
    <xf numFmtId="188" fontId="10" fillId="0" borderId="93" xfId="0" applyNumberFormat="1" applyFont="1" applyBorder="1" applyAlignment="1">
      <alignment vertical="center"/>
    </xf>
    <xf numFmtId="188" fontId="10" fillId="0" borderId="56" xfId="0" applyNumberFormat="1" applyFont="1" applyBorder="1" applyAlignment="1">
      <alignment vertical="center"/>
    </xf>
    <xf numFmtId="188" fontId="10" fillId="0" borderId="86" xfId="0" applyNumberFormat="1" applyFont="1" applyBorder="1" applyAlignment="1">
      <alignment horizontal="right" vertical="center" shrinkToFit="1"/>
    </xf>
    <xf numFmtId="188" fontId="10" fillId="0" borderId="94" xfId="0" applyNumberFormat="1" applyFont="1" applyBorder="1" applyAlignment="1">
      <alignment vertical="center"/>
    </xf>
    <xf numFmtId="187" fontId="19" fillId="0" borderId="95" xfId="0" applyNumberFormat="1" applyFont="1" applyBorder="1" applyAlignment="1">
      <alignment vertical="center" wrapText="1"/>
    </xf>
    <xf numFmtId="187" fontId="19" fillId="0" borderId="0" xfId="0" applyNumberFormat="1" applyFont="1" applyAlignment="1">
      <alignment vertical="center" wrapText="1"/>
    </xf>
    <xf numFmtId="187" fontId="19" fillId="0" borderId="95" xfId="0" applyNumberFormat="1" applyFont="1" applyBorder="1" applyAlignment="1">
      <alignment horizontal="left" vertical="center"/>
    </xf>
    <xf numFmtId="187" fontId="17" fillId="0" borderId="95" xfId="0" applyNumberFormat="1" applyFont="1" applyBorder="1" applyAlignment="1">
      <alignment horizontal="left" vertical="center"/>
    </xf>
    <xf numFmtId="188" fontId="10" fillId="0" borderId="96" xfId="0" applyNumberFormat="1" applyFont="1" applyBorder="1" applyAlignment="1">
      <alignment horizontal="center" vertical="center"/>
    </xf>
    <xf numFmtId="188" fontId="10" fillId="0" borderId="97" xfId="0" applyNumberFormat="1" applyFont="1" applyBorder="1" applyAlignment="1">
      <alignment horizontal="center" vertical="center"/>
    </xf>
    <xf numFmtId="188" fontId="10" fillId="0" borderId="25" xfId="0" applyNumberFormat="1" applyFont="1" applyBorder="1" applyAlignment="1">
      <alignment horizontal="center" vertical="center"/>
    </xf>
    <xf numFmtId="188" fontId="10" fillId="0" borderId="29" xfId="0" applyNumberFormat="1" applyFont="1" applyBorder="1" applyAlignment="1">
      <alignment horizontal="center" vertical="center"/>
    </xf>
    <xf numFmtId="188" fontId="10" fillId="0" borderId="49" xfId="0" applyNumberFormat="1" applyFont="1" applyBorder="1" applyAlignment="1">
      <alignment horizontal="center" vertical="center"/>
    </xf>
    <xf numFmtId="188" fontId="10" fillId="0" borderId="27" xfId="0" applyNumberFormat="1" applyFont="1" applyBorder="1" applyAlignment="1">
      <alignment horizontal="right" vertical="center" shrinkToFit="1"/>
    </xf>
    <xf numFmtId="188" fontId="10" fillId="0" borderId="58" xfId="0" applyNumberFormat="1" applyFont="1" applyBorder="1" applyAlignment="1">
      <alignment horizontal="right" vertical="center" shrinkToFit="1"/>
    </xf>
    <xf numFmtId="188" fontId="10" fillId="0" borderId="9" xfId="0" applyNumberFormat="1" applyFont="1" applyBorder="1" applyAlignment="1">
      <alignment horizontal="center" vertical="center"/>
    </xf>
    <xf numFmtId="188" fontId="10" fillId="0" borderId="98" xfId="0" applyNumberFormat="1" applyFont="1" applyBorder="1" applyAlignment="1">
      <alignment horizontal="right" vertical="center" shrinkToFit="1"/>
    </xf>
    <xf numFmtId="188" fontId="10" fillId="0" borderId="99" xfId="0" applyNumberFormat="1" applyFont="1" applyBorder="1" applyAlignment="1">
      <alignment horizontal="right" vertical="center" shrinkToFit="1"/>
    </xf>
    <xf numFmtId="188" fontId="10" fillId="0" borderId="100" xfId="0" applyNumberFormat="1" applyFont="1" applyBorder="1" applyAlignment="1">
      <alignment horizontal="right" vertical="center" shrinkToFit="1"/>
    </xf>
    <xf numFmtId="188" fontId="10" fillId="0" borderId="69" xfId="0" applyNumberFormat="1" applyFont="1" applyBorder="1" applyAlignment="1">
      <alignment horizontal="center" vertical="center"/>
    </xf>
    <xf numFmtId="188" fontId="10" fillId="0" borderId="5" xfId="0" applyNumberFormat="1" applyFont="1" applyBorder="1" applyAlignment="1">
      <alignment horizontal="center" vertical="center" shrinkToFit="1"/>
    </xf>
    <xf numFmtId="188" fontId="2" fillId="0" borderId="36" xfId="0" applyNumberFormat="1" applyFont="1" applyBorder="1" applyAlignment="1">
      <alignment horizontal="center" vertical="center"/>
    </xf>
    <xf numFmtId="188" fontId="10" fillId="0" borderId="64" xfId="0" applyNumberFormat="1" applyFont="1" applyBorder="1" applyAlignment="1">
      <alignment horizontal="right" vertical="center" shrinkToFit="1"/>
    </xf>
    <xf numFmtId="188" fontId="10" fillId="0" borderId="77" xfId="0" applyNumberFormat="1" applyFont="1" applyBorder="1" applyAlignment="1">
      <alignment horizontal="right" vertical="center" shrinkToFit="1"/>
    </xf>
    <xf numFmtId="188" fontId="11" fillId="0" borderId="0" xfId="0" applyNumberFormat="1" applyFont="1" applyAlignment="1">
      <alignment vertical="center"/>
    </xf>
    <xf numFmtId="188" fontId="2" fillId="0" borderId="35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/>
    </xf>
    <xf numFmtId="188" fontId="10" fillId="0" borderId="88" xfId="0" applyNumberFormat="1" applyFont="1" applyBorder="1" applyAlignment="1">
      <alignment horizontal="center" vertical="center"/>
    </xf>
    <xf numFmtId="188" fontId="10" fillId="0" borderId="42" xfId="0" applyNumberFormat="1" applyFont="1" applyBorder="1" applyAlignment="1">
      <alignment horizontal="center" vertical="center"/>
    </xf>
    <xf numFmtId="188" fontId="10" fillId="0" borderId="66" xfId="0" applyNumberFormat="1" applyFont="1" applyBorder="1" applyAlignment="1">
      <alignment horizontal="center" vertical="center"/>
    </xf>
    <xf numFmtId="188" fontId="10" fillId="0" borderId="45" xfId="0" applyNumberFormat="1" applyFont="1" applyBorder="1" applyAlignment="1">
      <alignment horizontal="center" vertical="center"/>
    </xf>
    <xf numFmtId="188" fontId="16" fillId="0" borderId="11" xfId="0" applyNumberFormat="1" applyFont="1" applyBorder="1" applyAlignment="1">
      <alignment horizontal="center" vertical="center" wrapText="1"/>
    </xf>
    <xf numFmtId="188" fontId="10" fillId="0" borderId="11" xfId="0" applyNumberFormat="1" applyFont="1" applyBorder="1" applyAlignment="1">
      <alignment horizontal="center" vertical="center" wrapText="1"/>
    </xf>
    <xf numFmtId="188" fontId="11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center" vertical="center" wrapText="1"/>
    </xf>
    <xf numFmtId="188" fontId="17" fillId="0" borderId="95" xfId="0" applyNumberFormat="1" applyFont="1" applyBorder="1" applyAlignment="1">
      <alignment horizontal="left" vertical="center"/>
    </xf>
    <xf numFmtId="188" fontId="17" fillId="0" borderId="0" xfId="0" applyNumberFormat="1" applyFont="1" applyBorder="1" applyAlignment="1">
      <alignment horizontal="left" vertical="center"/>
    </xf>
    <xf numFmtId="188" fontId="10" fillId="0" borderId="101" xfId="0" applyNumberFormat="1" applyFont="1" applyBorder="1" applyAlignment="1">
      <alignment horizontal="distributed" vertical="center"/>
    </xf>
    <xf numFmtId="0" fontId="0" fillId="0" borderId="102" xfId="0" applyBorder="1" applyAlignment="1">
      <alignment horizontal="distributed" vertical="center"/>
    </xf>
    <xf numFmtId="0" fontId="0" fillId="0" borderId="103" xfId="0" applyBorder="1" applyAlignment="1">
      <alignment horizontal="distributed" vertical="center"/>
    </xf>
    <xf numFmtId="0" fontId="0" fillId="0" borderId="104" xfId="0" applyBorder="1" applyAlignment="1">
      <alignment horizontal="distributed" vertical="center"/>
    </xf>
    <xf numFmtId="0" fontId="0" fillId="0" borderId="105" xfId="0" applyBorder="1" applyAlignment="1">
      <alignment horizontal="distributed" vertical="center"/>
    </xf>
    <xf numFmtId="0" fontId="0" fillId="0" borderId="106" xfId="0" applyBorder="1" applyAlignment="1">
      <alignment horizontal="distributed" vertical="center"/>
    </xf>
    <xf numFmtId="190" fontId="10" fillId="2" borderId="6" xfId="0" applyNumberFormat="1" applyFont="1" applyFill="1" applyBorder="1" applyAlignment="1">
      <alignment horizontal="distributed" vertical="center"/>
    </xf>
    <xf numFmtId="0" fontId="0" fillId="0" borderId="107" xfId="0" applyBorder="1" applyAlignment="1">
      <alignment horizontal="distributed" vertical="center"/>
    </xf>
    <xf numFmtId="188" fontId="2" fillId="2" borderId="15" xfId="0" applyNumberFormat="1" applyFont="1" applyFill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188" fontId="10" fillId="0" borderId="15" xfId="0" applyNumberFormat="1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188" fontId="10" fillId="0" borderId="108" xfId="0" applyNumberFormat="1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188" fontId="10" fillId="0" borderId="109" xfId="0" applyNumberFormat="1" applyFont="1" applyBorder="1" applyAlignment="1">
      <alignment horizontal="distributed" vertical="center"/>
    </xf>
    <xf numFmtId="0" fontId="0" fillId="0" borderId="110" xfId="0" applyBorder="1" applyAlignment="1">
      <alignment horizontal="distributed" vertical="center"/>
    </xf>
    <xf numFmtId="188" fontId="10" fillId="0" borderId="111" xfId="0" applyNumberFormat="1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188" fontId="10" fillId="0" borderId="11" xfId="0" applyNumberFormat="1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188" fontId="9" fillId="0" borderId="0" xfId="0" applyNumberFormat="1" applyFont="1" applyAlignment="1">
      <alignment horizontal="distributed" vertical="center"/>
    </xf>
    <xf numFmtId="188" fontId="10" fillId="2" borderId="15" xfId="0" applyNumberFormat="1" applyFont="1" applyFill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188" fontId="2" fillId="2" borderId="6" xfId="0" applyNumberFormat="1" applyFont="1" applyFill="1" applyBorder="1" applyAlignment="1">
      <alignment horizontal="distributed" vertical="center"/>
    </xf>
    <xf numFmtId="188" fontId="2" fillId="2" borderId="38" xfId="0" applyNumberFormat="1" applyFont="1" applyFill="1" applyBorder="1" applyAlignment="1">
      <alignment horizontal="distributed" vertical="center"/>
    </xf>
    <xf numFmtId="188" fontId="2" fillId="0" borderId="64" xfId="0" applyNumberFormat="1" applyFont="1" applyBorder="1" applyAlignment="1">
      <alignment horizontal="distributed" vertical="center"/>
    </xf>
    <xf numFmtId="188" fontId="2" fillId="0" borderId="32" xfId="0" applyNumberFormat="1" applyFont="1" applyBorder="1" applyAlignment="1">
      <alignment horizontal="distributed" vertical="center"/>
    </xf>
    <xf numFmtId="188" fontId="2" fillId="0" borderId="108" xfId="0" applyNumberFormat="1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188" fontId="17" fillId="0" borderId="109" xfId="0" applyNumberFormat="1" applyFont="1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188" fontId="10" fillId="0" borderId="81" xfId="0" applyNumberFormat="1" applyFont="1" applyBorder="1" applyAlignment="1">
      <alignment horizontal="distributed" vertical="center"/>
    </xf>
    <xf numFmtId="0" fontId="0" fillId="0" borderId="112" xfId="0" applyBorder="1" applyAlignment="1">
      <alignment horizontal="distributed" vertical="center"/>
    </xf>
    <xf numFmtId="188" fontId="10" fillId="0" borderId="94" xfId="0" applyNumberFormat="1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188" fontId="10" fillId="0" borderId="86" xfId="0" applyNumberFormat="1" applyFont="1" applyBorder="1" applyAlignment="1">
      <alignment horizontal="distributed" vertical="center"/>
    </xf>
    <xf numFmtId="188" fontId="10" fillId="0" borderId="84" xfId="0" applyNumberFormat="1" applyFont="1" applyBorder="1" applyAlignment="1">
      <alignment horizontal="distributed" vertical="center"/>
    </xf>
    <xf numFmtId="188" fontId="10" fillId="0" borderId="107" xfId="0" applyNumberFormat="1" applyFont="1" applyBorder="1" applyAlignment="1">
      <alignment horizontal="distributed" vertical="center"/>
    </xf>
    <xf numFmtId="190" fontId="10" fillId="0" borderId="94" xfId="0" applyNumberFormat="1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190" fontId="10" fillId="0" borderId="113" xfId="0" applyNumberFormat="1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190" fontId="10" fillId="0" borderId="81" xfId="0" applyNumberFormat="1" applyFont="1" applyBorder="1" applyAlignment="1">
      <alignment horizontal="distributed" vertical="center"/>
    </xf>
    <xf numFmtId="0" fontId="0" fillId="0" borderId="79" xfId="0" applyBorder="1" applyAlignment="1">
      <alignment horizontal="distributed" vertical="center"/>
    </xf>
    <xf numFmtId="190" fontId="10" fillId="0" borderId="79" xfId="0" applyNumberFormat="1" applyFont="1" applyBorder="1" applyAlignment="1">
      <alignment horizontal="distributed" vertical="center"/>
    </xf>
    <xf numFmtId="188" fontId="10" fillId="0" borderId="6" xfId="0" applyNumberFormat="1" applyFont="1" applyBorder="1" applyAlignment="1">
      <alignment horizontal="distributed" vertical="center"/>
    </xf>
    <xf numFmtId="188" fontId="10" fillId="0" borderId="81" xfId="0" applyNumberFormat="1" applyFont="1" applyBorder="1" applyAlignment="1">
      <alignment horizontal="right" vertical="center"/>
    </xf>
    <xf numFmtId="188" fontId="10" fillId="0" borderId="112" xfId="0" applyNumberFormat="1" applyFont="1" applyBorder="1" applyAlignment="1">
      <alignment horizontal="right" vertical="center"/>
    </xf>
    <xf numFmtId="188" fontId="10" fillId="0" borderId="113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190" fontId="10" fillId="0" borderId="114" xfId="0" applyNumberFormat="1" applyFont="1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188" fontId="10" fillId="2" borderId="6" xfId="0" applyNumberFormat="1" applyFont="1" applyFill="1" applyBorder="1" applyAlignment="1">
      <alignment horizontal="distributed" vertical="center"/>
    </xf>
    <xf numFmtId="188" fontId="10" fillId="0" borderId="113" xfId="0" applyNumberFormat="1" applyFont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190" fontId="10" fillId="0" borderId="15" xfId="0" applyNumberFormat="1" applyFon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190" fontId="10" fillId="0" borderId="6" xfId="0" applyNumberFormat="1" applyFont="1" applyBorder="1" applyAlignment="1">
      <alignment horizontal="right" vertical="center"/>
    </xf>
    <xf numFmtId="190" fontId="10" fillId="0" borderId="113" xfId="0" applyNumberFormat="1" applyFon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190" fontId="10" fillId="0" borderId="81" xfId="0" applyNumberFormat="1" applyFont="1" applyBorder="1" applyAlignment="1">
      <alignment horizontal="right" vertical="center"/>
    </xf>
    <xf numFmtId="190" fontId="10" fillId="0" borderId="21" xfId="0" applyNumberFormat="1" applyFont="1" applyBorder="1" applyAlignment="1">
      <alignment horizontal="right" vertical="center"/>
    </xf>
    <xf numFmtId="190" fontId="10" fillId="0" borderId="6" xfId="0" applyNumberFormat="1" applyFont="1" applyBorder="1" applyAlignment="1">
      <alignment horizontal="distributed" vertical="center"/>
    </xf>
    <xf numFmtId="188" fontId="10" fillId="0" borderId="21" xfId="0" applyNumberFormat="1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188" fontId="10" fillId="0" borderId="114" xfId="0" applyNumberFormat="1" applyFont="1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190" fontId="10" fillId="0" borderId="111" xfId="0" applyNumberFormat="1" applyFont="1" applyBorder="1" applyAlignment="1">
      <alignment horizontal="distributed" vertical="center"/>
    </xf>
    <xf numFmtId="188" fontId="20" fillId="0" borderId="109" xfId="0" applyNumberFormat="1" applyFont="1" applyBorder="1" applyAlignment="1">
      <alignment horizontal="distributed" vertical="center"/>
    </xf>
    <xf numFmtId="190" fontId="10" fillId="2" borderId="15" xfId="0" applyNumberFormat="1" applyFont="1" applyFill="1" applyBorder="1" applyAlignment="1">
      <alignment horizontal="distributed" vertical="center"/>
    </xf>
    <xf numFmtId="190" fontId="10" fillId="0" borderId="111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90" fontId="10" fillId="0" borderId="21" xfId="0" applyNumberFormat="1" applyFont="1" applyBorder="1" applyAlignment="1">
      <alignment horizontal="distributed" vertical="center"/>
    </xf>
    <xf numFmtId="190" fontId="10" fillId="0" borderId="114" xfId="0" applyNumberFormat="1" applyFont="1" applyBorder="1" applyAlignment="1">
      <alignment horizontal="distributed" vertical="center"/>
    </xf>
    <xf numFmtId="190" fontId="10" fillId="0" borderId="94" xfId="0" applyNumberFormat="1" applyFont="1" applyBorder="1" applyAlignment="1">
      <alignment horizontal="right" vertical="center"/>
    </xf>
    <xf numFmtId="188" fontId="2" fillId="0" borderId="6" xfId="0" applyNumberFormat="1" applyFont="1" applyBorder="1" applyAlignment="1">
      <alignment horizontal="distributed" vertical="center"/>
    </xf>
    <xf numFmtId="188" fontId="3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0" fontId="2" fillId="0" borderId="94" xfId="0" applyNumberFormat="1" applyFont="1" applyBorder="1" applyAlignment="1">
      <alignment horizontal="distributed" vertical="center"/>
    </xf>
    <xf numFmtId="189" fontId="2" fillId="0" borderId="6" xfId="0" applyNumberFormat="1" applyFont="1" applyBorder="1" applyAlignment="1">
      <alignment horizontal="distributed" vertical="center"/>
    </xf>
    <xf numFmtId="190" fontId="2" fillId="0" borderId="64" xfId="0" applyNumberFormat="1" applyFont="1" applyBorder="1" applyAlignment="1">
      <alignment horizontal="distributed" vertical="center"/>
    </xf>
    <xf numFmtId="188" fontId="2" fillId="0" borderId="94" xfId="0" applyNumberFormat="1" applyFont="1" applyBorder="1" applyAlignment="1">
      <alignment horizontal="distributed" vertical="center"/>
    </xf>
    <xf numFmtId="188" fontId="10" fillId="0" borderId="116" xfId="0" applyNumberFormat="1" applyFont="1" applyBorder="1" applyAlignment="1">
      <alignment horizontal="distributed" vertical="center"/>
    </xf>
    <xf numFmtId="0" fontId="0" fillId="0" borderId="117" xfId="0" applyBorder="1" applyAlignment="1">
      <alignment horizontal="distributed" vertical="center"/>
    </xf>
    <xf numFmtId="188" fontId="2" fillId="0" borderId="111" xfId="0" applyNumberFormat="1" applyFont="1" applyBorder="1" applyAlignment="1">
      <alignment horizontal="distributed" vertical="center"/>
    </xf>
    <xf numFmtId="188" fontId="2" fillId="0" borderId="26" xfId="0" applyNumberFormat="1" applyFont="1" applyBorder="1" applyAlignment="1">
      <alignment horizontal="distributed" vertical="center"/>
    </xf>
    <xf numFmtId="182" fontId="17" fillId="0" borderId="95" xfId="0" applyNumberFormat="1" applyFont="1" applyBorder="1" applyAlignment="1">
      <alignment horizontal="left" vertical="center"/>
    </xf>
    <xf numFmtId="182" fontId="17" fillId="0" borderId="0" xfId="0" applyNumberFormat="1" applyFont="1" applyAlignment="1">
      <alignment horizontal="left" vertical="center"/>
    </xf>
    <xf numFmtId="182" fontId="12" fillId="0" borderId="13" xfId="0" applyNumberFormat="1" applyFont="1" applyBorder="1" applyAlignment="1">
      <alignment horizontal="center" vertical="center"/>
    </xf>
    <xf numFmtId="182" fontId="12" fillId="0" borderId="66" xfId="0" applyNumberFormat="1" applyFont="1" applyBorder="1" applyAlignment="1">
      <alignment horizontal="center" vertical="center"/>
    </xf>
    <xf numFmtId="182" fontId="12" fillId="0" borderId="45" xfId="0" applyNumberFormat="1" applyFont="1" applyBorder="1" applyAlignment="1">
      <alignment horizontal="center" vertical="center"/>
    </xf>
    <xf numFmtId="182" fontId="12" fillId="0" borderId="11" xfId="0" applyNumberFormat="1" applyFont="1" applyBorder="1" applyAlignment="1">
      <alignment horizontal="center" vertical="center"/>
    </xf>
    <xf numFmtId="182" fontId="12" fillId="0" borderId="30" xfId="0" applyNumberFormat="1" applyFont="1" applyBorder="1" applyAlignment="1">
      <alignment horizontal="center" vertical="center"/>
    </xf>
    <xf numFmtId="182" fontId="12" fillId="0" borderId="88" xfId="0" applyNumberFormat="1" applyFont="1" applyBorder="1" applyAlignment="1">
      <alignment horizontal="center" vertical="center"/>
    </xf>
    <xf numFmtId="182" fontId="12" fillId="0" borderId="42" xfId="0" applyNumberFormat="1" applyFont="1" applyBorder="1" applyAlignment="1">
      <alignment horizontal="center" vertical="center"/>
    </xf>
    <xf numFmtId="182" fontId="12" fillId="0" borderId="96" xfId="0" applyNumberFormat="1" applyFont="1" applyBorder="1" applyAlignment="1">
      <alignment horizontal="center" vertical="center"/>
    </xf>
    <xf numFmtId="182" fontId="12" fillId="0" borderId="118" xfId="0" applyNumberFormat="1" applyFont="1" applyBorder="1" applyAlignment="1">
      <alignment horizontal="center" vertical="center"/>
    </xf>
    <xf numFmtId="182" fontId="12" fillId="0" borderId="98" xfId="0" applyNumberFormat="1" applyFont="1" applyBorder="1" applyAlignment="1">
      <alignment horizontal="center" vertical="center"/>
    </xf>
    <xf numFmtId="182" fontId="12" fillId="0" borderId="99" xfId="0" applyNumberFormat="1" applyFont="1" applyBorder="1" applyAlignment="1">
      <alignment horizontal="center" vertical="center"/>
    </xf>
    <xf numFmtId="182" fontId="12" fillId="0" borderId="95" xfId="0" applyNumberFormat="1" applyFont="1" applyBorder="1" applyAlignment="1">
      <alignment horizontal="center" vertical="center"/>
    </xf>
    <xf numFmtId="182" fontId="12" fillId="0" borderId="0" xfId="0" applyNumberFormat="1" applyFont="1" applyBorder="1" applyAlignment="1">
      <alignment horizontal="center" vertical="center"/>
    </xf>
    <xf numFmtId="188" fontId="10" fillId="0" borderId="34" xfId="0" applyNumberFormat="1" applyFont="1" applyBorder="1" applyAlignment="1">
      <alignment horizontal="center" vertical="center"/>
    </xf>
    <xf numFmtId="188" fontId="10" fillId="0" borderId="51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 shrinkToFit="1"/>
    </xf>
    <xf numFmtId="188" fontId="10" fillId="0" borderId="16" xfId="0" applyNumberFormat="1" applyFont="1" applyBorder="1" applyAlignment="1">
      <alignment horizontal="center" vertical="center" shrinkToFit="1"/>
    </xf>
    <xf numFmtId="188" fontId="10" fillId="0" borderId="13" xfId="0" applyNumberFormat="1" applyFont="1" applyBorder="1" applyAlignment="1">
      <alignment horizontal="center" vertical="center"/>
    </xf>
    <xf numFmtId="188" fontId="10" fillId="0" borderId="66" xfId="0" applyNumberFormat="1" applyFont="1" applyBorder="1" applyAlignment="1">
      <alignment horizontal="center" vertical="center"/>
    </xf>
    <xf numFmtId="188" fontId="10" fillId="0" borderId="95" xfId="0" applyNumberFormat="1" applyFont="1" applyBorder="1" applyAlignment="1">
      <alignment horizontal="center" vertical="center"/>
    </xf>
    <xf numFmtId="188" fontId="10" fillId="0" borderId="11" xfId="0" applyNumberFormat="1" applyFont="1" applyBorder="1" applyAlignment="1">
      <alignment horizontal="center" vertical="center"/>
    </xf>
    <xf numFmtId="188" fontId="10" fillId="0" borderId="0" xfId="0" applyNumberFormat="1" applyFont="1" applyBorder="1" applyAlignment="1">
      <alignment horizontal="center" vertical="center"/>
    </xf>
    <xf numFmtId="188" fontId="10" fillId="0" borderId="118" xfId="0" applyNumberFormat="1" applyFont="1" applyBorder="1" applyAlignment="1">
      <alignment horizontal="center" vertical="center"/>
    </xf>
    <xf numFmtId="188" fontId="10" fillId="0" borderId="52" xfId="0" applyNumberFormat="1" applyFont="1" applyBorder="1" applyAlignment="1">
      <alignment horizontal="center" vertical="center"/>
    </xf>
    <xf numFmtId="188" fontId="10" fillId="0" borderId="96" xfId="0" applyNumberFormat="1" applyFont="1" applyBorder="1" applyAlignment="1">
      <alignment horizontal="center" vertical="center"/>
    </xf>
    <xf numFmtId="188" fontId="10" fillId="0" borderId="52" xfId="0" applyNumberFormat="1" applyFont="1" applyBorder="1" applyAlignment="1">
      <alignment horizontal="center" vertical="center" shrinkToFit="1"/>
    </xf>
    <xf numFmtId="188" fontId="10" fillId="0" borderId="14" xfId="0" applyNumberFormat="1" applyFont="1" applyBorder="1" applyAlignment="1">
      <alignment horizontal="center" vertical="center"/>
    </xf>
    <xf numFmtId="190" fontId="10" fillId="0" borderId="14" xfId="0" applyNumberFormat="1" applyFont="1" applyBorder="1" applyAlignment="1">
      <alignment horizontal="center" vertical="center" shrinkToFit="1"/>
    </xf>
    <xf numFmtId="188" fontId="10" fillId="0" borderId="53" xfId="0" applyNumberFormat="1" applyFont="1" applyBorder="1" applyAlignment="1">
      <alignment horizontal="center" vertical="center" shrinkToFit="1"/>
    </xf>
    <xf numFmtId="190" fontId="10" fillId="0" borderId="16" xfId="0" applyNumberFormat="1" applyFont="1" applyBorder="1" applyAlignment="1">
      <alignment horizontal="center" vertical="center" shrinkToFit="1"/>
    </xf>
    <xf numFmtId="188" fontId="17" fillId="0" borderId="95" xfId="0" applyNumberFormat="1" applyFont="1" applyBorder="1" applyAlignment="1">
      <alignment horizontal="left" vertical="center"/>
    </xf>
    <xf numFmtId="190" fontId="10" fillId="0" borderId="6" xfId="0" applyNumberFormat="1" applyFont="1" applyBorder="1" applyAlignment="1">
      <alignment horizontal="center" vertical="center" shrinkToFit="1"/>
    </xf>
    <xf numFmtId="190" fontId="10" fillId="0" borderId="39" xfId="0" applyNumberFormat="1" applyFont="1" applyBorder="1" applyAlignment="1">
      <alignment horizontal="center" vertical="center" shrinkToFit="1"/>
    </xf>
    <xf numFmtId="188" fontId="10" fillId="0" borderId="94" xfId="0" applyNumberFormat="1" applyFont="1" applyBorder="1" applyAlignment="1">
      <alignment horizontal="center" vertical="center"/>
    </xf>
    <xf numFmtId="188" fontId="10" fillId="0" borderId="28" xfId="0" applyNumberFormat="1" applyFont="1" applyBorder="1" applyAlignment="1">
      <alignment horizontal="center" vertical="center"/>
    </xf>
    <xf numFmtId="188" fontId="17" fillId="0" borderId="34" xfId="0" applyNumberFormat="1" applyFont="1" applyBorder="1" applyAlignment="1">
      <alignment horizontal="center" vertical="center"/>
    </xf>
    <xf numFmtId="188" fontId="17" fillId="0" borderId="51" xfId="0" applyNumberFormat="1" applyFont="1" applyBorder="1" applyAlignment="1">
      <alignment horizontal="center" vertical="center"/>
    </xf>
    <xf numFmtId="188" fontId="17" fillId="0" borderId="25" xfId="0" applyNumberFormat="1" applyFont="1" applyBorder="1" applyAlignment="1">
      <alignment horizontal="center" vertical="center"/>
    </xf>
    <xf numFmtId="188" fontId="17" fillId="0" borderId="96" xfId="0" applyNumberFormat="1" applyFont="1" applyBorder="1" applyAlignment="1">
      <alignment horizontal="center" vertical="center"/>
    </xf>
    <xf numFmtId="188" fontId="19" fillId="0" borderId="51" xfId="0" applyNumberFormat="1" applyFont="1" applyBorder="1" applyAlignment="1">
      <alignment horizontal="center" vertical="center"/>
    </xf>
    <xf numFmtId="188" fontId="17" fillId="0" borderId="88" xfId="0" applyNumberFormat="1" applyFont="1" applyBorder="1" applyAlignment="1">
      <alignment horizontal="center" vertical="center"/>
    </xf>
    <xf numFmtId="188" fontId="19" fillId="0" borderId="42" xfId="0" applyNumberFormat="1" applyFont="1" applyBorder="1" applyAlignment="1">
      <alignment horizontal="center" vertical="center"/>
    </xf>
    <xf numFmtId="188" fontId="17" fillId="0" borderId="4" xfId="0" applyNumberFormat="1" applyFont="1" applyBorder="1" applyAlignment="1">
      <alignment horizontal="center" vertical="center"/>
    </xf>
    <xf numFmtId="188" fontId="19" fillId="0" borderId="23" xfId="0" applyNumberFormat="1" applyFont="1" applyBorder="1" applyAlignment="1">
      <alignment horizontal="center" vertical="center"/>
    </xf>
    <xf numFmtId="188" fontId="17" fillId="0" borderId="109" xfId="0" applyNumberFormat="1" applyFont="1" applyBorder="1" applyAlignment="1">
      <alignment horizontal="center" vertical="center"/>
    </xf>
    <xf numFmtId="188" fontId="19" fillId="0" borderId="110" xfId="0" applyNumberFormat="1" applyFont="1" applyBorder="1" applyAlignment="1">
      <alignment horizontal="center" vertical="center"/>
    </xf>
    <xf numFmtId="188" fontId="17" fillId="0" borderId="100" xfId="0" applyNumberFormat="1" applyFont="1" applyBorder="1" applyAlignment="1">
      <alignment horizontal="center" vertical="center"/>
    </xf>
    <xf numFmtId="188" fontId="19" fillId="0" borderId="119" xfId="0" applyNumberFormat="1" applyFont="1" applyBorder="1" applyAlignment="1">
      <alignment horizontal="center" vertical="center"/>
    </xf>
    <xf numFmtId="188" fontId="17" fillId="0" borderId="97" xfId="0" applyNumberFormat="1" applyFont="1" applyBorder="1" applyAlignment="1">
      <alignment horizontal="center" vertical="center"/>
    </xf>
    <xf numFmtId="188" fontId="19" fillId="0" borderId="50" xfId="0" applyNumberFormat="1" applyFont="1" applyBorder="1" applyAlignment="1">
      <alignment horizontal="center" vertical="center"/>
    </xf>
    <xf numFmtId="187" fontId="10" fillId="0" borderId="109" xfId="0" applyNumberFormat="1" applyFont="1" applyBorder="1" applyAlignment="1">
      <alignment horizontal="center" vertical="center"/>
    </xf>
    <xf numFmtId="187" fontId="10" fillId="0" borderId="107" xfId="0" applyNumberFormat="1" applyFont="1" applyBorder="1" applyAlignment="1">
      <alignment horizontal="center" vertical="center"/>
    </xf>
    <xf numFmtId="187" fontId="10" fillId="0" borderId="47" xfId="0" applyNumberFormat="1" applyFont="1" applyBorder="1" applyAlignment="1">
      <alignment horizontal="center" vertical="center" wrapText="1"/>
    </xf>
    <xf numFmtId="187" fontId="10" fillId="0" borderId="36" xfId="0" applyNumberFormat="1" applyFont="1" applyBorder="1" applyAlignment="1">
      <alignment horizontal="center" vertical="center" wrapText="1"/>
    </xf>
    <xf numFmtId="187" fontId="10" fillId="0" borderId="59" xfId="0" applyNumberFormat="1" applyFont="1" applyBorder="1" applyAlignment="1">
      <alignment horizontal="center" vertical="distributed"/>
    </xf>
    <xf numFmtId="187" fontId="10" fillId="0" borderId="12" xfId="0" applyNumberFormat="1" applyFont="1" applyBorder="1" applyAlignment="1">
      <alignment horizontal="center" vertical="distributed"/>
    </xf>
    <xf numFmtId="187" fontId="10" fillId="0" borderId="54" xfId="0" applyNumberFormat="1" applyFont="1" applyBorder="1" applyAlignment="1">
      <alignment horizontal="center" vertical="distributed"/>
    </xf>
    <xf numFmtId="188" fontId="10" fillId="0" borderId="83" xfId="0" applyNumberFormat="1" applyFont="1" applyBorder="1" applyAlignment="1">
      <alignment horizontal="center" vertical="center"/>
    </xf>
    <xf numFmtId="188" fontId="10" fillId="0" borderId="97" xfId="0" applyNumberFormat="1" applyFont="1" applyBorder="1" applyAlignment="1">
      <alignment horizontal="center" vertical="center"/>
    </xf>
    <xf numFmtId="187" fontId="10" fillId="0" borderId="59" xfId="0" applyNumberFormat="1" applyFont="1" applyBorder="1" applyAlignment="1">
      <alignment horizontal="center" vertical="center" textRotation="255" shrinkToFit="1"/>
    </xf>
    <xf numFmtId="187" fontId="10" fillId="0" borderId="54" xfId="0" applyNumberFormat="1" applyFont="1" applyBorder="1" applyAlignment="1">
      <alignment horizontal="center" vertical="center" textRotation="255" shrinkToFit="1"/>
    </xf>
    <xf numFmtId="187" fontId="10" fillId="0" borderId="0" xfId="0" applyNumberFormat="1" applyFont="1" applyBorder="1" applyAlignment="1">
      <alignment horizontal="center" vertical="center"/>
    </xf>
    <xf numFmtId="187" fontId="10" fillId="0" borderId="94" xfId="0" applyNumberFormat="1" applyFont="1" applyBorder="1" applyAlignment="1">
      <alignment horizontal="center" vertical="center"/>
    </xf>
    <xf numFmtId="187" fontId="10" fillId="0" borderId="25" xfId="0" applyNumberFormat="1" applyFont="1" applyBorder="1" applyAlignment="1">
      <alignment horizontal="center" vertical="center"/>
    </xf>
    <xf numFmtId="187" fontId="10" fillId="0" borderId="84" xfId="0" applyNumberFormat="1" applyFont="1" applyBorder="1" applyAlignment="1">
      <alignment horizontal="center" vertical="center"/>
    </xf>
    <xf numFmtId="187" fontId="10" fillId="0" borderId="110" xfId="0" applyNumberFormat="1" applyFont="1" applyBorder="1" applyAlignment="1">
      <alignment horizontal="center" vertical="center"/>
    </xf>
    <xf numFmtId="187" fontId="10" fillId="0" borderId="26" xfId="0" applyNumberFormat="1" applyFont="1" applyBorder="1" applyAlignment="1">
      <alignment horizontal="center" vertical="center"/>
    </xf>
    <xf numFmtId="187" fontId="10" fillId="0" borderId="28" xfId="0" applyNumberFormat="1" applyFont="1" applyBorder="1" applyAlignment="1">
      <alignment horizontal="center" vertical="center"/>
    </xf>
    <xf numFmtId="187" fontId="10" fillId="0" borderId="120" xfId="0" applyNumberFormat="1" applyFont="1" applyBorder="1" applyAlignment="1">
      <alignment horizontal="center" vertical="center"/>
    </xf>
    <xf numFmtId="187" fontId="10" fillId="0" borderId="37" xfId="0" applyNumberFormat="1" applyFont="1" applyBorder="1" applyAlignment="1">
      <alignment horizontal="center" vertical="center"/>
    </xf>
    <xf numFmtId="187" fontId="10" fillId="0" borderId="111" xfId="0" applyNumberFormat="1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 shrinkToFit="1"/>
    </xf>
    <xf numFmtId="187" fontId="10" fillId="0" borderId="83" xfId="0" applyNumberFormat="1" applyFont="1" applyBorder="1" applyAlignment="1">
      <alignment horizontal="center" vertical="center"/>
    </xf>
    <xf numFmtId="187" fontId="10" fillId="0" borderId="9" xfId="0" applyNumberFormat="1" applyFont="1" applyBorder="1" applyAlignment="1">
      <alignment horizontal="center" vertical="center"/>
    </xf>
    <xf numFmtId="187" fontId="10" fillId="0" borderId="97" xfId="0" applyNumberFormat="1" applyFont="1" applyBorder="1" applyAlignment="1">
      <alignment horizontal="center" vertical="center"/>
    </xf>
    <xf numFmtId="187" fontId="10" fillId="0" borderId="48" xfId="0" applyNumberFormat="1" applyFont="1" applyBorder="1" applyAlignment="1">
      <alignment horizontal="center" vertical="center" wrapText="1"/>
    </xf>
    <xf numFmtId="187" fontId="10" fillId="0" borderId="12" xfId="0" applyNumberFormat="1" applyFont="1" applyBorder="1" applyAlignment="1">
      <alignment horizontal="center" vertical="center" wrapText="1"/>
    </xf>
    <xf numFmtId="187" fontId="10" fillId="0" borderId="50" xfId="0" applyNumberFormat="1" applyFont="1" applyBorder="1" applyAlignment="1">
      <alignment horizontal="center" vertical="center" wrapText="1"/>
    </xf>
    <xf numFmtId="187" fontId="10" fillId="0" borderId="86" xfId="0" applyNumberFormat="1" applyFont="1" applyBorder="1" applyAlignment="1">
      <alignment horizontal="center" vertical="center"/>
    </xf>
    <xf numFmtId="187" fontId="10" fillId="0" borderId="47" xfId="0" applyNumberFormat="1" applyFont="1" applyBorder="1" applyAlignment="1">
      <alignment horizontal="center" vertical="center"/>
    </xf>
    <xf numFmtId="187" fontId="10" fillId="0" borderId="36" xfId="0" applyNumberFormat="1" applyFont="1" applyBorder="1" applyAlignment="1">
      <alignment horizontal="center" vertical="center"/>
    </xf>
    <xf numFmtId="183" fontId="10" fillId="0" borderId="47" xfId="0" applyNumberFormat="1" applyFont="1" applyBorder="1" applyAlignment="1">
      <alignment horizontal="distributed" vertical="center"/>
    </xf>
    <xf numFmtId="183" fontId="10" fillId="0" borderId="36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C40"/>
  <sheetViews>
    <sheetView view="pageBreakPreview" zoomScale="60" zoomScaleNormal="85" workbookViewId="0" topLeftCell="A8">
      <selection activeCell="O41" sqref="O41"/>
    </sheetView>
  </sheetViews>
  <sheetFormatPr defaultColWidth="8.796875" defaultRowHeight="15"/>
  <cols>
    <col min="1" max="1" width="3" style="43" customWidth="1"/>
    <col min="2" max="18" width="4.59765625" style="43" customWidth="1"/>
    <col min="19" max="19" width="4.69921875" style="43" customWidth="1"/>
    <col min="20" max="20" width="4.59765625" style="43" customWidth="1"/>
    <col min="21" max="21" width="6.8984375" style="43" customWidth="1"/>
    <col min="22" max="39" width="4.59765625" style="43" customWidth="1"/>
    <col min="40" max="16384" width="9" style="43" customWidth="1"/>
  </cols>
  <sheetData>
    <row r="1" spans="14:17" ht="6" customHeight="1" thickBot="1">
      <c r="N1" s="274"/>
      <c r="O1" s="274"/>
      <c r="P1" s="274"/>
      <c r="Q1" s="274"/>
    </row>
    <row r="2" spans="2:22" ht="19.5" customHeight="1" thickBot="1">
      <c r="B2" s="298" t="s">
        <v>133</v>
      </c>
      <c r="C2" s="298"/>
      <c r="D2" s="298"/>
      <c r="E2" s="298"/>
      <c r="F2" s="298"/>
      <c r="G2" s="298"/>
      <c r="H2" s="298"/>
      <c r="I2" s="298"/>
      <c r="J2" s="354" t="s">
        <v>305</v>
      </c>
      <c r="K2" s="355"/>
      <c r="L2" s="355"/>
      <c r="M2" s="355"/>
      <c r="N2" s="355"/>
      <c r="O2" s="355"/>
      <c r="P2" s="355"/>
      <c r="Q2" s="355"/>
      <c r="S2" s="43" t="s">
        <v>208</v>
      </c>
      <c r="U2" s="46">
        <v>182</v>
      </c>
      <c r="V2" s="43" t="s">
        <v>209</v>
      </c>
    </row>
    <row r="3" spans="2:17" ht="12.75" customHeight="1">
      <c r="B3" s="47"/>
      <c r="C3" s="47"/>
      <c r="D3" s="47"/>
      <c r="E3" s="47"/>
      <c r="F3" s="47"/>
      <c r="G3" s="47"/>
      <c r="H3" s="47"/>
      <c r="I3" s="47"/>
      <c r="J3" s="44"/>
      <c r="K3" s="45"/>
      <c r="L3" s="45"/>
      <c r="M3" s="265" t="s">
        <v>306</v>
      </c>
      <c r="N3" s="45"/>
      <c r="O3" s="45"/>
      <c r="P3" s="45"/>
      <c r="Q3" s="45"/>
    </row>
    <row r="4" spans="2:8" ht="21.75" customHeight="1" thickBot="1">
      <c r="B4" s="42" t="s">
        <v>134</v>
      </c>
      <c r="C4" s="42"/>
      <c r="D4" s="42"/>
      <c r="E4" s="42"/>
      <c r="F4" s="42"/>
      <c r="G4" s="42"/>
      <c r="H4" s="42"/>
    </row>
    <row r="5" spans="2:17" ht="21.75" customHeight="1" thickBot="1">
      <c r="B5" s="360"/>
      <c r="C5" s="361"/>
      <c r="D5" s="292" t="s">
        <v>135</v>
      </c>
      <c r="E5" s="308"/>
      <c r="F5" s="308"/>
      <c r="G5" s="285"/>
      <c r="H5" s="313" t="s">
        <v>12</v>
      </c>
      <c r="I5" s="314"/>
      <c r="J5" s="314"/>
      <c r="K5" s="315"/>
      <c r="L5" s="313" t="s">
        <v>136</v>
      </c>
      <c r="M5" s="314"/>
      <c r="N5" s="315"/>
      <c r="O5" s="313" t="s">
        <v>137</v>
      </c>
      <c r="P5" s="308"/>
      <c r="Q5" s="293"/>
    </row>
    <row r="6" spans="2:17" ht="21.75" customHeight="1">
      <c r="B6" s="294" t="s">
        <v>7</v>
      </c>
      <c r="C6" s="295"/>
      <c r="D6" s="362">
        <v>21713</v>
      </c>
      <c r="E6" s="317"/>
      <c r="F6" s="317"/>
      <c r="G6" s="48" t="s">
        <v>138</v>
      </c>
      <c r="H6" s="359">
        <v>-3386</v>
      </c>
      <c r="I6" s="363"/>
      <c r="J6" s="363"/>
      <c r="K6" s="49" t="s">
        <v>138</v>
      </c>
      <c r="L6" s="359">
        <v>-13.490577313837203</v>
      </c>
      <c r="M6" s="317"/>
      <c r="N6" s="50" t="s">
        <v>139</v>
      </c>
      <c r="O6" s="356">
        <v>119.3</v>
      </c>
      <c r="P6" s="317"/>
      <c r="Q6" s="51" t="s">
        <v>138</v>
      </c>
    </row>
    <row r="7" spans="2:17" ht="21.75" customHeight="1">
      <c r="B7" s="288" t="s">
        <v>8</v>
      </c>
      <c r="C7" s="287"/>
      <c r="D7" s="286">
        <v>75</v>
      </c>
      <c r="E7" s="300"/>
      <c r="F7" s="300"/>
      <c r="G7" s="52" t="s">
        <v>140</v>
      </c>
      <c r="H7" s="301">
        <v>-41</v>
      </c>
      <c r="I7" s="302"/>
      <c r="J7" s="302"/>
      <c r="K7" s="53" t="s">
        <v>140</v>
      </c>
      <c r="L7" s="353">
        <v>-35.3448275862069</v>
      </c>
      <c r="M7" s="300"/>
      <c r="N7" s="54" t="s">
        <v>141</v>
      </c>
      <c r="O7" s="357">
        <v>0.41</v>
      </c>
      <c r="P7" s="300"/>
      <c r="Q7" s="55" t="s">
        <v>140</v>
      </c>
    </row>
    <row r="8" spans="2:17" ht="21.75" customHeight="1" thickBot="1">
      <c r="B8" s="290" t="s">
        <v>9</v>
      </c>
      <c r="C8" s="291"/>
      <c r="D8" s="305">
        <v>25881</v>
      </c>
      <c r="E8" s="306"/>
      <c r="F8" s="306"/>
      <c r="G8" s="56" t="s">
        <v>140</v>
      </c>
      <c r="H8" s="303">
        <v>-3968</v>
      </c>
      <c r="I8" s="304"/>
      <c r="J8" s="304"/>
      <c r="K8" s="57" t="s">
        <v>140</v>
      </c>
      <c r="L8" s="303">
        <v>-13.293577674293946</v>
      </c>
      <c r="M8" s="306"/>
      <c r="N8" s="56" t="s">
        <v>141</v>
      </c>
      <c r="O8" s="358">
        <v>142.2</v>
      </c>
      <c r="P8" s="306"/>
      <c r="Q8" s="58" t="s">
        <v>140</v>
      </c>
    </row>
    <row r="9" ht="9.75" customHeight="1"/>
    <row r="10" spans="2:14" ht="21.75" customHeight="1" thickBot="1">
      <c r="B10" s="59" t="s">
        <v>142</v>
      </c>
      <c r="C10" s="60"/>
      <c r="D10" s="60"/>
      <c r="E10" s="60"/>
      <c r="F10" s="60"/>
      <c r="M10" s="240"/>
      <c r="N10" s="240"/>
    </row>
    <row r="11" spans="2:19" ht="21.75" customHeight="1">
      <c r="B11" s="278"/>
      <c r="C11" s="279"/>
      <c r="D11" s="249" t="s">
        <v>283</v>
      </c>
      <c r="E11" s="251" t="s">
        <v>284</v>
      </c>
      <c r="F11" s="61" t="s">
        <v>285</v>
      </c>
      <c r="G11" s="62" t="s">
        <v>288</v>
      </c>
      <c r="H11" s="61" t="s">
        <v>294</v>
      </c>
      <c r="I11" s="61" t="s">
        <v>307</v>
      </c>
      <c r="J11" s="61" t="s">
        <v>295</v>
      </c>
      <c r="K11" s="61" t="s">
        <v>308</v>
      </c>
      <c r="L11" s="62" t="s">
        <v>286</v>
      </c>
      <c r="M11" s="61" t="s">
        <v>287</v>
      </c>
      <c r="N11" s="154" t="s">
        <v>296</v>
      </c>
      <c r="O11" s="61" t="s">
        <v>309</v>
      </c>
      <c r="P11" s="270"/>
      <c r="Q11" s="271"/>
      <c r="R11" s="275"/>
      <c r="S11" s="63"/>
    </row>
    <row r="12" spans="2:20" ht="21.75" customHeight="1">
      <c r="B12" s="280"/>
      <c r="C12" s="281"/>
      <c r="D12" s="256" t="s">
        <v>223</v>
      </c>
      <c r="E12" s="252" t="s">
        <v>219</v>
      </c>
      <c r="F12" s="66" t="s">
        <v>289</v>
      </c>
      <c r="G12" s="64" t="s">
        <v>217</v>
      </c>
      <c r="H12" s="65" t="s">
        <v>297</v>
      </c>
      <c r="I12" s="65" t="s">
        <v>220</v>
      </c>
      <c r="J12" s="260" t="s">
        <v>299</v>
      </c>
      <c r="K12" s="66" t="s">
        <v>1</v>
      </c>
      <c r="L12" s="64" t="s">
        <v>300</v>
      </c>
      <c r="M12" s="65" t="s">
        <v>276</v>
      </c>
      <c r="N12" s="266" t="s">
        <v>4</v>
      </c>
      <c r="O12" s="150" t="s">
        <v>303</v>
      </c>
      <c r="P12" s="296" t="s">
        <v>143</v>
      </c>
      <c r="Q12" s="297"/>
      <c r="R12" s="275"/>
      <c r="S12" s="63"/>
      <c r="T12" s="67"/>
    </row>
    <row r="13" spans="2:20" ht="21.75" customHeight="1">
      <c r="B13" s="280"/>
      <c r="C13" s="281"/>
      <c r="D13" s="256"/>
      <c r="E13" s="252"/>
      <c r="F13" s="66"/>
      <c r="G13" s="65"/>
      <c r="H13" s="65"/>
      <c r="I13" s="65"/>
      <c r="J13" s="261"/>
      <c r="K13" s="66"/>
      <c r="L13" s="239" t="s">
        <v>301</v>
      </c>
      <c r="M13" s="65"/>
      <c r="N13" s="267" t="s">
        <v>5</v>
      </c>
      <c r="O13" s="150"/>
      <c r="P13" s="296" t="s">
        <v>146</v>
      </c>
      <c r="Q13" s="297"/>
      <c r="R13" s="275"/>
      <c r="S13" s="63"/>
      <c r="T13" s="67"/>
    </row>
    <row r="14" spans="2:20" ht="21.75" customHeight="1" thickBot="1">
      <c r="B14" s="282"/>
      <c r="C14" s="283"/>
      <c r="D14" s="250" t="s">
        <v>224</v>
      </c>
      <c r="E14" s="253" t="s">
        <v>3</v>
      </c>
      <c r="F14" s="70" t="s">
        <v>145</v>
      </c>
      <c r="G14" s="69" t="s">
        <v>218</v>
      </c>
      <c r="H14" s="69" t="s">
        <v>298</v>
      </c>
      <c r="I14" s="69" t="s">
        <v>144</v>
      </c>
      <c r="J14" s="70" t="s">
        <v>145</v>
      </c>
      <c r="K14" s="70" t="s">
        <v>2</v>
      </c>
      <c r="L14" s="69" t="s">
        <v>302</v>
      </c>
      <c r="M14" s="69" t="s">
        <v>277</v>
      </c>
      <c r="N14" s="262" t="s">
        <v>6</v>
      </c>
      <c r="O14" s="70" t="s">
        <v>304</v>
      </c>
      <c r="P14" s="268"/>
      <c r="Q14" s="269"/>
      <c r="R14" s="275"/>
      <c r="S14" s="63"/>
      <c r="T14" s="67"/>
    </row>
    <row r="15" spans="2:19" ht="21.75" customHeight="1">
      <c r="B15" s="294" t="s">
        <v>8</v>
      </c>
      <c r="C15" s="295"/>
      <c r="D15" s="257">
        <v>120</v>
      </c>
      <c r="E15" s="254">
        <v>104</v>
      </c>
      <c r="F15" s="232">
        <v>103</v>
      </c>
      <c r="G15" s="232">
        <v>102</v>
      </c>
      <c r="H15" s="231">
        <v>101</v>
      </c>
      <c r="I15" s="233">
        <v>96</v>
      </c>
      <c r="J15" s="231">
        <v>92</v>
      </c>
      <c r="K15" s="233">
        <v>90</v>
      </c>
      <c r="L15" s="264">
        <v>88</v>
      </c>
      <c r="M15" s="232">
        <v>86</v>
      </c>
      <c r="N15" s="242">
        <v>75</v>
      </c>
      <c r="O15" s="244">
        <v>64</v>
      </c>
      <c r="P15" s="294">
        <v>2295</v>
      </c>
      <c r="Q15" s="295"/>
      <c r="R15" s="275"/>
      <c r="S15" s="63"/>
    </row>
    <row r="16" spans="2:21" ht="21.75" customHeight="1" thickBot="1">
      <c r="B16" s="290" t="s">
        <v>147</v>
      </c>
      <c r="C16" s="291"/>
      <c r="D16" s="258">
        <v>-12</v>
      </c>
      <c r="E16" s="255">
        <v>-6</v>
      </c>
      <c r="F16" s="234">
        <v>20</v>
      </c>
      <c r="G16" s="234">
        <v>-16</v>
      </c>
      <c r="H16" s="234">
        <v>-33</v>
      </c>
      <c r="I16" s="235">
        <v>-34</v>
      </c>
      <c r="J16" s="236">
        <v>5</v>
      </c>
      <c r="K16" s="235">
        <v>-18</v>
      </c>
      <c r="L16" s="263">
        <v>-21</v>
      </c>
      <c r="M16" s="234">
        <v>-6</v>
      </c>
      <c r="N16" s="166">
        <v>-41</v>
      </c>
      <c r="O16" s="147">
        <v>11</v>
      </c>
      <c r="P16" s="290">
        <v>-359</v>
      </c>
      <c r="Q16" s="291"/>
      <c r="R16" s="275"/>
      <c r="S16" s="63"/>
      <c r="T16" s="67"/>
      <c r="U16" s="68"/>
    </row>
    <row r="17" spans="2:19" ht="21.75" customHeight="1" thickBot="1">
      <c r="B17" s="292" t="s">
        <v>148</v>
      </c>
      <c r="C17" s="293"/>
      <c r="D17" s="259">
        <v>2</v>
      </c>
      <c r="E17" s="238">
        <v>6</v>
      </c>
      <c r="F17" s="237">
        <v>11</v>
      </c>
      <c r="G17" s="237">
        <v>4</v>
      </c>
      <c r="H17" s="237">
        <v>1</v>
      </c>
      <c r="I17" s="237">
        <v>3</v>
      </c>
      <c r="J17" s="237">
        <v>10</v>
      </c>
      <c r="K17" s="237">
        <v>8</v>
      </c>
      <c r="L17" s="238">
        <v>7</v>
      </c>
      <c r="M17" s="237">
        <v>9</v>
      </c>
      <c r="N17" s="241">
        <v>5</v>
      </c>
      <c r="O17" s="243">
        <v>18</v>
      </c>
      <c r="P17" s="292"/>
      <c r="Q17" s="293"/>
      <c r="R17" s="275"/>
      <c r="S17" s="63"/>
    </row>
    <row r="18" ht="9.75" customHeight="1"/>
    <row r="19" spans="2:7" ht="21.75" customHeight="1" thickBot="1">
      <c r="B19" s="42" t="s">
        <v>149</v>
      </c>
      <c r="C19" s="42"/>
      <c r="D19" s="42"/>
      <c r="E19" s="42"/>
      <c r="F19" s="42"/>
      <c r="G19" s="42"/>
    </row>
    <row r="20" spans="2:18" ht="21.75" customHeight="1" thickBot="1">
      <c r="B20" s="346" t="s">
        <v>150</v>
      </c>
      <c r="C20" s="308"/>
      <c r="D20" s="293"/>
      <c r="E20" s="292" t="s">
        <v>8</v>
      </c>
      <c r="F20" s="285"/>
      <c r="G20" s="313" t="s">
        <v>151</v>
      </c>
      <c r="H20" s="314"/>
      <c r="I20" s="315"/>
      <c r="J20" s="313" t="s">
        <v>12</v>
      </c>
      <c r="K20" s="315"/>
      <c r="L20" s="313" t="s">
        <v>152</v>
      </c>
      <c r="M20" s="308"/>
      <c r="N20" s="293"/>
      <c r="O20" s="307" t="s">
        <v>310</v>
      </c>
      <c r="P20" s="308"/>
      <c r="Q20" s="293"/>
      <c r="R20" s="272"/>
    </row>
    <row r="21" spans="2:18" ht="21.75" customHeight="1">
      <c r="B21" s="294" t="s">
        <v>153</v>
      </c>
      <c r="C21" s="317"/>
      <c r="D21" s="295"/>
      <c r="E21" s="294">
        <v>13</v>
      </c>
      <c r="F21" s="312"/>
      <c r="G21" s="316">
        <v>17.333333333333336</v>
      </c>
      <c r="H21" s="317"/>
      <c r="I21" s="49" t="s">
        <v>0</v>
      </c>
      <c r="J21" s="311">
        <v>1</v>
      </c>
      <c r="K21" s="312"/>
      <c r="L21" s="316">
        <v>8.333333333333332</v>
      </c>
      <c r="M21" s="317"/>
      <c r="N21" s="51" t="s">
        <v>0</v>
      </c>
      <c r="O21" s="345">
        <v>35.4</v>
      </c>
      <c r="P21" s="317"/>
      <c r="Q21" s="51" t="s">
        <v>0</v>
      </c>
      <c r="R21" s="272"/>
    </row>
    <row r="22" spans="2:18" ht="21.75" customHeight="1">
      <c r="B22" s="299" t="s">
        <v>154</v>
      </c>
      <c r="C22" s="300"/>
      <c r="D22" s="287"/>
      <c r="E22" s="288">
        <v>27</v>
      </c>
      <c r="F22" s="289"/>
      <c r="G22" s="284">
        <v>36</v>
      </c>
      <c r="H22" s="300"/>
      <c r="I22" s="71" t="s">
        <v>141</v>
      </c>
      <c r="J22" s="330">
        <v>-16</v>
      </c>
      <c r="K22" s="289"/>
      <c r="L22" s="284">
        <v>-37.2093023255814</v>
      </c>
      <c r="M22" s="300"/>
      <c r="N22" s="72" t="s">
        <v>141</v>
      </c>
      <c r="O22" s="347">
        <v>17</v>
      </c>
      <c r="P22" s="300"/>
      <c r="Q22" s="72" t="s">
        <v>141</v>
      </c>
      <c r="R22" s="272"/>
    </row>
    <row r="23" spans="2:18" ht="21.75" customHeight="1">
      <c r="B23" s="299" t="s">
        <v>155</v>
      </c>
      <c r="C23" s="300"/>
      <c r="D23" s="287"/>
      <c r="E23" s="288">
        <v>7</v>
      </c>
      <c r="F23" s="289"/>
      <c r="G23" s="284">
        <v>9.333333333333334</v>
      </c>
      <c r="H23" s="300"/>
      <c r="I23" s="71" t="s">
        <v>226</v>
      </c>
      <c r="J23" s="330">
        <v>-8</v>
      </c>
      <c r="K23" s="289"/>
      <c r="L23" s="284">
        <v>-53.333333333333336</v>
      </c>
      <c r="M23" s="300"/>
      <c r="N23" s="72" t="s">
        <v>226</v>
      </c>
      <c r="O23" s="347">
        <v>13.1</v>
      </c>
      <c r="P23" s="300"/>
      <c r="Q23" s="72" t="s">
        <v>226</v>
      </c>
      <c r="R23" s="272"/>
    </row>
    <row r="24" spans="2:29" ht="21.75" customHeight="1">
      <c r="B24" s="299" t="s">
        <v>156</v>
      </c>
      <c r="C24" s="300"/>
      <c r="D24" s="287"/>
      <c r="E24" s="288">
        <v>28</v>
      </c>
      <c r="F24" s="289"/>
      <c r="G24" s="284">
        <v>37.333333333333336</v>
      </c>
      <c r="H24" s="300"/>
      <c r="I24" s="71" t="s">
        <v>227</v>
      </c>
      <c r="J24" s="330">
        <v>-18</v>
      </c>
      <c r="K24" s="289"/>
      <c r="L24" s="284">
        <v>-39.130434782608695</v>
      </c>
      <c r="M24" s="300"/>
      <c r="N24" s="72" t="s">
        <v>227</v>
      </c>
      <c r="O24" s="347">
        <v>34.4</v>
      </c>
      <c r="P24" s="300"/>
      <c r="Q24" s="72" t="s">
        <v>227</v>
      </c>
      <c r="R24" s="272"/>
      <c r="AC24" s="73"/>
    </row>
    <row r="25" spans="2:29" ht="21.75" customHeight="1" thickBot="1">
      <c r="B25" s="341" t="s">
        <v>157</v>
      </c>
      <c r="C25" s="319"/>
      <c r="D25" s="342"/>
      <c r="E25" s="341">
        <v>0</v>
      </c>
      <c r="F25" s="332"/>
      <c r="G25" s="318">
        <v>0</v>
      </c>
      <c r="H25" s="319"/>
      <c r="I25" s="74" t="s">
        <v>228</v>
      </c>
      <c r="J25" s="331">
        <v>0</v>
      </c>
      <c r="K25" s="332"/>
      <c r="L25" s="318">
        <v>0</v>
      </c>
      <c r="M25" s="319"/>
      <c r="N25" s="75" t="s">
        <v>228</v>
      </c>
      <c r="O25" s="350">
        <v>0</v>
      </c>
      <c r="P25" s="319"/>
      <c r="Q25" s="75" t="s">
        <v>228</v>
      </c>
      <c r="R25" s="272"/>
      <c r="V25" s="76"/>
      <c r="X25" s="76"/>
      <c r="AC25" s="73"/>
    </row>
    <row r="26" spans="2:18" ht="21.75" customHeight="1" thickBot="1" thickTop="1">
      <c r="B26" s="343" t="s">
        <v>158</v>
      </c>
      <c r="C26" s="321"/>
      <c r="D26" s="344"/>
      <c r="E26" s="343">
        <v>75</v>
      </c>
      <c r="F26" s="310"/>
      <c r="G26" s="320">
        <v>100</v>
      </c>
      <c r="H26" s="322"/>
      <c r="I26" s="77" t="s">
        <v>269</v>
      </c>
      <c r="J26" s="309">
        <v>-41</v>
      </c>
      <c r="K26" s="310"/>
      <c r="L26" s="320">
        <v>-35.3448275862069</v>
      </c>
      <c r="M26" s="321"/>
      <c r="N26" s="78" t="s">
        <v>269</v>
      </c>
      <c r="O26" s="351">
        <v>100</v>
      </c>
      <c r="P26" s="321"/>
      <c r="Q26" s="78" t="s">
        <v>269</v>
      </c>
      <c r="R26" s="272"/>
    </row>
    <row r="27" spans="2:17" ht="15" customHeight="1">
      <c r="B27" s="276" t="s">
        <v>230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</row>
    <row r="28" spans="2:8" ht="21.75" customHeight="1" thickBot="1">
      <c r="B28" s="42" t="s">
        <v>159</v>
      </c>
      <c r="C28" s="42"/>
      <c r="D28" s="42"/>
      <c r="E28" s="42"/>
      <c r="F28" s="42"/>
      <c r="G28" s="42"/>
      <c r="H28" s="42"/>
    </row>
    <row r="29" spans="2:18" ht="21.75" customHeight="1" thickBot="1">
      <c r="B29" s="292" t="s">
        <v>160</v>
      </c>
      <c r="C29" s="308"/>
      <c r="D29" s="293"/>
      <c r="E29" s="292" t="s">
        <v>8</v>
      </c>
      <c r="F29" s="285"/>
      <c r="G29" s="313" t="s">
        <v>151</v>
      </c>
      <c r="H29" s="314"/>
      <c r="I29" s="315"/>
      <c r="J29" s="313" t="s">
        <v>12</v>
      </c>
      <c r="K29" s="315"/>
      <c r="L29" s="313" t="s">
        <v>152</v>
      </c>
      <c r="M29" s="308"/>
      <c r="N29" s="293"/>
      <c r="O29" s="307" t="s">
        <v>290</v>
      </c>
      <c r="P29" s="308"/>
      <c r="Q29" s="293"/>
      <c r="R29" s="272"/>
    </row>
    <row r="30" spans="2:18" ht="21.75" customHeight="1">
      <c r="B30" s="294" t="s">
        <v>161</v>
      </c>
      <c r="C30" s="317"/>
      <c r="D30" s="295"/>
      <c r="E30" s="294">
        <v>2</v>
      </c>
      <c r="F30" s="312"/>
      <c r="G30" s="316">
        <v>2.666666666666667</v>
      </c>
      <c r="H30" s="317"/>
      <c r="I30" s="48" t="s">
        <v>229</v>
      </c>
      <c r="J30" s="311">
        <v>-2</v>
      </c>
      <c r="K30" s="312"/>
      <c r="L30" s="352">
        <v>-50</v>
      </c>
      <c r="M30" s="349"/>
      <c r="N30" s="51" t="s">
        <v>229</v>
      </c>
      <c r="O30" s="348">
        <v>14.3</v>
      </c>
      <c r="P30" s="349"/>
      <c r="Q30" s="51" t="s">
        <v>229</v>
      </c>
      <c r="R30" s="272"/>
    </row>
    <row r="31" spans="2:18" ht="21.75" customHeight="1">
      <c r="B31" s="288" t="s">
        <v>162</v>
      </c>
      <c r="C31" s="300"/>
      <c r="D31" s="287"/>
      <c r="E31" s="288">
        <v>10</v>
      </c>
      <c r="F31" s="289"/>
      <c r="G31" s="340">
        <v>13.333333333333334</v>
      </c>
      <c r="H31" s="300"/>
      <c r="I31" s="79" t="s">
        <v>229</v>
      </c>
      <c r="J31" s="323">
        <v>-9</v>
      </c>
      <c r="K31" s="289"/>
      <c r="L31" s="335">
        <v>-47.368421052631575</v>
      </c>
      <c r="M31" s="334"/>
      <c r="N31" s="80" t="s">
        <v>229</v>
      </c>
      <c r="O31" s="333">
        <v>9.9</v>
      </c>
      <c r="P31" s="334"/>
      <c r="Q31" s="80" t="s">
        <v>229</v>
      </c>
      <c r="R31" s="272"/>
    </row>
    <row r="32" spans="2:18" ht="21.75" customHeight="1">
      <c r="B32" s="288" t="s">
        <v>163</v>
      </c>
      <c r="C32" s="300"/>
      <c r="D32" s="287"/>
      <c r="E32" s="288">
        <v>5</v>
      </c>
      <c r="F32" s="289"/>
      <c r="G32" s="340">
        <v>6.666666666666667</v>
      </c>
      <c r="H32" s="300"/>
      <c r="I32" s="79" t="s">
        <v>229</v>
      </c>
      <c r="J32" s="323">
        <v>2</v>
      </c>
      <c r="K32" s="289"/>
      <c r="L32" s="335">
        <v>66.66666666666666</v>
      </c>
      <c r="M32" s="334"/>
      <c r="N32" s="80" t="s">
        <v>229</v>
      </c>
      <c r="O32" s="333">
        <v>6.9</v>
      </c>
      <c r="P32" s="334"/>
      <c r="Q32" s="80" t="s">
        <v>229</v>
      </c>
      <c r="R32" s="272"/>
    </row>
    <row r="33" spans="2:18" ht="21.75" customHeight="1">
      <c r="B33" s="288" t="s">
        <v>164</v>
      </c>
      <c r="C33" s="300"/>
      <c r="D33" s="287"/>
      <c r="E33" s="288">
        <v>11</v>
      </c>
      <c r="F33" s="289"/>
      <c r="G33" s="340">
        <v>14.666666666666666</v>
      </c>
      <c r="H33" s="300"/>
      <c r="I33" s="79" t="s">
        <v>229</v>
      </c>
      <c r="J33" s="323">
        <v>-8</v>
      </c>
      <c r="K33" s="289"/>
      <c r="L33" s="335">
        <v>-42.10526315789473</v>
      </c>
      <c r="M33" s="334"/>
      <c r="N33" s="80" t="s">
        <v>229</v>
      </c>
      <c r="O33" s="333">
        <v>17.2</v>
      </c>
      <c r="P33" s="334"/>
      <c r="Q33" s="80" t="s">
        <v>229</v>
      </c>
      <c r="R33" s="272"/>
    </row>
    <row r="34" spans="2:18" ht="21.75" customHeight="1">
      <c r="B34" s="288" t="s">
        <v>165</v>
      </c>
      <c r="C34" s="300"/>
      <c r="D34" s="287"/>
      <c r="E34" s="288">
        <v>10</v>
      </c>
      <c r="F34" s="289"/>
      <c r="G34" s="340">
        <v>13.333333333333334</v>
      </c>
      <c r="H34" s="300"/>
      <c r="I34" s="79" t="s">
        <v>229</v>
      </c>
      <c r="J34" s="323">
        <v>-1</v>
      </c>
      <c r="K34" s="289"/>
      <c r="L34" s="335">
        <v>-9.090909090909092</v>
      </c>
      <c r="M34" s="334"/>
      <c r="N34" s="80" t="s">
        <v>229</v>
      </c>
      <c r="O34" s="333">
        <v>13.1</v>
      </c>
      <c r="P34" s="334"/>
      <c r="Q34" s="80" t="s">
        <v>229</v>
      </c>
      <c r="R34" s="272"/>
    </row>
    <row r="35" spans="2:18" ht="21.75" customHeight="1">
      <c r="B35" s="288" t="s">
        <v>166</v>
      </c>
      <c r="C35" s="300"/>
      <c r="D35" s="287"/>
      <c r="E35" s="288">
        <v>10</v>
      </c>
      <c r="F35" s="289"/>
      <c r="G35" s="340">
        <v>13.333333333333334</v>
      </c>
      <c r="H35" s="300"/>
      <c r="I35" s="79" t="s">
        <v>229</v>
      </c>
      <c r="J35" s="323">
        <v>-6</v>
      </c>
      <c r="K35" s="289"/>
      <c r="L35" s="335">
        <v>-37.5</v>
      </c>
      <c r="M35" s="334"/>
      <c r="N35" s="80" t="s">
        <v>229</v>
      </c>
      <c r="O35" s="333">
        <v>14</v>
      </c>
      <c r="P35" s="334"/>
      <c r="Q35" s="80" t="s">
        <v>229</v>
      </c>
      <c r="R35" s="272"/>
    </row>
    <row r="36" spans="2:21" ht="21.75" customHeight="1">
      <c r="B36" s="288" t="s">
        <v>167</v>
      </c>
      <c r="C36" s="300"/>
      <c r="D36" s="287"/>
      <c r="E36" s="288">
        <v>5</v>
      </c>
      <c r="F36" s="289"/>
      <c r="G36" s="340">
        <v>6.666666666666667</v>
      </c>
      <c r="H36" s="300"/>
      <c r="I36" s="79" t="s">
        <v>229</v>
      </c>
      <c r="J36" s="323">
        <v>-3</v>
      </c>
      <c r="K36" s="289"/>
      <c r="L36" s="335">
        <v>-37.5</v>
      </c>
      <c r="M36" s="334"/>
      <c r="N36" s="80" t="s">
        <v>229</v>
      </c>
      <c r="O36" s="333">
        <v>6.4</v>
      </c>
      <c r="P36" s="334"/>
      <c r="Q36" s="80" t="s">
        <v>229</v>
      </c>
      <c r="R36" s="273"/>
      <c r="U36" s="81"/>
    </row>
    <row r="37" spans="2:18" ht="21.75" customHeight="1" thickBot="1">
      <c r="B37" s="341" t="s">
        <v>168</v>
      </c>
      <c r="C37" s="319"/>
      <c r="D37" s="342"/>
      <c r="E37" s="341">
        <v>22</v>
      </c>
      <c r="F37" s="332"/>
      <c r="G37" s="318">
        <v>29.333333333333332</v>
      </c>
      <c r="H37" s="319"/>
      <c r="I37" s="82" t="s">
        <v>229</v>
      </c>
      <c r="J37" s="326">
        <v>-14</v>
      </c>
      <c r="K37" s="327"/>
      <c r="L37" s="336">
        <v>-38.88888888888889</v>
      </c>
      <c r="M37" s="337"/>
      <c r="N37" s="75" t="s">
        <v>229</v>
      </c>
      <c r="O37" s="339">
        <v>17.8</v>
      </c>
      <c r="P37" s="337"/>
      <c r="Q37" s="75" t="s">
        <v>229</v>
      </c>
      <c r="R37" s="273"/>
    </row>
    <row r="38" spans="2:18" ht="21.75" customHeight="1" thickBot="1" thickTop="1">
      <c r="B38" s="343" t="s">
        <v>158</v>
      </c>
      <c r="C38" s="321"/>
      <c r="D38" s="344"/>
      <c r="E38" s="343">
        <v>75</v>
      </c>
      <c r="F38" s="310"/>
      <c r="G38" s="320">
        <v>100</v>
      </c>
      <c r="H38" s="321"/>
      <c r="I38" s="77" t="s">
        <v>139</v>
      </c>
      <c r="J38" s="324">
        <v>-41</v>
      </c>
      <c r="K38" s="325"/>
      <c r="L38" s="338">
        <v>-35.3448275862069</v>
      </c>
      <c r="M38" s="329"/>
      <c r="N38" s="78" t="s">
        <v>139</v>
      </c>
      <c r="O38" s="328">
        <v>100</v>
      </c>
      <c r="P38" s="329"/>
      <c r="Q38" s="78" t="s">
        <v>139</v>
      </c>
      <c r="R38" s="273"/>
    </row>
    <row r="39" spans="2:17" ht="15" customHeight="1">
      <c r="B39" s="276" t="s">
        <v>230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</row>
    <row r="40" spans="2:17" ht="15" customHeight="1">
      <c r="B40" s="277" t="s">
        <v>273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</row>
  </sheetData>
  <sheetProtection/>
  <mergeCells count="133">
    <mergeCell ref="B6:C6"/>
    <mergeCell ref="D5:G5"/>
    <mergeCell ref="H5:K5"/>
    <mergeCell ref="B5:C5"/>
    <mergeCell ref="D6:F6"/>
    <mergeCell ref="H6:J6"/>
    <mergeCell ref="O5:Q5"/>
    <mergeCell ref="L7:M7"/>
    <mergeCell ref="L8:M8"/>
    <mergeCell ref="J2:Q2"/>
    <mergeCell ref="L5:N5"/>
    <mergeCell ref="O6:P6"/>
    <mergeCell ref="O7:P7"/>
    <mergeCell ref="O8:P8"/>
    <mergeCell ref="L6:M6"/>
    <mergeCell ref="O22:P22"/>
    <mergeCell ref="L21:M21"/>
    <mergeCell ref="O30:P30"/>
    <mergeCell ref="O24:P24"/>
    <mergeCell ref="O23:P23"/>
    <mergeCell ref="O25:P25"/>
    <mergeCell ref="O26:P26"/>
    <mergeCell ref="L23:M23"/>
    <mergeCell ref="L24:M24"/>
    <mergeCell ref="L30:M30"/>
    <mergeCell ref="B29:D29"/>
    <mergeCell ref="B33:D33"/>
    <mergeCell ref="O20:Q20"/>
    <mergeCell ref="O21:P21"/>
    <mergeCell ref="L20:N20"/>
    <mergeCell ref="B23:D23"/>
    <mergeCell ref="B20:D20"/>
    <mergeCell ref="E23:F23"/>
    <mergeCell ref="B21:D21"/>
    <mergeCell ref="E21:F21"/>
    <mergeCell ref="B25:D25"/>
    <mergeCell ref="B26:D26"/>
    <mergeCell ref="E25:F25"/>
    <mergeCell ref="E26:F26"/>
    <mergeCell ref="G31:H31"/>
    <mergeCell ref="G32:H32"/>
    <mergeCell ref="G33:H33"/>
    <mergeCell ref="B35:D35"/>
    <mergeCell ref="G34:H34"/>
    <mergeCell ref="G35:H35"/>
    <mergeCell ref="B36:D36"/>
    <mergeCell ref="B37:D37"/>
    <mergeCell ref="B38:D38"/>
    <mergeCell ref="E38:F38"/>
    <mergeCell ref="B30:D30"/>
    <mergeCell ref="B31:D31"/>
    <mergeCell ref="B32:D32"/>
    <mergeCell ref="B34:D34"/>
    <mergeCell ref="E30:F30"/>
    <mergeCell ref="E31:F31"/>
    <mergeCell ref="E32:F32"/>
    <mergeCell ref="E33:F33"/>
    <mergeCell ref="G36:H36"/>
    <mergeCell ref="G37:H37"/>
    <mergeCell ref="G38:H38"/>
    <mergeCell ref="E34:F34"/>
    <mergeCell ref="E35:F35"/>
    <mergeCell ref="E36:F36"/>
    <mergeCell ref="E37:F37"/>
    <mergeCell ref="O34:P34"/>
    <mergeCell ref="O35:P35"/>
    <mergeCell ref="O36:P36"/>
    <mergeCell ref="O37:P37"/>
    <mergeCell ref="L37:M37"/>
    <mergeCell ref="L38:M38"/>
    <mergeCell ref="L34:M34"/>
    <mergeCell ref="L35:M35"/>
    <mergeCell ref="L36:M36"/>
    <mergeCell ref="J32:K32"/>
    <mergeCell ref="L33:M33"/>
    <mergeCell ref="L31:M31"/>
    <mergeCell ref="L32:M32"/>
    <mergeCell ref="J33:K33"/>
    <mergeCell ref="O38:P38"/>
    <mergeCell ref="J21:K21"/>
    <mergeCell ref="J22:K22"/>
    <mergeCell ref="J23:K23"/>
    <mergeCell ref="J24:K24"/>
    <mergeCell ref="J25:K25"/>
    <mergeCell ref="O31:P31"/>
    <mergeCell ref="O32:P32"/>
    <mergeCell ref="O33:P33"/>
    <mergeCell ref="J31:K31"/>
    <mergeCell ref="J34:K34"/>
    <mergeCell ref="J38:K38"/>
    <mergeCell ref="J37:K37"/>
    <mergeCell ref="J35:K35"/>
    <mergeCell ref="J36:K36"/>
    <mergeCell ref="E29:F29"/>
    <mergeCell ref="G29:I29"/>
    <mergeCell ref="J29:K29"/>
    <mergeCell ref="L25:M25"/>
    <mergeCell ref="L26:M26"/>
    <mergeCell ref="G25:H25"/>
    <mergeCell ref="G26:H26"/>
    <mergeCell ref="L29:N29"/>
    <mergeCell ref="O29:Q29"/>
    <mergeCell ref="J26:K26"/>
    <mergeCell ref="J30:K30"/>
    <mergeCell ref="G20:I20"/>
    <mergeCell ref="J20:K20"/>
    <mergeCell ref="G22:H22"/>
    <mergeCell ref="G23:H23"/>
    <mergeCell ref="G24:H24"/>
    <mergeCell ref="G21:H21"/>
    <mergeCell ref="G30:H30"/>
    <mergeCell ref="L22:M22"/>
    <mergeCell ref="E22:F22"/>
    <mergeCell ref="E20:F20"/>
    <mergeCell ref="D7:F7"/>
    <mergeCell ref="H7:J7"/>
    <mergeCell ref="H8:J8"/>
    <mergeCell ref="D8:F8"/>
    <mergeCell ref="B2:I2"/>
    <mergeCell ref="B24:D24"/>
    <mergeCell ref="E24:F24"/>
    <mergeCell ref="B15:C15"/>
    <mergeCell ref="B16:C16"/>
    <mergeCell ref="B17:C17"/>
    <mergeCell ref="B22:D22"/>
    <mergeCell ref="B11:C14"/>
    <mergeCell ref="B7:C7"/>
    <mergeCell ref="B8:C8"/>
    <mergeCell ref="P16:Q16"/>
    <mergeCell ref="P17:Q17"/>
    <mergeCell ref="P15:Q15"/>
    <mergeCell ref="P12:Q12"/>
    <mergeCell ref="P13:Q13"/>
  </mergeCells>
  <printOptions horizontalCentered="1" verticalCentered="1"/>
  <pageMargins left="0" right="0" top="0.5511811023622047" bottom="0.4724409448818898" header="0.31496062992125984" footer="0"/>
  <pageSetup horizontalDpi="400" verticalDpi="400" orientation="portrait" paperSize="9" r:id="rId1"/>
  <headerFooter alignWithMargins="0">
    <oddFooter>&amp;C&amp;"ＭＳ 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39"/>
  <sheetViews>
    <sheetView view="pageBreakPreview" zoomScale="60" workbookViewId="0" topLeftCell="A10">
      <selection activeCell="O9" sqref="O9"/>
    </sheetView>
  </sheetViews>
  <sheetFormatPr defaultColWidth="8.796875" defaultRowHeight="15"/>
  <cols>
    <col min="1" max="1" width="1.59765625" style="86" customWidth="1"/>
    <col min="2" max="2" width="10.3984375" style="86" customWidth="1"/>
    <col min="3" max="3" width="8.19921875" style="83" customWidth="1"/>
    <col min="4" max="4" width="8.59765625" style="86" customWidth="1"/>
    <col min="5" max="5" width="6.8984375" style="86" customWidth="1"/>
    <col min="6" max="6" width="7.19921875" style="86" customWidth="1"/>
    <col min="7" max="7" width="6.69921875" style="86" customWidth="1"/>
    <col min="8" max="8" width="7.09765625" style="86" customWidth="1"/>
    <col min="9" max="9" width="7" style="86" customWidth="1"/>
    <col min="10" max="11" width="8.09765625" style="86" customWidth="1"/>
    <col min="12" max="12" width="8" style="86" customWidth="1"/>
    <col min="13" max="16384" width="9" style="86" customWidth="1"/>
  </cols>
  <sheetData>
    <row r="1" spans="1:12" ht="17.25">
      <c r="A1" s="83"/>
      <c r="B1" s="84" t="s">
        <v>176</v>
      </c>
      <c r="C1" s="85"/>
      <c r="D1" s="83"/>
      <c r="E1" s="83"/>
      <c r="F1" s="83"/>
      <c r="G1" s="83"/>
      <c r="H1" s="83"/>
      <c r="I1" s="83"/>
      <c r="J1" s="83"/>
      <c r="K1" s="83"/>
      <c r="L1" s="83"/>
    </row>
    <row r="2" spans="1:12" ht="3" customHeight="1" thickBot="1">
      <c r="A2" s="83"/>
      <c r="B2" s="85"/>
      <c r="C2" s="85"/>
      <c r="D2" s="83"/>
      <c r="E2" s="83"/>
      <c r="F2" s="83"/>
      <c r="G2" s="83"/>
      <c r="H2" s="83"/>
      <c r="I2" s="83"/>
      <c r="J2" s="83"/>
      <c r="K2" s="83"/>
      <c r="L2" s="83"/>
    </row>
    <row r="3" spans="1:12" ht="14.25">
      <c r="A3" s="87"/>
      <c r="B3" s="367" t="s">
        <v>119</v>
      </c>
      <c r="C3" s="368"/>
      <c r="D3" s="88" t="s">
        <v>177</v>
      </c>
      <c r="E3" s="89" t="s">
        <v>180</v>
      </c>
      <c r="F3" s="90" t="s">
        <v>183</v>
      </c>
      <c r="G3" s="90" t="s">
        <v>186</v>
      </c>
      <c r="H3" s="90" t="s">
        <v>210</v>
      </c>
      <c r="I3" s="90" t="s">
        <v>187</v>
      </c>
      <c r="J3" s="90" t="s">
        <v>187</v>
      </c>
      <c r="K3" s="90" t="s">
        <v>189</v>
      </c>
      <c r="L3" s="91" t="s">
        <v>195</v>
      </c>
    </row>
    <row r="4" spans="1:12" ht="14.25">
      <c r="A4" s="87"/>
      <c r="B4" s="369"/>
      <c r="C4" s="370"/>
      <c r="D4" s="93"/>
      <c r="E4" s="94" t="s">
        <v>181</v>
      </c>
      <c r="F4" s="95"/>
      <c r="G4" s="95"/>
      <c r="H4" s="95" t="s">
        <v>202</v>
      </c>
      <c r="I4" s="95"/>
      <c r="J4" s="95"/>
      <c r="K4" s="95" t="s">
        <v>190</v>
      </c>
      <c r="L4" s="96" t="s">
        <v>196</v>
      </c>
    </row>
    <row r="5" spans="1:12" ht="14.25">
      <c r="A5" s="83"/>
      <c r="B5" s="369"/>
      <c r="C5" s="370"/>
      <c r="D5" s="93" t="s">
        <v>178</v>
      </c>
      <c r="E5" s="94" t="s">
        <v>203</v>
      </c>
      <c r="F5" s="95" t="s">
        <v>184</v>
      </c>
      <c r="G5" s="95" t="s">
        <v>184</v>
      </c>
      <c r="H5" s="95" t="s">
        <v>204</v>
      </c>
      <c r="I5" s="95" t="s">
        <v>188</v>
      </c>
      <c r="J5" s="95" t="s">
        <v>193</v>
      </c>
      <c r="K5" s="95" t="s">
        <v>191</v>
      </c>
      <c r="L5" s="96" t="s">
        <v>191</v>
      </c>
    </row>
    <row r="6" spans="1:12" ht="14.25">
      <c r="A6" s="83"/>
      <c r="B6" s="369"/>
      <c r="C6" s="370"/>
      <c r="D6" s="93"/>
      <c r="E6" s="94" t="s">
        <v>182</v>
      </c>
      <c r="F6" s="95"/>
      <c r="G6" s="95"/>
      <c r="H6" s="95"/>
      <c r="I6" s="95"/>
      <c r="J6" s="95"/>
      <c r="K6" s="95">
        <v>1</v>
      </c>
      <c r="L6" s="96">
        <v>1</v>
      </c>
    </row>
    <row r="7" spans="1:12" ht="15" thickBot="1">
      <c r="A7" s="83"/>
      <c r="B7" s="371"/>
      <c r="C7" s="372"/>
      <c r="D7" s="98" t="s">
        <v>179</v>
      </c>
      <c r="E7" s="99" t="s">
        <v>181</v>
      </c>
      <c r="F7" s="100" t="s">
        <v>185</v>
      </c>
      <c r="G7" s="100" t="s">
        <v>185</v>
      </c>
      <c r="H7" s="100" t="s">
        <v>108</v>
      </c>
      <c r="I7" s="100" t="s">
        <v>185</v>
      </c>
      <c r="J7" s="100" t="s">
        <v>194</v>
      </c>
      <c r="K7" s="100" t="s">
        <v>192</v>
      </c>
      <c r="L7" s="101" t="s">
        <v>192</v>
      </c>
    </row>
    <row r="8" spans="1:12" ht="24" customHeight="1">
      <c r="A8" s="83"/>
      <c r="B8" s="373" t="s">
        <v>197</v>
      </c>
      <c r="C8" s="102" t="s">
        <v>110</v>
      </c>
      <c r="D8" s="103">
        <v>21713</v>
      </c>
      <c r="E8" s="104">
        <v>482</v>
      </c>
      <c r="F8" s="105">
        <v>1222</v>
      </c>
      <c r="G8" s="105">
        <v>435</v>
      </c>
      <c r="H8" s="105">
        <v>2139</v>
      </c>
      <c r="I8" s="105">
        <v>1074</v>
      </c>
      <c r="J8" s="105">
        <v>4875</v>
      </c>
      <c r="K8" s="105">
        <v>2738</v>
      </c>
      <c r="L8" s="106">
        <v>5205</v>
      </c>
    </row>
    <row r="9" spans="1:12" ht="24" customHeight="1">
      <c r="A9" s="83"/>
      <c r="B9" s="366"/>
      <c r="C9" s="107" t="s">
        <v>109</v>
      </c>
      <c r="D9" s="108">
        <v>-3386</v>
      </c>
      <c r="E9" s="109">
        <v>-142</v>
      </c>
      <c r="F9" s="110">
        <v>-194</v>
      </c>
      <c r="G9" s="110">
        <v>-36</v>
      </c>
      <c r="H9" s="110">
        <v>-372</v>
      </c>
      <c r="I9" s="110">
        <v>-232</v>
      </c>
      <c r="J9" s="110">
        <v>-293</v>
      </c>
      <c r="K9" s="110">
        <v>-656</v>
      </c>
      <c r="L9" s="111">
        <v>-716</v>
      </c>
    </row>
    <row r="10" spans="1:12" ht="24" customHeight="1" thickBot="1">
      <c r="A10" s="83"/>
      <c r="B10" s="374"/>
      <c r="C10" s="97" t="s">
        <v>207</v>
      </c>
      <c r="D10" s="112">
        <v>100</v>
      </c>
      <c r="E10" s="113">
        <f>E8/$D$8*100</f>
        <v>2.219868281674573</v>
      </c>
      <c r="F10" s="114">
        <f aca="true" t="shared" si="0" ref="F10:L10">F8/$D$8*100</f>
        <v>5.6279648137060745</v>
      </c>
      <c r="G10" s="114">
        <f t="shared" si="0"/>
        <v>2.0034080965320316</v>
      </c>
      <c r="H10" s="114">
        <f t="shared" si="0"/>
        <v>9.85124119191268</v>
      </c>
      <c r="I10" s="114">
        <f t="shared" si="0"/>
        <v>4.946345507299775</v>
      </c>
      <c r="J10" s="114">
        <f t="shared" si="0"/>
        <v>22.451987288721043</v>
      </c>
      <c r="K10" s="114">
        <f t="shared" si="0"/>
        <v>12.609957168516555</v>
      </c>
      <c r="L10" s="115">
        <f t="shared" si="0"/>
        <v>23.97181412057293</v>
      </c>
    </row>
    <row r="11" spans="1:12" ht="24" customHeight="1">
      <c r="A11" s="83"/>
      <c r="B11" s="375" t="s">
        <v>199</v>
      </c>
      <c r="C11" s="116" t="s">
        <v>110</v>
      </c>
      <c r="D11" s="117">
        <v>75</v>
      </c>
      <c r="E11" s="118">
        <v>1</v>
      </c>
      <c r="F11" s="119">
        <v>0</v>
      </c>
      <c r="G11" s="119">
        <v>1</v>
      </c>
      <c r="H11" s="119">
        <v>2</v>
      </c>
      <c r="I11" s="119">
        <v>2</v>
      </c>
      <c r="J11" s="119">
        <v>22</v>
      </c>
      <c r="K11" s="119">
        <v>10</v>
      </c>
      <c r="L11" s="120">
        <v>18</v>
      </c>
    </row>
    <row r="12" spans="1:12" ht="24" customHeight="1">
      <c r="A12" s="83"/>
      <c r="B12" s="366"/>
      <c r="C12" s="107" t="s">
        <v>109</v>
      </c>
      <c r="D12" s="108">
        <v>-41</v>
      </c>
      <c r="E12" s="109">
        <v>1</v>
      </c>
      <c r="F12" s="110">
        <v>-2</v>
      </c>
      <c r="G12" s="110">
        <v>0</v>
      </c>
      <c r="H12" s="110">
        <v>-1</v>
      </c>
      <c r="I12" s="110">
        <v>-4</v>
      </c>
      <c r="J12" s="110">
        <v>-14</v>
      </c>
      <c r="K12" s="110">
        <v>-9</v>
      </c>
      <c r="L12" s="111">
        <v>-17</v>
      </c>
    </row>
    <row r="13" spans="1:12" ht="24" customHeight="1" thickBot="1">
      <c r="A13" s="83"/>
      <c r="B13" s="376"/>
      <c r="C13" s="92" t="s">
        <v>206</v>
      </c>
      <c r="D13" s="121">
        <v>100</v>
      </c>
      <c r="E13" s="122">
        <f>E11/$D$11*100</f>
        <v>1.3333333333333335</v>
      </c>
      <c r="F13" s="123">
        <f aca="true" t="shared" si="1" ref="F13:L13">F11/$D$11*100</f>
        <v>0</v>
      </c>
      <c r="G13" s="123">
        <f t="shared" si="1"/>
        <v>1.3333333333333335</v>
      </c>
      <c r="H13" s="123">
        <f t="shared" si="1"/>
        <v>2.666666666666667</v>
      </c>
      <c r="I13" s="123">
        <f t="shared" si="1"/>
        <v>2.666666666666667</v>
      </c>
      <c r="J13" s="123">
        <f t="shared" si="1"/>
        <v>29.333333333333332</v>
      </c>
      <c r="K13" s="123">
        <f t="shared" si="1"/>
        <v>13.333333333333334</v>
      </c>
      <c r="L13" s="124">
        <f t="shared" si="1"/>
        <v>24</v>
      </c>
    </row>
    <row r="14" spans="1:12" ht="24" customHeight="1">
      <c r="A14" s="83"/>
      <c r="B14" s="373" t="s">
        <v>198</v>
      </c>
      <c r="C14" s="102" t="s">
        <v>110</v>
      </c>
      <c r="D14" s="103">
        <v>25881</v>
      </c>
      <c r="E14" s="104">
        <v>540</v>
      </c>
      <c r="F14" s="105">
        <v>1245</v>
      </c>
      <c r="G14" s="105">
        <v>440</v>
      </c>
      <c r="H14" s="105">
        <v>2225</v>
      </c>
      <c r="I14" s="105">
        <v>932</v>
      </c>
      <c r="J14" s="105">
        <v>2859</v>
      </c>
      <c r="K14" s="105">
        <v>4500</v>
      </c>
      <c r="L14" s="106">
        <v>10006</v>
      </c>
    </row>
    <row r="15" spans="1:12" ht="24" customHeight="1">
      <c r="A15" s="83"/>
      <c r="B15" s="376"/>
      <c r="C15" s="107" t="s">
        <v>109</v>
      </c>
      <c r="D15" s="121">
        <v>-3968</v>
      </c>
      <c r="E15" s="125">
        <v>-162</v>
      </c>
      <c r="F15" s="126">
        <v>-209</v>
      </c>
      <c r="G15" s="126">
        <v>-21</v>
      </c>
      <c r="H15" s="126">
        <v>-392</v>
      </c>
      <c r="I15" s="126">
        <v>-240</v>
      </c>
      <c r="J15" s="126">
        <v>-137</v>
      </c>
      <c r="K15" s="126">
        <v>-1029</v>
      </c>
      <c r="L15" s="127">
        <v>-1374</v>
      </c>
    </row>
    <row r="16" spans="1:12" ht="24" customHeight="1" thickBot="1">
      <c r="A16" s="83"/>
      <c r="B16" s="374"/>
      <c r="C16" s="128" t="s">
        <v>206</v>
      </c>
      <c r="D16" s="112">
        <v>100</v>
      </c>
      <c r="E16" s="113">
        <f>E14/$D$14*100</f>
        <v>2.086472701982149</v>
      </c>
      <c r="F16" s="114">
        <f aca="true" t="shared" si="2" ref="F16:L16">F14/$D$14*100</f>
        <v>4.810478729569955</v>
      </c>
      <c r="G16" s="114">
        <f t="shared" si="2"/>
        <v>1.700088868281751</v>
      </c>
      <c r="H16" s="114">
        <f t="shared" si="2"/>
        <v>8.597040299833855</v>
      </c>
      <c r="I16" s="114">
        <f t="shared" si="2"/>
        <v>3.601097330087709</v>
      </c>
      <c r="J16" s="114">
        <f t="shared" si="2"/>
        <v>11.046713805494377</v>
      </c>
      <c r="K16" s="114">
        <f t="shared" si="2"/>
        <v>17.38727251651791</v>
      </c>
      <c r="L16" s="115">
        <f t="shared" si="2"/>
        <v>38.66156640006182</v>
      </c>
    </row>
    <row r="17" spans="2:17" ht="15" customHeight="1">
      <c r="B17" s="364" t="s">
        <v>230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129"/>
      <c r="N17" s="129"/>
      <c r="O17" s="129"/>
      <c r="P17" s="129"/>
      <c r="Q17" s="129"/>
    </row>
    <row r="18" spans="2:17" ht="15" customHeight="1">
      <c r="B18" s="365" t="s">
        <v>275</v>
      </c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129"/>
      <c r="N18" s="129"/>
      <c r="O18" s="129"/>
      <c r="P18" s="129"/>
      <c r="Q18" s="129"/>
    </row>
    <row r="19" ht="9.75" customHeight="1"/>
    <row r="20" spans="2:12" ht="17.25">
      <c r="B20" s="84" t="s">
        <v>200</v>
      </c>
      <c r="C20" s="85"/>
      <c r="D20" s="83"/>
      <c r="E20" s="83"/>
      <c r="F20" s="83"/>
      <c r="G20" s="83"/>
      <c r="H20" s="83"/>
      <c r="I20" s="83"/>
      <c r="J20" s="83"/>
      <c r="K20" s="83"/>
      <c r="L20" s="83"/>
    </row>
    <row r="21" spans="2:12" ht="3" customHeight="1" thickBot="1">
      <c r="B21" s="85"/>
      <c r="C21" s="85"/>
      <c r="D21" s="83"/>
      <c r="E21" s="83"/>
      <c r="F21" s="83"/>
      <c r="G21" s="83"/>
      <c r="H21" s="83"/>
      <c r="I21" s="83"/>
      <c r="J21" s="83"/>
      <c r="K21" s="83"/>
      <c r="L21" s="83"/>
    </row>
    <row r="22" spans="2:12" ht="14.25">
      <c r="B22" s="367" t="s">
        <v>119</v>
      </c>
      <c r="C22" s="377"/>
      <c r="D22" s="130" t="s">
        <v>177</v>
      </c>
      <c r="E22" s="89" t="s">
        <v>180</v>
      </c>
      <c r="F22" s="90" t="s">
        <v>183</v>
      </c>
      <c r="G22" s="90" t="s">
        <v>186</v>
      </c>
      <c r="H22" s="90" t="s">
        <v>210</v>
      </c>
      <c r="I22" s="90" t="s">
        <v>187</v>
      </c>
      <c r="J22" s="90" t="s">
        <v>187</v>
      </c>
      <c r="K22" s="90" t="s">
        <v>189</v>
      </c>
      <c r="L22" s="91">
        <v>25</v>
      </c>
    </row>
    <row r="23" spans="2:12" ht="15.75">
      <c r="B23" s="369"/>
      <c r="C23" s="378"/>
      <c r="D23" s="131"/>
      <c r="E23" s="94" t="s">
        <v>181</v>
      </c>
      <c r="F23" s="95"/>
      <c r="G23" s="95"/>
      <c r="H23" s="95" t="s">
        <v>202</v>
      </c>
      <c r="I23" s="95"/>
      <c r="J23" s="95"/>
      <c r="K23" s="95" t="s">
        <v>190</v>
      </c>
      <c r="L23" s="132" t="s">
        <v>270</v>
      </c>
    </row>
    <row r="24" spans="2:12" ht="14.25">
      <c r="B24" s="369"/>
      <c r="C24" s="378"/>
      <c r="D24" s="131" t="s">
        <v>178</v>
      </c>
      <c r="E24" s="94" t="s">
        <v>203</v>
      </c>
      <c r="F24" s="95" t="s">
        <v>184</v>
      </c>
      <c r="G24" s="95" t="s">
        <v>184</v>
      </c>
      <c r="H24" s="95" t="s">
        <v>204</v>
      </c>
      <c r="I24" s="95" t="s">
        <v>188</v>
      </c>
      <c r="J24" s="95" t="s">
        <v>193</v>
      </c>
      <c r="K24" s="95" t="s">
        <v>191</v>
      </c>
      <c r="L24" s="96"/>
    </row>
    <row r="25" spans="2:12" ht="14.25">
      <c r="B25" s="369"/>
      <c r="C25" s="378"/>
      <c r="D25" s="131"/>
      <c r="E25" s="94" t="s">
        <v>182</v>
      </c>
      <c r="F25" s="95"/>
      <c r="G25" s="95"/>
      <c r="H25" s="95"/>
      <c r="I25" s="95"/>
      <c r="J25" s="95"/>
      <c r="K25" s="95">
        <v>1</v>
      </c>
      <c r="L25" s="96">
        <v>64</v>
      </c>
    </row>
    <row r="26" spans="2:12" ht="14.25">
      <c r="B26" s="369"/>
      <c r="C26" s="378"/>
      <c r="D26" s="133" t="s">
        <v>179</v>
      </c>
      <c r="E26" s="134" t="s">
        <v>181</v>
      </c>
      <c r="F26" s="135" t="s">
        <v>185</v>
      </c>
      <c r="G26" s="135" t="s">
        <v>185</v>
      </c>
      <c r="H26" s="135" t="s">
        <v>108</v>
      </c>
      <c r="I26" s="135" t="s">
        <v>185</v>
      </c>
      <c r="J26" s="135" t="s">
        <v>194</v>
      </c>
      <c r="K26" s="135" t="s">
        <v>192</v>
      </c>
      <c r="L26" s="96" t="s">
        <v>100</v>
      </c>
    </row>
    <row r="27" spans="2:12" ht="24" customHeight="1">
      <c r="B27" s="366" t="s">
        <v>111</v>
      </c>
      <c r="C27" s="136" t="s">
        <v>110</v>
      </c>
      <c r="D27" s="137">
        <v>13</v>
      </c>
      <c r="E27" s="138">
        <v>0</v>
      </c>
      <c r="F27" s="139">
        <v>0</v>
      </c>
      <c r="G27" s="139">
        <v>0</v>
      </c>
      <c r="H27" s="139">
        <v>0</v>
      </c>
      <c r="I27" s="139">
        <v>1</v>
      </c>
      <c r="J27" s="139">
        <v>1</v>
      </c>
      <c r="K27" s="139">
        <v>3</v>
      </c>
      <c r="L27" s="140">
        <v>9</v>
      </c>
    </row>
    <row r="28" spans="2:12" ht="24" customHeight="1">
      <c r="B28" s="366"/>
      <c r="C28" s="136" t="s">
        <v>109</v>
      </c>
      <c r="D28" s="137">
        <v>1</v>
      </c>
      <c r="E28" s="138">
        <v>0</v>
      </c>
      <c r="F28" s="139">
        <v>0</v>
      </c>
      <c r="G28" s="139">
        <v>0</v>
      </c>
      <c r="H28" s="139">
        <v>0</v>
      </c>
      <c r="I28" s="139">
        <v>1</v>
      </c>
      <c r="J28" s="139">
        <v>-5</v>
      </c>
      <c r="K28" s="139">
        <v>3</v>
      </c>
      <c r="L28" s="140">
        <v>3</v>
      </c>
    </row>
    <row r="29" spans="2:12" ht="24" customHeight="1">
      <c r="B29" s="366" t="s">
        <v>112</v>
      </c>
      <c r="C29" s="136" t="s">
        <v>110</v>
      </c>
      <c r="D29" s="137">
        <v>27</v>
      </c>
      <c r="E29" s="138">
        <v>0</v>
      </c>
      <c r="F29" s="139">
        <v>0</v>
      </c>
      <c r="G29" s="139">
        <v>0</v>
      </c>
      <c r="H29" s="139">
        <v>0</v>
      </c>
      <c r="I29" s="139">
        <v>1</v>
      </c>
      <c r="J29" s="139">
        <v>1</v>
      </c>
      <c r="K29" s="139">
        <v>7</v>
      </c>
      <c r="L29" s="140">
        <v>19</v>
      </c>
    </row>
    <row r="30" spans="2:12" ht="24" customHeight="1">
      <c r="B30" s="366"/>
      <c r="C30" s="136" t="s">
        <v>109</v>
      </c>
      <c r="D30" s="137">
        <v>-16</v>
      </c>
      <c r="E30" s="138">
        <v>0</v>
      </c>
      <c r="F30" s="139">
        <v>0</v>
      </c>
      <c r="G30" s="139">
        <v>0</v>
      </c>
      <c r="H30" s="139">
        <v>0</v>
      </c>
      <c r="I30" s="139">
        <v>-4</v>
      </c>
      <c r="J30" s="139">
        <v>-1</v>
      </c>
      <c r="K30" s="139">
        <v>-10</v>
      </c>
      <c r="L30" s="140">
        <v>-5</v>
      </c>
    </row>
    <row r="31" spans="2:12" ht="24" customHeight="1">
      <c r="B31" s="366" t="s">
        <v>113</v>
      </c>
      <c r="C31" s="136" t="s">
        <v>110</v>
      </c>
      <c r="D31" s="137">
        <v>7</v>
      </c>
      <c r="E31" s="138">
        <v>0</v>
      </c>
      <c r="F31" s="139">
        <v>0</v>
      </c>
      <c r="G31" s="139">
        <v>1</v>
      </c>
      <c r="H31" s="139">
        <v>1</v>
      </c>
      <c r="I31" s="139">
        <v>0</v>
      </c>
      <c r="J31" s="139">
        <v>3</v>
      </c>
      <c r="K31" s="139">
        <v>0</v>
      </c>
      <c r="L31" s="140">
        <v>3</v>
      </c>
    </row>
    <row r="32" spans="2:12" ht="24" customHeight="1">
      <c r="B32" s="366"/>
      <c r="C32" s="136" t="s">
        <v>109</v>
      </c>
      <c r="D32" s="137">
        <v>-8</v>
      </c>
      <c r="E32" s="138">
        <v>0</v>
      </c>
      <c r="F32" s="139">
        <v>-1</v>
      </c>
      <c r="G32" s="139">
        <v>0</v>
      </c>
      <c r="H32" s="139">
        <v>-1</v>
      </c>
      <c r="I32" s="139">
        <v>-1</v>
      </c>
      <c r="J32" s="139">
        <v>-2</v>
      </c>
      <c r="K32" s="139">
        <v>0</v>
      </c>
      <c r="L32" s="140">
        <v>-4</v>
      </c>
    </row>
    <row r="33" spans="2:12" ht="24" customHeight="1">
      <c r="B33" s="366" t="s">
        <v>114</v>
      </c>
      <c r="C33" s="136" t="s">
        <v>110</v>
      </c>
      <c r="D33" s="137">
        <v>28</v>
      </c>
      <c r="E33" s="138">
        <v>1</v>
      </c>
      <c r="F33" s="139">
        <v>0</v>
      </c>
      <c r="G33" s="139">
        <v>0</v>
      </c>
      <c r="H33" s="139">
        <v>1</v>
      </c>
      <c r="I33" s="139">
        <v>0</v>
      </c>
      <c r="J33" s="139">
        <v>17</v>
      </c>
      <c r="K33" s="139">
        <v>0</v>
      </c>
      <c r="L33" s="140">
        <v>10</v>
      </c>
    </row>
    <row r="34" spans="2:12" ht="24" customHeight="1">
      <c r="B34" s="366"/>
      <c r="C34" s="136" t="s">
        <v>109</v>
      </c>
      <c r="D34" s="137">
        <v>-18</v>
      </c>
      <c r="E34" s="138">
        <v>1</v>
      </c>
      <c r="F34" s="139">
        <v>-1</v>
      </c>
      <c r="G34" s="139">
        <v>0</v>
      </c>
      <c r="H34" s="139">
        <v>0</v>
      </c>
      <c r="I34" s="139">
        <v>0</v>
      </c>
      <c r="J34" s="139">
        <v>-6</v>
      </c>
      <c r="K34" s="139">
        <v>-2</v>
      </c>
      <c r="L34" s="140">
        <v>-10</v>
      </c>
    </row>
    <row r="35" spans="2:12" ht="24" customHeight="1">
      <c r="B35" s="366" t="s">
        <v>116</v>
      </c>
      <c r="C35" s="136" t="s">
        <v>110</v>
      </c>
      <c r="D35" s="137">
        <v>0</v>
      </c>
      <c r="E35" s="138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40">
        <v>0</v>
      </c>
    </row>
    <row r="36" spans="2:12" ht="24" customHeight="1">
      <c r="B36" s="366"/>
      <c r="C36" s="136" t="s">
        <v>109</v>
      </c>
      <c r="D36" s="137">
        <v>0</v>
      </c>
      <c r="E36" s="138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40">
        <v>0</v>
      </c>
    </row>
    <row r="37" spans="2:12" ht="24" customHeight="1">
      <c r="B37" s="366" t="s">
        <v>117</v>
      </c>
      <c r="C37" s="136" t="s">
        <v>110</v>
      </c>
      <c r="D37" s="137">
        <v>75</v>
      </c>
      <c r="E37" s="138">
        <v>1</v>
      </c>
      <c r="F37" s="139">
        <v>0</v>
      </c>
      <c r="G37" s="139">
        <v>1</v>
      </c>
      <c r="H37" s="139">
        <v>2</v>
      </c>
      <c r="I37" s="139">
        <v>2</v>
      </c>
      <c r="J37" s="139">
        <v>22</v>
      </c>
      <c r="K37" s="139">
        <v>10</v>
      </c>
      <c r="L37" s="140">
        <v>41</v>
      </c>
    </row>
    <row r="38" spans="2:12" ht="24" customHeight="1" thickBot="1">
      <c r="B38" s="374"/>
      <c r="C38" s="141" t="s">
        <v>109</v>
      </c>
      <c r="D38" s="142">
        <v>-41</v>
      </c>
      <c r="E38" s="143">
        <v>1</v>
      </c>
      <c r="F38" s="144">
        <v>-2</v>
      </c>
      <c r="G38" s="144">
        <v>0</v>
      </c>
      <c r="H38" s="144">
        <v>-1</v>
      </c>
      <c r="I38" s="144">
        <v>-4</v>
      </c>
      <c r="J38" s="144">
        <v>-14</v>
      </c>
      <c r="K38" s="144">
        <v>-9</v>
      </c>
      <c r="L38" s="145">
        <v>-16</v>
      </c>
    </row>
    <row r="39" spans="2:12" ht="15" customHeight="1">
      <c r="B39" s="364" t="s">
        <v>231</v>
      </c>
      <c r="C39" s="364"/>
      <c r="D39" s="364"/>
      <c r="E39" s="364"/>
      <c r="F39" s="364"/>
      <c r="G39" s="364"/>
      <c r="H39" s="364"/>
      <c r="I39" s="364"/>
      <c r="J39" s="364"/>
      <c r="K39" s="364"/>
      <c r="L39" s="364"/>
    </row>
  </sheetData>
  <mergeCells count="14">
    <mergeCell ref="B39:L39"/>
    <mergeCell ref="B22:C26"/>
    <mergeCell ref="B27:B28"/>
    <mergeCell ref="B29:B30"/>
    <mergeCell ref="B35:B36"/>
    <mergeCell ref="B37:B38"/>
    <mergeCell ref="B3:C7"/>
    <mergeCell ref="B8:B10"/>
    <mergeCell ref="B11:B13"/>
    <mergeCell ref="B14:B16"/>
    <mergeCell ref="B17:L17"/>
    <mergeCell ref="B18:L18"/>
    <mergeCell ref="B31:B32"/>
    <mergeCell ref="B33:B34"/>
  </mergeCells>
  <printOptions horizontalCentered="1" verticalCentered="1"/>
  <pageMargins left="0.5118110236220472" right="0.2362204724409449" top="0.7874015748031497" bottom="0.6299212598425197" header="0.5118110236220472" footer="0.2755905511811024"/>
  <pageSetup firstPageNumber="2" useFirstPageNumber="1" horizontalDpi="600" verticalDpi="600" orientation="portrait" paperSize="9" r:id="rId1"/>
  <headerFooter alignWithMargins="0">
    <oddFooter>&amp;C&amp;"ＭＳ ゴシック,標準"&amp;P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N46"/>
  <sheetViews>
    <sheetView view="pageBreakPreview" zoomScale="60" workbookViewId="0" topLeftCell="A1">
      <selection activeCell="E44" sqref="E44"/>
    </sheetView>
  </sheetViews>
  <sheetFormatPr defaultColWidth="8.796875" defaultRowHeight="15"/>
  <cols>
    <col min="1" max="1" width="1.69921875" style="147" customWidth="1"/>
    <col min="2" max="2" width="14.69921875" style="147" customWidth="1"/>
    <col min="3" max="3" width="7.19921875" style="147" customWidth="1"/>
    <col min="4" max="13" width="5.59765625" style="147" customWidth="1"/>
    <col min="14" max="14" width="6.59765625" style="147" customWidth="1"/>
    <col min="15" max="16384" width="9" style="147" customWidth="1"/>
  </cols>
  <sheetData>
    <row r="2" spans="2:3" ht="17.25">
      <c r="B2" s="59" t="s">
        <v>201</v>
      </c>
      <c r="C2" s="146"/>
    </row>
    <row r="3" spans="2:3" ht="3.75" customHeight="1" thickBot="1">
      <c r="B3" s="146"/>
      <c r="C3" s="146"/>
    </row>
    <row r="4" spans="2:14" s="150" customFormat="1" ht="18" customHeight="1">
      <c r="B4" s="384" t="s">
        <v>119</v>
      </c>
      <c r="C4" s="385"/>
      <c r="D4" s="148">
        <v>15</v>
      </c>
      <c r="E4" s="148">
        <v>16</v>
      </c>
      <c r="F4" s="148">
        <v>20</v>
      </c>
      <c r="G4" s="148">
        <v>25</v>
      </c>
      <c r="H4" s="148">
        <v>30</v>
      </c>
      <c r="I4" s="148">
        <v>40</v>
      </c>
      <c r="J4" s="148">
        <v>50</v>
      </c>
      <c r="K4" s="148">
        <v>60</v>
      </c>
      <c r="L4" s="148">
        <v>65</v>
      </c>
      <c r="M4" s="148" t="s">
        <v>107</v>
      </c>
      <c r="N4" s="149" t="s">
        <v>104</v>
      </c>
    </row>
    <row r="5" spans="2:14" ht="18" customHeight="1">
      <c r="B5" s="386"/>
      <c r="C5" s="387"/>
      <c r="D5" s="65" t="s">
        <v>100</v>
      </c>
      <c r="E5" s="151" t="s">
        <v>169</v>
      </c>
      <c r="F5" s="151" t="s">
        <v>169</v>
      </c>
      <c r="G5" s="151" t="s">
        <v>169</v>
      </c>
      <c r="H5" s="151" t="s">
        <v>169</v>
      </c>
      <c r="I5" s="151" t="s">
        <v>169</v>
      </c>
      <c r="J5" s="151" t="s">
        <v>169</v>
      </c>
      <c r="K5" s="151" t="s">
        <v>169</v>
      </c>
      <c r="L5" s="65" t="s">
        <v>100</v>
      </c>
      <c r="M5" s="152"/>
      <c r="N5" s="153" t="s">
        <v>105</v>
      </c>
    </row>
    <row r="6" spans="2:14" ht="18" customHeight="1">
      <c r="B6" s="386"/>
      <c r="C6" s="387"/>
      <c r="D6" s="65" t="s">
        <v>101</v>
      </c>
      <c r="E6" s="65">
        <v>19</v>
      </c>
      <c r="F6" s="65">
        <v>24</v>
      </c>
      <c r="G6" s="65">
        <v>29</v>
      </c>
      <c r="H6" s="65">
        <v>39</v>
      </c>
      <c r="I6" s="65">
        <v>49</v>
      </c>
      <c r="J6" s="65">
        <v>59</v>
      </c>
      <c r="K6" s="65">
        <v>64</v>
      </c>
      <c r="L6" s="65" t="s">
        <v>101</v>
      </c>
      <c r="M6" s="152"/>
      <c r="N6" s="153" t="s">
        <v>106</v>
      </c>
    </row>
    <row r="7" spans="2:14" ht="18" customHeight="1">
      <c r="B7" s="386"/>
      <c r="C7" s="387"/>
      <c r="D7" s="154" t="s">
        <v>102</v>
      </c>
      <c r="E7" s="154" t="s">
        <v>100</v>
      </c>
      <c r="F7" s="154" t="s">
        <v>100</v>
      </c>
      <c r="G7" s="154" t="s">
        <v>100</v>
      </c>
      <c r="H7" s="154" t="s">
        <v>100</v>
      </c>
      <c r="I7" s="154" t="s">
        <v>100</v>
      </c>
      <c r="J7" s="154" t="s">
        <v>100</v>
      </c>
      <c r="K7" s="154" t="s">
        <v>100</v>
      </c>
      <c r="L7" s="154" t="s">
        <v>103</v>
      </c>
      <c r="M7" s="154" t="s">
        <v>108</v>
      </c>
      <c r="N7" s="155" t="s">
        <v>170</v>
      </c>
    </row>
    <row r="8" spans="2:14" ht="18" customHeight="1">
      <c r="B8" s="383" t="s">
        <v>111</v>
      </c>
      <c r="C8" s="156" t="s">
        <v>110</v>
      </c>
      <c r="D8" s="157">
        <v>0</v>
      </c>
      <c r="E8" s="157">
        <v>1</v>
      </c>
      <c r="F8" s="157">
        <v>2</v>
      </c>
      <c r="G8" s="157">
        <v>0</v>
      </c>
      <c r="H8" s="157">
        <v>4</v>
      </c>
      <c r="I8" s="157">
        <v>2</v>
      </c>
      <c r="J8" s="157">
        <v>2</v>
      </c>
      <c r="K8" s="157">
        <v>1</v>
      </c>
      <c r="L8" s="157">
        <v>1</v>
      </c>
      <c r="M8" s="157">
        <v>13</v>
      </c>
      <c r="N8" s="158">
        <f>M8/M18*100</f>
        <v>17.333333333333336</v>
      </c>
    </row>
    <row r="9" spans="2:14" ht="18" customHeight="1">
      <c r="B9" s="383"/>
      <c r="C9" s="156" t="s">
        <v>109</v>
      </c>
      <c r="D9" s="157">
        <v>0</v>
      </c>
      <c r="E9" s="157">
        <v>1</v>
      </c>
      <c r="F9" s="157">
        <v>2</v>
      </c>
      <c r="G9" s="157">
        <v>-1</v>
      </c>
      <c r="H9" s="157">
        <v>2</v>
      </c>
      <c r="I9" s="157">
        <v>0</v>
      </c>
      <c r="J9" s="157">
        <v>1</v>
      </c>
      <c r="K9" s="157">
        <v>1</v>
      </c>
      <c r="L9" s="157">
        <v>-5</v>
      </c>
      <c r="M9" s="157">
        <v>1</v>
      </c>
      <c r="N9" s="158" t="s">
        <v>271</v>
      </c>
    </row>
    <row r="10" spans="2:14" ht="18" customHeight="1">
      <c r="B10" s="383" t="s">
        <v>112</v>
      </c>
      <c r="C10" s="156" t="s">
        <v>110</v>
      </c>
      <c r="D10" s="157">
        <v>0</v>
      </c>
      <c r="E10" s="157">
        <v>5</v>
      </c>
      <c r="F10" s="157">
        <v>2</v>
      </c>
      <c r="G10" s="157">
        <v>4</v>
      </c>
      <c r="H10" s="157">
        <v>5</v>
      </c>
      <c r="I10" s="157">
        <v>7</v>
      </c>
      <c r="J10" s="157">
        <v>2</v>
      </c>
      <c r="K10" s="157">
        <v>1</v>
      </c>
      <c r="L10" s="157">
        <v>1</v>
      </c>
      <c r="M10" s="157">
        <v>27</v>
      </c>
      <c r="N10" s="158">
        <f>M10/M18*100</f>
        <v>36</v>
      </c>
    </row>
    <row r="11" spans="2:14" ht="18" customHeight="1">
      <c r="B11" s="383"/>
      <c r="C11" s="156" t="s">
        <v>109</v>
      </c>
      <c r="D11" s="157">
        <v>0</v>
      </c>
      <c r="E11" s="157">
        <v>-8</v>
      </c>
      <c r="F11" s="157">
        <v>-2</v>
      </c>
      <c r="G11" s="157">
        <v>3</v>
      </c>
      <c r="H11" s="157">
        <v>-8</v>
      </c>
      <c r="I11" s="157">
        <v>3</v>
      </c>
      <c r="J11" s="157">
        <v>-3</v>
      </c>
      <c r="K11" s="157">
        <v>0</v>
      </c>
      <c r="L11" s="157">
        <v>-1</v>
      </c>
      <c r="M11" s="157">
        <v>-16</v>
      </c>
      <c r="N11" s="158" t="s">
        <v>271</v>
      </c>
    </row>
    <row r="12" spans="2:14" ht="18" customHeight="1">
      <c r="B12" s="383" t="s">
        <v>113</v>
      </c>
      <c r="C12" s="156" t="s">
        <v>110</v>
      </c>
      <c r="D12" s="157">
        <v>1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2</v>
      </c>
      <c r="K12" s="157">
        <v>1</v>
      </c>
      <c r="L12" s="157">
        <v>3</v>
      </c>
      <c r="M12" s="157">
        <v>7</v>
      </c>
      <c r="N12" s="158">
        <f>M12/M18*100</f>
        <v>9.333333333333334</v>
      </c>
    </row>
    <row r="13" spans="2:14" ht="18" customHeight="1">
      <c r="B13" s="383"/>
      <c r="C13" s="156" t="s">
        <v>109</v>
      </c>
      <c r="D13" s="157">
        <v>-2</v>
      </c>
      <c r="E13" s="157">
        <v>0</v>
      </c>
      <c r="F13" s="157">
        <v>0</v>
      </c>
      <c r="G13" s="157">
        <v>-1</v>
      </c>
      <c r="H13" s="157">
        <v>0</v>
      </c>
      <c r="I13" s="157">
        <v>-1</v>
      </c>
      <c r="J13" s="157">
        <v>0</v>
      </c>
      <c r="K13" s="157">
        <v>-2</v>
      </c>
      <c r="L13" s="157">
        <v>-2</v>
      </c>
      <c r="M13" s="157">
        <v>-8</v>
      </c>
      <c r="N13" s="158" t="s">
        <v>271</v>
      </c>
    </row>
    <row r="14" spans="2:14" ht="18" customHeight="1">
      <c r="B14" s="383" t="s">
        <v>114</v>
      </c>
      <c r="C14" s="156" t="s">
        <v>110</v>
      </c>
      <c r="D14" s="157">
        <v>1</v>
      </c>
      <c r="E14" s="157">
        <v>0</v>
      </c>
      <c r="F14" s="157">
        <v>0</v>
      </c>
      <c r="G14" s="157">
        <v>1</v>
      </c>
      <c r="H14" s="157">
        <v>2</v>
      </c>
      <c r="I14" s="157">
        <v>1</v>
      </c>
      <c r="J14" s="157">
        <v>4</v>
      </c>
      <c r="K14" s="157">
        <v>2</v>
      </c>
      <c r="L14" s="157">
        <v>17</v>
      </c>
      <c r="M14" s="157">
        <v>28</v>
      </c>
      <c r="N14" s="158">
        <f>M14/M18*100</f>
        <v>37.333333333333336</v>
      </c>
    </row>
    <row r="15" spans="2:14" ht="18" customHeight="1">
      <c r="B15" s="383"/>
      <c r="C15" s="156" t="s">
        <v>109</v>
      </c>
      <c r="D15" s="157">
        <v>0</v>
      </c>
      <c r="E15" s="157">
        <v>0</v>
      </c>
      <c r="F15" s="157">
        <v>-2</v>
      </c>
      <c r="G15" s="157">
        <v>1</v>
      </c>
      <c r="H15" s="157">
        <v>-2</v>
      </c>
      <c r="I15" s="157">
        <v>-3</v>
      </c>
      <c r="J15" s="157">
        <v>-4</v>
      </c>
      <c r="K15" s="157">
        <v>-2</v>
      </c>
      <c r="L15" s="157">
        <v>-6</v>
      </c>
      <c r="M15" s="157">
        <v>-18</v>
      </c>
      <c r="N15" s="158" t="s">
        <v>271</v>
      </c>
    </row>
    <row r="16" spans="2:14" ht="18" customHeight="1">
      <c r="B16" s="383" t="s">
        <v>116</v>
      </c>
      <c r="C16" s="156" t="s">
        <v>110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8">
        <f>M16/M18*100</f>
        <v>0</v>
      </c>
    </row>
    <row r="17" spans="2:14" ht="18" customHeight="1">
      <c r="B17" s="383"/>
      <c r="C17" s="156" t="s">
        <v>109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9" t="s">
        <v>271</v>
      </c>
    </row>
    <row r="18" spans="2:14" ht="18" customHeight="1">
      <c r="B18" s="383" t="s">
        <v>117</v>
      </c>
      <c r="C18" s="156" t="s">
        <v>110</v>
      </c>
      <c r="D18" s="157">
        <f>D8+D10+D12+D14+D16</f>
        <v>2</v>
      </c>
      <c r="E18" s="157">
        <f aca="true" t="shared" si="0" ref="E18:M18">E8+E10+E12+E14+E16</f>
        <v>6</v>
      </c>
      <c r="F18" s="157">
        <f t="shared" si="0"/>
        <v>4</v>
      </c>
      <c r="G18" s="157">
        <f t="shared" si="0"/>
        <v>5</v>
      </c>
      <c r="H18" s="157">
        <f t="shared" si="0"/>
        <v>11</v>
      </c>
      <c r="I18" s="157">
        <f t="shared" si="0"/>
        <v>10</v>
      </c>
      <c r="J18" s="157">
        <f t="shared" si="0"/>
        <v>10</v>
      </c>
      <c r="K18" s="157">
        <f t="shared" si="0"/>
        <v>5</v>
      </c>
      <c r="L18" s="157">
        <f t="shared" si="0"/>
        <v>22</v>
      </c>
      <c r="M18" s="157">
        <f t="shared" si="0"/>
        <v>75</v>
      </c>
      <c r="N18" s="160">
        <v>100</v>
      </c>
    </row>
    <row r="19" spans="2:14" ht="18" customHeight="1">
      <c r="B19" s="383"/>
      <c r="C19" s="156" t="s">
        <v>109</v>
      </c>
      <c r="D19" s="157">
        <f>D9+D11+D13+D15+D17</f>
        <v>-2</v>
      </c>
      <c r="E19" s="157">
        <f aca="true" t="shared" si="1" ref="E19:L19">E9+E11+E13+E15+E17</f>
        <v>-7</v>
      </c>
      <c r="F19" s="157">
        <f t="shared" si="1"/>
        <v>-2</v>
      </c>
      <c r="G19" s="157">
        <f t="shared" si="1"/>
        <v>2</v>
      </c>
      <c r="H19" s="157">
        <f t="shared" si="1"/>
        <v>-8</v>
      </c>
      <c r="I19" s="157">
        <f t="shared" si="1"/>
        <v>-1</v>
      </c>
      <c r="J19" s="157">
        <f t="shared" si="1"/>
        <v>-6</v>
      </c>
      <c r="K19" s="157">
        <f t="shared" si="1"/>
        <v>-3</v>
      </c>
      <c r="L19" s="157">
        <f t="shared" si="1"/>
        <v>-14</v>
      </c>
      <c r="M19" s="157">
        <f>M9+M11+M13+M15+M17</f>
        <v>-41</v>
      </c>
      <c r="N19" s="160" t="s">
        <v>271</v>
      </c>
    </row>
    <row r="20" spans="2:14" ht="27" customHeight="1" thickBot="1">
      <c r="B20" s="388" t="s">
        <v>118</v>
      </c>
      <c r="C20" s="389"/>
      <c r="D20" s="162">
        <f>D18/M18*100</f>
        <v>2.666666666666667</v>
      </c>
      <c r="E20" s="162">
        <f>E18/$M$18*100</f>
        <v>8</v>
      </c>
      <c r="F20" s="162">
        <f aca="true" t="shared" si="2" ref="F20:L20">F18/$M$18*100</f>
        <v>5.333333333333334</v>
      </c>
      <c r="G20" s="162">
        <f t="shared" si="2"/>
        <v>6.666666666666667</v>
      </c>
      <c r="H20" s="162">
        <f t="shared" si="2"/>
        <v>14.666666666666666</v>
      </c>
      <c r="I20" s="162">
        <f t="shared" si="2"/>
        <v>13.333333333333334</v>
      </c>
      <c r="J20" s="162">
        <f t="shared" si="2"/>
        <v>13.333333333333334</v>
      </c>
      <c r="K20" s="162">
        <f t="shared" si="2"/>
        <v>6.666666666666667</v>
      </c>
      <c r="L20" s="162">
        <f t="shared" si="2"/>
        <v>29.333333333333332</v>
      </c>
      <c r="M20" s="163">
        <v>100</v>
      </c>
      <c r="N20" s="164" t="s">
        <v>272</v>
      </c>
    </row>
    <row r="21" spans="2:14" ht="15" customHeight="1">
      <c r="B21" s="396" t="s">
        <v>230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</row>
    <row r="22" ht="9.75" customHeight="1"/>
    <row r="23" ht="17.25">
      <c r="B23" s="59" t="s">
        <v>213</v>
      </c>
    </row>
    <row r="24" ht="5.25" customHeight="1" thickBot="1">
      <c r="B24" s="146"/>
    </row>
    <row r="25" spans="2:13" ht="18" customHeight="1">
      <c r="B25" s="390" t="s">
        <v>119</v>
      </c>
      <c r="C25" s="379"/>
      <c r="D25" s="379"/>
      <c r="E25" s="379" t="s">
        <v>130</v>
      </c>
      <c r="F25" s="379"/>
      <c r="G25" s="379"/>
      <c r="H25" s="379" t="s">
        <v>131</v>
      </c>
      <c r="I25" s="379"/>
      <c r="J25" s="379"/>
      <c r="K25" s="379" t="s">
        <v>132</v>
      </c>
      <c r="L25" s="379"/>
      <c r="M25" s="380"/>
    </row>
    <row r="26" spans="2:13" ht="18" customHeight="1">
      <c r="B26" s="383" t="s">
        <v>175</v>
      </c>
      <c r="C26" s="392"/>
      <c r="D26" s="392"/>
      <c r="E26" s="381">
        <v>13</v>
      </c>
      <c r="F26" s="381"/>
      <c r="G26" s="381"/>
      <c r="H26" s="381">
        <v>12</v>
      </c>
      <c r="I26" s="381"/>
      <c r="J26" s="381"/>
      <c r="K26" s="381">
        <f>E26-H26</f>
        <v>1</v>
      </c>
      <c r="L26" s="381"/>
      <c r="M26" s="382"/>
    </row>
    <row r="27" spans="2:13" ht="18" customHeight="1">
      <c r="B27" s="383" t="s">
        <v>174</v>
      </c>
      <c r="C27" s="392"/>
      <c r="D27" s="392"/>
      <c r="E27" s="381">
        <v>6</v>
      </c>
      <c r="F27" s="381"/>
      <c r="G27" s="381"/>
      <c r="H27" s="381">
        <v>3</v>
      </c>
      <c r="I27" s="381"/>
      <c r="J27" s="381"/>
      <c r="K27" s="381">
        <f>E27-H27</f>
        <v>3</v>
      </c>
      <c r="L27" s="381"/>
      <c r="M27" s="382"/>
    </row>
    <row r="28" spans="2:13" ht="18" customHeight="1">
      <c r="B28" s="383" t="s">
        <v>173</v>
      </c>
      <c r="C28" s="392"/>
      <c r="D28" s="392"/>
      <c r="E28" s="393">
        <f>E27/E26*100</f>
        <v>46.15384615384615</v>
      </c>
      <c r="F28" s="393"/>
      <c r="G28" s="393"/>
      <c r="H28" s="393">
        <f>H27/H26*100</f>
        <v>25</v>
      </c>
      <c r="I28" s="393"/>
      <c r="J28" s="393"/>
      <c r="K28" s="393">
        <f>E28-H28</f>
        <v>21.153846153846153</v>
      </c>
      <c r="L28" s="393"/>
      <c r="M28" s="395"/>
    </row>
    <row r="29" spans="2:13" ht="18" customHeight="1" thickBot="1">
      <c r="B29" s="388" t="s">
        <v>172</v>
      </c>
      <c r="C29" s="389"/>
      <c r="D29" s="389"/>
      <c r="E29" s="391">
        <v>4</v>
      </c>
      <c r="F29" s="391"/>
      <c r="G29" s="391"/>
      <c r="H29" s="391">
        <v>2</v>
      </c>
      <c r="I29" s="391"/>
      <c r="J29" s="391"/>
      <c r="K29" s="391">
        <f>E29-H29</f>
        <v>2</v>
      </c>
      <c r="L29" s="391"/>
      <c r="M29" s="394"/>
    </row>
    <row r="30" ht="15" customHeight="1"/>
    <row r="31" ht="24.75" customHeight="1" thickBot="1">
      <c r="B31" s="59" t="s">
        <v>214</v>
      </c>
    </row>
    <row r="32" spans="2:14" ht="18" customHeight="1">
      <c r="B32" s="390" t="s">
        <v>119</v>
      </c>
      <c r="C32" s="379"/>
      <c r="D32" s="61" t="s">
        <v>120</v>
      </c>
      <c r="E32" s="61" t="s">
        <v>121</v>
      </c>
      <c r="F32" s="61" t="s">
        <v>122</v>
      </c>
      <c r="G32" s="61" t="s">
        <v>123</v>
      </c>
      <c r="H32" s="61" t="s">
        <v>124</v>
      </c>
      <c r="I32" s="61" t="s">
        <v>125</v>
      </c>
      <c r="J32" s="61" t="s">
        <v>126</v>
      </c>
      <c r="K32" s="165" t="s">
        <v>115</v>
      </c>
      <c r="L32" s="379" t="s">
        <v>108</v>
      </c>
      <c r="M32" s="380"/>
      <c r="N32" s="67"/>
    </row>
    <row r="33" spans="2:14" ht="18" customHeight="1">
      <c r="B33" s="383" t="s">
        <v>211</v>
      </c>
      <c r="C33" s="156" t="s">
        <v>129</v>
      </c>
      <c r="D33" s="157">
        <v>2</v>
      </c>
      <c r="E33" s="157">
        <v>2</v>
      </c>
      <c r="F33" s="157">
        <v>0</v>
      </c>
      <c r="G33" s="157">
        <v>0</v>
      </c>
      <c r="H33" s="157">
        <v>1</v>
      </c>
      <c r="I33" s="157">
        <v>1</v>
      </c>
      <c r="J33" s="157">
        <v>0</v>
      </c>
      <c r="K33" s="157">
        <v>0</v>
      </c>
      <c r="L33" s="381">
        <v>6</v>
      </c>
      <c r="M33" s="382"/>
      <c r="N33" s="67"/>
    </row>
    <row r="34" spans="2:14" ht="18" customHeight="1">
      <c r="B34" s="383"/>
      <c r="C34" s="156" t="s">
        <v>109</v>
      </c>
      <c r="D34" s="157">
        <v>2</v>
      </c>
      <c r="E34" s="157">
        <v>2</v>
      </c>
      <c r="F34" s="157">
        <v>0</v>
      </c>
      <c r="G34" s="157">
        <v>0</v>
      </c>
      <c r="H34" s="157">
        <v>1</v>
      </c>
      <c r="I34" s="157">
        <v>0</v>
      </c>
      <c r="J34" s="157">
        <v>0</v>
      </c>
      <c r="K34" s="157">
        <v>0</v>
      </c>
      <c r="L34" s="381">
        <v>3</v>
      </c>
      <c r="M34" s="382"/>
      <c r="N34" s="67"/>
    </row>
    <row r="35" spans="2:14" ht="18" customHeight="1">
      <c r="B35" s="383" t="s">
        <v>212</v>
      </c>
      <c r="C35" s="156" t="s">
        <v>129</v>
      </c>
      <c r="D35" s="157">
        <v>0</v>
      </c>
      <c r="E35" s="157">
        <v>0</v>
      </c>
      <c r="F35" s="157">
        <v>0</v>
      </c>
      <c r="G35" s="157">
        <v>0</v>
      </c>
      <c r="H35" s="157">
        <v>1</v>
      </c>
      <c r="I35" s="157">
        <v>0</v>
      </c>
      <c r="J35" s="157">
        <v>0</v>
      </c>
      <c r="K35" s="157">
        <v>0</v>
      </c>
      <c r="L35" s="381">
        <v>4</v>
      </c>
      <c r="M35" s="382"/>
      <c r="N35" s="67"/>
    </row>
    <row r="36" spans="2:14" ht="18" customHeight="1" thickBot="1">
      <c r="B36" s="388"/>
      <c r="C36" s="161" t="s">
        <v>109</v>
      </c>
      <c r="D36" s="166">
        <v>0</v>
      </c>
      <c r="E36" s="166">
        <v>0</v>
      </c>
      <c r="F36" s="166">
        <v>0</v>
      </c>
      <c r="G36" s="166">
        <v>0</v>
      </c>
      <c r="H36" s="166">
        <v>1</v>
      </c>
      <c r="I36" s="166">
        <v>-1</v>
      </c>
      <c r="J36" s="166">
        <v>0</v>
      </c>
      <c r="K36" s="166">
        <v>0</v>
      </c>
      <c r="L36" s="391">
        <v>2</v>
      </c>
      <c r="M36" s="394"/>
      <c r="N36" s="67"/>
    </row>
    <row r="37" spans="2:14" ht="15.75" customHeight="1">
      <c r="B37" s="67"/>
      <c r="C37" s="67"/>
      <c r="D37" s="167"/>
      <c r="E37" s="167"/>
      <c r="F37" s="167"/>
      <c r="G37" s="167"/>
      <c r="H37" s="167"/>
      <c r="I37" s="167"/>
      <c r="J37" s="167"/>
      <c r="K37" s="167"/>
      <c r="L37" s="67"/>
      <c r="M37" s="67"/>
      <c r="N37" s="67"/>
    </row>
    <row r="38" spans="1:14" ht="22.5" customHeight="1" thickBot="1">
      <c r="A38" s="167"/>
      <c r="B38" s="59" t="s">
        <v>215</v>
      </c>
      <c r="C38" s="67"/>
      <c r="D38" s="167"/>
      <c r="E38" s="167"/>
      <c r="F38" s="167"/>
      <c r="G38" s="167"/>
      <c r="H38" s="167"/>
      <c r="I38" s="167"/>
      <c r="J38" s="167"/>
      <c r="K38" s="167"/>
      <c r="L38" s="167"/>
      <c r="M38" s="67"/>
      <c r="N38" s="67"/>
    </row>
    <row r="39" spans="2:14" ht="18" customHeight="1">
      <c r="B39" s="390" t="s">
        <v>119</v>
      </c>
      <c r="C39" s="379"/>
      <c r="D39" s="61" t="s">
        <v>120</v>
      </c>
      <c r="E39" s="61" t="s">
        <v>121</v>
      </c>
      <c r="F39" s="61" t="s">
        <v>122</v>
      </c>
      <c r="G39" s="61" t="s">
        <v>123</v>
      </c>
      <c r="H39" s="61" t="s">
        <v>124</v>
      </c>
      <c r="I39" s="61" t="s">
        <v>125</v>
      </c>
      <c r="J39" s="61" t="s">
        <v>126</v>
      </c>
      <c r="K39" s="165" t="s">
        <v>115</v>
      </c>
      <c r="L39" s="61" t="s">
        <v>108</v>
      </c>
      <c r="M39" s="399" t="s">
        <v>207</v>
      </c>
      <c r="N39" s="400"/>
    </row>
    <row r="40" spans="2:14" ht="18" customHeight="1">
      <c r="B40" s="383" t="s">
        <v>128</v>
      </c>
      <c r="C40" s="156" t="s">
        <v>129</v>
      </c>
      <c r="D40" s="157">
        <v>0</v>
      </c>
      <c r="E40" s="157">
        <v>1</v>
      </c>
      <c r="F40" s="157">
        <v>0</v>
      </c>
      <c r="G40" s="157">
        <v>0</v>
      </c>
      <c r="H40" s="157">
        <v>0</v>
      </c>
      <c r="I40" s="157">
        <v>0</v>
      </c>
      <c r="J40" s="157">
        <v>0</v>
      </c>
      <c r="K40" s="157">
        <v>0</v>
      </c>
      <c r="L40" s="157">
        <v>1</v>
      </c>
      <c r="M40" s="397">
        <f>IF(L40=0,"－",(L40/$L$35)*100)</f>
        <v>25</v>
      </c>
      <c r="N40" s="398"/>
    </row>
    <row r="41" spans="2:14" ht="18" customHeight="1">
      <c r="B41" s="383"/>
      <c r="C41" s="156" t="s">
        <v>109</v>
      </c>
      <c r="D41" s="157">
        <v>0</v>
      </c>
      <c r="E41" s="157">
        <v>0</v>
      </c>
      <c r="F41" s="157">
        <v>0</v>
      </c>
      <c r="G41" s="157">
        <v>0</v>
      </c>
      <c r="H41" s="157">
        <v>0</v>
      </c>
      <c r="I41" s="157">
        <v>0</v>
      </c>
      <c r="J41" s="157">
        <v>0</v>
      </c>
      <c r="K41" s="157">
        <v>0</v>
      </c>
      <c r="L41" s="157">
        <v>0</v>
      </c>
      <c r="M41" s="397" t="s">
        <v>271</v>
      </c>
      <c r="N41" s="398"/>
    </row>
    <row r="42" spans="2:14" ht="18" customHeight="1">
      <c r="B42" s="383" t="s">
        <v>127</v>
      </c>
      <c r="C42" s="156" t="s">
        <v>129</v>
      </c>
      <c r="D42" s="157">
        <v>0</v>
      </c>
      <c r="E42" s="157">
        <v>0</v>
      </c>
      <c r="F42" s="157">
        <v>0</v>
      </c>
      <c r="G42" s="157">
        <v>0</v>
      </c>
      <c r="H42" s="157">
        <v>1</v>
      </c>
      <c r="I42" s="157">
        <v>1</v>
      </c>
      <c r="J42" s="157">
        <v>0</v>
      </c>
      <c r="K42" s="157">
        <v>0</v>
      </c>
      <c r="L42" s="157">
        <v>2</v>
      </c>
      <c r="M42" s="397">
        <f>IF(L42=0,"－",(L42/$L$35)*100)</f>
        <v>50</v>
      </c>
      <c r="N42" s="398"/>
    </row>
    <row r="43" spans="2:14" ht="18" customHeight="1">
      <c r="B43" s="383"/>
      <c r="C43" s="156" t="s">
        <v>109</v>
      </c>
      <c r="D43" s="157">
        <v>0</v>
      </c>
      <c r="E43" s="157">
        <v>0</v>
      </c>
      <c r="F43" s="157">
        <v>0</v>
      </c>
      <c r="G43" s="157">
        <v>0</v>
      </c>
      <c r="H43" s="157">
        <v>1</v>
      </c>
      <c r="I43" s="157">
        <v>1</v>
      </c>
      <c r="J43" s="157">
        <v>0</v>
      </c>
      <c r="K43" s="157">
        <v>0</v>
      </c>
      <c r="L43" s="157">
        <v>2</v>
      </c>
      <c r="M43" s="397" t="s">
        <v>271</v>
      </c>
      <c r="N43" s="398"/>
    </row>
    <row r="44" spans="2:14" ht="18" customHeight="1">
      <c r="B44" s="383" t="s">
        <v>171</v>
      </c>
      <c r="C44" s="156" t="s">
        <v>129</v>
      </c>
      <c r="D44" s="157">
        <v>0</v>
      </c>
      <c r="E44" s="157">
        <v>1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1</v>
      </c>
      <c r="M44" s="397">
        <f>IF(L44=0,"－",(L44/$L$35)*100)</f>
        <v>25</v>
      </c>
      <c r="N44" s="398"/>
    </row>
    <row r="45" spans="2:14" ht="18" customHeight="1" thickBot="1">
      <c r="B45" s="388"/>
      <c r="C45" s="161" t="s">
        <v>109</v>
      </c>
      <c r="D45" s="166">
        <v>0</v>
      </c>
      <c r="E45" s="166">
        <v>1</v>
      </c>
      <c r="F45" s="166">
        <v>0</v>
      </c>
      <c r="G45" s="166">
        <v>0</v>
      </c>
      <c r="H45" s="166">
        <v>0</v>
      </c>
      <c r="I45" s="166">
        <v>-1</v>
      </c>
      <c r="J45" s="166">
        <v>0</v>
      </c>
      <c r="K45" s="166">
        <v>0</v>
      </c>
      <c r="L45" s="166">
        <v>0</v>
      </c>
      <c r="M45" s="397" t="s">
        <v>274</v>
      </c>
      <c r="N45" s="398"/>
    </row>
    <row r="46" spans="2:14" ht="15" customHeight="1">
      <c r="B46" s="396" t="s">
        <v>230</v>
      </c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</row>
  </sheetData>
  <mergeCells count="49">
    <mergeCell ref="B21:N21"/>
    <mergeCell ref="B46:N46"/>
    <mergeCell ref="M44:N44"/>
    <mergeCell ref="M39:N39"/>
    <mergeCell ref="L36:M36"/>
    <mergeCell ref="M45:N45"/>
    <mergeCell ref="M40:N40"/>
    <mergeCell ref="M41:N41"/>
    <mergeCell ref="M42:N42"/>
    <mergeCell ref="M43:N43"/>
    <mergeCell ref="H28:J28"/>
    <mergeCell ref="K29:M29"/>
    <mergeCell ref="E25:G25"/>
    <mergeCell ref="H25:J25"/>
    <mergeCell ref="K25:M25"/>
    <mergeCell ref="K26:M26"/>
    <mergeCell ref="K27:M27"/>
    <mergeCell ref="K28:M28"/>
    <mergeCell ref="E26:G26"/>
    <mergeCell ref="H26:J26"/>
    <mergeCell ref="E29:G29"/>
    <mergeCell ref="H29:J29"/>
    <mergeCell ref="B32:C32"/>
    <mergeCell ref="B26:D26"/>
    <mergeCell ref="B27:D27"/>
    <mergeCell ref="B28:D28"/>
    <mergeCell ref="B29:D29"/>
    <mergeCell ref="E27:G27"/>
    <mergeCell ref="H27:J27"/>
    <mergeCell ref="E28:G28"/>
    <mergeCell ref="B44:B45"/>
    <mergeCell ref="B33:B34"/>
    <mergeCell ref="B35:B36"/>
    <mergeCell ref="B16:B17"/>
    <mergeCell ref="B18:B19"/>
    <mergeCell ref="B20:C20"/>
    <mergeCell ref="B25:D25"/>
    <mergeCell ref="B39:C39"/>
    <mergeCell ref="B40:B41"/>
    <mergeCell ref="B42:B43"/>
    <mergeCell ref="B14:B15"/>
    <mergeCell ref="B4:C7"/>
    <mergeCell ref="B8:B9"/>
    <mergeCell ref="B10:B11"/>
    <mergeCell ref="B12:B13"/>
    <mergeCell ref="L32:M32"/>
    <mergeCell ref="L33:M33"/>
    <mergeCell ref="L34:M34"/>
    <mergeCell ref="L35:M35"/>
  </mergeCells>
  <printOptions horizontalCentered="1" verticalCentered="1"/>
  <pageMargins left="0.5905511811023623" right="0.3937007874015748" top="0.5511811023622047" bottom="0.1968503937007874" header="0.5118110236220472" footer="0.28"/>
  <pageSetup firstPageNumber="3" useFirstPageNumber="1" horizontalDpi="600" verticalDpi="600" orientation="portrait" paperSize="9" r:id="rId1"/>
  <headerFooter alignWithMargins="0">
    <oddFooter>&amp;C&amp;"ＭＳ ゴシック,標準"&amp;P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T69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W9" sqref="W9"/>
    </sheetView>
  </sheetViews>
  <sheetFormatPr defaultColWidth="8.796875" defaultRowHeight="10.5" customHeight="1"/>
  <cols>
    <col min="1" max="1" width="3" style="43" customWidth="1"/>
    <col min="2" max="2" width="8.09765625" style="43" customWidth="1"/>
    <col min="3" max="3" width="6.19921875" style="43" customWidth="1"/>
    <col min="4" max="4" width="6.3984375" style="43" customWidth="1"/>
    <col min="5" max="6" width="3.3984375" style="43" customWidth="1"/>
    <col min="7" max="7" width="6.19921875" style="43" customWidth="1"/>
    <col min="8" max="8" width="6.3984375" style="43" customWidth="1"/>
    <col min="9" max="20" width="3.59765625" style="43" customWidth="1"/>
    <col min="21" max="16384" width="5.59765625" style="43" customWidth="1"/>
  </cols>
  <sheetData>
    <row r="1" spans="1:20" s="169" customFormat="1" ht="16.5" customHeight="1" thickBot="1">
      <c r="A1" s="168"/>
      <c r="B1" s="41"/>
      <c r="D1" s="170"/>
      <c r="E1" s="170"/>
      <c r="F1" s="42" t="s">
        <v>225</v>
      </c>
      <c r="G1" s="170"/>
      <c r="H1" s="170"/>
      <c r="I1" s="170"/>
      <c r="J1" s="170"/>
      <c r="K1" s="170"/>
      <c r="L1" s="170"/>
      <c r="M1" s="170"/>
      <c r="N1" s="170"/>
      <c r="O1" s="170"/>
      <c r="P1" s="171" t="str">
        <f>１ページ!J2</f>
        <v>（平成20年6月末確定）</v>
      </c>
      <c r="Q1" s="171"/>
      <c r="S1" s="172"/>
      <c r="T1" s="172"/>
    </row>
    <row r="2" spans="1:20" ht="10.5" customHeight="1">
      <c r="A2" s="173"/>
      <c r="B2" s="174" t="s">
        <v>17</v>
      </c>
      <c r="C2" s="404" t="s">
        <v>18</v>
      </c>
      <c r="D2" s="401"/>
      <c r="E2" s="401"/>
      <c r="F2" s="401"/>
      <c r="G2" s="401"/>
      <c r="H2" s="405"/>
      <c r="I2" s="403" t="s">
        <v>95</v>
      </c>
      <c r="J2" s="401"/>
      <c r="K2" s="401" t="s">
        <v>96</v>
      </c>
      <c r="L2" s="401"/>
      <c r="M2" s="401" t="s">
        <v>97</v>
      </c>
      <c r="N2" s="401"/>
      <c r="O2" s="401" t="s">
        <v>98</v>
      </c>
      <c r="P2" s="402"/>
      <c r="Q2" s="403" t="s">
        <v>19</v>
      </c>
      <c r="R2" s="401"/>
      <c r="S2" s="401" t="s">
        <v>99</v>
      </c>
      <c r="T2" s="402"/>
    </row>
    <row r="3" spans="1:20" ht="10.5" customHeight="1">
      <c r="A3" s="175"/>
      <c r="B3" s="176"/>
      <c r="C3" s="177" t="s">
        <v>20</v>
      </c>
      <c r="D3" s="178" t="s">
        <v>21</v>
      </c>
      <c r="E3" s="179" t="s">
        <v>22</v>
      </c>
      <c r="F3" s="178" t="s">
        <v>21</v>
      </c>
      <c r="G3" s="179" t="s">
        <v>23</v>
      </c>
      <c r="H3" s="180" t="s">
        <v>21</v>
      </c>
      <c r="I3" s="177" t="s">
        <v>22</v>
      </c>
      <c r="J3" s="178" t="s">
        <v>21</v>
      </c>
      <c r="K3" s="179" t="s">
        <v>22</v>
      </c>
      <c r="L3" s="178" t="s">
        <v>21</v>
      </c>
      <c r="M3" s="179" t="s">
        <v>22</v>
      </c>
      <c r="N3" s="178" t="s">
        <v>21</v>
      </c>
      <c r="O3" s="179" t="s">
        <v>22</v>
      </c>
      <c r="P3" s="180" t="s">
        <v>21</v>
      </c>
      <c r="Q3" s="177" t="s">
        <v>22</v>
      </c>
      <c r="R3" s="178" t="s">
        <v>21</v>
      </c>
      <c r="S3" s="179" t="s">
        <v>22</v>
      </c>
      <c r="T3" s="180" t="s">
        <v>21</v>
      </c>
    </row>
    <row r="4" spans="1:20" ht="10.5" customHeight="1">
      <c r="A4" s="175"/>
      <c r="B4" s="176"/>
      <c r="C4" s="181"/>
      <c r="D4" s="182" t="s">
        <v>24</v>
      </c>
      <c r="E4" s="183"/>
      <c r="F4" s="182" t="s">
        <v>24</v>
      </c>
      <c r="G4" s="183" t="s">
        <v>25</v>
      </c>
      <c r="H4" s="184" t="s">
        <v>24</v>
      </c>
      <c r="I4" s="181"/>
      <c r="J4" s="182" t="s">
        <v>24</v>
      </c>
      <c r="K4" s="183"/>
      <c r="L4" s="182" t="s">
        <v>24</v>
      </c>
      <c r="M4" s="183"/>
      <c r="N4" s="182" t="s">
        <v>24</v>
      </c>
      <c r="O4" s="183"/>
      <c r="P4" s="184" t="s">
        <v>24</v>
      </c>
      <c r="Q4" s="181"/>
      <c r="R4" s="182" t="s">
        <v>24</v>
      </c>
      <c r="S4" s="183"/>
      <c r="T4" s="184" t="s">
        <v>24</v>
      </c>
    </row>
    <row r="5" spans="1:20" ht="10.5" customHeight="1" thickBot="1">
      <c r="A5" s="406" t="s">
        <v>26</v>
      </c>
      <c r="B5" s="407"/>
      <c r="C5" s="185" t="s">
        <v>27</v>
      </c>
      <c r="D5" s="186" t="s">
        <v>28</v>
      </c>
      <c r="E5" s="187" t="s">
        <v>29</v>
      </c>
      <c r="F5" s="186" t="s">
        <v>28</v>
      </c>
      <c r="G5" s="187" t="s">
        <v>29</v>
      </c>
      <c r="H5" s="188" t="s">
        <v>28</v>
      </c>
      <c r="I5" s="185" t="s">
        <v>29</v>
      </c>
      <c r="J5" s="186" t="s">
        <v>28</v>
      </c>
      <c r="K5" s="187" t="s">
        <v>29</v>
      </c>
      <c r="L5" s="186" t="s">
        <v>28</v>
      </c>
      <c r="M5" s="187" t="s">
        <v>29</v>
      </c>
      <c r="N5" s="186" t="s">
        <v>28</v>
      </c>
      <c r="O5" s="187" t="s">
        <v>29</v>
      </c>
      <c r="P5" s="188" t="s">
        <v>28</v>
      </c>
      <c r="Q5" s="185" t="s">
        <v>29</v>
      </c>
      <c r="R5" s="186" t="s">
        <v>28</v>
      </c>
      <c r="S5" s="187" t="s">
        <v>29</v>
      </c>
      <c r="T5" s="188" t="s">
        <v>28</v>
      </c>
    </row>
    <row r="6" spans="1:20" ht="12" customHeight="1">
      <c r="A6" s="189"/>
      <c r="B6" s="190" t="s">
        <v>30</v>
      </c>
      <c r="C6" s="191">
        <v>531</v>
      </c>
      <c r="D6" s="192">
        <v>-33</v>
      </c>
      <c r="E6" s="193">
        <v>6</v>
      </c>
      <c r="F6" s="192">
        <v>5</v>
      </c>
      <c r="G6" s="193">
        <v>594</v>
      </c>
      <c r="H6" s="194">
        <v>-47</v>
      </c>
      <c r="I6" s="191">
        <v>0</v>
      </c>
      <c r="J6" s="192">
        <v>0</v>
      </c>
      <c r="K6" s="193">
        <v>2</v>
      </c>
      <c r="L6" s="192">
        <v>2</v>
      </c>
      <c r="M6" s="193">
        <v>2</v>
      </c>
      <c r="N6" s="192">
        <v>2</v>
      </c>
      <c r="O6" s="193">
        <v>2</v>
      </c>
      <c r="P6" s="194">
        <v>1</v>
      </c>
      <c r="Q6" s="191">
        <v>1</v>
      </c>
      <c r="R6" s="192">
        <v>1</v>
      </c>
      <c r="S6" s="193">
        <v>1</v>
      </c>
      <c r="T6" s="194">
        <v>0</v>
      </c>
    </row>
    <row r="7" spans="1:20" ht="12" customHeight="1">
      <c r="A7" s="189"/>
      <c r="B7" s="195" t="s">
        <v>31</v>
      </c>
      <c r="C7" s="191">
        <v>517</v>
      </c>
      <c r="D7" s="192">
        <v>-33</v>
      </c>
      <c r="E7" s="193">
        <v>3</v>
      </c>
      <c r="F7" s="192">
        <v>-3</v>
      </c>
      <c r="G7" s="193">
        <v>592</v>
      </c>
      <c r="H7" s="194">
        <v>-40</v>
      </c>
      <c r="I7" s="191">
        <v>1</v>
      </c>
      <c r="J7" s="192">
        <v>1</v>
      </c>
      <c r="K7" s="193">
        <v>1</v>
      </c>
      <c r="L7" s="192">
        <v>0</v>
      </c>
      <c r="M7" s="193">
        <v>0</v>
      </c>
      <c r="N7" s="192">
        <v>-2</v>
      </c>
      <c r="O7" s="193">
        <v>1</v>
      </c>
      <c r="P7" s="194">
        <v>-2</v>
      </c>
      <c r="Q7" s="191">
        <v>0</v>
      </c>
      <c r="R7" s="192">
        <v>-1</v>
      </c>
      <c r="S7" s="193">
        <v>1</v>
      </c>
      <c r="T7" s="194">
        <v>-1</v>
      </c>
    </row>
    <row r="8" spans="1:20" ht="12" customHeight="1">
      <c r="A8" s="189"/>
      <c r="B8" s="195" t="s">
        <v>32</v>
      </c>
      <c r="C8" s="191">
        <v>235</v>
      </c>
      <c r="D8" s="192">
        <v>-113</v>
      </c>
      <c r="E8" s="193">
        <v>1</v>
      </c>
      <c r="F8" s="192">
        <v>-2</v>
      </c>
      <c r="G8" s="193">
        <v>283</v>
      </c>
      <c r="H8" s="194">
        <v>-126</v>
      </c>
      <c r="I8" s="191">
        <v>0</v>
      </c>
      <c r="J8" s="192">
        <v>0</v>
      </c>
      <c r="K8" s="193">
        <v>1</v>
      </c>
      <c r="L8" s="192">
        <v>1</v>
      </c>
      <c r="M8" s="193">
        <v>0</v>
      </c>
      <c r="N8" s="192">
        <v>0</v>
      </c>
      <c r="O8" s="193">
        <v>0</v>
      </c>
      <c r="P8" s="194">
        <v>-3</v>
      </c>
      <c r="Q8" s="191">
        <v>0</v>
      </c>
      <c r="R8" s="192">
        <v>-1</v>
      </c>
      <c r="S8" s="193">
        <v>0</v>
      </c>
      <c r="T8" s="194">
        <v>-1</v>
      </c>
    </row>
    <row r="9" spans="1:20" ht="12" customHeight="1">
      <c r="A9" s="189"/>
      <c r="B9" s="195" t="s">
        <v>33</v>
      </c>
      <c r="C9" s="191">
        <v>560</v>
      </c>
      <c r="D9" s="192">
        <v>-4</v>
      </c>
      <c r="E9" s="193">
        <v>1</v>
      </c>
      <c r="F9" s="192">
        <v>-1</v>
      </c>
      <c r="G9" s="193">
        <v>656</v>
      </c>
      <c r="H9" s="194">
        <v>-23</v>
      </c>
      <c r="I9" s="191">
        <v>0</v>
      </c>
      <c r="J9" s="192">
        <v>0</v>
      </c>
      <c r="K9" s="193">
        <v>1</v>
      </c>
      <c r="L9" s="192">
        <v>1</v>
      </c>
      <c r="M9" s="193">
        <v>0</v>
      </c>
      <c r="N9" s="192">
        <v>-2</v>
      </c>
      <c r="O9" s="193">
        <v>0</v>
      </c>
      <c r="P9" s="194">
        <v>0</v>
      </c>
      <c r="Q9" s="191">
        <v>0</v>
      </c>
      <c r="R9" s="192">
        <v>0</v>
      </c>
      <c r="S9" s="193">
        <v>0</v>
      </c>
      <c r="T9" s="194">
        <v>-1</v>
      </c>
    </row>
    <row r="10" spans="1:20" ht="12" customHeight="1">
      <c r="A10" s="189" t="s">
        <v>34</v>
      </c>
      <c r="B10" s="195" t="s">
        <v>35</v>
      </c>
      <c r="C10" s="191">
        <v>423</v>
      </c>
      <c r="D10" s="192">
        <v>-46</v>
      </c>
      <c r="E10" s="193">
        <v>0</v>
      </c>
      <c r="F10" s="192">
        <v>-1</v>
      </c>
      <c r="G10" s="193">
        <v>497</v>
      </c>
      <c r="H10" s="194">
        <v>-43</v>
      </c>
      <c r="I10" s="191">
        <v>0</v>
      </c>
      <c r="J10" s="192">
        <v>0</v>
      </c>
      <c r="K10" s="193">
        <v>0</v>
      </c>
      <c r="L10" s="192">
        <v>0</v>
      </c>
      <c r="M10" s="193">
        <v>0</v>
      </c>
      <c r="N10" s="192">
        <v>0</v>
      </c>
      <c r="O10" s="193">
        <v>0</v>
      </c>
      <c r="P10" s="194">
        <v>-1</v>
      </c>
      <c r="Q10" s="191">
        <v>0</v>
      </c>
      <c r="R10" s="192">
        <v>0</v>
      </c>
      <c r="S10" s="193">
        <v>0</v>
      </c>
      <c r="T10" s="194">
        <v>-1</v>
      </c>
    </row>
    <row r="11" spans="1:20" ht="12" customHeight="1">
      <c r="A11" s="189"/>
      <c r="B11" s="195" t="s">
        <v>36</v>
      </c>
      <c r="C11" s="191">
        <v>460</v>
      </c>
      <c r="D11" s="192">
        <v>-83</v>
      </c>
      <c r="E11" s="193">
        <v>2</v>
      </c>
      <c r="F11" s="192">
        <v>2</v>
      </c>
      <c r="G11" s="193">
        <v>566</v>
      </c>
      <c r="H11" s="194">
        <v>-82</v>
      </c>
      <c r="I11" s="191">
        <v>1</v>
      </c>
      <c r="J11" s="192">
        <v>1</v>
      </c>
      <c r="K11" s="193">
        <v>0</v>
      </c>
      <c r="L11" s="192">
        <v>0</v>
      </c>
      <c r="M11" s="193">
        <v>0</v>
      </c>
      <c r="N11" s="192">
        <v>0</v>
      </c>
      <c r="O11" s="193">
        <v>1</v>
      </c>
      <c r="P11" s="194">
        <v>1</v>
      </c>
      <c r="Q11" s="191">
        <v>0</v>
      </c>
      <c r="R11" s="192">
        <v>0</v>
      </c>
      <c r="S11" s="193">
        <v>1</v>
      </c>
      <c r="T11" s="194">
        <v>1</v>
      </c>
    </row>
    <row r="12" spans="1:20" ht="12" customHeight="1">
      <c r="A12" s="189"/>
      <c r="B12" s="195" t="s">
        <v>37</v>
      </c>
      <c r="C12" s="191">
        <v>392</v>
      </c>
      <c r="D12" s="192">
        <v>-56</v>
      </c>
      <c r="E12" s="193">
        <v>1</v>
      </c>
      <c r="F12" s="192">
        <v>-1</v>
      </c>
      <c r="G12" s="193">
        <v>477</v>
      </c>
      <c r="H12" s="194">
        <v>-59</v>
      </c>
      <c r="I12" s="191">
        <v>0</v>
      </c>
      <c r="J12" s="192">
        <v>0</v>
      </c>
      <c r="K12" s="193">
        <v>0</v>
      </c>
      <c r="L12" s="192">
        <v>0</v>
      </c>
      <c r="M12" s="193">
        <v>0</v>
      </c>
      <c r="N12" s="192">
        <v>0</v>
      </c>
      <c r="O12" s="193">
        <v>1</v>
      </c>
      <c r="P12" s="194">
        <v>-1</v>
      </c>
      <c r="Q12" s="191">
        <v>0</v>
      </c>
      <c r="R12" s="192">
        <v>0</v>
      </c>
      <c r="S12" s="193">
        <v>1</v>
      </c>
      <c r="T12" s="194">
        <v>0</v>
      </c>
    </row>
    <row r="13" spans="1:20" ht="12" customHeight="1">
      <c r="A13" s="189"/>
      <c r="B13" s="195" t="s">
        <v>38</v>
      </c>
      <c r="C13" s="191">
        <v>483</v>
      </c>
      <c r="D13" s="192">
        <v>-100</v>
      </c>
      <c r="E13" s="193">
        <v>5</v>
      </c>
      <c r="F13" s="192">
        <v>2</v>
      </c>
      <c r="G13" s="193">
        <v>569</v>
      </c>
      <c r="H13" s="194">
        <v>-121</v>
      </c>
      <c r="I13" s="191">
        <v>0</v>
      </c>
      <c r="J13" s="192">
        <v>-1</v>
      </c>
      <c r="K13" s="193">
        <v>2</v>
      </c>
      <c r="L13" s="192">
        <v>2</v>
      </c>
      <c r="M13" s="193">
        <v>1</v>
      </c>
      <c r="N13" s="192">
        <v>1</v>
      </c>
      <c r="O13" s="193">
        <v>2</v>
      </c>
      <c r="P13" s="194">
        <v>0</v>
      </c>
      <c r="Q13" s="191">
        <v>0</v>
      </c>
      <c r="R13" s="192">
        <v>0</v>
      </c>
      <c r="S13" s="193">
        <v>2</v>
      </c>
      <c r="T13" s="194">
        <v>1</v>
      </c>
    </row>
    <row r="14" spans="1:20" ht="12" customHeight="1">
      <c r="A14" s="189"/>
      <c r="B14" s="195" t="s">
        <v>39</v>
      </c>
      <c r="C14" s="191">
        <v>376</v>
      </c>
      <c r="D14" s="192">
        <v>-18</v>
      </c>
      <c r="E14" s="193">
        <v>0</v>
      </c>
      <c r="F14" s="192">
        <v>-3</v>
      </c>
      <c r="G14" s="193">
        <v>434</v>
      </c>
      <c r="H14" s="194">
        <v>-21</v>
      </c>
      <c r="I14" s="191">
        <v>0</v>
      </c>
      <c r="J14" s="192">
        <v>0</v>
      </c>
      <c r="K14" s="193">
        <v>0</v>
      </c>
      <c r="L14" s="192">
        <v>-2</v>
      </c>
      <c r="M14" s="193">
        <v>0</v>
      </c>
      <c r="N14" s="192">
        <v>0</v>
      </c>
      <c r="O14" s="193">
        <v>0</v>
      </c>
      <c r="P14" s="194">
        <v>-1</v>
      </c>
      <c r="Q14" s="191">
        <v>0</v>
      </c>
      <c r="R14" s="192">
        <v>-2</v>
      </c>
      <c r="S14" s="193">
        <v>0</v>
      </c>
      <c r="T14" s="194">
        <v>-1</v>
      </c>
    </row>
    <row r="15" spans="1:20" ht="12" customHeight="1">
      <c r="A15" s="189" t="s">
        <v>40</v>
      </c>
      <c r="B15" s="195" t="s">
        <v>41</v>
      </c>
      <c r="C15" s="191">
        <v>475</v>
      </c>
      <c r="D15" s="192">
        <v>-56</v>
      </c>
      <c r="E15" s="193">
        <v>2</v>
      </c>
      <c r="F15" s="192">
        <v>1</v>
      </c>
      <c r="G15" s="193">
        <v>532</v>
      </c>
      <c r="H15" s="194">
        <v>-102</v>
      </c>
      <c r="I15" s="191">
        <v>1</v>
      </c>
      <c r="J15" s="192">
        <v>1</v>
      </c>
      <c r="K15" s="193">
        <v>1</v>
      </c>
      <c r="L15" s="192">
        <v>0</v>
      </c>
      <c r="M15" s="193">
        <v>0</v>
      </c>
      <c r="N15" s="192">
        <v>0</v>
      </c>
      <c r="O15" s="193">
        <v>0</v>
      </c>
      <c r="P15" s="194">
        <v>0</v>
      </c>
      <c r="Q15" s="191">
        <v>0</v>
      </c>
      <c r="R15" s="192">
        <v>0</v>
      </c>
      <c r="S15" s="193">
        <v>0</v>
      </c>
      <c r="T15" s="194">
        <v>0</v>
      </c>
    </row>
    <row r="16" spans="1:20" ht="12" customHeight="1">
      <c r="A16" s="189"/>
      <c r="B16" s="195" t="s">
        <v>42</v>
      </c>
      <c r="C16" s="191">
        <v>606</v>
      </c>
      <c r="D16" s="192">
        <v>-198</v>
      </c>
      <c r="E16" s="193">
        <v>3</v>
      </c>
      <c r="F16" s="192">
        <v>-1</v>
      </c>
      <c r="G16" s="193">
        <v>711</v>
      </c>
      <c r="H16" s="194">
        <v>-192</v>
      </c>
      <c r="I16" s="191">
        <v>0</v>
      </c>
      <c r="J16" s="192">
        <v>-1</v>
      </c>
      <c r="K16" s="193">
        <v>2</v>
      </c>
      <c r="L16" s="192">
        <v>1</v>
      </c>
      <c r="M16" s="193">
        <v>0</v>
      </c>
      <c r="N16" s="192">
        <v>-1</v>
      </c>
      <c r="O16" s="193">
        <v>1</v>
      </c>
      <c r="P16" s="194">
        <v>0</v>
      </c>
      <c r="Q16" s="191">
        <v>1</v>
      </c>
      <c r="R16" s="192">
        <v>1</v>
      </c>
      <c r="S16" s="193">
        <v>1</v>
      </c>
      <c r="T16" s="194">
        <v>-1</v>
      </c>
    </row>
    <row r="17" spans="1:20" ht="12" customHeight="1">
      <c r="A17" s="189"/>
      <c r="B17" s="195" t="s">
        <v>43</v>
      </c>
      <c r="C17" s="191">
        <v>408</v>
      </c>
      <c r="D17" s="192">
        <v>-53</v>
      </c>
      <c r="E17" s="193">
        <v>0</v>
      </c>
      <c r="F17" s="192">
        <v>-1</v>
      </c>
      <c r="G17" s="193">
        <v>470</v>
      </c>
      <c r="H17" s="194">
        <v>-69</v>
      </c>
      <c r="I17" s="191">
        <v>0</v>
      </c>
      <c r="J17" s="192">
        <v>-1</v>
      </c>
      <c r="K17" s="193">
        <v>0</v>
      </c>
      <c r="L17" s="192">
        <v>0</v>
      </c>
      <c r="M17" s="193">
        <v>0</v>
      </c>
      <c r="N17" s="192">
        <v>0</v>
      </c>
      <c r="O17" s="193">
        <v>0</v>
      </c>
      <c r="P17" s="194">
        <v>0</v>
      </c>
      <c r="Q17" s="191">
        <v>0</v>
      </c>
      <c r="R17" s="192">
        <v>0</v>
      </c>
      <c r="S17" s="193">
        <v>0</v>
      </c>
      <c r="T17" s="194">
        <v>0</v>
      </c>
    </row>
    <row r="18" spans="1:20" ht="12" customHeight="1">
      <c r="A18" s="189"/>
      <c r="B18" s="195" t="s">
        <v>44</v>
      </c>
      <c r="C18" s="191">
        <v>582</v>
      </c>
      <c r="D18" s="192">
        <v>-172</v>
      </c>
      <c r="E18" s="193">
        <v>1</v>
      </c>
      <c r="F18" s="192">
        <v>-1</v>
      </c>
      <c r="G18" s="193">
        <v>677</v>
      </c>
      <c r="H18" s="194">
        <v>-220</v>
      </c>
      <c r="I18" s="191">
        <v>0</v>
      </c>
      <c r="J18" s="192">
        <v>0</v>
      </c>
      <c r="K18" s="193">
        <v>0</v>
      </c>
      <c r="L18" s="192">
        <v>-1</v>
      </c>
      <c r="M18" s="193">
        <v>0</v>
      </c>
      <c r="N18" s="192">
        <v>0</v>
      </c>
      <c r="O18" s="193">
        <v>1</v>
      </c>
      <c r="P18" s="194">
        <v>0</v>
      </c>
      <c r="Q18" s="191">
        <v>0</v>
      </c>
      <c r="R18" s="192">
        <v>0</v>
      </c>
      <c r="S18" s="193">
        <v>1</v>
      </c>
      <c r="T18" s="194">
        <v>0</v>
      </c>
    </row>
    <row r="19" spans="1:20" ht="12" customHeight="1">
      <c r="A19" s="189"/>
      <c r="B19" s="195" t="s">
        <v>45</v>
      </c>
      <c r="C19" s="191">
        <v>529</v>
      </c>
      <c r="D19" s="192">
        <v>-109</v>
      </c>
      <c r="E19" s="193">
        <v>0</v>
      </c>
      <c r="F19" s="192">
        <v>0</v>
      </c>
      <c r="G19" s="193">
        <v>663</v>
      </c>
      <c r="H19" s="194">
        <v>-108</v>
      </c>
      <c r="I19" s="191">
        <v>0</v>
      </c>
      <c r="J19" s="192">
        <v>0</v>
      </c>
      <c r="K19" s="193">
        <v>0</v>
      </c>
      <c r="L19" s="192">
        <v>0</v>
      </c>
      <c r="M19" s="193">
        <v>0</v>
      </c>
      <c r="N19" s="192">
        <v>0</v>
      </c>
      <c r="O19" s="193">
        <v>0</v>
      </c>
      <c r="P19" s="194">
        <v>0</v>
      </c>
      <c r="Q19" s="191">
        <v>0</v>
      </c>
      <c r="R19" s="192">
        <v>0</v>
      </c>
      <c r="S19" s="193">
        <v>0</v>
      </c>
      <c r="T19" s="194">
        <v>0</v>
      </c>
    </row>
    <row r="20" spans="1:20" ht="12" customHeight="1">
      <c r="A20" s="189" t="s">
        <v>46</v>
      </c>
      <c r="B20" s="195" t="s">
        <v>47</v>
      </c>
      <c r="C20" s="191">
        <v>683</v>
      </c>
      <c r="D20" s="192">
        <v>-149</v>
      </c>
      <c r="E20" s="193">
        <v>2</v>
      </c>
      <c r="F20" s="192">
        <v>-5</v>
      </c>
      <c r="G20" s="193">
        <v>824</v>
      </c>
      <c r="H20" s="194">
        <v>-166</v>
      </c>
      <c r="I20" s="191">
        <v>0</v>
      </c>
      <c r="J20" s="192">
        <v>0</v>
      </c>
      <c r="K20" s="193">
        <v>1</v>
      </c>
      <c r="L20" s="192">
        <v>-4</v>
      </c>
      <c r="M20" s="193">
        <v>0</v>
      </c>
      <c r="N20" s="192">
        <v>-1</v>
      </c>
      <c r="O20" s="193">
        <v>1</v>
      </c>
      <c r="P20" s="194">
        <v>0</v>
      </c>
      <c r="Q20" s="191">
        <v>1</v>
      </c>
      <c r="R20" s="192">
        <v>-1</v>
      </c>
      <c r="S20" s="193">
        <v>1</v>
      </c>
      <c r="T20" s="194">
        <v>-1</v>
      </c>
    </row>
    <row r="21" spans="1:20" ht="12" customHeight="1">
      <c r="A21" s="189"/>
      <c r="B21" s="195" t="s">
        <v>48</v>
      </c>
      <c r="C21" s="191">
        <v>224</v>
      </c>
      <c r="D21" s="192">
        <v>-46</v>
      </c>
      <c r="E21" s="193">
        <v>0</v>
      </c>
      <c r="F21" s="192">
        <v>-1</v>
      </c>
      <c r="G21" s="193">
        <v>266</v>
      </c>
      <c r="H21" s="194">
        <v>-52</v>
      </c>
      <c r="I21" s="191">
        <v>0</v>
      </c>
      <c r="J21" s="192">
        <v>0</v>
      </c>
      <c r="K21" s="193">
        <v>0</v>
      </c>
      <c r="L21" s="192">
        <v>-1</v>
      </c>
      <c r="M21" s="193">
        <v>0</v>
      </c>
      <c r="N21" s="192">
        <v>0</v>
      </c>
      <c r="O21" s="193">
        <v>0</v>
      </c>
      <c r="P21" s="194">
        <v>0</v>
      </c>
      <c r="Q21" s="191">
        <v>0</v>
      </c>
      <c r="R21" s="192">
        <v>0</v>
      </c>
      <c r="S21" s="193">
        <v>0</v>
      </c>
      <c r="T21" s="194">
        <v>0</v>
      </c>
    </row>
    <row r="22" spans="1:20" ht="12" customHeight="1">
      <c r="A22" s="189"/>
      <c r="B22" s="195" t="s">
        <v>49</v>
      </c>
      <c r="C22" s="191">
        <v>299</v>
      </c>
      <c r="D22" s="192">
        <v>-76</v>
      </c>
      <c r="E22" s="193">
        <v>2</v>
      </c>
      <c r="F22" s="192">
        <v>2</v>
      </c>
      <c r="G22" s="193">
        <v>352</v>
      </c>
      <c r="H22" s="194">
        <v>-69</v>
      </c>
      <c r="I22" s="191">
        <v>0</v>
      </c>
      <c r="J22" s="192">
        <v>0</v>
      </c>
      <c r="K22" s="193">
        <v>1</v>
      </c>
      <c r="L22" s="192">
        <v>1</v>
      </c>
      <c r="M22" s="193">
        <v>1</v>
      </c>
      <c r="N22" s="192">
        <v>1</v>
      </c>
      <c r="O22" s="193">
        <v>0</v>
      </c>
      <c r="P22" s="194">
        <v>0</v>
      </c>
      <c r="Q22" s="191">
        <v>0</v>
      </c>
      <c r="R22" s="192">
        <v>0</v>
      </c>
      <c r="S22" s="193">
        <v>0</v>
      </c>
      <c r="T22" s="194">
        <v>0</v>
      </c>
    </row>
    <row r="23" spans="1:20" ht="12" customHeight="1" thickBot="1">
      <c r="A23" s="189"/>
      <c r="B23" s="196" t="s">
        <v>50</v>
      </c>
      <c r="C23" s="191">
        <v>315</v>
      </c>
      <c r="D23" s="192">
        <v>-81</v>
      </c>
      <c r="E23" s="193">
        <v>1</v>
      </c>
      <c r="F23" s="192">
        <v>1</v>
      </c>
      <c r="G23" s="193">
        <v>369</v>
      </c>
      <c r="H23" s="194">
        <v>-109</v>
      </c>
      <c r="I23" s="191">
        <v>0</v>
      </c>
      <c r="J23" s="192">
        <v>0</v>
      </c>
      <c r="K23" s="193">
        <v>0</v>
      </c>
      <c r="L23" s="192">
        <v>0</v>
      </c>
      <c r="M23" s="193">
        <v>0</v>
      </c>
      <c r="N23" s="192">
        <v>0</v>
      </c>
      <c r="O23" s="193">
        <v>1</v>
      </c>
      <c r="P23" s="194">
        <v>1</v>
      </c>
      <c r="Q23" s="191">
        <v>0</v>
      </c>
      <c r="R23" s="192">
        <v>0</v>
      </c>
      <c r="S23" s="193">
        <v>1</v>
      </c>
      <c r="T23" s="194">
        <v>1</v>
      </c>
    </row>
    <row r="24" spans="1:20" ht="12" customHeight="1" thickBot="1" thickTop="1">
      <c r="A24" s="408" t="s">
        <v>51</v>
      </c>
      <c r="B24" s="409"/>
      <c r="C24" s="197">
        <f>SUM(C6:C23)</f>
        <v>8098</v>
      </c>
      <c r="D24" s="198">
        <f aca="true" t="shared" si="0" ref="D24:T24">SUM(D6:D23)</f>
        <v>-1426</v>
      </c>
      <c r="E24" s="199">
        <f>SUM(E6:E23)</f>
        <v>30</v>
      </c>
      <c r="F24" s="198">
        <f t="shared" si="0"/>
        <v>-7</v>
      </c>
      <c r="G24" s="199">
        <f>SUM(G6:G23)</f>
        <v>9532</v>
      </c>
      <c r="H24" s="200">
        <f t="shared" si="0"/>
        <v>-1649</v>
      </c>
      <c r="I24" s="197">
        <f>+E24-K24-M24-O24</f>
        <v>3</v>
      </c>
      <c r="J24" s="198">
        <f t="shared" si="0"/>
        <v>0</v>
      </c>
      <c r="K24" s="199">
        <f>SUM(K6:K23)</f>
        <v>12</v>
      </c>
      <c r="L24" s="198">
        <f t="shared" si="0"/>
        <v>0</v>
      </c>
      <c r="M24" s="199">
        <f t="shared" si="0"/>
        <v>4</v>
      </c>
      <c r="N24" s="198">
        <f t="shared" si="0"/>
        <v>-2</v>
      </c>
      <c r="O24" s="199">
        <f>SUM(O6:O23)</f>
        <v>11</v>
      </c>
      <c r="P24" s="201">
        <f t="shared" si="0"/>
        <v>-5</v>
      </c>
      <c r="Q24" s="197">
        <f>SUM(Q6:Q23)</f>
        <v>3</v>
      </c>
      <c r="R24" s="198">
        <f t="shared" si="0"/>
        <v>-3</v>
      </c>
      <c r="S24" s="199">
        <f>SUM(S6:S23)</f>
        <v>10</v>
      </c>
      <c r="T24" s="201">
        <f t="shared" si="0"/>
        <v>-4</v>
      </c>
    </row>
    <row r="25" spans="1:20" ht="12" customHeight="1">
      <c r="A25" s="202"/>
      <c r="B25" s="190" t="s">
        <v>52</v>
      </c>
      <c r="C25" s="191">
        <v>488</v>
      </c>
      <c r="D25" s="192">
        <v>-65</v>
      </c>
      <c r="E25" s="193">
        <v>2</v>
      </c>
      <c r="F25" s="192">
        <v>-2</v>
      </c>
      <c r="G25" s="193">
        <v>566</v>
      </c>
      <c r="H25" s="194">
        <v>-75</v>
      </c>
      <c r="I25" s="191">
        <v>0</v>
      </c>
      <c r="J25" s="192">
        <v>0</v>
      </c>
      <c r="K25" s="193">
        <v>0</v>
      </c>
      <c r="L25" s="192">
        <v>-2</v>
      </c>
      <c r="M25" s="193">
        <v>1</v>
      </c>
      <c r="N25" s="192">
        <v>0</v>
      </c>
      <c r="O25" s="193">
        <v>1</v>
      </c>
      <c r="P25" s="194">
        <v>0</v>
      </c>
      <c r="Q25" s="191">
        <v>0</v>
      </c>
      <c r="R25" s="192">
        <v>-2</v>
      </c>
      <c r="S25" s="193">
        <v>1</v>
      </c>
      <c r="T25" s="194">
        <v>1</v>
      </c>
    </row>
    <row r="26" spans="1:20" ht="12" customHeight="1">
      <c r="A26" s="189" t="s">
        <v>53</v>
      </c>
      <c r="B26" s="195" t="s">
        <v>54</v>
      </c>
      <c r="C26" s="191">
        <v>339</v>
      </c>
      <c r="D26" s="192">
        <v>-25</v>
      </c>
      <c r="E26" s="193">
        <v>2</v>
      </c>
      <c r="F26" s="192">
        <v>1</v>
      </c>
      <c r="G26" s="193">
        <v>387</v>
      </c>
      <c r="H26" s="194">
        <v>-57</v>
      </c>
      <c r="I26" s="191">
        <v>0</v>
      </c>
      <c r="J26" s="192">
        <v>0</v>
      </c>
      <c r="K26" s="193">
        <v>0</v>
      </c>
      <c r="L26" s="192">
        <v>-1</v>
      </c>
      <c r="M26" s="193">
        <v>0</v>
      </c>
      <c r="N26" s="192">
        <v>0</v>
      </c>
      <c r="O26" s="193">
        <v>2</v>
      </c>
      <c r="P26" s="194">
        <v>2</v>
      </c>
      <c r="Q26" s="191">
        <v>0</v>
      </c>
      <c r="R26" s="192">
        <v>0</v>
      </c>
      <c r="S26" s="193">
        <v>1</v>
      </c>
      <c r="T26" s="194">
        <v>1</v>
      </c>
    </row>
    <row r="27" spans="1:20" ht="12" customHeight="1">
      <c r="A27" s="189"/>
      <c r="B27" s="195" t="s">
        <v>55</v>
      </c>
      <c r="C27" s="191">
        <v>270</v>
      </c>
      <c r="D27" s="192">
        <v>-101</v>
      </c>
      <c r="E27" s="193">
        <v>0</v>
      </c>
      <c r="F27" s="192">
        <v>-1</v>
      </c>
      <c r="G27" s="193">
        <v>309</v>
      </c>
      <c r="H27" s="194">
        <v>-111</v>
      </c>
      <c r="I27" s="191">
        <v>0</v>
      </c>
      <c r="J27" s="192">
        <v>0</v>
      </c>
      <c r="K27" s="193">
        <v>0</v>
      </c>
      <c r="L27" s="192">
        <v>0</v>
      </c>
      <c r="M27" s="193">
        <v>0</v>
      </c>
      <c r="N27" s="192">
        <v>-1</v>
      </c>
      <c r="O27" s="193">
        <v>0</v>
      </c>
      <c r="P27" s="194">
        <v>0</v>
      </c>
      <c r="Q27" s="191">
        <v>0</v>
      </c>
      <c r="R27" s="192">
        <v>0</v>
      </c>
      <c r="S27" s="193">
        <v>0</v>
      </c>
      <c r="T27" s="194">
        <v>-1</v>
      </c>
    </row>
    <row r="28" spans="1:20" ht="12" customHeight="1">
      <c r="A28" s="189" t="s">
        <v>56</v>
      </c>
      <c r="B28" s="195" t="s">
        <v>57</v>
      </c>
      <c r="C28" s="191">
        <v>440</v>
      </c>
      <c r="D28" s="192">
        <v>-97</v>
      </c>
      <c r="E28" s="193">
        <v>1</v>
      </c>
      <c r="F28" s="192">
        <v>0</v>
      </c>
      <c r="G28" s="193">
        <v>504</v>
      </c>
      <c r="H28" s="194">
        <v>-117</v>
      </c>
      <c r="I28" s="191">
        <v>0</v>
      </c>
      <c r="J28" s="192">
        <v>0</v>
      </c>
      <c r="K28" s="193">
        <v>0</v>
      </c>
      <c r="L28" s="192">
        <v>-1</v>
      </c>
      <c r="M28" s="193">
        <v>0</v>
      </c>
      <c r="N28" s="192">
        <v>0</v>
      </c>
      <c r="O28" s="193">
        <v>1</v>
      </c>
      <c r="P28" s="194">
        <v>1</v>
      </c>
      <c r="Q28" s="191">
        <v>0</v>
      </c>
      <c r="R28" s="192">
        <v>0</v>
      </c>
      <c r="S28" s="193">
        <v>0</v>
      </c>
      <c r="T28" s="194">
        <v>0</v>
      </c>
    </row>
    <row r="29" spans="1:20" ht="12" customHeight="1">
      <c r="A29" s="189"/>
      <c r="B29" s="195" t="s">
        <v>221</v>
      </c>
      <c r="C29" s="191">
        <v>399</v>
      </c>
      <c r="D29" s="192">
        <v>-63</v>
      </c>
      <c r="E29" s="193">
        <v>2</v>
      </c>
      <c r="F29" s="192">
        <v>-3</v>
      </c>
      <c r="G29" s="193">
        <v>461</v>
      </c>
      <c r="H29" s="194">
        <v>-71</v>
      </c>
      <c r="I29" s="191">
        <v>0</v>
      </c>
      <c r="J29" s="192">
        <v>0</v>
      </c>
      <c r="K29" s="193">
        <v>2</v>
      </c>
      <c r="L29" s="192">
        <v>-1</v>
      </c>
      <c r="M29" s="193">
        <v>0</v>
      </c>
      <c r="N29" s="192">
        <v>0</v>
      </c>
      <c r="O29" s="193">
        <v>0</v>
      </c>
      <c r="P29" s="194">
        <v>-2</v>
      </c>
      <c r="Q29" s="191">
        <v>0</v>
      </c>
      <c r="R29" s="192">
        <v>-2</v>
      </c>
      <c r="S29" s="193">
        <v>0</v>
      </c>
      <c r="T29" s="194">
        <v>-1</v>
      </c>
    </row>
    <row r="30" spans="1:20" ht="12" customHeight="1">
      <c r="A30" s="189" t="s">
        <v>46</v>
      </c>
      <c r="B30" s="195" t="s">
        <v>222</v>
      </c>
      <c r="C30" s="191">
        <v>336</v>
      </c>
      <c r="D30" s="192">
        <v>-13</v>
      </c>
      <c r="E30" s="193">
        <v>4</v>
      </c>
      <c r="F30" s="192">
        <v>0</v>
      </c>
      <c r="G30" s="193">
        <v>386</v>
      </c>
      <c r="H30" s="194">
        <v>-13</v>
      </c>
      <c r="I30" s="191">
        <v>1</v>
      </c>
      <c r="J30" s="192">
        <v>0</v>
      </c>
      <c r="K30" s="193">
        <v>1</v>
      </c>
      <c r="L30" s="192">
        <v>0</v>
      </c>
      <c r="M30" s="193">
        <v>0</v>
      </c>
      <c r="N30" s="192">
        <v>0</v>
      </c>
      <c r="O30" s="193">
        <v>2</v>
      </c>
      <c r="P30" s="194">
        <v>0</v>
      </c>
      <c r="Q30" s="191">
        <v>0</v>
      </c>
      <c r="R30" s="192">
        <v>0</v>
      </c>
      <c r="S30" s="193">
        <v>1</v>
      </c>
      <c r="T30" s="194">
        <v>-2</v>
      </c>
    </row>
    <row r="31" spans="1:20" ht="12" customHeight="1" thickBot="1">
      <c r="A31" s="189"/>
      <c r="B31" s="196" t="s">
        <v>58</v>
      </c>
      <c r="C31" s="191">
        <v>216</v>
      </c>
      <c r="D31" s="192">
        <v>-41</v>
      </c>
      <c r="E31" s="193">
        <v>0</v>
      </c>
      <c r="F31" s="192">
        <v>-1</v>
      </c>
      <c r="G31" s="193">
        <v>254</v>
      </c>
      <c r="H31" s="194">
        <v>-43</v>
      </c>
      <c r="I31" s="191">
        <v>0</v>
      </c>
      <c r="J31" s="192">
        <v>0</v>
      </c>
      <c r="K31" s="193">
        <v>0</v>
      </c>
      <c r="L31" s="192">
        <v>0</v>
      </c>
      <c r="M31" s="193">
        <v>0</v>
      </c>
      <c r="N31" s="192">
        <v>0</v>
      </c>
      <c r="O31" s="193">
        <v>0</v>
      </c>
      <c r="P31" s="194">
        <v>-1</v>
      </c>
      <c r="Q31" s="191">
        <v>0</v>
      </c>
      <c r="R31" s="192">
        <v>0</v>
      </c>
      <c r="S31" s="193">
        <v>0</v>
      </c>
      <c r="T31" s="194">
        <v>-1</v>
      </c>
    </row>
    <row r="32" spans="1:20" ht="12" customHeight="1" thickBot="1" thickTop="1">
      <c r="A32" s="408" t="s">
        <v>51</v>
      </c>
      <c r="B32" s="409"/>
      <c r="C32" s="197">
        <f>SUM(C25:C31)</f>
        <v>2488</v>
      </c>
      <c r="D32" s="198">
        <f aca="true" t="shared" si="1" ref="D32:T32">SUM(D25:D31)</f>
        <v>-405</v>
      </c>
      <c r="E32" s="199">
        <f>SUM(E25:E31)</f>
        <v>11</v>
      </c>
      <c r="F32" s="198">
        <f t="shared" si="1"/>
        <v>-6</v>
      </c>
      <c r="G32" s="199">
        <f>SUM(G25:G31)</f>
        <v>2867</v>
      </c>
      <c r="H32" s="201">
        <f t="shared" si="1"/>
        <v>-487</v>
      </c>
      <c r="I32" s="197">
        <f>+E32-K32-M32-O32</f>
        <v>1</v>
      </c>
      <c r="J32" s="198">
        <f t="shared" si="1"/>
        <v>0</v>
      </c>
      <c r="K32" s="199">
        <f>SUM(K25:K31)</f>
        <v>3</v>
      </c>
      <c r="L32" s="198">
        <f t="shared" si="1"/>
        <v>-5</v>
      </c>
      <c r="M32" s="199">
        <f>SUM(M25:M31)</f>
        <v>1</v>
      </c>
      <c r="N32" s="198">
        <f t="shared" si="1"/>
        <v>-1</v>
      </c>
      <c r="O32" s="199">
        <f>SUM(O25:O31)</f>
        <v>6</v>
      </c>
      <c r="P32" s="201">
        <f t="shared" si="1"/>
        <v>0</v>
      </c>
      <c r="Q32" s="197">
        <f>SUM(Q25:Q31)</f>
        <v>0</v>
      </c>
      <c r="R32" s="198">
        <f t="shared" si="1"/>
        <v>-4</v>
      </c>
      <c r="S32" s="199">
        <f>SUM(S25:S31)</f>
        <v>3</v>
      </c>
      <c r="T32" s="201">
        <f t="shared" si="1"/>
        <v>-3</v>
      </c>
    </row>
    <row r="33" spans="1:20" ht="12" customHeight="1">
      <c r="A33" s="189"/>
      <c r="B33" s="190" t="s">
        <v>59</v>
      </c>
      <c r="C33" s="191">
        <v>1009</v>
      </c>
      <c r="D33" s="192">
        <v>-184</v>
      </c>
      <c r="E33" s="193">
        <v>4</v>
      </c>
      <c r="F33" s="192">
        <v>0</v>
      </c>
      <c r="G33" s="193">
        <v>1245</v>
      </c>
      <c r="H33" s="194">
        <v>-213</v>
      </c>
      <c r="I33" s="191">
        <v>0</v>
      </c>
      <c r="J33" s="192">
        <v>-1</v>
      </c>
      <c r="K33" s="193">
        <v>2</v>
      </c>
      <c r="L33" s="192">
        <v>0</v>
      </c>
      <c r="M33" s="193">
        <v>0</v>
      </c>
      <c r="N33" s="192">
        <v>0</v>
      </c>
      <c r="O33" s="193">
        <v>2</v>
      </c>
      <c r="P33" s="194">
        <v>1</v>
      </c>
      <c r="Q33" s="191">
        <v>1</v>
      </c>
      <c r="R33" s="192">
        <v>1</v>
      </c>
      <c r="S33" s="193">
        <v>1</v>
      </c>
      <c r="T33" s="194">
        <v>-1</v>
      </c>
    </row>
    <row r="34" spans="1:20" ht="12" customHeight="1">
      <c r="A34" s="189"/>
      <c r="B34" s="195" t="s">
        <v>60</v>
      </c>
      <c r="C34" s="191">
        <v>859</v>
      </c>
      <c r="D34" s="192">
        <v>-194</v>
      </c>
      <c r="E34" s="193">
        <v>1</v>
      </c>
      <c r="F34" s="192">
        <v>-2</v>
      </c>
      <c r="G34" s="193">
        <v>982</v>
      </c>
      <c r="H34" s="194">
        <v>-246</v>
      </c>
      <c r="I34" s="191">
        <v>0</v>
      </c>
      <c r="J34" s="192">
        <v>0</v>
      </c>
      <c r="K34" s="193">
        <v>1</v>
      </c>
      <c r="L34" s="192">
        <v>-1</v>
      </c>
      <c r="M34" s="193">
        <v>0</v>
      </c>
      <c r="N34" s="192">
        <v>-1</v>
      </c>
      <c r="O34" s="193">
        <v>0</v>
      </c>
      <c r="P34" s="194">
        <v>0</v>
      </c>
      <c r="Q34" s="191">
        <v>0</v>
      </c>
      <c r="R34" s="192">
        <v>0</v>
      </c>
      <c r="S34" s="193">
        <v>0</v>
      </c>
      <c r="T34" s="194">
        <v>0</v>
      </c>
    </row>
    <row r="35" spans="1:20" ht="12" customHeight="1">
      <c r="A35" s="189"/>
      <c r="B35" s="195" t="s">
        <v>61</v>
      </c>
      <c r="C35" s="191">
        <v>449</v>
      </c>
      <c r="D35" s="192">
        <v>-11</v>
      </c>
      <c r="E35" s="193">
        <v>0</v>
      </c>
      <c r="F35" s="192">
        <v>-3</v>
      </c>
      <c r="G35" s="193">
        <v>531</v>
      </c>
      <c r="H35" s="194">
        <v>-38</v>
      </c>
      <c r="I35" s="191">
        <v>0</v>
      </c>
      <c r="J35" s="192">
        <v>0</v>
      </c>
      <c r="K35" s="193">
        <v>0</v>
      </c>
      <c r="L35" s="192">
        <v>-1</v>
      </c>
      <c r="M35" s="193">
        <v>0</v>
      </c>
      <c r="N35" s="192">
        <v>0</v>
      </c>
      <c r="O35" s="193">
        <v>0</v>
      </c>
      <c r="P35" s="194">
        <v>-2</v>
      </c>
      <c r="Q35" s="191">
        <v>0</v>
      </c>
      <c r="R35" s="192">
        <v>0</v>
      </c>
      <c r="S35" s="193">
        <v>0</v>
      </c>
      <c r="T35" s="194">
        <v>-1</v>
      </c>
    </row>
    <row r="36" spans="1:20" ht="12" customHeight="1">
      <c r="A36" s="189"/>
      <c r="B36" s="195" t="s">
        <v>62</v>
      </c>
      <c r="C36" s="191">
        <v>1137</v>
      </c>
      <c r="D36" s="192">
        <v>-167</v>
      </c>
      <c r="E36" s="193">
        <v>2</v>
      </c>
      <c r="F36" s="192">
        <v>-6</v>
      </c>
      <c r="G36" s="193">
        <v>1365</v>
      </c>
      <c r="H36" s="194">
        <v>-173</v>
      </c>
      <c r="I36" s="191">
        <v>0</v>
      </c>
      <c r="J36" s="192">
        <v>-1</v>
      </c>
      <c r="K36" s="193">
        <v>2</v>
      </c>
      <c r="L36" s="192">
        <v>1</v>
      </c>
      <c r="M36" s="193">
        <v>0</v>
      </c>
      <c r="N36" s="192">
        <v>-1</v>
      </c>
      <c r="O36" s="193">
        <v>0</v>
      </c>
      <c r="P36" s="194">
        <v>-5</v>
      </c>
      <c r="Q36" s="191">
        <v>1</v>
      </c>
      <c r="R36" s="192">
        <v>1</v>
      </c>
      <c r="S36" s="193">
        <v>1</v>
      </c>
      <c r="T36" s="194">
        <v>-1</v>
      </c>
    </row>
    <row r="37" spans="1:20" ht="12" customHeight="1">
      <c r="A37" s="189"/>
      <c r="B37" s="195" t="s">
        <v>63</v>
      </c>
      <c r="C37" s="191">
        <v>590</v>
      </c>
      <c r="D37" s="192">
        <v>-64</v>
      </c>
      <c r="E37" s="193">
        <v>1</v>
      </c>
      <c r="F37" s="192">
        <v>-3</v>
      </c>
      <c r="G37" s="193">
        <v>741</v>
      </c>
      <c r="H37" s="194">
        <v>-51</v>
      </c>
      <c r="I37" s="191">
        <v>0</v>
      </c>
      <c r="J37" s="192">
        <v>-1</v>
      </c>
      <c r="K37" s="193">
        <v>0</v>
      </c>
      <c r="L37" s="192">
        <v>-1</v>
      </c>
      <c r="M37" s="193">
        <v>1</v>
      </c>
      <c r="N37" s="192">
        <v>1</v>
      </c>
      <c r="O37" s="193">
        <v>0</v>
      </c>
      <c r="P37" s="194">
        <v>-2</v>
      </c>
      <c r="Q37" s="191">
        <v>0</v>
      </c>
      <c r="R37" s="192">
        <v>0</v>
      </c>
      <c r="S37" s="193">
        <v>1</v>
      </c>
      <c r="T37" s="194">
        <v>-1</v>
      </c>
    </row>
    <row r="38" spans="1:20" ht="12" customHeight="1">
      <c r="A38" s="189"/>
      <c r="B38" s="195" t="s">
        <v>64</v>
      </c>
      <c r="C38" s="191">
        <v>484</v>
      </c>
      <c r="D38" s="192">
        <v>-73</v>
      </c>
      <c r="E38" s="193">
        <v>0</v>
      </c>
      <c r="F38" s="192">
        <v>-1</v>
      </c>
      <c r="G38" s="193">
        <v>562</v>
      </c>
      <c r="H38" s="194">
        <v>-62</v>
      </c>
      <c r="I38" s="191">
        <v>0</v>
      </c>
      <c r="J38" s="192">
        <v>0</v>
      </c>
      <c r="K38" s="193">
        <v>0</v>
      </c>
      <c r="L38" s="192">
        <v>-1</v>
      </c>
      <c r="M38" s="193">
        <v>0</v>
      </c>
      <c r="N38" s="192">
        <v>0</v>
      </c>
      <c r="O38" s="193">
        <v>0</v>
      </c>
      <c r="P38" s="194">
        <v>0</v>
      </c>
      <c r="Q38" s="191">
        <v>0</v>
      </c>
      <c r="R38" s="192">
        <v>0</v>
      </c>
      <c r="S38" s="193">
        <v>0</v>
      </c>
      <c r="T38" s="194">
        <v>-1</v>
      </c>
    </row>
    <row r="39" spans="1:20" ht="12" customHeight="1">
      <c r="A39" s="189"/>
      <c r="B39" s="195" t="s">
        <v>65</v>
      </c>
      <c r="C39" s="191">
        <v>95</v>
      </c>
      <c r="D39" s="192">
        <v>-20</v>
      </c>
      <c r="E39" s="193">
        <v>0</v>
      </c>
      <c r="F39" s="192">
        <v>0</v>
      </c>
      <c r="G39" s="193">
        <v>106</v>
      </c>
      <c r="H39" s="194">
        <v>-29</v>
      </c>
      <c r="I39" s="191">
        <v>0</v>
      </c>
      <c r="J39" s="192">
        <v>0</v>
      </c>
      <c r="K39" s="193">
        <v>0</v>
      </c>
      <c r="L39" s="192">
        <v>0</v>
      </c>
      <c r="M39" s="193">
        <v>0</v>
      </c>
      <c r="N39" s="192">
        <v>0</v>
      </c>
      <c r="O39" s="193">
        <v>0</v>
      </c>
      <c r="P39" s="194">
        <v>0</v>
      </c>
      <c r="Q39" s="191">
        <v>0</v>
      </c>
      <c r="R39" s="192">
        <v>0</v>
      </c>
      <c r="S39" s="193">
        <v>0</v>
      </c>
      <c r="T39" s="194">
        <v>0</v>
      </c>
    </row>
    <row r="40" spans="1:20" ht="12" customHeight="1">
      <c r="A40" s="189"/>
      <c r="B40" s="195" t="s">
        <v>66</v>
      </c>
      <c r="C40" s="191">
        <v>1987</v>
      </c>
      <c r="D40" s="192">
        <v>-344</v>
      </c>
      <c r="E40" s="193">
        <v>4</v>
      </c>
      <c r="F40" s="192">
        <v>-8</v>
      </c>
      <c r="G40" s="193">
        <v>2396</v>
      </c>
      <c r="H40" s="194">
        <v>-402</v>
      </c>
      <c r="I40" s="191">
        <v>0</v>
      </c>
      <c r="J40" s="192">
        <v>0</v>
      </c>
      <c r="K40" s="193">
        <v>1</v>
      </c>
      <c r="L40" s="192">
        <v>-1</v>
      </c>
      <c r="M40" s="193">
        <v>0</v>
      </c>
      <c r="N40" s="192">
        <v>-3</v>
      </c>
      <c r="O40" s="193">
        <v>3</v>
      </c>
      <c r="P40" s="194">
        <v>-4</v>
      </c>
      <c r="Q40" s="191">
        <v>1</v>
      </c>
      <c r="R40" s="192">
        <v>0</v>
      </c>
      <c r="S40" s="193">
        <v>2</v>
      </c>
      <c r="T40" s="194">
        <v>0</v>
      </c>
    </row>
    <row r="41" spans="1:20" ht="12" customHeight="1">
      <c r="A41" s="189" t="s">
        <v>46</v>
      </c>
      <c r="B41" s="195" t="s">
        <v>67</v>
      </c>
      <c r="C41" s="191">
        <v>102</v>
      </c>
      <c r="D41" s="192">
        <v>-25</v>
      </c>
      <c r="E41" s="193">
        <v>2</v>
      </c>
      <c r="F41" s="192">
        <v>0</v>
      </c>
      <c r="G41" s="193">
        <v>124</v>
      </c>
      <c r="H41" s="194">
        <v>-24</v>
      </c>
      <c r="I41" s="191">
        <v>0</v>
      </c>
      <c r="J41" s="192">
        <v>0</v>
      </c>
      <c r="K41" s="193">
        <v>1</v>
      </c>
      <c r="L41" s="192">
        <v>1</v>
      </c>
      <c r="M41" s="193">
        <v>0</v>
      </c>
      <c r="N41" s="192">
        <v>0</v>
      </c>
      <c r="O41" s="193">
        <v>1</v>
      </c>
      <c r="P41" s="194">
        <v>-1</v>
      </c>
      <c r="Q41" s="191">
        <v>0</v>
      </c>
      <c r="R41" s="192">
        <v>0</v>
      </c>
      <c r="S41" s="193">
        <v>1</v>
      </c>
      <c r="T41" s="194">
        <v>-1</v>
      </c>
    </row>
    <row r="42" spans="1:20" ht="12" customHeight="1">
      <c r="A42" s="189"/>
      <c r="B42" s="195" t="s">
        <v>68</v>
      </c>
      <c r="C42" s="191">
        <v>350</v>
      </c>
      <c r="D42" s="192">
        <v>-77</v>
      </c>
      <c r="E42" s="193">
        <v>0</v>
      </c>
      <c r="F42" s="192">
        <v>-1</v>
      </c>
      <c r="G42" s="193">
        <v>403</v>
      </c>
      <c r="H42" s="194">
        <v>-124</v>
      </c>
      <c r="I42" s="191">
        <v>0</v>
      </c>
      <c r="J42" s="192">
        <v>0</v>
      </c>
      <c r="K42" s="193">
        <v>0</v>
      </c>
      <c r="L42" s="192">
        <v>-1</v>
      </c>
      <c r="M42" s="193">
        <v>0</v>
      </c>
      <c r="N42" s="192">
        <v>0</v>
      </c>
      <c r="O42" s="193">
        <v>0</v>
      </c>
      <c r="P42" s="194">
        <v>0</v>
      </c>
      <c r="Q42" s="191">
        <v>0</v>
      </c>
      <c r="R42" s="192">
        <v>0</v>
      </c>
      <c r="S42" s="193">
        <v>0</v>
      </c>
      <c r="T42" s="194">
        <v>0</v>
      </c>
    </row>
    <row r="43" spans="1:20" ht="12" customHeight="1">
      <c r="A43" s="189"/>
      <c r="B43" s="195" t="s">
        <v>69</v>
      </c>
      <c r="C43" s="191">
        <v>832</v>
      </c>
      <c r="D43" s="192">
        <v>-66</v>
      </c>
      <c r="E43" s="193">
        <v>5</v>
      </c>
      <c r="F43" s="192">
        <v>4</v>
      </c>
      <c r="G43" s="193">
        <v>996</v>
      </c>
      <c r="H43" s="194">
        <v>-79</v>
      </c>
      <c r="I43" s="191">
        <v>4</v>
      </c>
      <c r="J43" s="192">
        <v>4</v>
      </c>
      <c r="K43" s="193">
        <v>1</v>
      </c>
      <c r="L43" s="192">
        <v>0</v>
      </c>
      <c r="M43" s="193">
        <v>0</v>
      </c>
      <c r="N43" s="192">
        <v>0</v>
      </c>
      <c r="O43" s="193">
        <v>0</v>
      </c>
      <c r="P43" s="194">
        <v>0</v>
      </c>
      <c r="Q43" s="191">
        <v>2</v>
      </c>
      <c r="R43" s="192">
        <v>1</v>
      </c>
      <c r="S43" s="193">
        <v>0</v>
      </c>
      <c r="T43" s="194">
        <v>0</v>
      </c>
    </row>
    <row r="44" spans="1:20" ht="12" customHeight="1">
      <c r="A44" s="189"/>
      <c r="B44" s="195" t="s">
        <v>70</v>
      </c>
      <c r="C44" s="191">
        <v>708</v>
      </c>
      <c r="D44" s="192">
        <v>-75</v>
      </c>
      <c r="E44" s="193">
        <v>2</v>
      </c>
      <c r="F44" s="192">
        <v>0</v>
      </c>
      <c r="G44" s="193">
        <v>831</v>
      </c>
      <c r="H44" s="194">
        <v>-88</v>
      </c>
      <c r="I44" s="191">
        <v>0</v>
      </c>
      <c r="J44" s="192">
        <v>0</v>
      </c>
      <c r="K44" s="193">
        <v>0</v>
      </c>
      <c r="L44" s="192">
        <v>-1</v>
      </c>
      <c r="M44" s="193">
        <v>1</v>
      </c>
      <c r="N44" s="192">
        <v>0</v>
      </c>
      <c r="O44" s="193">
        <v>1</v>
      </c>
      <c r="P44" s="194">
        <v>1</v>
      </c>
      <c r="Q44" s="191">
        <v>0</v>
      </c>
      <c r="R44" s="192">
        <v>-1</v>
      </c>
      <c r="S44" s="193">
        <v>1</v>
      </c>
      <c r="T44" s="194">
        <v>0</v>
      </c>
    </row>
    <row r="45" spans="1:20" ht="12" customHeight="1">
      <c r="A45" s="189"/>
      <c r="B45" s="195" t="s">
        <v>71</v>
      </c>
      <c r="C45" s="191">
        <v>264</v>
      </c>
      <c r="D45" s="192">
        <v>-45</v>
      </c>
      <c r="E45" s="193">
        <v>1</v>
      </c>
      <c r="F45" s="192">
        <v>-1</v>
      </c>
      <c r="G45" s="193">
        <v>323</v>
      </c>
      <c r="H45" s="194">
        <v>-46</v>
      </c>
      <c r="I45" s="191">
        <v>1</v>
      </c>
      <c r="J45" s="192">
        <v>0</v>
      </c>
      <c r="K45" s="193">
        <v>0</v>
      </c>
      <c r="L45" s="192">
        <v>-1</v>
      </c>
      <c r="M45" s="193">
        <v>0</v>
      </c>
      <c r="N45" s="192">
        <v>0</v>
      </c>
      <c r="O45" s="193">
        <v>0</v>
      </c>
      <c r="P45" s="194">
        <v>0</v>
      </c>
      <c r="Q45" s="191">
        <v>0</v>
      </c>
      <c r="R45" s="192">
        <v>-1</v>
      </c>
      <c r="S45" s="193">
        <v>0</v>
      </c>
      <c r="T45" s="194">
        <v>-1</v>
      </c>
    </row>
    <row r="46" spans="1:20" ht="12" customHeight="1">
      <c r="A46" s="189"/>
      <c r="B46" s="195" t="s">
        <v>72</v>
      </c>
      <c r="C46" s="191">
        <v>406</v>
      </c>
      <c r="D46" s="192">
        <v>11</v>
      </c>
      <c r="E46" s="193">
        <v>1</v>
      </c>
      <c r="F46" s="192">
        <v>0</v>
      </c>
      <c r="G46" s="193">
        <v>480</v>
      </c>
      <c r="H46" s="194">
        <v>22</v>
      </c>
      <c r="I46" s="191">
        <v>1</v>
      </c>
      <c r="J46" s="192">
        <v>1</v>
      </c>
      <c r="K46" s="193">
        <v>0</v>
      </c>
      <c r="L46" s="192">
        <v>0</v>
      </c>
      <c r="M46" s="193">
        <v>0</v>
      </c>
      <c r="N46" s="192">
        <v>-1</v>
      </c>
      <c r="O46" s="193">
        <v>0</v>
      </c>
      <c r="P46" s="194">
        <v>0</v>
      </c>
      <c r="Q46" s="191">
        <v>1</v>
      </c>
      <c r="R46" s="192">
        <v>1</v>
      </c>
      <c r="S46" s="193">
        <v>0</v>
      </c>
      <c r="T46" s="194">
        <v>0</v>
      </c>
    </row>
    <row r="47" spans="1:20" ht="12" customHeight="1">
      <c r="A47" s="189"/>
      <c r="B47" s="195" t="s">
        <v>73</v>
      </c>
      <c r="C47" s="191">
        <v>323</v>
      </c>
      <c r="D47" s="192">
        <v>-77</v>
      </c>
      <c r="E47" s="193">
        <v>2</v>
      </c>
      <c r="F47" s="192">
        <v>2</v>
      </c>
      <c r="G47" s="193">
        <v>376</v>
      </c>
      <c r="H47" s="194">
        <v>-102</v>
      </c>
      <c r="I47" s="191">
        <v>0</v>
      </c>
      <c r="J47" s="192">
        <v>0</v>
      </c>
      <c r="K47" s="193">
        <v>1</v>
      </c>
      <c r="L47" s="192">
        <v>1</v>
      </c>
      <c r="M47" s="193">
        <v>0</v>
      </c>
      <c r="N47" s="192">
        <v>0</v>
      </c>
      <c r="O47" s="193">
        <v>1</v>
      </c>
      <c r="P47" s="194">
        <v>1</v>
      </c>
      <c r="Q47" s="191">
        <v>0</v>
      </c>
      <c r="R47" s="192">
        <v>0</v>
      </c>
      <c r="S47" s="193">
        <v>0</v>
      </c>
      <c r="T47" s="194">
        <v>0</v>
      </c>
    </row>
    <row r="48" spans="1:20" ht="12" customHeight="1">
      <c r="A48" s="189"/>
      <c r="B48" s="195" t="s">
        <v>74</v>
      </c>
      <c r="C48" s="191">
        <v>75</v>
      </c>
      <c r="D48" s="192">
        <v>1</v>
      </c>
      <c r="E48" s="193">
        <v>0</v>
      </c>
      <c r="F48" s="192">
        <v>-1</v>
      </c>
      <c r="G48" s="193">
        <v>87</v>
      </c>
      <c r="H48" s="194">
        <v>0</v>
      </c>
      <c r="I48" s="191">
        <v>0</v>
      </c>
      <c r="J48" s="192">
        <v>0</v>
      </c>
      <c r="K48" s="193">
        <v>0</v>
      </c>
      <c r="L48" s="192">
        <v>0</v>
      </c>
      <c r="M48" s="193">
        <v>0</v>
      </c>
      <c r="N48" s="192">
        <v>0</v>
      </c>
      <c r="O48" s="193">
        <v>0</v>
      </c>
      <c r="P48" s="194">
        <v>-1</v>
      </c>
      <c r="Q48" s="191">
        <v>0</v>
      </c>
      <c r="R48" s="192">
        <v>0</v>
      </c>
      <c r="S48" s="193">
        <v>0</v>
      </c>
      <c r="T48" s="194">
        <v>0</v>
      </c>
    </row>
    <row r="49" spans="1:20" ht="12" customHeight="1" thickBot="1">
      <c r="A49" s="189"/>
      <c r="B49" s="196" t="s">
        <v>75</v>
      </c>
      <c r="C49" s="191">
        <v>220</v>
      </c>
      <c r="D49" s="192">
        <v>-16</v>
      </c>
      <c r="E49" s="193">
        <v>1</v>
      </c>
      <c r="F49" s="192">
        <v>-1</v>
      </c>
      <c r="G49" s="193">
        <v>254</v>
      </c>
      <c r="H49" s="194">
        <v>-7</v>
      </c>
      <c r="I49" s="191">
        <v>0</v>
      </c>
      <c r="J49" s="192">
        <v>-1</v>
      </c>
      <c r="K49" s="193">
        <v>0</v>
      </c>
      <c r="L49" s="192">
        <v>0</v>
      </c>
      <c r="M49" s="193">
        <v>0</v>
      </c>
      <c r="N49" s="192">
        <v>0</v>
      </c>
      <c r="O49" s="193">
        <v>1</v>
      </c>
      <c r="P49" s="194">
        <v>0</v>
      </c>
      <c r="Q49" s="191">
        <v>0</v>
      </c>
      <c r="R49" s="192">
        <v>0</v>
      </c>
      <c r="S49" s="193">
        <v>0</v>
      </c>
      <c r="T49" s="194">
        <v>-1</v>
      </c>
    </row>
    <row r="50" spans="1:20" ht="12" customHeight="1" thickBot="1" thickTop="1">
      <c r="A50" s="408" t="s">
        <v>51</v>
      </c>
      <c r="B50" s="409"/>
      <c r="C50" s="197">
        <f>SUM(C33:C49)</f>
        <v>9890</v>
      </c>
      <c r="D50" s="198">
        <f aca="true" t="shared" si="2" ref="D50:T50">SUM(D33:D49)</f>
        <v>-1426</v>
      </c>
      <c r="E50" s="199">
        <f>SUM(E33:E49)</f>
        <v>26</v>
      </c>
      <c r="F50" s="198">
        <f t="shared" si="2"/>
        <v>-21</v>
      </c>
      <c r="G50" s="199">
        <f>SUM(G33:G49)</f>
        <v>11802</v>
      </c>
      <c r="H50" s="201">
        <f t="shared" si="2"/>
        <v>-1662</v>
      </c>
      <c r="I50" s="197">
        <f>+E50-K50-M50-O50</f>
        <v>6</v>
      </c>
      <c r="J50" s="198">
        <f t="shared" si="2"/>
        <v>1</v>
      </c>
      <c r="K50" s="199">
        <f>SUM(K33:K49)</f>
        <v>9</v>
      </c>
      <c r="L50" s="198">
        <f t="shared" si="2"/>
        <v>-5</v>
      </c>
      <c r="M50" s="199">
        <f>SUM(M33:M49)</f>
        <v>2</v>
      </c>
      <c r="N50" s="198">
        <f t="shared" si="2"/>
        <v>-5</v>
      </c>
      <c r="O50" s="199">
        <f>SUM(O33:O49)</f>
        <v>9</v>
      </c>
      <c r="P50" s="201">
        <f t="shared" si="2"/>
        <v>-12</v>
      </c>
      <c r="Q50" s="197">
        <f>SUM(Q33:Q49)</f>
        <v>6</v>
      </c>
      <c r="R50" s="198">
        <f t="shared" si="2"/>
        <v>2</v>
      </c>
      <c r="S50" s="199">
        <f>SUM(S33:S49)</f>
        <v>7</v>
      </c>
      <c r="T50" s="201">
        <f t="shared" si="2"/>
        <v>-8</v>
      </c>
    </row>
    <row r="51" spans="1:20" ht="12" customHeight="1" thickBot="1">
      <c r="A51" s="410" t="s">
        <v>76</v>
      </c>
      <c r="B51" s="411"/>
      <c r="C51" s="203">
        <f>+C24+C32+C50</f>
        <v>20476</v>
      </c>
      <c r="D51" s="204">
        <f aca="true" t="shared" si="3" ref="D51:T51">+D24+D32+D50</f>
        <v>-3257</v>
      </c>
      <c r="E51" s="205">
        <f>+E24+E32+E50</f>
        <v>67</v>
      </c>
      <c r="F51" s="206">
        <f t="shared" si="3"/>
        <v>-34</v>
      </c>
      <c r="G51" s="205">
        <f>+G24+G32+G50</f>
        <v>24201</v>
      </c>
      <c r="H51" s="207">
        <f>+H24+H32+H50</f>
        <v>-3798</v>
      </c>
      <c r="I51" s="203">
        <f>+E51-K51-M51-O51</f>
        <v>10</v>
      </c>
      <c r="J51" s="206">
        <f t="shared" si="3"/>
        <v>1</v>
      </c>
      <c r="K51" s="205">
        <f>+K24+K32+K50</f>
        <v>24</v>
      </c>
      <c r="L51" s="206">
        <f t="shared" si="3"/>
        <v>-10</v>
      </c>
      <c r="M51" s="205">
        <f t="shared" si="3"/>
        <v>7</v>
      </c>
      <c r="N51" s="206">
        <f t="shared" si="3"/>
        <v>-8</v>
      </c>
      <c r="O51" s="205">
        <f>+O24+O32+O50</f>
        <v>26</v>
      </c>
      <c r="P51" s="208">
        <f t="shared" si="3"/>
        <v>-17</v>
      </c>
      <c r="Q51" s="203">
        <f>+Q24+Q32+Q50</f>
        <v>9</v>
      </c>
      <c r="R51" s="206">
        <f t="shared" si="3"/>
        <v>-5</v>
      </c>
      <c r="S51" s="205">
        <f>+S24+S32+S50</f>
        <v>20</v>
      </c>
      <c r="T51" s="208">
        <f t="shared" si="3"/>
        <v>-15</v>
      </c>
    </row>
    <row r="52" spans="1:20" ht="12" customHeight="1">
      <c r="A52" s="189"/>
      <c r="B52" s="190" t="s">
        <v>77</v>
      </c>
      <c r="C52" s="191">
        <v>83</v>
      </c>
      <c r="D52" s="192">
        <v>-6</v>
      </c>
      <c r="E52" s="193">
        <v>0</v>
      </c>
      <c r="F52" s="192">
        <v>0</v>
      </c>
      <c r="G52" s="193">
        <v>96</v>
      </c>
      <c r="H52" s="194">
        <v>-8</v>
      </c>
      <c r="I52" s="191">
        <v>0</v>
      </c>
      <c r="J52" s="192">
        <v>0</v>
      </c>
      <c r="K52" s="193">
        <v>0</v>
      </c>
      <c r="L52" s="192">
        <v>0</v>
      </c>
      <c r="M52" s="193">
        <v>0</v>
      </c>
      <c r="N52" s="192">
        <v>0</v>
      </c>
      <c r="O52" s="193">
        <v>0</v>
      </c>
      <c r="P52" s="194">
        <v>0</v>
      </c>
      <c r="Q52" s="191">
        <v>0</v>
      </c>
      <c r="R52" s="192">
        <v>0</v>
      </c>
      <c r="S52" s="193">
        <v>0</v>
      </c>
      <c r="T52" s="194">
        <v>0</v>
      </c>
    </row>
    <row r="53" spans="1:20" ht="12" customHeight="1">
      <c r="A53" s="189"/>
      <c r="B53" s="195" t="s">
        <v>78</v>
      </c>
      <c r="C53" s="191">
        <v>151</v>
      </c>
      <c r="D53" s="192">
        <v>-14</v>
      </c>
      <c r="E53" s="193">
        <v>0</v>
      </c>
      <c r="F53" s="192">
        <v>-1</v>
      </c>
      <c r="G53" s="193">
        <v>177</v>
      </c>
      <c r="H53" s="194">
        <v>-12</v>
      </c>
      <c r="I53" s="191">
        <v>0</v>
      </c>
      <c r="J53" s="192">
        <v>0</v>
      </c>
      <c r="K53" s="193">
        <v>0</v>
      </c>
      <c r="L53" s="192">
        <v>-1</v>
      </c>
      <c r="M53" s="193">
        <v>0</v>
      </c>
      <c r="N53" s="192">
        <v>0</v>
      </c>
      <c r="O53" s="193">
        <v>0</v>
      </c>
      <c r="P53" s="194">
        <v>0</v>
      </c>
      <c r="Q53" s="191">
        <v>0</v>
      </c>
      <c r="R53" s="192">
        <v>-1</v>
      </c>
      <c r="S53" s="193">
        <v>0</v>
      </c>
      <c r="T53" s="194">
        <v>0</v>
      </c>
    </row>
    <row r="54" spans="1:20" ht="12" customHeight="1">
      <c r="A54" s="189"/>
      <c r="B54" s="195" t="s">
        <v>79</v>
      </c>
      <c r="C54" s="191">
        <v>81</v>
      </c>
      <c r="D54" s="192">
        <v>-26</v>
      </c>
      <c r="E54" s="193">
        <v>0</v>
      </c>
      <c r="F54" s="192">
        <v>-1</v>
      </c>
      <c r="G54" s="193">
        <v>93</v>
      </c>
      <c r="H54" s="194">
        <v>-47</v>
      </c>
      <c r="I54" s="191">
        <v>0</v>
      </c>
      <c r="J54" s="192">
        <v>0</v>
      </c>
      <c r="K54" s="193">
        <v>0</v>
      </c>
      <c r="L54" s="192">
        <v>0</v>
      </c>
      <c r="M54" s="193">
        <v>0</v>
      </c>
      <c r="N54" s="192">
        <v>0</v>
      </c>
      <c r="O54" s="193">
        <v>0</v>
      </c>
      <c r="P54" s="194">
        <v>-1</v>
      </c>
      <c r="Q54" s="191">
        <v>0</v>
      </c>
      <c r="R54" s="192">
        <v>0</v>
      </c>
      <c r="S54" s="193">
        <v>0</v>
      </c>
      <c r="T54" s="194">
        <v>0</v>
      </c>
    </row>
    <row r="55" spans="1:20" ht="12" customHeight="1">
      <c r="A55" s="189"/>
      <c r="B55" s="195" t="s">
        <v>80</v>
      </c>
      <c r="C55" s="191">
        <v>75</v>
      </c>
      <c r="D55" s="192">
        <v>8</v>
      </c>
      <c r="E55" s="193">
        <v>0</v>
      </c>
      <c r="F55" s="192">
        <v>0</v>
      </c>
      <c r="G55" s="193">
        <v>90</v>
      </c>
      <c r="H55" s="194">
        <v>3</v>
      </c>
      <c r="I55" s="191">
        <v>0</v>
      </c>
      <c r="J55" s="192">
        <v>0</v>
      </c>
      <c r="K55" s="193">
        <v>0</v>
      </c>
      <c r="L55" s="192">
        <v>0</v>
      </c>
      <c r="M55" s="193">
        <v>0</v>
      </c>
      <c r="N55" s="192">
        <v>0</v>
      </c>
      <c r="O55" s="193">
        <v>0</v>
      </c>
      <c r="P55" s="194">
        <v>0</v>
      </c>
      <c r="Q55" s="191">
        <v>0</v>
      </c>
      <c r="R55" s="192">
        <v>0</v>
      </c>
      <c r="S55" s="193">
        <v>0</v>
      </c>
      <c r="T55" s="194">
        <v>0</v>
      </c>
    </row>
    <row r="56" spans="1:20" ht="12" customHeight="1">
      <c r="A56" s="189" t="s">
        <v>81</v>
      </c>
      <c r="B56" s="195" t="s">
        <v>82</v>
      </c>
      <c r="C56" s="191">
        <v>26</v>
      </c>
      <c r="D56" s="192">
        <v>7</v>
      </c>
      <c r="E56" s="193">
        <v>1</v>
      </c>
      <c r="F56" s="192">
        <v>1</v>
      </c>
      <c r="G56" s="193">
        <v>30</v>
      </c>
      <c r="H56" s="194">
        <v>8</v>
      </c>
      <c r="I56" s="191">
        <v>0</v>
      </c>
      <c r="J56" s="192">
        <v>0</v>
      </c>
      <c r="K56" s="193">
        <v>1</v>
      </c>
      <c r="L56" s="192">
        <v>1</v>
      </c>
      <c r="M56" s="193">
        <v>0</v>
      </c>
      <c r="N56" s="192">
        <v>0</v>
      </c>
      <c r="O56" s="193">
        <v>0</v>
      </c>
      <c r="P56" s="194">
        <v>0</v>
      </c>
      <c r="Q56" s="191">
        <v>0</v>
      </c>
      <c r="R56" s="192">
        <v>0</v>
      </c>
      <c r="S56" s="193">
        <v>0</v>
      </c>
      <c r="T56" s="194">
        <v>0</v>
      </c>
    </row>
    <row r="57" spans="1:20" ht="12" customHeight="1">
      <c r="A57" s="189"/>
      <c r="B57" s="195" t="s">
        <v>83</v>
      </c>
      <c r="C57" s="191">
        <v>56</v>
      </c>
      <c r="D57" s="192">
        <v>4</v>
      </c>
      <c r="E57" s="193">
        <v>0</v>
      </c>
      <c r="F57" s="192">
        <v>0</v>
      </c>
      <c r="G57" s="193">
        <v>68</v>
      </c>
      <c r="H57" s="194">
        <v>3</v>
      </c>
      <c r="I57" s="191">
        <v>0</v>
      </c>
      <c r="J57" s="192">
        <v>0</v>
      </c>
      <c r="K57" s="193">
        <v>0</v>
      </c>
      <c r="L57" s="192">
        <v>0</v>
      </c>
      <c r="M57" s="193">
        <v>0</v>
      </c>
      <c r="N57" s="192">
        <v>0</v>
      </c>
      <c r="O57" s="193">
        <v>0</v>
      </c>
      <c r="P57" s="194">
        <v>0</v>
      </c>
      <c r="Q57" s="191">
        <v>0</v>
      </c>
      <c r="R57" s="192">
        <v>0</v>
      </c>
      <c r="S57" s="193">
        <v>0</v>
      </c>
      <c r="T57" s="194">
        <v>0</v>
      </c>
    </row>
    <row r="58" spans="1:20" ht="12" customHeight="1">
      <c r="A58" s="189"/>
      <c r="B58" s="195" t="s">
        <v>84</v>
      </c>
      <c r="C58" s="191">
        <v>30</v>
      </c>
      <c r="D58" s="192">
        <v>-4</v>
      </c>
      <c r="E58" s="193">
        <v>1</v>
      </c>
      <c r="F58" s="192">
        <v>1</v>
      </c>
      <c r="G58" s="193">
        <v>37</v>
      </c>
      <c r="H58" s="194">
        <v>-6</v>
      </c>
      <c r="I58" s="191">
        <v>0</v>
      </c>
      <c r="J58" s="192">
        <v>0</v>
      </c>
      <c r="K58" s="193">
        <v>1</v>
      </c>
      <c r="L58" s="192">
        <v>1</v>
      </c>
      <c r="M58" s="193">
        <v>0</v>
      </c>
      <c r="N58" s="192">
        <v>0</v>
      </c>
      <c r="O58" s="193">
        <v>0</v>
      </c>
      <c r="P58" s="194">
        <v>0</v>
      </c>
      <c r="Q58" s="191">
        <v>0</v>
      </c>
      <c r="R58" s="192">
        <v>0</v>
      </c>
      <c r="S58" s="193">
        <v>0</v>
      </c>
      <c r="T58" s="194">
        <v>0</v>
      </c>
    </row>
    <row r="59" spans="1:20" ht="12" customHeight="1">
      <c r="A59" s="189"/>
      <c r="B59" s="195" t="s">
        <v>85</v>
      </c>
      <c r="C59" s="191">
        <v>20</v>
      </c>
      <c r="D59" s="192">
        <v>-1</v>
      </c>
      <c r="E59" s="193">
        <v>0</v>
      </c>
      <c r="F59" s="192">
        <v>0</v>
      </c>
      <c r="G59" s="193">
        <v>25</v>
      </c>
      <c r="H59" s="194">
        <v>-2</v>
      </c>
      <c r="I59" s="191">
        <v>0</v>
      </c>
      <c r="J59" s="192">
        <v>0</v>
      </c>
      <c r="K59" s="193">
        <v>0</v>
      </c>
      <c r="L59" s="192">
        <v>0</v>
      </c>
      <c r="M59" s="193">
        <v>0</v>
      </c>
      <c r="N59" s="192">
        <v>0</v>
      </c>
      <c r="O59" s="193">
        <v>0</v>
      </c>
      <c r="P59" s="194">
        <v>0</v>
      </c>
      <c r="Q59" s="191">
        <v>0</v>
      </c>
      <c r="R59" s="192">
        <v>0</v>
      </c>
      <c r="S59" s="193">
        <v>0</v>
      </c>
      <c r="T59" s="194">
        <v>0</v>
      </c>
    </row>
    <row r="60" spans="1:20" ht="12" customHeight="1">
      <c r="A60" s="189"/>
      <c r="B60" s="195" t="s">
        <v>86</v>
      </c>
      <c r="C60" s="191">
        <v>38</v>
      </c>
      <c r="D60" s="192">
        <v>1</v>
      </c>
      <c r="E60" s="193">
        <v>0</v>
      </c>
      <c r="F60" s="192">
        <v>0</v>
      </c>
      <c r="G60" s="193">
        <v>49</v>
      </c>
      <c r="H60" s="194">
        <v>0</v>
      </c>
      <c r="I60" s="191">
        <v>0</v>
      </c>
      <c r="J60" s="192">
        <v>0</v>
      </c>
      <c r="K60" s="193">
        <v>0</v>
      </c>
      <c r="L60" s="192">
        <v>0</v>
      </c>
      <c r="M60" s="193">
        <v>0</v>
      </c>
      <c r="N60" s="192">
        <v>0</v>
      </c>
      <c r="O60" s="193">
        <v>0</v>
      </c>
      <c r="P60" s="194">
        <v>0</v>
      </c>
      <c r="Q60" s="191">
        <v>0</v>
      </c>
      <c r="R60" s="192">
        <v>0</v>
      </c>
      <c r="S60" s="193">
        <v>0</v>
      </c>
      <c r="T60" s="194">
        <v>0</v>
      </c>
    </row>
    <row r="61" spans="1:20" ht="12" customHeight="1">
      <c r="A61" s="189"/>
      <c r="B61" s="195" t="s">
        <v>87</v>
      </c>
      <c r="C61" s="191">
        <v>81</v>
      </c>
      <c r="D61" s="192">
        <v>0</v>
      </c>
      <c r="E61" s="193">
        <v>0</v>
      </c>
      <c r="F61" s="192">
        <v>-2</v>
      </c>
      <c r="G61" s="193">
        <v>111</v>
      </c>
      <c r="H61" s="194">
        <v>3</v>
      </c>
      <c r="I61" s="191">
        <v>0</v>
      </c>
      <c r="J61" s="192">
        <v>-1</v>
      </c>
      <c r="K61" s="193">
        <v>0</v>
      </c>
      <c r="L61" s="192">
        <v>-1</v>
      </c>
      <c r="M61" s="193">
        <v>0</v>
      </c>
      <c r="N61" s="192">
        <v>0</v>
      </c>
      <c r="O61" s="193">
        <v>0</v>
      </c>
      <c r="P61" s="194">
        <v>0</v>
      </c>
      <c r="Q61" s="191">
        <v>0</v>
      </c>
      <c r="R61" s="192">
        <v>0</v>
      </c>
      <c r="S61" s="193">
        <v>0</v>
      </c>
      <c r="T61" s="194">
        <v>-1</v>
      </c>
    </row>
    <row r="62" spans="1:20" ht="12" customHeight="1">
      <c r="A62" s="189"/>
      <c r="B62" s="195" t="s">
        <v>88</v>
      </c>
      <c r="C62" s="191">
        <v>22</v>
      </c>
      <c r="D62" s="192">
        <v>7</v>
      </c>
      <c r="E62" s="193">
        <v>0</v>
      </c>
      <c r="F62" s="192">
        <v>0</v>
      </c>
      <c r="G62" s="193">
        <v>29</v>
      </c>
      <c r="H62" s="194">
        <v>13</v>
      </c>
      <c r="I62" s="191">
        <v>0</v>
      </c>
      <c r="J62" s="192">
        <v>0</v>
      </c>
      <c r="K62" s="193">
        <v>0</v>
      </c>
      <c r="L62" s="192">
        <v>0</v>
      </c>
      <c r="M62" s="193">
        <v>0</v>
      </c>
      <c r="N62" s="192">
        <v>0</v>
      </c>
      <c r="O62" s="193">
        <v>0</v>
      </c>
      <c r="P62" s="194">
        <v>0</v>
      </c>
      <c r="Q62" s="191">
        <v>0</v>
      </c>
      <c r="R62" s="192">
        <v>0</v>
      </c>
      <c r="S62" s="193">
        <v>0</v>
      </c>
      <c r="T62" s="194">
        <v>0</v>
      </c>
    </row>
    <row r="63" spans="1:20" ht="12" customHeight="1">
      <c r="A63" s="189"/>
      <c r="B63" s="195" t="s">
        <v>89</v>
      </c>
      <c r="C63" s="191">
        <v>71</v>
      </c>
      <c r="D63" s="192">
        <v>0</v>
      </c>
      <c r="E63" s="193">
        <v>1</v>
      </c>
      <c r="F63" s="192">
        <v>0</v>
      </c>
      <c r="G63" s="193">
        <v>97</v>
      </c>
      <c r="H63" s="194">
        <v>10</v>
      </c>
      <c r="I63" s="191">
        <v>0</v>
      </c>
      <c r="J63" s="192">
        <v>0</v>
      </c>
      <c r="K63" s="193">
        <v>0</v>
      </c>
      <c r="L63" s="192">
        <v>-1</v>
      </c>
      <c r="M63" s="193">
        <v>0</v>
      </c>
      <c r="N63" s="192">
        <v>0</v>
      </c>
      <c r="O63" s="193">
        <v>1</v>
      </c>
      <c r="P63" s="194">
        <v>1</v>
      </c>
      <c r="Q63" s="191">
        <v>0</v>
      </c>
      <c r="R63" s="192">
        <v>0</v>
      </c>
      <c r="S63" s="193">
        <v>1</v>
      </c>
      <c r="T63" s="194">
        <v>1</v>
      </c>
    </row>
    <row r="64" spans="1:20" ht="12" customHeight="1">
      <c r="A64" s="189"/>
      <c r="B64" s="195" t="s">
        <v>90</v>
      </c>
      <c r="C64" s="191">
        <v>113</v>
      </c>
      <c r="D64" s="192">
        <v>-12</v>
      </c>
      <c r="E64" s="193">
        <v>1</v>
      </c>
      <c r="F64" s="192">
        <v>-1</v>
      </c>
      <c r="G64" s="193">
        <v>134</v>
      </c>
      <c r="H64" s="194">
        <v>-15</v>
      </c>
      <c r="I64" s="191">
        <v>0</v>
      </c>
      <c r="J64" s="192">
        <v>0</v>
      </c>
      <c r="K64" s="193">
        <v>0</v>
      </c>
      <c r="L64" s="192">
        <v>-2</v>
      </c>
      <c r="M64" s="193">
        <v>0</v>
      </c>
      <c r="N64" s="192">
        <v>0</v>
      </c>
      <c r="O64" s="193">
        <v>1</v>
      </c>
      <c r="P64" s="194">
        <v>1</v>
      </c>
      <c r="Q64" s="191">
        <v>0</v>
      </c>
      <c r="R64" s="192">
        <v>-1</v>
      </c>
      <c r="S64" s="193">
        <v>0</v>
      </c>
      <c r="T64" s="194">
        <v>0</v>
      </c>
    </row>
    <row r="65" spans="1:20" ht="12" customHeight="1" thickBot="1">
      <c r="A65" s="189" t="s">
        <v>91</v>
      </c>
      <c r="B65" s="195" t="s">
        <v>92</v>
      </c>
      <c r="C65" s="191">
        <v>9</v>
      </c>
      <c r="D65" s="192">
        <v>-4</v>
      </c>
      <c r="E65" s="193">
        <v>0</v>
      </c>
      <c r="F65" s="192">
        <v>-1</v>
      </c>
      <c r="G65" s="193">
        <v>11</v>
      </c>
      <c r="H65" s="194">
        <v>-1</v>
      </c>
      <c r="I65" s="191">
        <v>0</v>
      </c>
      <c r="J65" s="192">
        <v>0</v>
      </c>
      <c r="K65" s="193">
        <v>0</v>
      </c>
      <c r="L65" s="192">
        <v>-1</v>
      </c>
      <c r="M65" s="193">
        <v>0</v>
      </c>
      <c r="N65" s="192">
        <v>0</v>
      </c>
      <c r="O65" s="193">
        <v>0</v>
      </c>
      <c r="P65" s="194">
        <v>0</v>
      </c>
      <c r="Q65" s="191">
        <v>0</v>
      </c>
      <c r="R65" s="192">
        <v>-1</v>
      </c>
      <c r="S65" s="193">
        <v>0</v>
      </c>
      <c r="T65" s="194">
        <v>0</v>
      </c>
    </row>
    <row r="66" spans="1:20" ht="12" customHeight="1" thickBot="1" thickTop="1">
      <c r="A66" s="408" t="s">
        <v>51</v>
      </c>
      <c r="B66" s="409"/>
      <c r="C66" s="197">
        <f aca="true" t="shared" si="4" ref="C66:H66">SUM(C52:C65)</f>
        <v>856</v>
      </c>
      <c r="D66" s="198">
        <f t="shared" si="4"/>
        <v>-40</v>
      </c>
      <c r="E66" s="199">
        <f t="shared" si="4"/>
        <v>4</v>
      </c>
      <c r="F66" s="198">
        <f t="shared" si="4"/>
        <v>-4</v>
      </c>
      <c r="G66" s="199">
        <f t="shared" si="4"/>
        <v>1047</v>
      </c>
      <c r="H66" s="201">
        <f t="shared" si="4"/>
        <v>-51</v>
      </c>
      <c r="I66" s="209">
        <f>+E66-K66-M66-O66</f>
        <v>0</v>
      </c>
      <c r="J66" s="210">
        <f aca="true" t="shared" si="5" ref="J66:T66">SUM(J52:J65)</f>
        <v>-1</v>
      </c>
      <c r="K66" s="211">
        <f t="shared" si="5"/>
        <v>2</v>
      </c>
      <c r="L66" s="210">
        <f t="shared" si="5"/>
        <v>-4</v>
      </c>
      <c r="M66" s="211">
        <f t="shared" si="5"/>
        <v>0</v>
      </c>
      <c r="N66" s="210">
        <f t="shared" si="5"/>
        <v>0</v>
      </c>
      <c r="O66" s="211">
        <f t="shared" si="5"/>
        <v>2</v>
      </c>
      <c r="P66" s="212">
        <f t="shared" si="5"/>
        <v>1</v>
      </c>
      <c r="Q66" s="197">
        <f t="shared" si="5"/>
        <v>0</v>
      </c>
      <c r="R66" s="198">
        <f t="shared" si="5"/>
        <v>-3</v>
      </c>
      <c r="S66" s="199">
        <f t="shared" si="5"/>
        <v>1</v>
      </c>
      <c r="T66" s="201">
        <f t="shared" si="5"/>
        <v>0</v>
      </c>
    </row>
    <row r="67" spans="1:20" ht="12" customHeight="1" thickBot="1">
      <c r="A67" s="412" t="s">
        <v>93</v>
      </c>
      <c r="B67" s="413"/>
      <c r="C67" s="203">
        <v>381</v>
      </c>
      <c r="D67" s="206">
        <v>-89</v>
      </c>
      <c r="E67" s="205">
        <v>4</v>
      </c>
      <c r="F67" s="206">
        <v>-3</v>
      </c>
      <c r="G67" s="205">
        <v>633</v>
      </c>
      <c r="H67" s="208">
        <v>-119</v>
      </c>
      <c r="I67" s="209">
        <v>3</v>
      </c>
      <c r="J67" s="210">
        <v>1</v>
      </c>
      <c r="K67" s="211">
        <v>1</v>
      </c>
      <c r="L67" s="210">
        <v>-2</v>
      </c>
      <c r="M67" s="211">
        <v>0</v>
      </c>
      <c r="N67" s="210">
        <v>0</v>
      </c>
      <c r="O67" s="211">
        <v>0</v>
      </c>
      <c r="P67" s="212">
        <v>-2</v>
      </c>
      <c r="Q67" s="203">
        <v>1</v>
      </c>
      <c r="R67" s="206">
        <v>-1</v>
      </c>
      <c r="S67" s="205">
        <v>1</v>
      </c>
      <c r="T67" s="208">
        <v>1</v>
      </c>
    </row>
    <row r="68" spans="1:20" ht="12" customHeight="1" thickBot="1">
      <c r="A68" s="414" t="s">
        <v>94</v>
      </c>
      <c r="B68" s="415"/>
      <c r="C68" s="213">
        <f aca="true" t="shared" si="6" ref="C68:T68">+C51+C66+C67</f>
        <v>21713</v>
      </c>
      <c r="D68" s="214">
        <f t="shared" si="6"/>
        <v>-3386</v>
      </c>
      <c r="E68" s="211">
        <f>+E51+E66+E67</f>
        <v>75</v>
      </c>
      <c r="F68" s="210">
        <f t="shared" si="6"/>
        <v>-41</v>
      </c>
      <c r="G68" s="211">
        <f t="shared" si="6"/>
        <v>25881</v>
      </c>
      <c r="H68" s="215">
        <f t="shared" si="6"/>
        <v>-3968</v>
      </c>
      <c r="I68" s="213">
        <f t="shared" si="6"/>
        <v>13</v>
      </c>
      <c r="J68" s="210">
        <f t="shared" si="6"/>
        <v>1</v>
      </c>
      <c r="K68" s="211">
        <f t="shared" si="6"/>
        <v>27</v>
      </c>
      <c r="L68" s="210">
        <f t="shared" si="6"/>
        <v>-16</v>
      </c>
      <c r="M68" s="211">
        <f t="shared" si="6"/>
        <v>7</v>
      </c>
      <c r="N68" s="210">
        <f t="shared" si="6"/>
        <v>-8</v>
      </c>
      <c r="O68" s="211">
        <f t="shared" si="6"/>
        <v>28</v>
      </c>
      <c r="P68" s="212">
        <f t="shared" si="6"/>
        <v>-18</v>
      </c>
      <c r="Q68" s="213">
        <f t="shared" si="6"/>
        <v>10</v>
      </c>
      <c r="R68" s="210">
        <f t="shared" si="6"/>
        <v>-9</v>
      </c>
      <c r="S68" s="211">
        <f t="shared" si="6"/>
        <v>22</v>
      </c>
      <c r="T68" s="212">
        <f t="shared" si="6"/>
        <v>-14</v>
      </c>
    </row>
    <row r="69" ht="10.5" customHeight="1">
      <c r="A69" s="248" t="s">
        <v>293</v>
      </c>
    </row>
  </sheetData>
  <mergeCells count="15">
    <mergeCell ref="A51:B51"/>
    <mergeCell ref="A66:B66"/>
    <mergeCell ref="A67:B67"/>
    <mergeCell ref="A68:B68"/>
    <mergeCell ref="A5:B5"/>
    <mergeCell ref="A24:B24"/>
    <mergeCell ref="A32:B32"/>
    <mergeCell ref="A50:B50"/>
    <mergeCell ref="O2:P2"/>
    <mergeCell ref="Q2:R2"/>
    <mergeCell ref="S2:T2"/>
    <mergeCell ref="C2:H2"/>
    <mergeCell ref="I2:J2"/>
    <mergeCell ref="K2:L2"/>
    <mergeCell ref="M2:N2"/>
  </mergeCells>
  <printOptions horizontalCentered="1" verticalCentered="1"/>
  <pageMargins left="0.5511811023622047" right="0.35433070866141736" top="0.5118110236220472" bottom="0.4724409448818898" header="0.4330708661417323" footer="0.2362204724409449"/>
  <pageSetup firstPageNumber="4" useFirstPageNumber="1" horizontalDpi="600" verticalDpi="600" orientation="portrait" paperSize="9" scale="99" r:id="rId1"/>
  <headerFooter alignWithMargins="0">
    <oddFooter>&amp;C&amp;"ＭＳ ゴシック,標準"&amp;P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2:AE48"/>
  <sheetViews>
    <sheetView view="pageBreakPreview" zoomScale="75" zoomScaleNormal="85" zoomScaleSheetLayoutView="75" workbookViewId="0" topLeftCell="A1">
      <pane ySplit="5" topLeftCell="BM6" activePane="bottomLeft" state="frozen"/>
      <selection pane="topLeft" activeCell="A1" sqref="A1"/>
      <selection pane="bottomLeft" activeCell="S46" sqref="S46"/>
    </sheetView>
  </sheetViews>
  <sheetFormatPr defaultColWidth="8.796875" defaultRowHeight="18.75" customHeight="1"/>
  <cols>
    <col min="1" max="1" width="3.09765625" style="216" customWidth="1"/>
    <col min="2" max="2" width="11.09765625" style="216" customWidth="1"/>
    <col min="3" max="3" width="3" style="216" customWidth="1"/>
    <col min="4" max="4" width="7.59765625" style="169" customWidth="1"/>
    <col min="5" max="7" width="7.59765625" style="216" customWidth="1"/>
    <col min="8" max="8" width="7.59765625" style="217" customWidth="1"/>
    <col min="9" max="9" width="7.59765625" style="216" customWidth="1"/>
    <col min="10" max="24" width="4.59765625" style="216" customWidth="1"/>
    <col min="25" max="25" width="5.19921875" style="216" customWidth="1"/>
    <col min="26" max="26" width="2.59765625" style="216" customWidth="1"/>
    <col min="27" max="27" width="4.59765625" style="216" customWidth="1"/>
    <col min="28" max="28" width="4.8984375" style="216" customWidth="1"/>
    <col min="29" max="30" width="4.59765625" style="216" customWidth="1"/>
    <col min="31" max="31" width="6.59765625" style="216" customWidth="1"/>
    <col min="32" max="32" width="10.19921875" style="216" customWidth="1"/>
    <col min="33" max="33" width="4.59765625" style="216" customWidth="1"/>
    <col min="34" max="16384" width="9" style="216" customWidth="1"/>
  </cols>
  <sheetData>
    <row r="1" ht="13.5" customHeight="1"/>
    <row r="2" spans="2:31" ht="24" customHeight="1" thickBot="1">
      <c r="B2" s="1"/>
      <c r="C2" s="2"/>
      <c r="D2" s="9"/>
      <c r="E2" s="2"/>
      <c r="F2" s="2"/>
      <c r="G2" s="3" t="s">
        <v>205</v>
      </c>
      <c r="H2" s="10"/>
      <c r="I2" s="2"/>
      <c r="J2" s="2"/>
      <c r="K2" s="2"/>
      <c r="L2" s="2"/>
      <c r="M2" s="2"/>
      <c r="N2" s="2"/>
      <c r="O2" s="437" t="str">
        <f>１ページ!J2</f>
        <v>（平成20年6月末確定）</v>
      </c>
      <c r="P2" s="437"/>
      <c r="Q2" s="437"/>
      <c r="R2" s="437"/>
      <c r="S2" s="437"/>
      <c r="T2" s="8"/>
      <c r="U2" s="8"/>
      <c r="V2" s="8"/>
      <c r="W2" s="8"/>
      <c r="X2" s="218"/>
      <c r="Y2" s="218"/>
      <c r="Z2" s="218"/>
      <c r="AA2" s="218"/>
      <c r="AB2" s="218"/>
      <c r="AC2" s="218"/>
      <c r="AD2" s="218"/>
      <c r="AE2" s="218"/>
    </row>
    <row r="3" spans="2:23" ht="19.5" customHeight="1" thickBot="1">
      <c r="B3" s="438" t="s">
        <v>232</v>
      </c>
      <c r="C3" s="441" t="s">
        <v>278</v>
      </c>
      <c r="D3" s="416" t="s">
        <v>7</v>
      </c>
      <c r="E3" s="417"/>
      <c r="F3" s="444" t="s">
        <v>8</v>
      </c>
      <c r="G3" s="417"/>
      <c r="H3" s="444" t="s">
        <v>9</v>
      </c>
      <c r="I3" s="430"/>
      <c r="J3" s="416" t="s">
        <v>10</v>
      </c>
      <c r="K3" s="430"/>
      <c r="L3" s="430"/>
      <c r="M3" s="430"/>
      <c r="N3" s="430"/>
      <c r="O3" s="430"/>
      <c r="P3" s="430"/>
      <c r="Q3" s="430"/>
      <c r="R3" s="430"/>
      <c r="S3" s="431"/>
      <c r="T3" s="427"/>
      <c r="U3" s="427"/>
      <c r="V3" s="427"/>
      <c r="W3" s="427"/>
    </row>
    <row r="4" spans="2:23" ht="19.5" customHeight="1">
      <c r="B4" s="439"/>
      <c r="C4" s="442"/>
      <c r="D4" s="423" t="s">
        <v>11</v>
      </c>
      <c r="E4" s="418" t="s">
        <v>12</v>
      </c>
      <c r="F4" s="445" t="s">
        <v>11</v>
      </c>
      <c r="G4" s="445" t="s">
        <v>12</v>
      </c>
      <c r="H4" s="447" t="s">
        <v>11</v>
      </c>
      <c r="I4" s="434" t="s">
        <v>12</v>
      </c>
      <c r="J4" s="436" t="s">
        <v>13</v>
      </c>
      <c r="K4" s="429"/>
      <c r="L4" s="428" t="s">
        <v>14</v>
      </c>
      <c r="M4" s="429"/>
      <c r="N4" s="428" t="s">
        <v>15</v>
      </c>
      <c r="O4" s="429"/>
      <c r="P4" s="428" t="s">
        <v>16</v>
      </c>
      <c r="Q4" s="432"/>
      <c r="R4" s="428" t="s">
        <v>216</v>
      </c>
      <c r="S4" s="433"/>
      <c r="T4" s="427"/>
      <c r="U4" s="427"/>
      <c r="V4" s="427"/>
      <c r="W4" s="427"/>
    </row>
    <row r="5" spans="2:23" ht="19.5" customHeight="1" thickBot="1">
      <c r="B5" s="440"/>
      <c r="C5" s="443"/>
      <c r="D5" s="424"/>
      <c r="E5" s="419"/>
      <c r="F5" s="446"/>
      <c r="G5" s="446"/>
      <c r="H5" s="448"/>
      <c r="I5" s="435"/>
      <c r="J5" s="219" t="s">
        <v>11</v>
      </c>
      <c r="K5" s="220" t="s">
        <v>12</v>
      </c>
      <c r="L5" s="221" t="s">
        <v>11</v>
      </c>
      <c r="M5" s="220" t="s">
        <v>12</v>
      </c>
      <c r="N5" s="221" t="s">
        <v>11</v>
      </c>
      <c r="O5" s="220" t="s">
        <v>12</v>
      </c>
      <c r="P5" s="221" t="s">
        <v>11</v>
      </c>
      <c r="Q5" s="220" t="s">
        <v>12</v>
      </c>
      <c r="R5" s="221" t="s">
        <v>11</v>
      </c>
      <c r="S5" s="222" t="s">
        <v>12</v>
      </c>
      <c r="T5" s="223"/>
      <c r="U5" s="224"/>
      <c r="V5" s="223"/>
      <c r="W5" s="224"/>
    </row>
    <row r="6" spans="2:23" ht="19.5" customHeight="1">
      <c r="B6" s="225" t="s">
        <v>233</v>
      </c>
      <c r="C6" s="226"/>
      <c r="D6" s="16">
        <v>8098</v>
      </c>
      <c r="E6" s="17">
        <v>-1426</v>
      </c>
      <c r="F6" s="17">
        <v>30</v>
      </c>
      <c r="G6" s="17">
        <v>-7</v>
      </c>
      <c r="H6" s="11">
        <v>9532</v>
      </c>
      <c r="I6" s="18">
        <v>-1649</v>
      </c>
      <c r="J6" s="19">
        <v>3</v>
      </c>
      <c r="K6" s="18">
        <v>0</v>
      </c>
      <c r="L6" s="18">
        <v>12</v>
      </c>
      <c r="M6" s="18">
        <v>0</v>
      </c>
      <c r="N6" s="18">
        <v>4</v>
      </c>
      <c r="O6" s="18">
        <v>-2</v>
      </c>
      <c r="P6" s="18">
        <v>11</v>
      </c>
      <c r="Q6" s="18">
        <v>-5</v>
      </c>
      <c r="R6" s="18">
        <v>0</v>
      </c>
      <c r="S6" s="20">
        <v>0</v>
      </c>
      <c r="T6" s="4"/>
      <c r="U6" s="4"/>
      <c r="V6" s="4"/>
      <c r="W6" s="4"/>
    </row>
    <row r="7" spans="2:23" ht="19.5" customHeight="1">
      <c r="B7" s="227" t="s">
        <v>234</v>
      </c>
      <c r="C7" s="228"/>
      <c r="D7" s="21">
        <v>2488</v>
      </c>
      <c r="E7" s="22">
        <v>-405</v>
      </c>
      <c r="F7" s="22">
        <v>11</v>
      </c>
      <c r="G7" s="22">
        <v>-6</v>
      </c>
      <c r="H7" s="12">
        <v>2867</v>
      </c>
      <c r="I7" s="23">
        <v>-487</v>
      </c>
      <c r="J7" s="24">
        <v>1</v>
      </c>
      <c r="K7" s="23">
        <v>0</v>
      </c>
      <c r="L7" s="23">
        <v>3</v>
      </c>
      <c r="M7" s="23">
        <v>-5</v>
      </c>
      <c r="N7" s="23">
        <v>1</v>
      </c>
      <c r="O7" s="23">
        <v>-1</v>
      </c>
      <c r="P7" s="23">
        <v>6</v>
      </c>
      <c r="Q7" s="23">
        <v>0</v>
      </c>
      <c r="R7" s="23">
        <v>0</v>
      </c>
      <c r="S7" s="25">
        <v>0</v>
      </c>
      <c r="T7" s="4"/>
      <c r="U7" s="4"/>
      <c r="V7" s="4"/>
      <c r="W7" s="4"/>
    </row>
    <row r="8" spans="2:23" ht="19.5" customHeight="1">
      <c r="B8" s="225" t="s">
        <v>235</v>
      </c>
      <c r="C8" s="420" t="s">
        <v>279</v>
      </c>
      <c r="D8" s="16">
        <v>1009</v>
      </c>
      <c r="E8" s="17">
        <v>-184</v>
      </c>
      <c r="F8" s="17">
        <v>4</v>
      </c>
      <c r="G8" s="17">
        <v>0</v>
      </c>
      <c r="H8" s="11">
        <v>1245</v>
      </c>
      <c r="I8" s="18">
        <v>-213</v>
      </c>
      <c r="J8" s="19">
        <v>0</v>
      </c>
      <c r="K8" s="18">
        <v>-1</v>
      </c>
      <c r="L8" s="18">
        <v>2</v>
      </c>
      <c r="M8" s="18">
        <v>0</v>
      </c>
      <c r="N8" s="18">
        <v>0</v>
      </c>
      <c r="O8" s="18">
        <v>0</v>
      </c>
      <c r="P8" s="18">
        <v>2</v>
      </c>
      <c r="Q8" s="18">
        <v>1</v>
      </c>
      <c r="R8" s="18">
        <v>0</v>
      </c>
      <c r="S8" s="20">
        <v>0</v>
      </c>
      <c r="T8" s="4"/>
      <c r="U8" s="4"/>
      <c r="V8" s="4"/>
      <c r="W8" s="4"/>
    </row>
    <row r="9" spans="2:23" ht="19.5" customHeight="1">
      <c r="B9" s="225" t="s">
        <v>236</v>
      </c>
      <c r="C9" s="421"/>
      <c r="D9" s="16">
        <v>449</v>
      </c>
      <c r="E9" s="17">
        <v>-11</v>
      </c>
      <c r="F9" s="17">
        <v>0</v>
      </c>
      <c r="G9" s="17">
        <v>-3</v>
      </c>
      <c r="H9" s="11">
        <v>531</v>
      </c>
      <c r="I9" s="18">
        <v>-38</v>
      </c>
      <c r="J9" s="19">
        <v>0</v>
      </c>
      <c r="K9" s="18">
        <v>0</v>
      </c>
      <c r="L9" s="18">
        <v>0</v>
      </c>
      <c r="M9" s="18">
        <v>-1</v>
      </c>
      <c r="N9" s="18">
        <v>0</v>
      </c>
      <c r="O9" s="18">
        <v>0</v>
      </c>
      <c r="P9" s="18">
        <v>0</v>
      </c>
      <c r="Q9" s="18">
        <v>-2</v>
      </c>
      <c r="R9" s="18">
        <v>0</v>
      </c>
      <c r="S9" s="20">
        <v>0</v>
      </c>
      <c r="T9" s="4"/>
      <c r="U9" s="4"/>
      <c r="V9" s="4"/>
      <c r="W9" s="4"/>
    </row>
    <row r="10" spans="2:23" ht="19.5" customHeight="1">
      <c r="B10" s="225" t="s">
        <v>237</v>
      </c>
      <c r="C10" s="421"/>
      <c r="D10" s="16">
        <v>95</v>
      </c>
      <c r="E10" s="17">
        <v>-20</v>
      </c>
      <c r="F10" s="17">
        <v>0</v>
      </c>
      <c r="G10" s="17">
        <v>0</v>
      </c>
      <c r="H10" s="11">
        <v>106</v>
      </c>
      <c r="I10" s="18">
        <v>-29</v>
      </c>
      <c r="J10" s="19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20">
        <v>0</v>
      </c>
      <c r="T10" s="4"/>
      <c r="U10" s="4"/>
      <c r="V10" s="4"/>
      <c r="W10" s="4"/>
    </row>
    <row r="11" spans="2:23" ht="19.5" customHeight="1">
      <c r="B11" s="225" t="s">
        <v>238</v>
      </c>
      <c r="C11" s="421"/>
      <c r="D11" s="16">
        <v>102</v>
      </c>
      <c r="E11" s="17">
        <v>-25</v>
      </c>
      <c r="F11" s="17">
        <v>2</v>
      </c>
      <c r="G11" s="17">
        <v>0</v>
      </c>
      <c r="H11" s="11">
        <v>124</v>
      </c>
      <c r="I11" s="18">
        <v>-24</v>
      </c>
      <c r="J11" s="19">
        <v>0</v>
      </c>
      <c r="K11" s="18">
        <v>0</v>
      </c>
      <c r="L11" s="18">
        <v>1</v>
      </c>
      <c r="M11" s="18">
        <v>1</v>
      </c>
      <c r="N11" s="18">
        <v>0</v>
      </c>
      <c r="O11" s="18">
        <v>0</v>
      </c>
      <c r="P11" s="18">
        <v>1</v>
      </c>
      <c r="Q11" s="18">
        <v>-1</v>
      </c>
      <c r="R11" s="18">
        <v>0</v>
      </c>
      <c r="S11" s="20">
        <v>0</v>
      </c>
      <c r="T11" s="4"/>
      <c r="U11" s="4"/>
      <c r="V11" s="4"/>
      <c r="W11" s="4"/>
    </row>
    <row r="12" spans="2:23" ht="19.5" customHeight="1">
      <c r="B12" s="225" t="s">
        <v>239</v>
      </c>
      <c r="C12" s="421"/>
      <c r="D12" s="16">
        <v>83</v>
      </c>
      <c r="E12" s="17">
        <v>-6</v>
      </c>
      <c r="F12" s="17">
        <v>0</v>
      </c>
      <c r="G12" s="17">
        <v>0</v>
      </c>
      <c r="H12" s="11">
        <v>96</v>
      </c>
      <c r="I12" s="18">
        <v>-8</v>
      </c>
      <c r="J12" s="19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20">
        <v>0</v>
      </c>
      <c r="T12" s="4"/>
      <c r="U12" s="4"/>
      <c r="V12" s="4"/>
      <c r="W12" s="4"/>
    </row>
    <row r="13" spans="2:23" ht="19.5" customHeight="1">
      <c r="B13" s="5" t="s">
        <v>240</v>
      </c>
      <c r="C13" s="422"/>
      <c r="D13" s="26">
        <f aca="true" t="shared" si="0" ref="D13:S13">SUM(D8:D12)</f>
        <v>1738</v>
      </c>
      <c r="E13" s="27">
        <f t="shared" si="0"/>
        <v>-246</v>
      </c>
      <c r="F13" s="27">
        <f t="shared" si="0"/>
        <v>6</v>
      </c>
      <c r="G13" s="27">
        <f t="shared" si="0"/>
        <v>-3</v>
      </c>
      <c r="H13" s="13">
        <f t="shared" si="0"/>
        <v>2102</v>
      </c>
      <c r="I13" s="27">
        <f>SUM(I8:I12)</f>
        <v>-312</v>
      </c>
      <c r="J13" s="28">
        <f t="shared" si="0"/>
        <v>0</v>
      </c>
      <c r="K13" s="27">
        <f t="shared" si="0"/>
        <v>-1</v>
      </c>
      <c r="L13" s="27">
        <f t="shared" si="0"/>
        <v>3</v>
      </c>
      <c r="M13" s="27">
        <f t="shared" si="0"/>
        <v>0</v>
      </c>
      <c r="N13" s="27">
        <f t="shared" si="0"/>
        <v>0</v>
      </c>
      <c r="O13" s="27">
        <f t="shared" si="0"/>
        <v>0</v>
      </c>
      <c r="P13" s="29">
        <f t="shared" si="0"/>
        <v>3</v>
      </c>
      <c r="Q13" s="29">
        <f>SUM(Q8:Q12)</f>
        <v>-2</v>
      </c>
      <c r="R13" s="29">
        <f>SUM(R8:R12)</f>
        <v>0</v>
      </c>
      <c r="S13" s="30">
        <f t="shared" si="0"/>
        <v>0</v>
      </c>
      <c r="T13" s="4"/>
      <c r="U13" s="4"/>
      <c r="V13" s="4"/>
      <c r="W13" s="4"/>
    </row>
    <row r="14" spans="2:23" ht="19.5" customHeight="1">
      <c r="B14" s="225" t="s">
        <v>242</v>
      </c>
      <c r="C14" s="420" t="s">
        <v>291</v>
      </c>
      <c r="D14" s="16">
        <v>832</v>
      </c>
      <c r="E14" s="17">
        <v>-66</v>
      </c>
      <c r="F14" s="17">
        <v>5</v>
      </c>
      <c r="G14" s="17">
        <v>4</v>
      </c>
      <c r="H14" s="11">
        <v>996</v>
      </c>
      <c r="I14" s="18">
        <v>-79</v>
      </c>
      <c r="J14" s="19">
        <v>4</v>
      </c>
      <c r="K14" s="18">
        <v>4</v>
      </c>
      <c r="L14" s="18">
        <v>1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20">
        <v>0</v>
      </c>
      <c r="T14" s="4"/>
      <c r="U14" s="4"/>
      <c r="V14" s="4"/>
      <c r="W14" s="4"/>
    </row>
    <row r="15" spans="2:23" ht="19.5" customHeight="1">
      <c r="B15" s="225" t="s">
        <v>243</v>
      </c>
      <c r="C15" s="421"/>
      <c r="D15" s="16">
        <v>708</v>
      </c>
      <c r="E15" s="17">
        <v>-75</v>
      </c>
      <c r="F15" s="17">
        <v>2</v>
      </c>
      <c r="G15" s="17">
        <v>0</v>
      </c>
      <c r="H15" s="11">
        <v>831</v>
      </c>
      <c r="I15" s="18">
        <v>-88</v>
      </c>
      <c r="J15" s="19">
        <v>0</v>
      </c>
      <c r="K15" s="18">
        <v>0</v>
      </c>
      <c r="L15" s="18">
        <v>0</v>
      </c>
      <c r="M15" s="18">
        <v>-1</v>
      </c>
      <c r="N15" s="18">
        <v>1</v>
      </c>
      <c r="O15" s="18">
        <v>0</v>
      </c>
      <c r="P15" s="18">
        <v>1</v>
      </c>
      <c r="Q15" s="18">
        <v>1</v>
      </c>
      <c r="R15" s="18">
        <v>0</v>
      </c>
      <c r="S15" s="20">
        <v>0</v>
      </c>
      <c r="T15" s="4"/>
      <c r="U15" s="4"/>
      <c r="V15" s="4"/>
      <c r="W15" s="4"/>
    </row>
    <row r="16" spans="2:23" ht="19.5" customHeight="1">
      <c r="B16" s="225" t="s">
        <v>244</v>
      </c>
      <c r="C16" s="421"/>
      <c r="D16" s="16">
        <v>406</v>
      </c>
      <c r="E16" s="17">
        <v>11</v>
      </c>
      <c r="F16" s="17">
        <v>1</v>
      </c>
      <c r="G16" s="17">
        <v>0</v>
      </c>
      <c r="H16" s="11">
        <v>480</v>
      </c>
      <c r="I16" s="18">
        <v>22</v>
      </c>
      <c r="J16" s="19">
        <v>1</v>
      </c>
      <c r="K16" s="18">
        <v>1</v>
      </c>
      <c r="L16" s="18">
        <v>0</v>
      </c>
      <c r="M16" s="18">
        <v>0</v>
      </c>
      <c r="N16" s="18">
        <v>0</v>
      </c>
      <c r="O16" s="18">
        <v>-1</v>
      </c>
      <c r="P16" s="18">
        <v>0</v>
      </c>
      <c r="Q16" s="18">
        <v>0</v>
      </c>
      <c r="R16" s="18">
        <v>0</v>
      </c>
      <c r="S16" s="20">
        <v>0</v>
      </c>
      <c r="T16" s="4"/>
      <c r="U16" s="4"/>
      <c r="V16" s="4"/>
      <c r="W16" s="4"/>
    </row>
    <row r="17" spans="2:23" ht="19.5" customHeight="1">
      <c r="B17" s="225" t="s">
        <v>245</v>
      </c>
      <c r="C17" s="421"/>
      <c r="D17" s="16">
        <v>323</v>
      </c>
      <c r="E17" s="17">
        <v>-77</v>
      </c>
      <c r="F17" s="17">
        <v>2</v>
      </c>
      <c r="G17" s="17">
        <v>2</v>
      </c>
      <c r="H17" s="11">
        <v>376</v>
      </c>
      <c r="I17" s="18">
        <v>-102</v>
      </c>
      <c r="J17" s="19">
        <v>0</v>
      </c>
      <c r="K17" s="18">
        <v>0</v>
      </c>
      <c r="L17" s="18">
        <v>1</v>
      </c>
      <c r="M17" s="18">
        <v>1</v>
      </c>
      <c r="N17" s="18">
        <v>0</v>
      </c>
      <c r="O17" s="18">
        <v>0</v>
      </c>
      <c r="P17" s="18">
        <v>1</v>
      </c>
      <c r="Q17" s="18">
        <v>1</v>
      </c>
      <c r="R17" s="18">
        <v>0</v>
      </c>
      <c r="S17" s="20">
        <v>0</v>
      </c>
      <c r="T17" s="4"/>
      <c r="U17" s="4"/>
      <c r="V17" s="4"/>
      <c r="W17" s="4"/>
    </row>
    <row r="18" spans="2:23" ht="19.5" customHeight="1">
      <c r="B18" s="225" t="s">
        <v>246</v>
      </c>
      <c r="C18" s="421"/>
      <c r="D18" s="16">
        <v>220</v>
      </c>
      <c r="E18" s="17">
        <v>-16</v>
      </c>
      <c r="F18" s="17">
        <v>1</v>
      </c>
      <c r="G18" s="17">
        <v>-1</v>
      </c>
      <c r="H18" s="11">
        <v>254</v>
      </c>
      <c r="I18" s="18">
        <v>-7</v>
      </c>
      <c r="J18" s="19">
        <v>0</v>
      </c>
      <c r="K18" s="18">
        <v>-1</v>
      </c>
      <c r="L18" s="18">
        <v>0</v>
      </c>
      <c r="M18" s="18">
        <v>0</v>
      </c>
      <c r="N18" s="18">
        <v>0</v>
      </c>
      <c r="O18" s="18">
        <v>0</v>
      </c>
      <c r="P18" s="18">
        <v>1</v>
      </c>
      <c r="Q18" s="18">
        <v>0</v>
      </c>
      <c r="R18" s="18">
        <v>0</v>
      </c>
      <c r="S18" s="20">
        <v>0</v>
      </c>
      <c r="T18" s="4"/>
      <c r="U18" s="4"/>
      <c r="V18" s="4"/>
      <c r="W18" s="4"/>
    </row>
    <row r="19" spans="2:23" ht="19.5" customHeight="1">
      <c r="B19" s="225" t="s">
        <v>247</v>
      </c>
      <c r="C19" s="421"/>
      <c r="D19" s="16">
        <v>113</v>
      </c>
      <c r="E19" s="17">
        <v>-12</v>
      </c>
      <c r="F19" s="17">
        <v>1</v>
      </c>
      <c r="G19" s="17">
        <v>-1</v>
      </c>
      <c r="H19" s="11">
        <v>134</v>
      </c>
      <c r="I19" s="18">
        <v>-15</v>
      </c>
      <c r="J19" s="19">
        <v>0</v>
      </c>
      <c r="K19" s="18">
        <v>0</v>
      </c>
      <c r="L19" s="18">
        <v>0</v>
      </c>
      <c r="M19" s="18">
        <v>-2</v>
      </c>
      <c r="N19" s="18">
        <v>0</v>
      </c>
      <c r="O19" s="18">
        <v>0</v>
      </c>
      <c r="P19" s="18">
        <v>1</v>
      </c>
      <c r="Q19" s="18">
        <v>1</v>
      </c>
      <c r="R19" s="18">
        <v>0</v>
      </c>
      <c r="S19" s="20">
        <v>0</v>
      </c>
      <c r="T19" s="4"/>
      <c r="U19" s="4"/>
      <c r="V19" s="4"/>
      <c r="W19" s="4"/>
    </row>
    <row r="20" spans="2:23" ht="19.5" customHeight="1">
      <c r="B20" s="225" t="s">
        <v>248</v>
      </c>
      <c r="C20" s="421"/>
      <c r="D20" s="16">
        <v>9</v>
      </c>
      <c r="E20" s="17">
        <v>-4</v>
      </c>
      <c r="F20" s="17">
        <v>0</v>
      </c>
      <c r="G20" s="17">
        <v>-1</v>
      </c>
      <c r="H20" s="11">
        <v>11</v>
      </c>
      <c r="I20" s="18">
        <v>-1</v>
      </c>
      <c r="J20" s="19">
        <v>0</v>
      </c>
      <c r="K20" s="18">
        <v>0</v>
      </c>
      <c r="L20" s="18">
        <v>0</v>
      </c>
      <c r="M20" s="18">
        <v>-1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20">
        <v>0</v>
      </c>
      <c r="T20" s="4"/>
      <c r="U20" s="4"/>
      <c r="V20" s="4"/>
      <c r="W20" s="4"/>
    </row>
    <row r="21" spans="2:23" ht="19.5" customHeight="1">
      <c r="B21" s="5" t="s">
        <v>240</v>
      </c>
      <c r="C21" s="422"/>
      <c r="D21" s="26">
        <f aca="true" t="shared" si="1" ref="D21:S21">SUM(D14:D20)</f>
        <v>2611</v>
      </c>
      <c r="E21" s="27">
        <f t="shared" si="1"/>
        <v>-239</v>
      </c>
      <c r="F21" s="27">
        <f t="shared" si="1"/>
        <v>12</v>
      </c>
      <c r="G21" s="27">
        <f t="shared" si="1"/>
        <v>3</v>
      </c>
      <c r="H21" s="13">
        <f t="shared" si="1"/>
        <v>3082</v>
      </c>
      <c r="I21" s="27">
        <f>SUM(I14:I20)</f>
        <v>-270</v>
      </c>
      <c r="J21" s="28">
        <f t="shared" si="1"/>
        <v>5</v>
      </c>
      <c r="K21" s="27">
        <f t="shared" si="1"/>
        <v>4</v>
      </c>
      <c r="L21" s="27">
        <f t="shared" si="1"/>
        <v>2</v>
      </c>
      <c r="M21" s="27">
        <f t="shared" si="1"/>
        <v>-3</v>
      </c>
      <c r="N21" s="27">
        <f t="shared" si="1"/>
        <v>1</v>
      </c>
      <c r="O21" s="27">
        <f t="shared" si="1"/>
        <v>-1</v>
      </c>
      <c r="P21" s="27">
        <f t="shared" si="1"/>
        <v>4</v>
      </c>
      <c r="Q21" s="27">
        <f t="shared" si="1"/>
        <v>3</v>
      </c>
      <c r="R21" s="27">
        <f t="shared" si="1"/>
        <v>0</v>
      </c>
      <c r="S21" s="30">
        <f t="shared" si="1"/>
        <v>0</v>
      </c>
      <c r="T21" s="4"/>
      <c r="U21" s="4"/>
      <c r="V21" s="4"/>
      <c r="W21" s="4"/>
    </row>
    <row r="22" spans="2:23" ht="19.5" customHeight="1">
      <c r="B22" s="225" t="s">
        <v>249</v>
      </c>
      <c r="C22" s="420" t="s">
        <v>280</v>
      </c>
      <c r="D22" s="16">
        <v>859</v>
      </c>
      <c r="E22" s="17">
        <v>-194</v>
      </c>
      <c r="F22" s="17">
        <v>1</v>
      </c>
      <c r="G22" s="17">
        <v>-2</v>
      </c>
      <c r="H22" s="11">
        <v>982</v>
      </c>
      <c r="I22" s="18">
        <v>-246</v>
      </c>
      <c r="J22" s="19">
        <v>0</v>
      </c>
      <c r="K22" s="18">
        <v>0</v>
      </c>
      <c r="L22" s="18">
        <v>1</v>
      </c>
      <c r="M22" s="18">
        <v>-1</v>
      </c>
      <c r="N22" s="18">
        <v>0</v>
      </c>
      <c r="O22" s="18">
        <v>-1</v>
      </c>
      <c r="P22" s="18">
        <v>0</v>
      </c>
      <c r="Q22" s="18">
        <v>0</v>
      </c>
      <c r="R22" s="18">
        <v>0</v>
      </c>
      <c r="S22" s="20">
        <v>0</v>
      </c>
      <c r="T22" s="4"/>
      <c r="U22" s="4"/>
      <c r="V22" s="4"/>
      <c r="W22" s="4"/>
    </row>
    <row r="23" spans="2:23" ht="19.5" customHeight="1">
      <c r="B23" s="225" t="s">
        <v>250</v>
      </c>
      <c r="C23" s="421"/>
      <c r="D23" s="16">
        <v>1137</v>
      </c>
      <c r="E23" s="17">
        <v>-167</v>
      </c>
      <c r="F23" s="17">
        <v>2</v>
      </c>
      <c r="G23" s="17">
        <v>-6</v>
      </c>
      <c r="H23" s="11">
        <v>1365</v>
      </c>
      <c r="I23" s="18">
        <v>-173</v>
      </c>
      <c r="J23" s="19">
        <v>0</v>
      </c>
      <c r="K23" s="18">
        <v>-1</v>
      </c>
      <c r="L23" s="18">
        <v>2</v>
      </c>
      <c r="M23" s="18">
        <v>1</v>
      </c>
      <c r="N23" s="18">
        <v>0</v>
      </c>
      <c r="O23" s="18">
        <v>-1</v>
      </c>
      <c r="P23" s="18">
        <v>0</v>
      </c>
      <c r="Q23" s="18">
        <v>-5</v>
      </c>
      <c r="R23" s="18">
        <v>0</v>
      </c>
      <c r="S23" s="20">
        <v>0</v>
      </c>
      <c r="T23" s="4"/>
      <c r="U23" s="4"/>
      <c r="V23" s="4"/>
      <c r="W23" s="4"/>
    </row>
    <row r="24" spans="2:31" ht="19.5" customHeight="1">
      <c r="B24" s="225" t="s">
        <v>251</v>
      </c>
      <c r="C24" s="421"/>
      <c r="D24" s="16">
        <v>484</v>
      </c>
      <c r="E24" s="17">
        <v>-73</v>
      </c>
      <c r="F24" s="17">
        <v>0</v>
      </c>
      <c r="G24" s="17">
        <v>-1</v>
      </c>
      <c r="H24" s="11">
        <v>562</v>
      </c>
      <c r="I24" s="18">
        <v>-62</v>
      </c>
      <c r="J24" s="19">
        <v>0</v>
      </c>
      <c r="K24" s="18">
        <v>0</v>
      </c>
      <c r="L24" s="18">
        <v>0</v>
      </c>
      <c r="M24" s="18">
        <v>-1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20">
        <v>0</v>
      </c>
      <c r="T24" s="4"/>
      <c r="U24" s="4"/>
      <c r="V24" s="4"/>
      <c r="W24" s="4"/>
      <c r="X24" s="218"/>
      <c r="Y24" s="218"/>
      <c r="Z24" s="218"/>
      <c r="AA24" s="218"/>
      <c r="AB24" s="218"/>
      <c r="AC24" s="218"/>
      <c r="AD24" s="218"/>
      <c r="AE24" s="218"/>
    </row>
    <row r="25" spans="2:31" ht="19.5" customHeight="1">
      <c r="B25" s="225" t="s">
        <v>252</v>
      </c>
      <c r="C25" s="421"/>
      <c r="D25" s="16">
        <v>350</v>
      </c>
      <c r="E25" s="17">
        <v>-77</v>
      </c>
      <c r="F25" s="17">
        <v>0</v>
      </c>
      <c r="G25" s="17">
        <v>-1</v>
      </c>
      <c r="H25" s="11">
        <v>403</v>
      </c>
      <c r="I25" s="18">
        <v>-124</v>
      </c>
      <c r="J25" s="19">
        <v>0</v>
      </c>
      <c r="K25" s="18">
        <v>0</v>
      </c>
      <c r="L25" s="18">
        <v>0</v>
      </c>
      <c r="M25" s="18">
        <v>-1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20">
        <v>0</v>
      </c>
      <c r="T25" s="4"/>
      <c r="U25" s="4"/>
      <c r="V25" s="4"/>
      <c r="W25" s="4"/>
      <c r="X25" s="218"/>
      <c r="Y25" s="218"/>
      <c r="Z25" s="218"/>
      <c r="AA25" s="218"/>
      <c r="AB25" s="218"/>
      <c r="AC25" s="218"/>
      <c r="AD25" s="218"/>
      <c r="AE25" s="218"/>
    </row>
    <row r="26" spans="2:31" ht="19.5" customHeight="1">
      <c r="B26" s="225" t="s">
        <v>253</v>
      </c>
      <c r="C26" s="421"/>
      <c r="D26" s="16">
        <v>264</v>
      </c>
      <c r="E26" s="17">
        <v>-45</v>
      </c>
      <c r="F26" s="17">
        <v>1</v>
      </c>
      <c r="G26" s="17">
        <v>-1</v>
      </c>
      <c r="H26" s="11">
        <v>323</v>
      </c>
      <c r="I26" s="18">
        <v>-46</v>
      </c>
      <c r="J26" s="19">
        <v>1</v>
      </c>
      <c r="K26" s="18">
        <v>0</v>
      </c>
      <c r="L26" s="18">
        <v>0</v>
      </c>
      <c r="M26" s="18">
        <v>-1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20">
        <v>0</v>
      </c>
      <c r="T26" s="4"/>
      <c r="U26" s="4"/>
      <c r="V26" s="4"/>
      <c r="W26" s="4"/>
      <c r="X26" s="218"/>
      <c r="Y26" s="218"/>
      <c r="Z26" s="218"/>
      <c r="AA26" s="218"/>
      <c r="AB26" s="218"/>
      <c r="AC26" s="218"/>
      <c r="AD26" s="218"/>
      <c r="AE26" s="218"/>
    </row>
    <row r="27" spans="2:31" ht="19.5" customHeight="1">
      <c r="B27" s="225" t="s">
        <v>254</v>
      </c>
      <c r="C27" s="421"/>
      <c r="D27" s="16">
        <v>151</v>
      </c>
      <c r="E27" s="17">
        <v>-14</v>
      </c>
      <c r="F27" s="17">
        <v>0</v>
      </c>
      <c r="G27" s="17">
        <v>-1</v>
      </c>
      <c r="H27" s="11">
        <v>177</v>
      </c>
      <c r="I27" s="18">
        <v>-12</v>
      </c>
      <c r="J27" s="19">
        <v>0</v>
      </c>
      <c r="K27" s="18">
        <v>0</v>
      </c>
      <c r="L27" s="18">
        <v>0</v>
      </c>
      <c r="M27" s="18">
        <v>-1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20">
        <v>0</v>
      </c>
      <c r="T27" s="4"/>
      <c r="U27" s="4"/>
      <c r="V27" s="4"/>
      <c r="W27" s="4"/>
      <c r="X27" s="218"/>
      <c r="Y27" s="218"/>
      <c r="Z27" s="218"/>
      <c r="AA27" s="218"/>
      <c r="AB27" s="218"/>
      <c r="AC27" s="218"/>
      <c r="AD27" s="218"/>
      <c r="AE27" s="218"/>
    </row>
    <row r="28" spans="2:31" ht="19.5" customHeight="1">
      <c r="B28" s="225" t="s">
        <v>255</v>
      </c>
      <c r="C28" s="421"/>
      <c r="D28" s="16">
        <v>81</v>
      </c>
      <c r="E28" s="17">
        <v>-26</v>
      </c>
      <c r="F28" s="17">
        <v>0</v>
      </c>
      <c r="G28" s="17">
        <v>-1</v>
      </c>
      <c r="H28" s="11">
        <v>93</v>
      </c>
      <c r="I28" s="18">
        <v>-47</v>
      </c>
      <c r="J28" s="19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-1</v>
      </c>
      <c r="R28" s="18">
        <v>0</v>
      </c>
      <c r="S28" s="20">
        <v>0</v>
      </c>
      <c r="T28" s="4"/>
      <c r="U28" s="4"/>
      <c r="V28" s="4"/>
      <c r="W28" s="4"/>
      <c r="X28" s="218"/>
      <c r="Y28" s="218"/>
      <c r="Z28" s="218"/>
      <c r="AA28" s="218"/>
      <c r="AB28" s="218"/>
      <c r="AC28" s="218"/>
      <c r="AD28" s="218"/>
      <c r="AE28" s="218"/>
    </row>
    <row r="29" spans="2:31" ht="19.5" customHeight="1">
      <c r="B29" s="225" t="s">
        <v>256</v>
      </c>
      <c r="C29" s="421"/>
      <c r="D29" s="16">
        <v>75</v>
      </c>
      <c r="E29" s="17">
        <v>8</v>
      </c>
      <c r="F29" s="17">
        <v>0</v>
      </c>
      <c r="G29" s="17">
        <v>0</v>
      </c>
      <c r="H29" s="11">
        <v>90</v>
      </c>
      <c r="I29" s="18">
        <v>3</v>
      </c>
      <c r="J29" s="19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20">
        <v>0</v>
      </c>
      <c r="T29" s="4"/>
      <c r="U29" s="4"/>
      <c r="V29" s="4"/>
      <c r="W29" s="4"/>
      <c r="X29" s="218"/>
      <c r="Y29" s="218"/>
      <c r="Z29" s="218"/>
      <c r="AA29" s="218"/>
      <c r="AB29" s="218"/>
      <c r="AC29" s="218"/>
      <c r="AD29" s="218"/>
      <c r="AE29" s="218"/>
    </row>
    <row r="30" spans="2:31" ht="19.5" customHeight="1">
      <c r="B30" s="5" t="s">
        <v>240</v>
      </c>
      <c r="C30" s="422"/>
      <c r="D30" s="26">
        <f aca="true" t="shared" si="2" ref="D30:S30">SUM(D22:D29)</f>
        <v>3401</v>
      </c>
      <c r="E30" s="27">
        <f t="shared" si="2"/>
        <v>-588</v>
      </c>
      <c r="F30" s="27">
        <f t="shared" si="2"/>
        <v>4</v>
      </c>
      <c r="G30" s="27">
        <f t="shared" si="2"/>
        <v>-13</v>
      </c>
      <c r="H30" s="13">
        <f t="shared" si="2"/>
        <v>3995</v>
      </c>
      <c r="I30" s="27">
        <f>SUM(I22:I29)</f>
        <v>-707</v>
      </c>
      <c r="J30" s="28">
        <f t="shared" si="2"/>
        <v>1</v>
      </c>
      <c r="K30" s="27">
        <f t="shared" si="2"/>
        <v>-1</v>
      </c>
      <c r="L30" s="27">
        <f t="shared" si="2"/>
        <v>3</v>
      </c>
      <c r="M30" s="27">
        <f t="shared" si="2"/>
        <v>-4</v>
      </c>
      <c r="N30" s="27">
        <f t="shared" si="2"/>
        <v>0</v>
      </c>
      <c r="O30" s="27">
        <f t="shared" si="2"/>
        <v>-2</v>
      </c>
      <c r="P30" s="27">
        <f t="shared" si="2"/>
        <v>0</v>
      </c>
      <c r="Q30" s="27">
        <f>SUM(Q22:Q29)</f>
        <v>-6</v>
      </c>
      <c r="R30" s="27">
        <f>SUM(R22:R29)</f>
        <v>0</v>
      </c>
      <c r="S30" s="30">
        <f t="shared" si="2"/>
        <v>0</v>
      </c>
      <c r="T30" s="4"/>
      <c r="U30" s="4"/>
      <c r="V30" s="4"/>
      <c r="W30" s="4"/>
      <c r="X30" s="218"/>
      <c r="Y30" s="218"/>
      <c r="Z30" s="218"/>
      <c r="AA30" s="218"/>
      <c r="AB30" s="218"/>
      <c r="AC30" s="218"/>
      <c r="AD30" s="218"/>
      <c r="AE30" s="218"/>
    </row>
    <row r="31" spans="2:23" ht="19.5" customHeight="1">
      <c r="B31" s="225" t="s">
        <v>257</v>
      </c>
      <c r="C31" s="420" t="s">
        <v>281</v>
      </c>
      <c r="D31" s="16">
        <v>75</v>
      </c>
      <c r="E31" s="17">
        <v>1</v>
      </c>
      <c r="F31" s="17">
        <v>0</v>
      </c>
      <c r="G31" s="17">
        <v>-1</v>
      </c>
      <c r="H31" s="11">
        <v>87</v>
      </c>
      <c r="I31" s="18">
        <v>0</v>
      </c>
      <c r="J31" s="19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-1</v>
      </c>
      <c r="R31" s="18">
        <v>0</v>
      </c>
      <c r="S31" s="20">
        <v>0</v>
      </c>
      <c r="T31" s="4"/>
      <c r="U31" s="4"/>
      <c r="V31" s="4"/>
      <c r="W31" s="4"/>
    </row>
    <row r="32" spans="2:23" ht="19.5" customHeight="1">
      <c r="B32" s="225" t="s">
        <v>258</v>
      </c>
      <c r="C32" s="421"/>
      <c r="D32" s="31">
        <v>26</v>
      </c>
      <c r="E32" s="17">
        <v>7</v>
      </c>
      <c r="F32" s="17">
        <v>1</v>
      </c>
      <c r="G32" s="17">
        <v>1</v>
      </c>
      <c r="H32" s="11">
        <v>30</v>
      </c>
      <c r="I32" s="18">
        <v>8</v>
      </c>
      <c r="J32" s="19">
        <v>0</v>
      </c>
      <c r="K32" s="18">
        <v>0</v>
      </c>
      <c r="L32" s="18">
        <v>1</v>
      </c>
      <c r="M32" s="18">
        <v>1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20">
        <v>0</v>
      </c>
      <c r="T32" s="4"/>
      <c r="U32" s="4"/>
      <c r="V32" s="4"/>
      <c r="W32" s="4"/>
    </row>
    <row r="33" spans="2:23" ht="19.5" customHeight="1">
      <c r="B33" s="225" t="s">
        <v>259</v>
      </c>
      <c r="C33" s="421"/>
      <c r="D33" s="31">
        <v>56</v>
      </c>
      <c r="E33" s="17">
        <v>4</v>
      </c>
      <c r="F33" s="17">
        <v>0</v>
      </c>
      <c r="G33" s="17">
        <v>0</v>
      </c>
      <c r="H33" s="11">
        <v>68</v>
      </c>
      <c r="I33" s="18">
        <v>3</v>
      </c>
      <c r="J33" s="19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20">
        <v>0</v>
      </c>
      <c r="T33" s="4"/>
      <c r="U33" s="4"/>
      <c r="V33" s="4"/>
      <c r="W33" s="4"/>
    </row>
    <row r="34" spans="2:23" ht="19.5" customHeight="1">
      <c r="B34" s="225" t="s">
        <v>260</v>
      </c>
      <c r="C34" s="421"/>
      <c r="D34" s="31">
        <v>30</v>
      </c>
      <c r="E34" s="17">
        <v>-4</v>
      </c>
      <c r="F34" s="17">
        <v>1</v>
      </c>
      <c r="G34" s="17">
        <v>1</v>
      </c>
      <c r="H34" s="11">
        <v>37</v>
      </c>
      <c r="I34" s="18">
        <v>-6</v>
      </c>
      <c r="J34" s="19">
        <v>0</v>
      </c>
      <c r="K34" s="18">
        <v>0</v>
      </c>
      <c r="L34" s="18">
        <v>1</v>
      </c>
      <c r="M34" s="18">
        <v>1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20">
        <v>0</v>
      </c>
      <c r="T34" s="4"/>
      <c r="U34" s="4"/>
      <c r="V34" s="4"/>
      <c r="W34" s="4"/>
    </row>
    <row r="35" spans="2:23" ht="19.5" customHeight="1">
      <c r="B35" s="225" t="s">
        <v>261</v>
      </c>
      <c r="C35" s="421"/>
      <c r="D35" s="31">
        <v>20</v>
      </c>
      <c r="E35" s="17">
        <v>-1</v>
      </c>
      <c r="F35" s="17">
        <v>0</v>
      </c>
      <c r="G35" s="17">
        <v>0</v>
      </c>
      <c r="H35" s="11">
        <v>25</v>
      </c>
      <c r="I35" s="18">
        <v>-2</v>
      </c>
      <c r="J35" s="19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20">
        <v>0</v>
      </c>
      <c r="T35" s="4"/>
      <c r="U35" s="4"/>
      <c r="V35" s="4"/>
      <c r="W35" s="4"/>
    </row>
    <row r="36" spans="2:23" ht="19.5" customHeight="1">
      <c r="B36" s="225" t="s">
        <v>262</v>
      </c>
      <c r="C36" s="421"/>
      <c r="D36" s="32">
        <v>38</v>
      </c>
      <c r="E36" s="17">
        <v>1</v>
      </c>
      <c r="F36" s="17">
        <v>0</v>
      </c>
      <c r="G36" s="17">
        <v>0</v>
      </c>
      <c r="H36" s="11">
        <v>49</v>
      </c>
      <c r="I36" s="18">
        <v>0</v>
      </c>
      <c r="J36" s="19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20">
        <v>0</v>
      </c>
      <c r="T36" s="4"/>
      <c r="U36" s="4"/>
      <c r="V36" s="4"/>
      <c r="W36" s="4"/>
    </row>
    <row r="37" spans="2:23" ht="19.5" customHeight="1">
      <c r="B37" s="5" t="s">
        <v>240</v>
      </c>
      <c r="C37" s="422"/>
      <c r="D37" s="26">
        <f aca="true" t="shared" si="3" ref="D37:S37">SUM(D31:D36)</f>
        <v>245</v>
      </c>
      <c r="E37" s="27">
        <f t="shared" si="3"/>
        <v>8</v>
      </c>
      <c r="F37" s="27">
        <f t="shared" si="3"/>
        <v>2</v>
      </c>
      <c r="G37" s="27">
        <f t="shared" si="3"/>
        <v>1</v>
      </c>
      <c r="H37" s="13">
        <f t="shared" si="3"/>
        <v>296</v>
      </c>
      <c r="I37" s="27">
        <f>SUM(I31:I36)</f>
        <v>3</v>
      </c>
      <c r="J37" s="28">
        <f t="shared" si="3"/>
        <v>0</v>
      </c>
      <c r="K37" s="27">
        <f t="shared" si="3"/>
        <v>0</v>
      </c>
      <c r="L37" s="27">
        <f t="shared" si="3"/>
        <v>2</v>
      </c>
      <c r="M37" s="27">
        <f t="shared" si="3"/>
        <v>2</v>
      </c>
      <c r="N37" s="27">
        <f t="shared" si="3"/>
        <v>0</v>
      </c>
      <c r="O37" s="27">
        <f t="shared" si="3"/>
        <v>0</v>
      </c>
      <c r="P37" s="27">
        <f t="shared" si="3"/>
        <v>0</v>
      </c>
      <c r="Q37" s="27">
        <f>SUM(Q31:Q36)</f>
        <v>-1</v>
      </c>
      <c r="R37" s="27">
        <f>SUM(R31:R36)</f>
        <v>0</v>
      </c>
      <c r="S37" s="30">
        <f t="shared" si="3"/>
        <v>0</v>
      </c>
      <c r="T37" s="4"/>
      <c r="U37" s="4"/>
      <c r="V37" s="4"/>
      <c r="W37" s="4"/>
    </row>
    <row r="38" spans="2:23" ht="19.5" customHeight="1">
      <c r="B38" s="225" t="s">
        <v>263</v>
      </c>
      <c r="C38" s="420" t="s">
        <v>282</v>
      </c>
      <c r="D38" s="33">
        <v>590</v>
      </c>
      <c r="E38" s="17">
        <v>-64</v>
      </c>
      <c r="F38" s="17">
        <v>1</v>
      </c>
      <c r="G38" s="17">
        <v>-3</v>
      </c>
      <c r="H38" s="11">
        <v>741</v>
      </c>
      <c r="I38" s="18">
        <v>-51</v>
      </c>
      <c r="J38" s="19">
        <v>0</v>
      </c>
      <c r="K38" s="18">
        <v>-1</v>
      </c>
      <c r="L38" s="18">
        <v>0</v>
      </c>
      <c r="M38" s="18">
        <v>-1</v>
      </c>
      <c r="N38" s="18">
        <v>1</v>
      </c>
      <c r="O38" s="18">
        <v>1</v>
      </c>
      <c r="P38" s="18">
        <v>0</v>
      </c>
      <c r="Q38" s="18">
        <v>-2</v>
      </c>
      <c r="R38" s="18">
        <v>0</v>
      </c>
      <c r="S38" s="20">
        <v>0</v>
      </c>
      <c r="T38" s="4"/>
      <c r="U38" s="4"/>
      <c r="V38" s="4"/>
      <c r="W38" s="4"/>
    </row>
    <row r="39" spans="2:23" ht="19.5" customHeight="1">
      <c r="B39" s="225" t="s">
        <v>264</v>
      </c>
      <c r="C39" s="421"/>
      <c r="D39" s="31">
        <v>81</v>
      </c>
      <c r="E39" s="17">
        <v>0</v>
      </c>
      <c r="F39" s="17">
        <v>0</v>
      </c>
      <c r="G39" s="17">
        <v>-2</v>
      </c>
      <c r="H39" s="11">
        <v>111</v>
      </c>
      <c r="I39" s="18">
        <v>3</v>
      </c>
      <c r="J39" s="19">
        <v>0</v>
      </c>
      <c r="K39" s="18">
        <v>-1</v>
      </c>
      <c r="L39" s="18">
        <v>0</v>
      </c>
      <c r="M39" s="18">
        <v>-1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20">
        <v>0</v>
      </c>
      <c r="T39" s="4"/>
      <c r="U39" s="4"/>
      <c r="V39" s="4"/>
      <c r="W39" s="4"/>
    </row>
    <row r="40" spans="2:23" ht="19.5" customHeight="1">
      <c r="B40" s="225" t="s">
        <v>265</v>
      </c>
      <c r="C40" s="421"/>
      <c r="D40" s="31">
        <v>22</v>
      </c>
      <c r="E40" s="17">
        <v>7</v>
      </c>
      <c r="F40" s="17">
        <v>0</v>
      </c>
      <c r="G40" s="17">
        <v>0</v>
      </c>
      <c r="H40" s="11">
        <v>29</v>
      </c>
      <c r="I40" s="18">
        <v>13</v>
      </c>
      <c r="J40" s="19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20">
        <v>0</v>
      </c>
      <c r="T40" s="4"/>
      <c r="U40" s="4"/>
      <c r="V40" s="4"/>
      <c r="W40" s="4"/>
    </row>
    <row r="41" spans="2:23" ht="19.5" customHeight="1">
      <c r="B41" s="225" t="s">
        <v>266</v>
      </c>
      <c r="C41" s="421"/>
      <c r="D41" s="32">
        <v>71</v>
      </c>
      <c r="E41" s="17">
        <v>0</v>
      </c>
      <c r="F41" s="17">
        <v>1</v>
      </c>
      <c r="G41" s="17">
        <v>0</v>
      </c>
      <c r="H41" s="11">
        <v>97</v>
      </c>
      <c r="I41" s="18">
        <v>10</v>
      </c>
      <c r="J41" s="19">
        <v>0</v>
      </c>
      <c r="K41" s="18">
        <v>0</v>
      </c>
      <c r="L41" s="18">
        <v>0</v>
      </c>
      <c r="M41" s="18">
        <v>-1</v>
      </c>
      <c r="N41" s="18">
        <v>0</v>
      </c>
      <c r="O41" s="18">
        <v>0</v>
      </c>
      <c r="P41" s="18">
        <v>1</v>
      </c>
      <c r="Q41" s="18">
        <v>1</v>
      </c>
      <c r="R41" s="18">
        <v>0</v>
      </c>
      <c r="S41" s="20">
        <v>0</v>
      </c>
      <c r="T41" s="4"/>
      <c r="U41" s="4"/>
      <c r="V41" s="4"/>
      <c r="W41" s="4"/>
    </row>
    <row r="42" spans="2:23" ht="19.5" customHeight="1">
      <c r="B42" s="5" t="s">
        <v>240</v>
      </c>
      <c r="C42" s="422"/>
      <c r="D42" s="26">
        <f aca="true" t="shared" si="4" ref="D42:S42">SUM(D38:D41)</f>
        <v>764</v>
      </c>
      <c r="E42" s="27">
        <f t="shared" si="4"/>
        <v>-57</v>
      </c>
      <c r="F42" s="27">
        <f t="shared" si="4"/>
        <v>2</v>
      </c>
      <c r="G42" s="27">
        <f t="shared" si="4"/>
        <v>-5</v>
      </c>
      <c r="H42" s="13">
        <f t="shared" si="4"/>
        <v>978</v>
      </c>
      <c r="I42" s="27">
        <f>SUM(I38:I41)</f>
        <v>-25</v>
      </c>
      <c r="J42" s="28">
        <f t="shared" si="4"/>
        <v>0</v>
      </c>
      <c r="K42" s="27">
        <f t="shared" si="4"/>
        <v>-2</v>
      </c>
      <c r="L42" s="27">
        <f t="shared" si="4"/>
        <v>0</v>
      </c>
      <c r="M42" s="27">
        <f t="shared" si="4"/>
        <v>-3</v>
      </c>
      <c r="N42" s="27">
        <f t="shared" si="4"/>
        <v>1</v>
      </c>
      <c r="O42" s="27">
        <f t="shared" si="4"/>
        <v>1</v>
      </c>
      <c r="P42" s="27">
        <f t="shared" si="4"/>
        <v>1</v>
      </c>
      <c r="Q42" s="27">
        <f>SUM(Q38:Q41)</f>
        <v>-1</v>
      </c>
      <c r="R42" s="27">
        <f>SUM(R38:R41)</f>
        <v>0</v>
      </c>
      <c r="S42" s="30">
        <f t="shared" si="4"/>
        <v>0</v>
      </c>
      <c r="T42" s="4"/>
      <c r="U42" s="4"/>
      <c r="V42" s="4"/>
      <c r="W42" s="4"/>
    </row>
    <row r="43" spans="2:23" ht="19.5" customHeight="1">
      <c r="B43" s="225" t="s">
        <v>241</v>
      </c>
      <c r="C43" s="425" t="s">
        <v>292</v>
      </c>
      <c r="D43" s="16">
        <v>1987</v>
      </c>
      <c r="E43" s="17">
        <v>-344</v>
      </c>
      <c r="F43" s="17">
        <v>4</v>
      </c>
      <c r="G43" s="17">
        <v>-8</v>
      </c>
      <c r="H43" s="11">
        <v>2396</v>
      </c>
      <c r="I43" s="18">
        <v>-402</v>
      </c>
      <c r="J43" s="19">
        <v>0</v>
      </c>
      <c r="K43" s="18">
        <v>0</v>
      </c>
      <c r="L43" s="18">
        <v>1</v>
      </c>
      <c r="M43" s="18">
        <v>-1</v>
      </c>
      <c r="N43" s="18">
        <v>0</v>
      </c>
      <c r="O43" s="18">
        <v>-3</v>
      </c>
      <c r="P43" s="18">
        <v>3</v>
      </c>
      <c r="Q43" s="18">
        <v>-4</v>
      </c>
      <c r="R43" s="18">
        <v>0</v>
      </c>
      <c r="S43" s="20">
        <v>0</v>
      </c>
      <c r="T43" s="4"/>
      <c r="U43" s="4"/>
      <c r="V43" s="4"/>
      <c r="W43" s="4"/>
    </row>
    <row r="44" spans="2:23" ht="19.5" customHeight="1">
      <c r="B44" s="6" t="s">
        <v>240</v>
      </c>
      <c r="C44" s="426"/>
      <c r="D44" s="26">
        <f aca="true" t="shared" si="5" ref="D44:S44">SUM(D43:D43)</f>
        <v>1987</v>
      </c>
      <c r="E44" s="27">
        <f t="shared" si="5"/>
        <v>-344</v>
      </c>
      <c r="F44" s="27">
        <f t="shared" si="5"/>
        <v>4</v>
      </c>
      <c r="G44" s="27">
        <f t="shared" si="5"/>
        <v>-8</v>
      </c>
      <c r="H44" s="13">
        <f t="shared" si="5"/>
        <v>2396</v>
      </c>
      <c r="I44" s="27">
        <f t="shared" si="5"/>
        <v>-402</v>
      </c>
      <c r="J44" s="28">
        <f t="shared" si="5"/>
        <v>0</v>
      </c>
      <c r="K44" s="27">
        <f t="shared" si="5"/>
        <v>0</v>
      </c>
      <c r="L44" s="27">
        <f t="shared" si="5"/>
        <v>1</v>
      </c>
      <c r="M44" s="27">
        <f t="shared" si="5"/>
        <v>-1</v>
      </c>
      <c r="N44" s="27">
        <f t="shared" si="5"/>
        <v>0</v>
      </c>
      <c r="O44" s="27">
        <f t="shared" si="5"/>
        <v>-3</v>
      </c>
      <c r="P44" s="27">
        <f t="shared" si="5"/>
        <v>3</v>
      </c>
      <c r="Q44" s="27">
        <f t="shared" si="5"/>
        <v>-4</v>
      </c>
      <c r="R44" s="27">
        <f t="shared" si="5"/>
        <v>0</v>
      </c>
      <c r="S44" s="30">
        <f t="shared" si="5"/>
        <v>0</v>
      </c>
      <c r="T44" s="4"/>
      <c r="U44" s="4"/>
      <c r="V44" s="4"/>
      <c r="W44" s="4"/>
    </row>
    <row r="45" spans="2:23" ht="19.5" customHeight="1" thickBot="1">
      <c r="B45" s="225" t="s">
        <v>267</v>
      </c>
      <c r="C45" s="229"/>
      <c r="D45" s="35">
        <v>381</v>
      </c>
      <c r="E45" s="36">
        <v>-89</v>
      </c>
      <c r="F45" s="17">
        <v>4</v>
      </c>
      <c r="G45" s="17">
        <v>-3</v>
      </c>
      <c r="H45" s="14">
        <v>633</v>
      </c>
      <c r="I45" s="18">
        <v>-119</v>
      </c>
      <c r="J45" s="34">
        <v>3</v>
      </c>
      <c r="K45" s="17">
        <v>1</v>
      </c>
      <c r="L45" s="18">
        <v>1</v>
      </c>
      <c r="M45" s="18">
        <v>-2</v>
      </c>
      <c r="N45" s="17">
        <v>0</v>
      </c>
      <c r="O45" s="17">
        <v>0</v>
      </c>
      <c r="P45" s="17">
        <v>0</v>
      </c>
      <c r="Q45" s="18">
        <v>-2</v>
      </c>
      <c r="R45" s="18">
        <v>0</v>
      </c>
      <c r="S45" s="20">
        <v>0</v>
      </c>
      <c r="T45" s="4"/>
      <c r="U45" s="4"/>
      <c r="V45" s="4"/>
      <c r="W45" s="4"/>
    </row>
    <row r="46" spans="2:23" ht="27" customHeight="1" thickBot="1" thickTop="1">
      <c r="B46" s="7" t="s">
        <v>268</v>
      </c>
      <c r="C46" s="230"/>
      <c r="D46" s="37">
        <f aca="true" t="shared" si="6" ref="D46:S46">D45+D44+D42+D37+D30+D21+D13+D7+D6</f>
        <v>21713</v>
      </c>
      <c r="E46" s="38">
        <f t="shared" si="6"/>
        <v>-3386</v>
      </c>
      <c r="F46" s="38">
        <f t="shared" si="6"/>
        <v>75</v>
      </c>
      <c r="G46" s="38">
        <f t="shared" si="6"/>
        <v>-41</v>
      </c>
      <c r="H46" s="15">
        <f t="shared" si="6"/>
        <v>25881</v>
      </c>
      <c r="I46" s="39">
        <f>I45+I44+I42+I37+I30+I21+I13+I7+I6</f>
        <v>-3968</v>
      </c>
      <c r="J46" s="40">
        <f t="shared" si="6"/>
        <v>13</v>
      </c>
      <c r="K46" s="38">
        <f t="shared" si="6"/>
        <v>1</v>
      </c>
      <c r="L46" s="38">
        <f t="shared" si="6"/>
        <v>27</v>
      </c>
      <c r="M46" s="38">
        <f t="shared" si="6"/>
        <v>-16</v>
      </c>
      <c r="N46" s="38">
        <f t="shared" si="6"/>
        <v>7</v>
      </c>
      <c r="O46" s="38">
        <f t="shared" si="6"/>
        <v>-8</v>
      </c>
      <c r="P46" s="38">
        <f t="shared" si="6"/>
        <v>28</v>
      </c>
      <c r="Q46" s="38">
        <f t="shared" si="6"/>
        <v>-18</v>
      </c>
      <c r="R46" s="38">
        <f t="shared" si="6"/>
        <v>0</v>
      </c>
      <c r="S46" s="39">
        <f t="shared" si="6"/>
        <v>0</v>
      </c>
      <c r="T46" s="4"/>
      <c r="U46" s="4"/>
      <c r="V46" s="4"/>
      <c r="W46" s="4"/>
    </row>
    <row r="47" spans="2:19" ht="18.75" customHeight="1">
      <c r="B47" s="247" t="s">
        <v>293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</row>
    <row r="48" spans="2:19" ht="18.75" customHeight="1"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</row>
  </sheetData>
  <mergeCells count="27">
    <mergeCell ref="I4:I5"/>
    <mergeCell ref="J4:K4"/>
    <mergeCell ref="O2:S2"/>
    <mergeCell ref="B3:B5"/>
    <mergeCell ref="C3:C5"/>
    <mergeCell ref="H3:I3"/>
    <mergeCell ref="F4:F5"/>
    <mergeCell ref="G4:G5"/>
    <mergeCell ref="H4:H5"/>
    <mergeCell ref="F3:G3"/>
    <mergeCell ref="T3:W3"/>
    <mergeCell ref="T4:U4"/>
    <mergeCell ref="V4:W4"/>
    <mergeCell ref="N4:O4"/>
    <mergeCell ref="J3:S3"/>
    <mergeCell ref="L4:M4"/>
    <mergeCell ref="P4:Q4"/>
    <mergeCell ref="R4:S4"/>
    <mergeCell ref="C43:C44"/>
    <mergeCell ref="C31:C37"/>
    <mergeCell ref="C8:C13"/>
    <mergeCell ref="C22:C30"/>
    <mergeCell ref="D3:E3"/>
    <mergeCell ref="E4:E5"/>
    <mergeCell ref="C14:C21"/>
    <mergeCell ref="C38:C42"/>
    <mergeCell ref="D4:D5"/>
  </mergeCells>
  <printOptions horizontalCentered="1" verticalCentered="1"/>
  <pageMargins left="0" right="0" top="0.3937007874015748" bottom="0.3937007874015748" header="0" footer="0"/>
  <pageSetup firstPageNumber="5" useFirstPageNumber="1" horizontalDpi="400" verticalDpi="400" orientation="portrait" paperSize="9" scale="85" r:id="rId1"/>
  <headerFooter alignWithMargins="0"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県民部交通安全対策課企画班</dc:creator>
  <cp:keywords/>
  <dc:description/>
  <cp:lastModifiedBy>user</cp:lastModifiedBy>
  <cp:lastPrinted>2009-01-06T01:08:24Z</cp:lastPrinted>
  <dcterms:created xsi:type="dcterms:W3CDTF">2001-09-20T04:15:46Z</dcterms:created>
  <dcterms:modified xsi:type="dcterms:W3CDTF">2009-01-06T01:11:27Z</dcterms:modified>
  <cp:category/>
  <cp:version/>
  <cp:contentType/>
  <cp:contentStatus/>
</cp:coreProperties>
</file>