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67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AT10" i="4"/>
  <c r="AL10" i="4"/>
  <c r="I10"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<sst xmlns="http://schemas.openxmlformats.org/spreadsheetml/2006/main" count="240" uniqueCount="126">
  <si>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</si>
  <si>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</si>
  <si>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</si>
  <si>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</si>
  <si>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</si>
  <si>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</si>
  <si>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</si>
  <si>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</si>
  <si>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</si>
  <si>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</si>
  <si>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</si>
  <si>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</si>
  <si>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</si>
  <si>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</si>
  <si>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</si>
  <si>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</si>
  <si>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</si>
  <si>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</si>
  <si>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</si>
  <si>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</si>
  <si>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</si>
  <si>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</si>
  <si>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</si>
  <si>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</si>
  <si>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</si>
  <si>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</si>
  <si>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</si>
  <si>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</si>
  <si>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</si>
  <si>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</si>
  <si>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</si>
  <si>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</si>
  <si>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</si>
  <si>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</si>
  <si>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</si>
  <si>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</si>
  <si>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</si>
  <si>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</si>
  <si>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</si>
  <si>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</si>
  <si>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</si>
  <si>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</si>
  <si>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</si>
  <si>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</si>
  <si>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</si>
  <si>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</si>
  <si>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</si>
  <si>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</si>
  <si>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</si>
  <si>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</si>
  <si>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</si>
  <si>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</si>
  <si>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</si>
  <si>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</si>
  <si>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</si>
  <si>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</si>
  <si>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</si>
  <si>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</si>
  <si>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</si>
  <si>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</si>
  <si>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</si>
  <si>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</si>
  <si>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</si>
  <si>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</si>
  <si>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</si>
  <si>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</si>
  <si>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</si>
  <si>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</si>
  <si>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</si>
  <si>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</si>
  <si>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</si>
  <si>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</si>
  <si>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</si>
  <si>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</si>
  <si>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</si>
  <si>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</si>
  <si>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</si>
  <si>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</si>
  <si>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</si>
  <si>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</si>
  <si>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</si>
  <si>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</si>
  <si>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</si>
  <si>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</si>
  <si>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</si>
  <si>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</si>
  <si>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</si>
  <si>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</si>
  <si>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</si>
  <si>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</si>
  <si>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</si>
  <si>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</si>
  <si>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</si>
  <si>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</si>
  <si>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</si>
  <si>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</si>
  <si>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</si>
  <si>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</si>
  <si>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</si>
  <si>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</si>
  <si>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</si>
  <si>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</si>
  <si>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</si>
  <si>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</si>
  <si>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</si>
  <si>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</si>
  <si>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</si>
  <si>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</si>
  <si>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</si>
  <si>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</si>
  <si>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箱根町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</si>
  <si>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</si>
  <si>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</si>
  <si>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</si>
  <si>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</si>
  <si>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</si>
  <si>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</si>
  <si>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</si>
  <si>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</si>
  <si>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</si>
  <si>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</si>
  <si>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</si>
  <si>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は、類似団体の平均的な水準ですが、当町の下水道管路施設は98㎞に達しているため、下水道の普及促進とともに、これまで整備してきた管路施設の老朽化対策を今後さらに推進していく必要があります。
　また、今後の投資計画は、ストックマネジメントの考え方を導入し、施設の延命化と維持管理や改築事業に要する費用の標準化等による長期的な管理経費の抑制を図るため、予防保全型の施設管理を基本としたものに見直していくことが必要となります。</t>
    <rPh sb="1" eb="3">
      <t>カンキョ</t>
    </rPh>
    <rPh sb="3" eb="5">
      <t>カイゼン</t>
    </rPh>
    <rPh sb="5" eb="6">
      <t>リツ</t>
    </rPh>
    <rPh sb="8" eb="10">
      <t>ルイジ</t>
    </rPh>
    <rPh sb="10" eb="12">
      <t>ダンタイ</t>
    </rPh>
    <rPh sb="13" eb="16">
      <t>ヘイキンテキ</t>
    </rPh>
    <rPh sb="17" eb="19">
      <t>スイジュン</t>
    </rPh>
    <rPh sb="23" eb="25">
      <t>トウチョウ</t>
    </rPh>
    <rPh sb="80" eb="82">
      <t>コンゴ</t>
    </rPh>
    <rPh sb="85" eb="87">
      <t>スイシン</t>
    </rPh>
    <rPh sb="104" eb="106">
      <t>コンゴ</t>
    </rPh>
    <rPh sb="107" eb="109">
      <t>トウシ</t>
    </rPh>
    <rPh sb="109" eb="111">
      <t>ケイカク</t>
    </rPh>
    <rPh sb="198" eb="200">
      <t>ミナオ</t>
    </rPh>
    <rPh sb="207" eb="209">
      <t>ヒツヨウ</t>
    </rPh>
    <phoneticPr fontId="4"/>
  </si>
  <si>
    <t>　当町は、観光立町であるため、観光客の動向により料金収入は大きく左右されることとなります。
　また、今後は、施設の老朽化対策や流域下水道への加入に係る建設費などのために多額の資金が必要となります。
　このような状況の中で安定した経営を行っていくために、料金改定を含め、維持管理費用の削減、水洗化率の向上など経営状態の改善に向けて経営計画の見直しを進めていく必要があります。</t>
    <rPh sb="24" eb="26">
      <t>リョウキン</t>
    </rPh>
    <rPh sb="50" eb="52">
      <t>コンゴ</t>
    </rPh>
    <rPh sb="65" eb="68">
      <t>ゲスイドウ</t>
    </rPh>
    <rPh sb="84" eb="86">
      <t>タガク</t>
    </rPh>
    <rPh sb="87" eb="89">
      <t>シキン</t>
    </rPh>
    <rPh sb="90" eb="92">
      <t>ヒツヨウ</t>
    </rPh>
    <rPh sb="105" eb="107">
      <t>ジョウキョウ</t>
    </rPh>
    <rPh sb="108" eb="109">
      <t>ナカ</t>
    </rPh>
    <rPh sb="110" eb="112">
      <t>アンテイ</t>
    </rPh>
    <rPh sb="114" eb="116">
      <t>ケイエイ</t>
    </rPh>
    <rPh sb="117" eb="118">
      <t>オコナ</t>
    </rPh>
    <rPh sb="173" eb="174">
      <t>スス</t>
    </rPh>
    <phoneticPr fontId="4"/>
  </si>
  <si>
    <t>　収益的収支比率は82.66％と、前年度から続いていた大涌谷周辺の火山活動に伴う大涌谷園地の立入規制が解除されたこと等により観光客が増加し、その結果、料金収入が増加したため、前年度と比較すると改善しましたが、依然として100％未満に留まっています。これは、建設当初に借り入れた地方債の償還額が大きいことが原因であり、資本費平準化債の活用などで対応していますが、今後は当該地方債の償還が順次終了していくため、改善が見込まれます。
　また、企業債残高対事業規模比率にあっては類似団体内でも低い水準となり、経費回収率にあっては100％を超える水準となり、それぞれ改善しましたが、いずれも当該年度の状況であり、今後も料金改定を含め経費の削減などの改善が必要となります。
　汚水処理原価は、地理的制約のため、処理場が２つあること、ポンプ場の数が多いことなどから類似団体の平均よりも高い水準となっています。こちらについては、やむを得ない面もありますが、一方で、より一層の経費削減を図っていく必要があります。
　施設利用率は50％前後を推移していますが、これは当町が観光を基幹産業としているため、一時的な観光客の増加にも対応できるだけの余裕を施設に確保していることによります。同様に、水洗化率は、対住民人口で算出されているため、本町に多く設置されているホテル、保養所、別荘などの数が反映されておらず、類似団体の平均よりもやや低い水準となっています。</t>
    <rPh sb="17" eb="20">
      <t>ゼンネンド</t>
    </rPh>
    <rPh sb="22" eb="23">
      <t>ツヅ</t>
    </rPh>
    <rPh sb="27" eb="30">
      <t>オオワクダニ</t>
    </rPh>
    <rPh sb="30" eb="32">
      <t>シュウヘン</t>
    </rPh>
    <rPh sb="33" eb="35">
      <t>カザン</t>
    </rPh>
    <rPh sb="35" eb="37">
      <t>カツドウ</t>
    </rPh>
    <rPh sb="38" eb="39">
      <t>トモナ</t>
    </rPh>
    <rPh sb="40" eb="43">
      <t>オオワクダニ</t>
    </rPh>
    <rPh sb="43" eb="45">
      <t>エンチ</t>
    </rPh>
    <rPh sb="46" eb="48">
      <t>タチイリ</t>
    </rPh>
    <rPh sb="48" eb="50">
      <t>キセイ</t>
    </rPh>
    <rPh sb="51" eb="53">
      <t>カイジョ</t>
    </rPh>
    <rPh sb="58" eb="59">
      <t>トウ</t>
    </rPh>
    <rPh sb="62" eb="65">
      <t>カンコウキャク</t>
    </rPh>
    <rPh sb="66" eb="68">
      <t>ゾウカ</t>
    </rPh>
    <rPh sb="72" eb="74">
      <t>ケッカ</t>
    </rPh>
    <rPh sb="75" eb="77">
      <t>リョウキン</t>
    </rPh>
    <rPh sb="77" eb="79">
      <t>シュウニュウ</t>
    </rPh>
    <rPh sb="80" eb="82">
      <t>ゾウカ</t>
    </rPh>
    <rPh sb="87" eb="90">
      <t>ゼンネンド</t>
    </rPh>
    <rPh sb="91" eb="93">
      <t>ヒカク</t>
    </rPh>
    <rPh sb="96" eb="98">
      <t>カイゼン</t>
    </rPh>
    <rPh sb="104" eb="106">
      <t>イゼン</t>
    </rPh>
    <rPh sb="113" eb="115">
      <t>ミマン</t>
    </rPh>
    <rPh sb="116" eb="117">
      <t>トド</t>
    </rPh>
    <rPh sb="138" eb="140">
      <t>チホウ</t>
    </rPh>
    <rPh sb="152" eb="154">
      <t>ゲンイン</t>
    </rPh>
    <rPh sb="171" eb="173">
      <t>タイオウ</t>
    </rPh>
    <rPh sb="180" eb="182">
      <t>コンゴ</t>
    </rPh>
    <rPh sb="183" eb="185">
      <t>トウガイ</t>
    </rPh>
    <rPh sb="185" eb="187">
      <t>チホウ</t>
    </rPh>
    <rPh sb="187" eb="188">
      <t>サイ</t>
    </rPh>
    <rPh sb="189" eb="191">
      <t>ショウカン</t>
    </rPh>
    <rPh sb="192" eb="194">
      <t>ジュンジ</t>
    </rPh>
    <rPh sb="194" eb="196">
      <t>シュウリョウ</t>
    </rPh>
    <rPh sb="203" eb="205">
      <t>カイゼン</t>
    </rPh>
    <rPh sb="206" eb="208">
      <t>ミコ</t>
    </rPh>
    <rPh sb="218" eb="220">
      <t>キギョウ</t>
    </rPh>
    <rPh sb="220" eb="221">
      <t>サイ</t>
    </rPh>
    <rPh sb="221" eb="223">
      <t>ザンダカ</t>
    </rPh>
    <rPh sb="223" eb="224">
      <t>タイ</t>
    </rPh>
    <rPh sb="224" eb="226">
      <t>ジギョウ</t>
    </rPh>
    <rPh sb="226" eb="228">
      <t>キボ</t>
    </rPh>
    <rPh sb="228" eb="230">
      <t>ヒリツ</t>
    </rPh>
    <rPh sb="235" eb="237">
      <t>ルイジ</t>
    </rPh>
    <rPh sb="237" eb="239">
      <t>ダンタイ</t>
    </rPh>
    <rPh sb="239" eb="240">
      <t>ナイ</t>
    </rPh>
    <rPh sb="242" eb="243">
      <t>ヒク</t>
    </rPh>
    <rPh sb="244" eb="246">
      <t>スイジュン</t>
    </rPh>
    <rPh sb="265" eb="266">
      <t>コ</t>
    </rPh>
    <rPh sb="268" eb="270">
      <t>スイジュン</t>
    </rPh>
    <rPh sb="278" eb="280">
      <t>カイゼン</t>
    </rPh>
    <rPh sb="295" eb="297">
      <t>ジョウキョウ</t>
    </rPh>
    <rPh sb="306" eb="308">
      <t>カイテイ</t>
    </rPh>
    <rPh sb="319" eb="321">
      <t>カイゼン</t>
    </rPh>
    <rPh sb="332" eb="334">
      <t>オスイ</t>
    </rPh>
    <rPh sb="334" eb="336">
      <t>ショリ</t>
    </rPh>
    <rPh sb="336" eb="338">
      <t>ゲンカ</t>
    </rPh>
    <rPh sb="375" eb="377">
      <t>ルイジ</t>
    </rPh>
    <rPh sb="377" eb="379">
      <t>ダンタイ</t>
    </rPh>
    <rPh sb="387" eb="389">
      <t>スイジュン</t>
    </rPh>
    <rPh sb="412" eb="413">
      <t>メン</t>
    </rPh>
    <rPh sb="420" eb="422">
      <t>イッポウ</t>
    </rPh>
    <rPh sb="439" eb="441">
      <t>ヒツヨウ</t>
    </rPh>
    <rPh sb="458" eb="460">
      <t>ゼンゴ</t>
    </rPh>
    <rPh sb="461" eb="463">
      <t>スイイ</t>
    </rPh>
    <rPh sb="491" eb="494">
      <t>イチジテキ</t>
    </rPh>
    <rPh sb="499" eb="501">
      <t>ゾウカ</t>
    </rPh>
    <rPh sb="531" eb="533">
      <t>ドウヨウ</t>
    </rPh>
    <rPh sb="535" eb="538">
      <t>スイセンカ</t>
    </rPh>
    <rPh sb="538" eb="539">
      <t>リツ</t>
    </rPh>
    <rPh sb="557" eb="559">
      <t>ホンチョウ</t>
    </rPh>
    <rPh sb="560" eb="561">
      <t>オオ</t>
    </rPh>
    <rPh sb="562" eb="564">
      <t>セッチ</t>
    </rPh>
    <rPh sb="577" eb="579">
      <t>ベッソウ</t>
    </rPh>
    <rPh sb="582" eb="583">
      <t>カズ</t>
    </rPh>
    <rPh sb="584" eb="586">
      <t>ハンエイ</t>
    </rPh>
    <rPh sb="593" eb="595">
      <t>ルイジ</t>
    </rPh>
    <rPh sb="595" eb="597">
      <t>ダンタイ</t>
    </rPh>
    <rPh sb="598" eb="600">
      <t>ヘイキン</t>
    </rPh>
    <rPh sb="607" eb="609">
      <t>スイジュン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</si>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</sst>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0.13</c:v>
                </c:pt>
                <c:pt idx="3" formatCode="#,##0.00;&quot;△&quot;#,##0.00;&quot;-&quot;">
                  <c:v>0.12</c:v>
                </c:pt>
                <c:pt idx="4" formatCode="#,##0.00;&quot;△&quot;#,##0.00;&quot;-&quot;">
                  <c:v>0.19</c:v>
                </c:pt>
              </c:numCache>
            </c:numRef>
          </c:val>
        </c:ser>
        <c:dLbls>
          <c:showLegendKey val="0"/>
          <c:showVal val="0"/>
          <c:showCatName val="0"/>
          <c:showSerName val="0"/>
          <c:showPercent val="0"/>
          <c:showBubbleSize val="0"/>
        </c:dLbls>
        <c:gapWidth val="150"/>
        <c:axId val="372277296"/>
        <c:axId val="37227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0.14000000000000001</c:v>
                </c:pt>
                <c:pt idx="4">
                  <c:v>0.16</c:v>
                </c:pt>
              </c:numCache>
            </c:numRef>
          </c:val>
          <c:smooth val="0"/>
        </c:ser>
        <c:dLbls>
          <c:showLegendKey val="0"/>
          <c:showVal val="0"/>
          <c:showCatName val="0"/>
          <c:showSerName val="0"/>
          <c:showPercent val="0"/>
          <c:showBubbleSize val="0"/>
        </c:dLbls>
        <c:marker val="1"/>
        <c:smooth val="0"/>
        <c:axId val="372277296"/>
        <c:axId val="372277688"/>
      </c:lineChart>
      <c:dateAx>
        <c:axId val="372277296"/>
        <c:scaling>
          <c:orientation val="minMax"/>
        </c:scaling>
        <c:delete val="1"/>
        <c:axPos val="b"/>
        <c:numFmt formatCode="ge" sourceLinked="1"/>
        <c:majorTickMark val="none"/>
        <c:minorTickMark val="none"/>
        <c:tickLblPos val="none"/>
        <c:crossAx val="372277688"/>
        <c:crosses val="autoZero"/>
        <c:auto val="1"/>
        <c:lblOffset val="100"/>
        <c:baseTimeUnit val="years"/>
      </c:dateAx>
      <c:valAx>
        <c:axId val="37227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7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59.68</c:v>
                </c:pt>
                <c:pt idx="1">
                  <c:v>53.55</c:v>
                </c:pt>
                <c:pt idx="2">
                  <c:v>50.84</c:v>
                </c:pt>
                <c:pt idx="3">
                  <c:v>41.61</c:v>
                </c:pt>
                <c:pt idx="4">
                  <c:v>48.72</c:v>
                </c:pt>
              </c:numCache>
            </c:numRef>
          </c:val>
        </c:ser>
        <c:dLbls>
          <c:showLegendKey val="0"/>
          <c:showVal val="0"/>
          <c:showCatName val="0"/>
          <c:showSerName val="0"/>
          <c:showPercent val="0"/>
          <c:showBubbleSize val="0"/>
        </c:dLbls>
        <c:gapWidth val="150"/>
        <c:axId val="372994432"/>
        <c:axId val="37299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58.04</c:v>
                </c:pt>
                <c:pt idx="4">
                  <c:v>55.58</c:v>
                </c:pt>
              </c:numCache>
            </c:numRef>
          </c:val>
          <c:smooth val="0"/>
        </c:ser>
        <c:dLbls>
          <c:showLegendKey val="0"/>
          <c:showVal val="0"/>
          <c:showCatName val="0"/>
          <c:showSerName val="0"/>
          <c:showPercent val="0"/>
          <c:showBubbleSize val="0"/>
        </c:dLbls>
        <c:marker val="1"/>
        <c:smooth val="0"/>
        <c:axId val="372994432"/>
        <c:axId val="372994824"/>
      </c:lineChart>
      <c:dateAx>
        <c:axId val="372994432"/>
        <c:scaling>
          <c:orientation val="minMax"/>
        </c:scaling>
        <c:delete val="1"/>
        <c:axPos val="b"/>
        <c:numFmt formatCode="ge" sourceLinked="1"/>
        <c:majorTickMark val="none"/>
        <c:minorTickMark val="none"/>
        <c:tickLblPos val="none"/>
        <c:crossAx val="372994824"/>
        <c:crosses val="autoZero"/>
        <c:auto val="1"/>
        <c:lblOffset val="100"/>
        <c:baseTimeUnit val="years"/>
      </c:dateAx>
      <c:valAx>
        <c:axId val="37299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83.28</c:v>
                </c:pt>
                <c:pt idx="1">
                  <c:v>83.2</c:v>
                </c:pt>
                <c:pt idx="2">
                  <c:v>83.87</c:v>
                </c:pt>
                <c:pt idx="3">
                  <c:v>83.62</c:v>
                </c:pt>
                <c:pt idx="4">
                  <c:v>83.37</c:v>
                </c:pt>
              </c:numCache>
            </c:numRef>
          </c:val>
        </c:ser>
        <c:dLbls>
          <c:showLegendKey val="0"/>
          <c:showVal val="0"/>
          <c:showCatName val="0"/>
          <c:showSerName val="0"/>
          <c:showPercent val="0"/>
          <c:showBubbleSize val="0"/>
        </c:dLbls>
        <c:gapWidth val="150"/>
        <c:axId val="373269008"/>
        <c:axId val="37326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93.94</c:v>
                </c:pt>
                <c:pt idx="4">
                  <c:v>93.1</c:v>
                </c:pt>
              </c:numCache>
            </c:numRef>
          </c:val>
          <c:smooth val="0"/>
        </c:ser>
        <c:dLbls>
          <c:showLegendKey val="0"/>
          <c:showVal val="0"/>
          <c:showCatName val="0"/>
          <c:showSerName val="0"/>
          <c:showPercent val="0"/>
          <c:showBubbleSize val="0"/>
        </c:dLbls>
        <c:marker val="1"/>
        <c:smooth val="0"/>
        <c:axId val="373269008"/>
        <c:axId val="373269400"/>
      </c:lineChart>
      <c:dateAx>
        <c:axId val="373269008"/>
        <c:scaling>
          <c:orientation val="minMax"/>
        </c:scaling>
        <c:delete val="1"/>
        <c:axPos val="b"/>
        <c:numFmt formatCode="ge" sourceLinked="1"/>
        <c:majorTickMark val="none"/>
        <c:minorTickMark val="none"/>
        <c:tickLblPos val="none"/>
        <c:crossAx val="373269400"/>
        <c:crosses val="autoZero"/>
        <c:auto val="1"/>
        <c:lblOffset val="100"/>
        <c:baseTimeUnit val="years"/>
      </c:dateAx>
      <c:valAx>
        <c:axId val="3732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54.61</c:v>
                </c:pt>
                <c:pt idx="1">
                  <c:v>62.14</c:v>
                </c:pt>
                <c:pt idx="2">
                  <c:v>67.02</c:v>
                </c:pt>
                <c:pt idx="3">
                  <c:v>60.25</c:v>
                </c:pt>
                <c:pt idx="4">
                  <c:v>82.66</c:v>
                </c:pt>
              </c:numCache>
            </c:numRef>
          </c:val>
        </c:ser>
        <c:dLbls>
          <c:showLegendKey val="0"/>
          <c:showVal val="0"/>
          <c:showCatName val="0"/>
          <c:showSerName val="0"/>
          <c:showPercent val="0"/>
          <c:showBubbleSize val="0"/>
        </c:dLbls>
        <c:gapWidth val="150"/>
        <c:axId val="372278864"/>
        <c:axId val="37227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278864"/>
        <c:axId val="372279256"/>
      </c:lineChart>
      <c:dateAx>
        <c:axId val="372278864"/>
        <c:scaling>
          <c:orientation val="minMax"/>
        </c:scaling>
        <c:delete val="1"/>
        <c:axPos val="b"/>
        <c:numFmt formatCode="ge" sourceLinked="1"/>
        <c:majorTickMark val="none"/>
        <c:minorTickMark val="none"/>
        <c:tickLblPos val="none"/>
        <c:crossAx val="372279256"/>
        <c:crosses val="autoZero"/>
        <c:auto val="1"/>
        <c:lblOffset val="100"/>
        <c:baseTimeUnit val="years"/>
      </c:dateAx>
      <c:valAx>
        <c:axId val="37227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2280432"/>
        <c:axId val="37312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280432"/>
        <c:axId val="373121008"/>
      </c:lineChart>
      <c:dateAx>
        <c:axId val="372280432"/>
        <c:scaling>
          <c:orientation val="minMax"/>
        </c:scaling>
        <c:delete val="1"/>
        <c:axPos val="b"/>
        <c:numFmt formatCode="ge" sourceLinked="1"/>
        <c:majorTickMark val="none"/>
        <c:minorTickMark val="none"/>
        <c:tickLblPos val="none"/>
        <c:crossAx val="373121008"/>
        <c:crosses val="autoZero"/>
        <c:auto val="1"/>
        <c:lblOffset val="100"/>
        <c:baseTimeUnit val="years"/>
      </c:dateAx>
      <c:valAx>
        <c:axId val="3731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8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122184"/>
        <c:axId val="37312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122184"/>
        <c:axId val="373122576"/>
      </c:lineChart>
      <c:dateAx>
        <c:axId val="373122184"/>
        <c:scaling>
          <c:orientation val="minMax"/>
        </c:scaling>
        <c:delete val="1"/>
        <c:axPos val="b"/>
        <c:numFmt formatCode="ge" sourceLinked="1"/>
        <c:majorTickMark val="none"/>
        <c:minorTickMark val="none"/>
        <c:tickLblPos val="none"/>
        <c:crossAx val="373122576"/>
        <c:crosses val="autoZero"/>
        <c:auto val="1"/>
        <c:lblOffset val="100"/>
        <c:baseTimeUnit val="years"/>
      </c:dateAx>
      <c:valAx>
        <c:axId val="3731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123752"/>
        <c:axId val="37312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123752"/>
        <c:axId val="373124144"/>
      </c:lineChart>
      <c:dateAx>
        <c:axId val="373123752"/>
        <c:scaling>
          <c:orientation val="minMax"/>
        </c:scaling>
        <c:delete val="1"/>
        <c:axPos val="b"/>
        <c:numFmt formatCode="ge" sourceLinked="1"/>
        <c:majorTickMark val="none"/>
        <c:minorTickMark val="none"/>
        <c:tickLblPos val="none"/>
        <c:crossAx val="373124144"/>
        <c:crosses val="autoZero"/>
        <c:auto val="1"/>
        <c:lblOffset val="100"/>
        <c:baseTimeUnit val="years"/>
      </c:dateAx>
      <c:valAx>
        <c:axId val="3731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2879144"/>
        <c:axId val="3728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879144"/>
        <c:axId val="372879536"/>
      </c:lineChart>
      <c:dateAx>
        <c:axId val="372879144"/>
        <c:scaling>
          <c:orientation val="minMax"/>
        </c:scaling>
        <c:delete val="1"/>
        <c:axPos val="b"/>
        <c:numFmt formatCode="ge" sourceLinked="1"/>
        <c:majorTickMark val="none"/>
        <c:minorTickMark val="none"/>
        <c:tickLblPos val="none"/>
        <c:crossAx val="372879536"/>
        <c:crosses val="autoZero"/>
        <c:auto val="1"/>
        <c:lblOffset val="100"/>
        <c:baseTimeUnit val="years"/>
      </c:dateAx>
      <c:valAx>
        <c:axId val="3728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7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768.74</c:v>
                </c:pt>
                <c:pt idx="1">
                  <c:v>741.6</c:v>
                </c:pt>
                <c:pt idx="2">
                  <c:v>661.82</c:v>
                </c:pt>
                <c:pt idx="3">
                  <c:v>732.3</c:v>
                </c:pt>
                <c:pt idx="4">
                  <c:v>434.21</c:v>
                </c:pt>
              </c:numCache>
            </c:numRef>
          </c:val>
        </c:ser>
        <c:dLbls>
          <c:showLegendKey val="0"/>
          <c:showVal val="0"/>
          <c:showCatName val="0"/>
          <c:showSerName val="0"/>
          <c:showPercent val="0"/>
          <c:showBubbleSize val="0"/>
        </c:dLbls>
        <c:gapWidth val="150"/>
        <c:axId val="372878752"/>
        <c:axId val="37288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593.23</c:v>
                </c:pt>
                <c:pt idx="4">
                  <c:v>671.97</c:v>
                </c:pt>
              </c:numCache>
            </c:numRef>
          </c:val>
          <c:smooth val="0"/>
        </c:ser>
        <c:dLbls>
          <c:showLegendKey val="0"/>
          <c:showVal val="0"/>
          <c:showCatName val="0"/>
          <c:showSerName val="0"/>
          <c:showPercent val="0"/>
          <c:showBubbleSize val="0"/>
        </c:dLbls>
        <c:marker val="1"/>
        <c:smooth val="0"/>
        <c:axId val="372878752"/>
        <c:axId val="372880712"/>
      </c:lineChart>
      <c:dateAx>
        <c:axId val="372878752"/>
        <c:scaling>
          <c:orientation val="minMax"/>
        </c:scaling>
        <c:delete val="1"/>
        <c:axPos val="b"/>
        <c:numFmt formatCode="ge" sourceLinked="1"/>
        <c:majorTickMark val="none"/>
        <c:minorTickMark val="none"/>
        <c:tickLblPos val="none"/>
        <c:crossAx val="372880712"/>
        <c:crosses val="autoZero"/>
        <c:auto val="1"/>
        <c:lblOffset val="100"/>
        <c:baseTimeUnit val="years"/>
      </c:dateAx>
      <c:valAx>
        <c:axId val="37288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76.010000000000005</c:v>
                </c:pt>
                <c:pt idx="1">
                  <c:v>75.87</c:v>
                </c:pt>
                <c:pt idx="2">
                  <c:v>81.319999999999993</c:v>
                </c:pt>
                <c:pt idx="3">
                  <c:v>72.61</c:v>
                </c:pt>
                <c:pt idx="4">
                  <c:v>101.63</c:v>
                </c:pt>
              </c:numCache>
            </c:numRef>
          </c:val>
        </c:ser>
        <c:dLbls>
          <c:showLegendKey val="0"/>
          <c:showVal val="0"/>
          <c:showCatName val="0"/>
          <c:showSerName val="0"/>
          <c:showPercent val="0"/>
          <c:showBubbleSize val="0"/>
        </c:dLbls>
        <c:gapWidth val="150"/>
        <c:axId val="372881888"/>
        <c:axId val="37299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86.48</c:v>
                </c:pt>
                <c:pt idx="4">
                  <c:v>86.34</c:v>
                </c:pt>
              </c:numCache>
            </c:numRef>
          </c:val>
          <c:smooth val="0"/>
        </c:ser>
        <c:dLbls>
          <c:showLegendKey val="0"/>
          <c:showVal val="0"/>
          <c:showCatName val="0"/>
          <c:showSerName val="0"/>
          <c:showPercent val="0"/>
          <c:showBubbleSize val="0"/>
        </c:dLbls>
        <c:marker val="1"/>
        <c:smooth val="0"/>
        <c:axId val="372881888"/>
        <c:axId val="372991688"/>
      </c:lineChart>
      <c:dateAx>
        <c:axId val="372881888"/>
        <c:scaling>
          <c:orientation val="minMax"/>
        </c:scaling>
        <c:delete val="1"/>
        <c:axPos val="b"/>
        <c:numFmt formatCode="ge" sourceLinked="1"/>
        <c:majorTickMark val="none"/>
        <c:minorTickMark val="none"/>
        <c:tickLblPos val="none"/>
        <c:crossAx val="372991688"/>
        <c:crosses val="autoZero"/>
        <c:auto val="1"/>
        <c:lblOffset val="100"/>
        <c:baseTimeUnit val="years"/>
      </c:dateAx>
      <c:valAx>
        <c:axId val="3729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278.17</c:v>
                </c:pt>
                <c:pt idx="1">
                  <c:v>281.62</c:v>
                </c:pt>
                <c:pt idx="2">
                  <c:v>275.02999999999997</c:v>
                </c:pt>
                <c:pt idx="3">
                  <c:v>291.77999999999997</c:v>
                </c:pt>
                <c:pt idx="4">
                  <c:v>214.52</c:v>
                </c:pt>
              </c:numCache>
            </c:numRef>
          </c:val>
        </c:ser>
        <c:dLbls>
          <c:showLegendKey val="0"/>
          <c:showVal val="0"/>
          <c:showCatName val="0"/>
          <c:showSerName val="0"/>
          <c:showPercent val="0"/>
          <c:showBubbleSize val="0"/>
        </c:dLbls>
        <c:gapWidth val="150"/>
        <c:axId val="372992864"/>
        <c:axId val="37299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174.38</c:v>
                </c:pt>
                <c:pt idx="4">
                  <c:v>175.12</c:v>
                </c:pt>
              </c:numCache>
            </c:numRef>
          </c:val>
          <c:smooth val="0"/>
        </c:ser>
        <c:dLbls>
          <c:showLegendKey val="0"/>
          <c:showVal val="0"/>
          <c:showCatName val="0"/>
          <c:showSerName val="0"/>
          <c:showPercent val="0"/>
          <c:showBubbleSize val="0"/>
        </c:dLbls>
        <c:marker val="1"/>
        <c:smooth val="0"/>
        <c:axId val="372992864"/>
        <c:axId val="372993256"/>
      </c:lineChart>
      <c:dateAx>
        <c:axId val="372992864"/>
        <c:scaling>
          <c:orientation val="minMax"/>
        </c:scaling>
        <c:delete val="1"/>
        <c:axPos val="b"/>
        <c:numFmt formatCode="ge" sourceLinked="1"/>
        <c:majorTickMark val="none"/>
        <c:minorTickMark val="none"/>
        <c:tickLblPos val="none"/>
        <c:crossAx val="372993256"/>
        <c:crosses val="autoZero"/>
        <c:auto val="1"/>
        <c:lblOffset val="100"/>
        <c:baseTimeUnit val="years"/>
      </c:dateAx>
      <c:valAx>
        <c:axId val="37299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箱根町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
        <v>125</v>
      </c>
      <c r="AE8" s="73"/>
      <c r="AF8" s="73"/>
      <c r="AG8" s="73"/>
      <c r="AH8" s="73"/>
      <c r="AI8" s="73"/>
      <c r="AJ8" s="73"/>
      <c r="AK8" s="4"/>
      <c r="AL8" s="67">
        <f>データ!S6</f>
        <v>12017</v>
      </c>
      <c r="AM8" s="67"/>
      <c r="AN8" s="67"/>
      <c r="AO8" s="67"/>
      <c r="AP8" s="67"/>
      <c r="AQ8" s="67"/>
      <c r="AR8" s="67"/>
      <c r="AS8" s="67"/>
      <c r="AT8" s="66">
        <f>データ!T6</f>
        <v>92.86</v>
      </c>
      <c r="AU8" s="66"/>
      <c r="AV8" s="66"/>
      <c r="AW8" s="66"/>
      <c r="AX8" s="66"/>
      <c r="AY8" s="66"/>
      <c r="AZ8" s="66"/>
      <c r="BA8" s="66"/>
      <c r="BB8" s="66">
        <f>データ!U6</f>
        <v>129.41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59.02</v>
      </c>
      <c r="Q10" s="66"/>
      <c r="R10" s="66"/>
      <c r="S10" s="66"/>
      <c r="T10" s="66"/>
      <c r="U10" s="66"/>
      <c r="V10" s="66"/>
      <c r="W10" s="66">
        <f>データ!Q6</f>
        <v>89.33</v>
      </c>
      <c r="X10" s="66"/>
      <c r="Y10" s="66"/>
      <c r="Z10" s="66"/>
      <c r="AA10" s="66"/>
      <c r="AB10" s="66"/>
      <c r="AC10" s="66"/>
      <c r="AD10" s="67">
        <f>データ!R6</f>
        <v>2008</v>
      </c>
      <c r="AE10" s="67"/>
      <c r="AF10" s="67"/>
      <c r="AG10" s="67"/>
      <c r="AH10" s="67"/>
      <c r="AI10" s="67"/>
      <c r="AJ10" s="67"/>
      <c r="AK10" s="2"/>
      <c r="AL10" s="67">
        <f>データ!V6</f>
        <v>7042</v>
      </c>
      <c r="AM10" s="67"/>
      <c r="AN10" s="67"/>
      <c r="AO10" s="67"/>
      <c r="AP10" s="67"/>
      <c r="AQ10" s="67"/>
      <c r="AR10" s="67"/>
      <c r="AS10" s="67"/>
      <c r="AT10" s="66">
        <f>データ!W6</f>
        <v>7.69</v>
      </c>
      <c r="AU10" s="66"/>
      <c r="AV10" s="66"/>
      <c r="AW10" s="66"/>
      <c r="AX10" s="66"/>
      <c r="AY10" s="66"/>
      <c r="AZ10" s="66"/>
      <c r="BA10" s="66"/>
      <c r="BB10" s="66">
        <f>データ!X6</f>
        <v>915.73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143821</v>
      </c>
      <c r="D6" s="33">
        <f t="shared" si="3"/>
        <v>47</v>
      </c>
      <c r="E6" s="33">
        <f t="shared" si="3"/>
        <v>17</v>
      </c>
      <c r="F6" s="33">
        <f t="shared" si="3"/>
        <v>1</v>
      </c>
      <c r="G6" s="33">
        <f t="shared" si="3"/>
        <v>0</v>
      </c>
      <c r="H6" s="33" t="str">
        <f t="shared" si="3"/>
        <v>神奈川県　箱根町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59.02</v>
      </c>
      <c r="Q6" s="34">
        <f t="shared" si="3"/>
        <v>89.33</v>
      </c>
      <c r="R6" s="34">
        <f t="shared" si="3"/>
        <v>2008</v>
      </c>
      <c r="S6" s="34">
        <f t="shared" si="3"/>
        <v>12017</v>
      </c>
      <c r="T6" s="34">
        <f t="shared" si="3"/>
        <v>92.86</v>
      </c>
      <c r="U6" s="34">
        <f t="shared" si="3"/>
        <v>129.41</v>
      </c>
      <c r="V6" s="34">
        <f t="shared" si="3"/>
        <v>7042</v>
      </c>
      <c r="W6" s="34">
        <f t="shared" si="3"/>
        <v>7.69</v>
      </c>
      <c r="X6" s="34">
        <f t="shared" si="3"/>
        <v>915.73</v>
      </c>
      <c r="Y6" s="35">
        <f>IF(Y7="",NA(),Y7)</f>
        <v>54.61</v>
      </c>
      <c r="Z6" s="35">
        <f t="shared" ref="Z6:AH6" si="4">IF(Z7="",NA(),Z7)</f>
        <v>62.14</v>
      </c>
      <c r="AA6" s="35">
        <f t="shared" si="4"/>
        <v>67.02</v>
      </c>
      <c r="AB6" s="35">
        <f t="shared" si="4"/>
        <v>60.25</v>
      </c>
      <c r="AC6" s="35">
        <f t="shared" si="4"/>
        <v>82.66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768.74</v>
      </c>
      <c r="BG6" s="35">
        <f t="shared" ref="BG6:BO6" si="7">IF(BG7="",NA(),BG7)</f>
        <v>741.6</v>
      </c>
      <c r="BH6" s="35">
        <f t="shared" si="7"/>
        <v>661.82</v>
      </c>
      <c r="BI6" s="35">
        <f t="shared" si="7"/>
        <v>732.3</v>
      </c>
      <c r="BJ6" s="35">
        <f t="shared" si="7"/>
        <v>434.21</v>
      </c>
      <c r="BK6" s="35">
        <f t="shared" si="7"/>
        <v>1309.43</v>
      </c>
      <c r="BL6" s="35">
        <f t="shared" si="7"/>
        <v>1306.92</v>
      </c>
      <c r="BM6" s="35">
        <f t="shared" si="7"/>
        <v>1203.71</v>
      </c>
      <c r="BN6" s="35">
        <f t="shared" si="7"/>
        <v>593.23</v>
      </c>
      <c r="BO6" s="35">
        <f t="shared" si="7"/>
        <v>671.97</v>
      </c>
      <c r="BP6" s="34" t="str">
        <f>IF(BP7="","",IF(BP7="-","【-】","【"&amp;SUBSTITUTE(TEXT(BP7,"#,##0.00"),"-","△")&amp;"】"))</f>
        <v>【728.30】</v>
      </c>
      <c r="BQ6" s="35">
        <f>IF(BQ7="",NA(),BQ7)</f>
        <v>76.010000000000005</v>
      </c>
      <c r="BR6" s="35">
        <f t="shared" ref="BR6:BZ6" si="8">IF(BR7="",NA(),BR7)</f>
        <v>75.87</v>
      </c>
      <c r="BS6" s="35">
        <f t="shared" si="8"/>
        <v>81.319999999999993</v>
      </c>
      <c r="BT6" s="35">
        <f t="shared" si="8"/>
        <v>72.61</v>
      </c>
      <c r="BU6" s="35">
        <f t="shared" si="8"/>
        <v>101.63</v>
      </c>
      <c r="BV6" s="35">
        <f t="shared" si="8"/>
        <v>67.59</v>
      </c>
      <c r="BW6" s="35">
        <f t="shared" si="8"/>
        <v>68.510000000000005</v>
      </c>
      <c r="BX6" s="35">
        <f t="shared" si="8"/>
        <v>69.739999999999995</v>
      </c>
      <c r="BY6" s="35">
        <f t="shared" si="8"/>
        <v>86.48</v>
      </c>
      <c r="BZ6" s="35">
        <f t="shared" si="8"/>
        <v>86.34</v>
      </c>
      <c r="CA6" s="34" t="str">
        <f>IF(CA7="","",IF(CA7="-","【-】","【"&amp;SUBSTITUTE(TEXT(CA7,"#,##0.00"),"-","△")&amp;"】"))</f>
        <v>【100.04】</v>
      </c>
      <c r="CB6" s="35">
        <f>IF(CB7="",NA(),CB7)</f>
        <v>278.17</v>
      </c>
      <c r="CC6" s="35">
        <f t="shared" ref="CC6:CK6" si="9">IF(CC7="",NA(),CC7)</f>
        <v>281.62</v>
      </c>
      <c r="CD6" s="35">
        <f t="shared" si="9"/>
        <v>275.02999999999997</v>
      </c>
      <c r="CE6" s="35">
        <f t="shared" si="9"/>
        <v>291.77999999999997</v>
      </c>
      <c r="CF6" s="35">
        <f t="shared" si="9"/>
        <v>214.52</v>
      </c>
      <c r="CG6" s="35">
        <f t="shared" si="9"/>
        <v>251.88</v>
      </c>
      <c r="CH6" s="35">
        <f t="shared" si="9"/>
        <v>247.43</v>
      </c>
      <c r="CI6" s="35">
        <f t="shared" si="9"/>
        <v>248.89</v>
      </c>
      <c r="CJ6" s="35">
        <f t="shared" si="9"/>
        <v>174.38</v>
      </c>
      <c r="CK6" s="35">
        <f t="shared" si="9"/>
        <v>175.12</v>
      </c>
      <c r="CL6" s="34" t="str">
        <f>IF(CL7="","",IF(CL7="-","【-】","【"&amp;SUBSTITUTE(TEXT(CL7,"#,##0.00"),"-","△")&amp;"】"))</f>
        <v>【137.82】</v>
      </c>
      <c r="CM6" s="35">
        <f>IF(CM7="",NA(),CM7)</f>
        <v>59.68</v>
      </c>
      <c r="CN6" s="35">
        <f t="shared" ref="CN6:CV6" si="10">IF(CN7="",NA(),CN7)</f>
        <v>53.55</v>
      </c>
      <c r="CO6" s="35">
        <f t="shared" si="10"/>
        <v>50.84</v>
      </c>
      <c r="CP6" s="35">
        <f t="shared" si="10"/>
        <v>41.61</v>
      </c>
      <c r="CQ6" s="35">
        <f t="shared" si="10"/>
        <v>48.72</v>
      </c>
      <c r="CR6" s="35">
        <f t="shared" si="10"/>
        <v>49.29</v>
      </c>
      <c r="CS6" s="35">
        <f t="shared" si="10"/>
        <v>50.32</v>
      </c>
      <c r="CT6" s="35">
        <f t="shared" si="10"/>
        <v>49.89</v>
      </c>
      <c r="CU6" s="35">
        <f t="shared" si="10"/>
        <v>58.04</v>
      </c>
      <c r="CV6" s="35">
        <f t="shared" si="10"/>
        <v>55.58</v>
      </c>
      <c r="CW6" s="34" t="str">
        <f>IF(CW7="","",IF(CW7="-","【-】","【"&amp;SUBSTITUTE(TEXT(CW7,"#,##0.00"),"-","△")&amp;"】"))</f>
        <v>【60.09】</v>
      </c>
      <c r="CX6" s="35">
        <f>IF(CX7="",NA(),CX7)</f>
        <v>83.28</v>
      </c>
      <c r="CY6" s="35">
        <f t="shared" ref="CY6:DG6" si="11">IF(CY7="",NA(),CY7)</f>
        <v>83.2</v>
      </c>
      <c r="CZ6" s="35">
        <f t="shared" si="11"/>
        <v>83.87</v>
      </c>
      <c r="DA6" s="35">
        <f t="shared" si="11"/>
        <v>83.62</v>
      </c>
      <c r="DB6" s="35">
        <f t="shared" si="11"/>
        <v>83.37</v>
      </c>
      <c r="DC6" s="35">
        <f t="shared" si="11"/>
        <v>84.31</v>
      </c>
      <c r="DD6" s="35">
        <f t="shared" si="11"/>
        <v>84.57</v>
      </c>
      <c r="DE6" s="35">
        <f t="shared" si="11"/>
        <v>84.73</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0.13</v>
      </c>
      <c r="EH6" s="35">
        <f t="shared" si="14"/>
        <v>0.12</v>
      </c>
      <c r="EI6" s="35">
        <f t="shared" si="14"/>
        <v>0.19</v>
      </c>
      <c r="EJ6" s="35">
        <f t="shared" si="14"/>
        <v>7.0000000000000007E-2</v>
      </c>
      <c r="EK6" s="35">
        <f t="shared" si="14"/>
        <v>0.14000000000000001</v>
      </c>
      <c r="EL6" s="35">
        <f t="shared" si="14"/>
        <v>0.03</v>
      </c>
      <c r="EM6" s="35">
        <f t="shared" si="14"/>
        <v>0.14000000000000001</v>
      </c>
      <c r="EN6" s="35">
        <f t="shared" si="14"/>
        <v>0.16</v>
      </c>
      <c r="EO6" s="34" t="str">
        <f>IF(EO7="","",IF(EO7="-","【-】","【"&amp;SUBSTITUTE(TEXT(EO7,"#,##0.00"),"-","△")&amp;"】"))</f>
        <v>【0.27】</v>
      </c>
    </row>
    <row r="7" spans="1:145" s="36" customFormat="1" x14ac:dyDescent="0.15">
      <c r="A7" s="28"/>
      <c r="B7" s="37">
        <v>2016</v>
      </c>
      <c r="C7" s="37">
        <v>143821</v>
      </c>
      <c r="D7" s="37">
        <v>47</v>
      </c>
      <c r="E7" s="37">
        <v>17</v>
      </c>
      <c r="F7" s="37">
        <v>1</v>
      </c>
      <c r="G7" s="37">
        <v>0</v>
      </c>
      <c r="H7" s="37" t="s">
        <v>110</v>
      </c>
      <c r="I7" s="37" t="s">
        <v>111</v>
      </c>
      <c r="J7" s="37" t="s">
        <v>112</v>
      </c>
      <c r="K7" s="37" t="s">
        <v>113</v>
      </c>
      <c r="L7" s="37" t="s">
        <v>114</v>
      </c>
      <c r="M7" s="37"/>
      <c r="N7" s="38" t="s">
        <v>115</v>
      </c>
      <c r="O7" s="38" t="s">
        <v>116</v>
      </c>
      <c r="P7" s="38">
        <v>59.02</v>
      </c>
      <c r="Q7" s="38">
        <v>89.33</v>
      </c>
      <c r="R7" s="38">
        <v>2008</v>
      </c>
      <c r="S7" s="38">
        <v>12017</v>
      </c>
      <c r="T7" s="38">
        <v>92.86</v>
      </c>
      <c r="U7" s="38">
        <v>129.41</v>
      </c>
      <c r="V7" s="38">
        <v>7042</v>
      </c>
      <c r="W7" s="38">
        <v>7.69</v>
      </c>
      <c r="X7" s="38">
        <v>915.73</v>
      </c>
      <c r="Y7" s="38">
        <v>54.61</v>
      </c>
      <c r="Z7" s="38">
        <v>62.14</v>
      </c>
      <c r="AA7" s="38">
        <v>67.02</v>
      </c>
      <c r="AB7" s="38">
        <v>60.25</v>
      </c>
      <c r="AC7" s="38">
        <v>82.66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768.74</v>
      </c>
      <c r="BG7" s="38">
        <v>741.6</v>
      </c>
      <c r="BH7" s="38">
        <v>661.82</v>
      </c>
      <c r="BI7" s="38">
        <v>732.3</v>
      </c>
      <c r="BJ7" s="38">
        <v>434.21</v>
      </c>
      <c r="BK7" s="38">
        <v>1309.43</v>
      </c>
      <c r="BL7" s="38">
        <v>1306.92</v>
      </c>
      <c r="BM7" s="38">
        <v>1203.71</v>
      </c>
      <c r="BN7" s="38">
        <v>593.23</v>
      </c>
      <c r="BO7" s="38">
        <v>671.97</v>
      </c>
      <c r="BP7" s="38">
        <v>728.3</v>
      </c>
      <c r="BQ7" s="38">
        <v>76.010000000000005</v>
      </c>
      <c r="BR7" s="38">
        <v>75.87</v>
      </c>
      <c r="BS7" s="38">
        <v>81.319999999999993</v>
      </c>
      <c r="BT7" s="38">
        <v>72.61</v>
      </c>
      <c r="BU7" s="38">
        <v>101.63</v>
      </c>
      <c r="BV7" s="38">
        <v>67.59</v>
      </c>
      <c r="BW7" s="38">
        <v>68.510000000000005</v>
      </c>
      <c r="BX7" s="38">
        <v>69.739999999999995</v>
      </c>
      <c r="BY7" s="38">
        <v>86.48</v>
      </c>
      <c r="BZ7" s="38">
        <v>86.34</v>
      </c>
      <c r="CA7" s="38">
        <v>100.04</v>
      </c>
      <c r="CB7" s="38">
        <v>278.17</v>
      </c>
      <c r="CC7" s="38">
        <v>281.62</v>
      </c>
      <c r="CD7" s="38">
        <v>275.02999999999997</v>
      </c>
      <c r="CE7" s="38">
        <v>291.77999999999997</v>
      </c>
      <c r="CF7" s="38">
        <v>214.52</v>
      </c>
      <c r="CG7" s="38">
        <v>251.88</v>
      </c>
      <c r="CH7" s="38">
        <v>247.43</v>
      </c>
      <c r="CI7" s="38">
        <v>248.89</v>
      </c>
      <c r="CJ7" s="38">
        <v>174.38</v>
      </c>
      <c r="CK7" s="38">
        <v>175.12</v>
      </c>
      <c r="CL7" s="38">
        <v>137.82</v>
      </c>
      <c r="CM7" s="38">
        <v>59.68</v>
      </c>
      <c r="CN7" s="38">
        <v>53.55</v>
      </c>
      <c r="CO7" s="38">
        <v>50.84</v>
      </c>
      <c r="CP7" s="38">
        <v>41.61</v>
      </c>
      <c r="CQ7" s="38">
        <v>48.72</v>
      </c>
      <c r="CR7" s="38">
        <v>49.29</v>
      </c>
      <c r="CS7" s="38">
        <v>50.32</v>
      </c>
      <c r="CT7" s="38">
        <v>49.89</v>
      </c>
      <c r="CU7" s="38">
        <v>58.04</v>
      </c>
      <c r="CV7" s="38">
        <v>55.58</v>
      </c>
      <c r="CW7" s="38">
        <v>60.09</v>
      </c>
      <c r="CX7" s="38">
        <v>83.28</v>
      </c>
      <c r="CY7" s="38">
        <v>83.2</v>
      </c>
      <c r="CZ7" s="38">
        <v>83.87</v>
      </c>
      <c r="DA7" s="38">
        <v>83.62</v>
      </c>
      <c r="DB7" s="38">
        <v>83.37</v>
      </c>
      <c r="DC7" s="38">
        <v>84.31</v>
      </c>
      <c r="DD7" s="38">
        <v>84.57</v>
      </c>
      <c r="DE7" s="38">
        <v>84.73</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0.13</v>
      </c>
      <c r="EH7" s="38">
        <v>0.12</v>
      </c>
      <c r="EI7" s="38">
        <v>0.19</v>
      </c>
      <c r="EJ7" s="38">
        <v>7.0000000000000007E-2</v>
      </c>
      <c r="EK7" s="38">
        <v>0.14000000000000001</v>
      </c>
      <c r="EL7" s="38">
        <v>0.03</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2018-01-31T05:15:22Z</cp:lastPrinted>
  <dcterms:created xsi:type="dcterms:W3CDTF">2017-12-25T02:06:54Z</dcterms:created>
  <dcterms:modified xsi:type="dcterms:W3CDTF">2018-02-14T06:19:31Z</dcterms:modified>
  <cp:category/>
</cp:coreProperties>
</file>