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<sst xmlns="http://schemas.openxmlformats.org/spreadsheetml/2006/main" count="245" uniqueCount="125">
  <si>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</si>
  <si>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</si>
  <si>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</si>
  <si>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</si>
  <si>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</si>
  <si>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</si>
  <si>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</si>
  <si>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</si>
  <si>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</si>
  <si>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</si>
  <si>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</si>
  <si>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</si>
  <si>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</si>
  <si>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</si>
  <si>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</si>
  <si>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</si>
  <si>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</si>
  <si>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</si>
  <si>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</si>
  <si>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</si>
  <si>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</si>
  <si>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</si>
  <si>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</si>
  <si>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</si>
  <si>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</si>
  <si>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</si>
  <si>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</si>
  <si>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</si>
  <si>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</si>
  <si>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</si>
  <si>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</si>
  <si>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</si>
  <si>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</si>
  <si>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</si>
  <si>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</si>
  <si>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</si>
  <si>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</si>
  <si>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</si>
  <si>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</si>
  <si>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</si>
  <si>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</si>
  <si>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</si>
  <si>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</si>
  <si>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</si>
  <si>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</si>
  <si>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</si>
  <si>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</si>
  <si>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</si>
  <si>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</si>
  <si>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</si>
  <si>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</si>
  <si>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</si>
  <si>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</si>
  <si>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</si>
  <si>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</si>
  <si>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</si>
  <si>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</si>
  <si>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</si>
  <si>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</si>
  <si>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</si>
  <si>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</si>
  <si>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</si>
  <si>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</si>
  <si>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</si>
  <si>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</si>
  <si>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</si>
  <si>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</si>
  <si>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</si>
  <si>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</si>
  <si>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</si>
  <si>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</si>
  <si>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</si>
  <si>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</si>
  <si>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</si>
  <si>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</si>
  <si>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</si>
  <si>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</si>
  <si>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</si>
  <si>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</si>
  <si>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</si>
  <si>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</si>
  <si>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</si>
  <si>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</si>
  <si>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</si>
  <si>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</si>
  <si>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</si>
  <si>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</si>
  <si>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</si>
  <si>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</si>
  <si>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</si>
  <si>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</si>
  <si>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</si>
  <si>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</si>
  <si>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</si>
  <si>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</si>
  <si>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</si>
  <si>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</si>
  <si>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</si>
  <si>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</si>
  <si>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</si>
  <si>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</si>
  <si>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</si>
  <si>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</si>
  <si>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</si>
  <si>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</si>
  <si>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</si>
  <si>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</si>
  <si>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</si>
  <si>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</si>
  <si>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中井町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</si>
  <si>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</si>
  <si>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</si>
  <si>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</si>
  <si>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</si>
  <si>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</si>
  <si>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</si>
  <si>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</si>
  <si>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</si>
  <si>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</si>
  <si>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</si>
  <si>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</si>
  <si>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</si>
  <si>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本町においては、平成11年度の供用開始で、管路施設は供用開始後約18年と比較的新しい施設であることから、現在、老朽化対策は実施しておりません。
　しかし、平成15年に県（企業庁）から移管を受けたコミュニティ・プラント施設が竣工から43年を経過しており、改修更新時期を迎えている現状と、今後、施設の老朽化に伴い増大する維持管理費を踏まえると、施設の長寿命化や計画的な更新等を実施していく必要があります。</t>
    <rPh sb="82" eb="83">
      <t>ネン</t>
    </rPh>
    <rPh sb="84" eb="85">
      <t>ケン</t>
    </rPh>
    <rPh sb="86" eb="89">
      <t>キギョウチョウ</t>
    </rPh>
    <rPh sb="92" eb="94">
      <t>イカン</t>
    </rPh>
    <rPh sb="95" eb="96">
      <t>ウ</t>
    </rPh>
    <rPh sb="109" eb="111">
      <t>シセツ</t>
    </rPh>
    <rPh sb="127" eb="129">
      <t>カイシュウ</t>
    </rPh>
    <phoneticPr fontId="7"/>
  </si>
  <si>
    <t>　今後は、施設の維持管理が中心となっていくことから、将来にわたり安定的な下水道事業を運営していくには、経営状況と財政状況の明確化が不可欠です。
　そこで、本町では、平成２８年度より地方公営企業会計化に着手し、平成３２年４月からの移行に向け準備を進めております。また、下水道運営審議会を開催し、使用料改定を視野に入れた検討を進めていきます。
　また、水洗化率も低いことから、下水道未接続世帯等への加入促進に力を入れ、使用料収入の向上を図っていくなど、健全かつ安定的な事業経営を構築していきます。</t>
    <rPh sb="90" eb="92">
      <t>チホウ</t>
    </rPh>
    <rPh sb="92" eb="94">
      <t>コウエイ</t>
    </rPh>
    <rPh sb="94" eb="96">
      <t>キギョウ</t>
    </rPh>
    <rPh sb="146" eb="149">
      <t>シヨウリョウ</t>
    </rPh>
    <rPh sb="174" eb="177">
      <t>スイセンカ</t>
    </rPh>
    <rPh sb="177" eb="178">
      <t>リツ</t>
    </rPh>
    <rPh sb="179" eb="180">
      <t>ヒク</t>
    </rPh>
    <rPh sb="194" eb="195">
      <t>ナド</t>
    </rPh>
    <rPh sb="202" eb="203">
      <t>チカラ</t>
    </rPh>
    <rPh sb="204" eb="205">
      <t>イ</t>
    </rPh>
    <rPh sb="216" eb="217">
      <t>ハカ</t>
    </rPh>
    <phoneticPr fontId="7"/>
  </si>
  <si>
    <t>　企業債残高対事業規模比率は類似団体平均値より低い水準となっています。経費回収率は同水準で推移していますが、類似団体平均値と比較すると若干減となっています。また、収益的収支比率が100％以下と単年度収支が赤字であることから、使用料改定も含め経営改善に向けた取り組みが必要な状況にあります。
　経費回収率が前年度と比較し減少したことから、未収金の減額のために滞納整理等の使用料徴収事務にも力を入れていく必要があります。
　水洗化率も類似団体平均値と比較して低い状況にあることから、使用料収入の増額を図るためにも、下水道への接続を促進する取り組みが必要です。</t>
    <rPh sb="18" eb="21">
      <t>ヘイキンチ</t>
    </rPh>
    <rPh sb="41" eb="44">
      <t>ドウスイジュン</t>
    </rPh>
    <rPh sb="45" eb="47">
      <t>スイイ</t>
    </rPh>
    <rPh sb="54" eb="56">
      <t>ルイジ</t>
    </rPh>
    <rPh sb="58" eb="61">
      <t>ヘイキンチ</t>
    </rPh>
    <rPh sb="62" eb="64">
      <t>ヒカク</t>
    </rPh>
    <rPh sb="67" eb="69">
      <t>ジャッカン</t>
    </rPh>
    <rPh sb="81" eb="84">
      <t>シュウエキテキ</t>
    </rPh>
    <rPh sb="112" eb="115">
      <t>シヨウリョウ</t>
    </rPh>
    <rPh sb="146" eb="148">
      <t>ケイヒ</t>
    </rPh>
    <rPh sb="148" eb="150">
      <t>カイシュウ</t>
    </rPh>
    <rPh sb="150" eb="151">
      <t>リツ</t>
    </rPh>
    <rPh sb="152" eb="155">
      <t>ゼンネンド</t>
    </rPh>
    <rPh sb="156" eb="158">
      <t>ヒカク</t>
    </rPh>
    <rPh sb="159" eb="161">
      <t>ゲンショウ</t>
    </rPh>
    <rPh sb="168" eb="171">
      <t>ミシュウキン</t>
    </rPh>
    <rPh sb="172" eb="174">
      <t>ゲンガク</t>
    </rPh>
    <rPh sb="178" eb="180">
      <t>タイノウ</t>
    </rPh>
    <rPh sb="180" eb="182">
      <t>セイリ</t>
    </rPh>
    <rPh sb="182" eb="183">
      <t>トウ</t>
    </rPh>
    <rPh sb="193" eb="194">
      <t>チカラ</t>
    </rPh>
    <rPh sb="195" eb="196">
      <t>イ</t>
    </rPh>
    <rPh sb="200" eb="202">
      <t>ヒツヨウ</t>
    </rPh>
    <rPh sb="219" eb="222">
      <t>ヘイキンチ</t>
    </rPh>
    <rPh sb="223" eb="225">
      <t>ヒカク</t>
    </rPh>
    <rPh sb="245" eb="247">
      <t>ゾウガク</t>
    </rPh>
    <rPh sb="263" eb="265">
      <t>ソクシン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</si>
</sst>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1.04</c:v>
                </c:pt>
                <c:pt idx="4" formatCode="#,##0.00;&quot;△&quot;#,##0.00;&quot;-&quot;">
                  <c:v>1.6</c:v>
                </c:pt>
              </c:numCache>
            </c:numRef>
          </c:val>
        </c:ser>
        <c:dLbls>
          <c:showLegendKey val="0"/>
          <c:showVal val="0"/>
          <c:showCatName val="0"/>
          <c:showSerName val="0"/>
          <c:showPercent val="0"/>
          <c:showBubbleSize val="0"/>
        </c:dLbls>
        <c:gapWidth val="150"/>
        <c:axId val="237898960"/>
        <c:axId val="23823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ser>
        <c:dLbls>
          <c:showLegendKey val="0"/>
          <c:showVal val="0"/>
          <c:showCatName val="0"/>
          <c:showSerName val="0"/>
          <c:showPercent val="0"/>
          <c:showBubbleSize val="0"/>
        </c:dLbls>
        <c:marker val="1"/>
        <c:smooth val="0"/>
        <c:axId val="237898960"/>
        <c:axId val="238238448"/>
      </c:lineChart>
      <c:dateAx>
        <c:axId val="237898960"/>
        <c:scaling>
          <c:orientation val="minMax"/>
        </c:scaling>
        <c:delete val="1"/>
        <c:axPos val="b"/>
        <c:numFmt formatCode="ge" sourceLinked="1"/>
        <c:majorTickMark val="none"/>
        <c:minorTickMark val="none"/>
        <c:tickLblPos val="none"/>
        <c:crossAx val="238238448"/>
        <c:crosses val="autoZero"/>
        <c:auto val="1"/>
        <c:lblOffset val="100"/>
        <c:baseTimeUnit val="years"/>
      </c:dateAx>
      <c:valAx>
        <c:axId val="23823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9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187256"/>
        <c:axId val="239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ser>
        <c:dLbls>
          <c:showLegendKey val="0"/>
          <c:showVal val="0"/>
          <c:showCatName val="0"/>
          <c:showSerName val="0"/>
          <c:showPercent val="0"/>
          <c:showBubbleSize val="0"/>
        </c:dLbls>
        <c:marker val="1"/>
        <c:smooth val="0"/>
        <c:axId val="239187256"/>
        <c:axId val="239187648"/>
      </c:lineChart>
      <c:dateAx>
        <c:axId val="239187256"/>
        <c:scaling>
          <c:orientation val="minMax"/>
        </c:scaling>
        <c:delete val="1"/>
        <c:axPos val="b"/>
        <c:numFmt formatCode="ge" sourceLinked="1"/>
        <c:majorTickMark val="none"/>
        <c:minorTickMark val="none"/>
        <c:tickLblPos val="none"/>
        <c:crossAx val="239187648"/>
        <c:crosses val="autoZero"/>
        <c:auto val="1"/>
        <c:lblOffset val="100"/>
        <c:baseTimeUnit val="years"/>
      </c:dateAx>
      <c:valAx>
        <c:axId val="239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8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61.14</c:v>
                </c:pt>
                <c:pt idx="1">
                  <c:v>61.28</c:v>
                </c:pt>
                <c:pt idx="2">
                  <c:v>61.47</c:v>
                </c:pt>
                <c:pt idx="3">
                  <c:v>63.2</c:v>
                </c:pt>
                <c:pt idx="4">
                  <c:v>66.290000000000006</c:v>
                </c:pt>
              </c:numCache>
            </c:numRef>
          </c:val>
        </c:ser>
        <c:dLbls>
          <c:showLegendKey val="0"/>
          <c:showVal val="0"/>
          <c:showCatName val="0"/>
          <c:showSerName val="0"/>
          <c:showPercent val="0"/>
          <c:showBubbleSize val="0"/>
        </c:dLbls>
        <c:gapWidth val="150"/>
        <c:axId val="237586008"/>
        <c:axId val="23918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ser>
        <c:dLbls>
          <c:showLegendKey val="0"/>
          <c:showVal val="0"/>
          <c:showCatName val="0"/>
          <c:showSerName val="0"/>
          <c:showPercent val="0"/>
          <c:showBubbleSize val="0"/>
        </c:dLbls>
        <c:marker val="1"/>
        <c:smooth val="0"/>
        <c:axId val="237586008"/>
        <c:axId val="239188824"/>
      </c:lineChart>
      <c:dateAx>
        <c:axId val="237586008"/>
        <c:scaling>
          <c:orientation val="minMax"/>
        </c:scaling>
        <c:delete val="1"/>
        <c:axPos val="b"/>
        <c:numFmt formatCode="ge" sourceLinked="1"/>
        <c:majorTickMark val="none"/>
        <c:minorTickMark val="none"/>
        <c:tickLblPos val="none"/>
        <c:crossAx val="239188824"/>
        <c:crosses val="autoZero"/>
        <c:auto val="1"/>
        <c:lblOffset val="100"/>
        <c:baseTimeUnit val="years"/>
      </c:dateAx>
      <c:valAx>
        <c:axId val="23918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74.37</c:v>
                </c:pt>
                <c:pt idx="1">
                  <c:v>89.84</c:v>
                </c:pt>
                <c:pt idx="2">
                  <c:v>89.42</c:v>
                </c:pt>
                <c:pt idx="3">
                  <c:v>89.01</c:v>
                </c:pt>
                <c:pt idx="4">
                  <c:v>88.93</c:v>
                </c:pt>
              </c:numCache>
            </c:numRef>
          </c:val>
        </c:ser>
        <c:dLbls>
          <c:showLegendKey val="0"/>
          <c:showVal val="0"/>
          <c:showCatName val="0"/>
          <c:showSerName val="0"/>
          <c:showPercent val="0"/>
          <c:showBubbleSize val="0"/>
        </c:dLbls>
        <c:gapWidth val="150"/>
        <c:axId val="238763376"/>
        <c:axId val="23876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63376"/>
        <c:axId val="238767856"/>
      </c:lineChart>
      <c:dateAx>
        <c:axId val="238763376"/>
        <c:scaling>
          <c:orientation val="minMax"/>
        </c:scaling>
        <c:delete val="1"/>
        <c:axPos val="b"/>
        <c:numFmt formatCode="ge" sourceLinked="1"/>
        <c:majorTickMark val="none"/>
        <c:minorTickMark val="none"/>
        <c:tickLblPos val="none"/>
        <c:crossAx val="238767856"/>
        <c:crosses val="autoZero"/>
        <c:auto val="1"/>
        <c:lblOffset val="100"/>
        <c:baseTimeUnit val="years"/>
      </c:dateAx>
      <c:valAx>
        <c:axId val="23876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45136"/>
        <c:axId val="2388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45136"/>
        <c:axId val="238845520"/>
      </c:lineChart>
      <c:dateAx>
        <c:axId val="238845136"/>
        <c:scaling>
          <c:orientation val="minMax"/>
        </c:scaling>
        <c:delete val="1"/>
        <c:axPos val="b"/>
        <c:numFmt formatCode="ge" sourceLinked="1"/>
        <c:majorTickMark val="none"/>
        <c:minorTickMark val="none"/>
        <c:tickLblPos val="none"/>
        <c:crossAx val="238845520"/>
        <c:crosses val="autoZero"/>
        <c:auto val="1"/>
        <c:lblOffset val="100"/>
        <c:baseTimeUnit val="years"/>
      </c:dateAx>
      <c:valAx>
        <c:axId val="2388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75576"/>
        <c:axId val="23724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75576"/>
        <c:axId val="237246248"/>
      </c:lineChart>
      <c:dateAx>
        <c:axId val="238875576"/>
        <c:scaling>
          <c:orientation val="minMax"/>
        </c:scaling>
        <c:delete val="1"/>
        <c:axPos val="b"/>
        <c:numFmt formatCode="ge" sourceLinked="1"/>
        <c:majorTickMark val="none"/>
        <c:minorTickMark val="none"/>
        <c:tickLblPos val="none"/>
        <c:crossAx val="237246248"/>
        <c:crosses val="autoZero"/>
        <c:auto val="1"/>
        <c:lblOffset val="100"/>
        <c:baseTimeUnit val="years"/>
      </c:dateAx>
      <c:valAx>
        <c:axId val="23724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86400"/>
        <c:axId val="23758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86400"/>
        <c:axId val="237586792"/>
      </c:lineChart>
      <c:dateAx>
        <c:axId val="237586400"/>
        <c:scaling>
          <c:orientation val="minMax"/>
        </c:scaling>
        <c:delete val="1"/>
        <c:axPos val="b"/>
        <c:numFmt formatCode="ge" sourceLinked="1"/>
        <c:majorTickMark val="none"/>
        <c:minorTickMark val="none"/>
        <c:tickLblPos val="none"/>
        <c:crossAx val="237586792"/>
        <c:crosses val="autoZero"/>
        <c:auto val="1"/>
        <c:lblOffset val="100"/>
        <c:baseTimeUnit val="years"/>
      </c:dateAx>
      <c:valAx>
        <c:axId val="23758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85616"/>
        <c:axId val="23758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85616"/>
        <c:axId val="237585224"/>
      </c:lineChart>
      <c:dateAx>
        <c:axId val="237585616"/>
        <c:scaling>
          <c:orientation val="minMax"/>
        </c:scaling>
        <c:delete val="1"/>
        <c:axPos val="b"/>
        <c:numFmt formatCode="ge" sourceLinked="1"/>
        <c:majorTickMark val="none"/>
        <c:minorTickMark val="none"/>
        <c:tickLblPos val="none"/>
        <c:crossAx val="237585224"/>
        <c:crosses val="autoZero"/>
        <c:auto val="1"/>
        <c:lblOffset val="100"/>
        <c:baseTimeUnit val="years"/>
      </c:dateAx>
      <c:valAx>
        <c:axId val="23758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400.51</c:v>
                </c:pt>
                <c:pt idx="1">
                  <c:v>545.71</c:v>
                </c:pt>
                <c:pt idx="2">
                  <c:v>600.65</c:v>
                </c:pt>
                <c:pt idx="3">
                  <c:v>549.51</c:v>
                </c:pt>
                <c:pt idx="4">
                  <c:v>529.04</c:v>
                </c:pt>
              </c:numCache>
            </c:numRef>
          </c:val>
        </c:ser>
        <c:dLbls>
          <c:showLegendKey val="0"/>
          <c:showVal val="0"/>
          <c:showCatName val="0"/>
          <c:showSerName val="0"/>
          <c:showPercent val="0"/>
          <c:showBubbleSize val="0"/>
        </c:dLbls>
        <c:gapWidth val="150"/>
        <c:axId val="238922184"/>
        <c:axId val="23892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ser>
        <c:dLbls>
          <c:showLegendKey val="0"/>
          <c:showVal val="0"/>
          <c:showCatName val="0"/>
          <c:showSerName val="0"/>
          <c:showPercent val="0"/>
          <c:showBubbleSize val="0"/>
        </c:dLbls>
        <c:marker val="1"/>
        <c:smooth val="0"/>
        <c:axId val="238922184"/>
        <c:axId val="238922576"/>
      </c:lineChart>
      <c:dateAx>
        <c:axId val="238922184"/>
        <c:scaling>
          <c:orientation val="minMax"/>
        </c:scaling>
        <c:delete val="1"/>
        <c:axPos val="b"/>
        <c:numFmt formatCode="ge" sourceLinked="1"/>
        <c:majorTickMark val="none"/>
        <c:minorTickMark val="none"/>
        <c:tickLblPos val="none"/>
        <c:crossAx val="238922576"/>
        <c:crosses val="autoZero"/>
        <c:auto val="1"/>
        <c:lblOffset val="100"/>
        <c:baseTimeUnit val="years"/>
      </c:dateAx>
      <c:valAx>
        <c:axId val="23892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62.68</c:v>
                </c:pt>
                <c:pt idx="1">
                  <c:v>69.03</c:v>
                </c:pt>
                <c:pt idx="2">
                  <c:v>72.33</c:v>
                </c:pt>
                <c:pt idx="3">
                  <c:v>73.959999999999994</c:v>
                </c:pt>
                <c:pt idx="4">
                  <c:v>73.02</c:v>
                </c:pt>
              </c:numCache>
            </c:numRef>
          </c:val>
        </c:ser>
        <c:dLbls>
          <c:showLegendKey val="0"/>
          <c:showVal val="0"/>
          <c:showCatName val="0"/>
          <c:showSerName val="0"/>
          <c:showPercent val="0"/>
          <c:showBubbleSize val="0"/>
        </c:dLbls>
        <c:gapWidth val="150"/>
        <c:axId val="238923752"/>
        <c:axId val="23892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38923752"/>
        <c:axId val="238924144"/>
      </c:lineChart>
      <c:dateAx>
        <c:axId val="238923752"/>
        <c:scaling>
          <c:orientation val="minMax"/>
        </c:scaling>
        <c:delete val="1"/>
        <c:axPos val="b"/>
        <c:numFmt formatCode="ge" sourceLinked="1"/>
        <c:majorTickMark val="none"/>
        <c:minorTickMark val="none"/>
        <c:tickLblPos val="none"/>
        <c:crossAx val="238924144"/>
        <c:crosses val="autoZero"/>
        <c:auto val="1"/>
        <c:lblOffset val="100"/>
        <c:baseTimeUnit val="years"/>
      </c:dateAx>
      <c:valAx>
        <c:axId val="2389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2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39185688"/>
        <c:axId val="2391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ser>
        <c:dLbls>
          <c:showLegendKey val="0"/>
          <c:showVal val="0"/>
          <c:showCatName val="0"/>
          <c:showSerName val="0"/>
          <c:showPercent val="0"/>
          <c:showBubbleSize val="0"/>
        </c:dLbls>
        <c:marker val="1"/>
        <c:smooth val="0"/>
        <c:axId val="239185688"/>
        <c:axId val="239186080"/>
      </c:lineChart>
      <c:dateAx>
        <c:axId val="239185688"/>
        <c:scaling>
          <c:orientation val="minMax"/>
        </c:scaling>
        <c:delete val="1"/>
        <c:axPos val="b"/>
        <c:numFmt formatCode="ge" sourceLinked="1"/>
        <c:majorTickMark val="none"/>
        <c:minorTickMark val="none"/>
        <c:tickLblPos val="none"/>
        <c:crossAx val="239186080"/>
        <c:crosses val="autoZero"/>
        <c:auto val="1"/>
        <c:lblOffset val="100"/>
        <c:baseTimeUnit val="years"/>
      </c:dateAx>
      <c:valAx>
        <c:axId val="2391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8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中井町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9630</v>
      </c>
      <c r="AM8" s="50"/>
      <c r="AN8" s="50"/>
      <c r="AO8" s="50"/>
      <c r="AP8" s="50"/>
      <c r="AQ8" s="50"/>
      <c r="AR8" s="50"/>
      <c r="AS8" s="50"/>
      <c r="AT8" s="45">
        <f>データ!T6</f>
        <v>19.989999999999998</v>
      </c>
      <c r="AU8" s="45"/>
      <c r="AV8" s="45"/>
      <c r="AW8" s="45"/>
      <c r="AX8" s="45"/>
      <c r="AY8" s="45"/>
      <c r="AZ8" s="45"/>
      <c r="BA8" s="45"/>
      <c r="BB8" s="45">
        <f>データ!U6</f>
        <v>481.74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76.400000000000006</v>
      </c>
      <c r="Q10" s="45"/>
      <c r="R10" s="45"/>
      <c r="S10" s="45"/>
      <c r="T10" s="45"/>
      <c r="U10" s="45"/>
      <c r="V10" s="45"/>
      <c r="W10" s="45">
        <f>データ!Q6</f>
        <v>88.25</v>
      </c>
      <c r="X10" s="45"/>
      <c r="Y10" s="45"/>
      <c r="Z10" s="45"/>
      <c r="AA10" s="45"/>
      <c r="AB10" s="45"/>
      <c r="AC10" s="45"/>
      <c r="AD10" s="50">
        <f>データ!R6</f>
        <v>1296</v>
      </c>
      <c r="AE10" s="50"/>
      <c r="AF10" s="50"/>
      <c r="AG10" s="50"/>
      <c r="AH10" s="50"/>
      <c r="AI10" s="50"/>
      <c r="AJ10" s="50"/>
      <c r="AK10" s="2"/>
      <c r="AL10" s="50">
        <f>データ!V6</f>
        <v>7345</v>
      </c>
      <c r="AM10" s="50"/>
      <c r="AN10" s="50"/>
      <c r="AO10" s="50"/>
      <c r="AP10" s="50"/>
      <c r="AQ10" s="50"/>
      <c r="AR10" s="50"/>
      <c r="AS10" s="50"/>
      <c r="AT10" s="45">
        <f>データ!W6</f>
        <v>2.5099999999999998</v>
      </c>
      <c r="AU10" s="45"/>
      <c r="AV10" s="45"/>
      <c r="AW10" s="45"/>
      <c r="AX10" s="45"/>
      <c r="AY10" s="45"/>
      <c r="AZ10" s="45"/>
      <c r="BA10" s="45"/>
      <c r="BB10" s="45">
        <f>データ!X6</f>
        <v>2926.29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143618</v>
      </c>
      <c r="D6" s="33">
        <f t="shared" si="3"/>
        <v>47</v>
      </c>
      <c r="E6" s="33">
        <f t="shared" si="3"/>
        <v>17</v>
      </c>
      <c r="F6" s="33">
        <f t="shared" si="3"/>
        <v>1</v>
      </c>
      <c r="G6" s="33">
        <f t="shared" si="3"/>
        <v>0</v>
      </c>
      <c r="H6" s="33" t="str">
        <f t="shared" si="3"/>
        <v>神奈川県　中井町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76.400000000000006</v>
      </c>
      <c r="Q6" s="34">
        <f t="shared" si="3"/>
        <v>88.25</v>
      </c>
      <c r="R6" s="34">
        <f t="shared" si="3"/>
        <v>1296</v>
      </c>
      <c r="S6" s="34">
        <f t="shared" si="3"/>
        <v>9630</v>
      </c>
      <c r="T6" s="34">
        <f t="shared" si="3"/>
        <v>19.989999999999998</v>
      </c>
      <c r="U6" s="34">
        <f t="shared" si="3"/>
        <v>481.74</v>
      </c>
      <c r="V6" s="34">
        <f t="shared" si="3"/>
        <v>7345</v>
      </c>
      <c r="W6" s="34">
        <f t="shared" si="3"/>
        <v>2.5099999999999998</v>
      </c>
      <c r="X6" s="34">
        <f t="shared" si="3"/>
        <v>2926.29</v>
      </c>
      <c r="Y6" s="35">
        <f>IF(Y7="",NA(),Y7)</f>
        <v>74.37</v>
      </c>
      <c r="Z6" s="35">
        <f t="shared" ref="Z6:AH6" si="4">IF(Z7="",NA(),Z7)</f>
        <v>89.84</v>
      </c>
      <c r="AA6" s="35">
        <f t="shared" si="4"/>
        <v>89.42</v>
      </c>
      <c r="AB6" s="35">
        <f t="shared" si="4"/>
        <v>89.01</v>
      </c>
      <c r="AC6" s="35">
        <f t="shared" si="4"/>
        <v>88.93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400.51</v>
      </c>
      <c r="BG6" s="35">
        <f t="shared" ref="BG6:BO6" si="7">IF(BG7="",NA(),BG7)</f>
        <v>545.71</v>
      </c>
      <c r="BH6" s="35">
        <f t="shared" si="7"/>
        <v>600.65</v>
      </c>
      <c r="BI6" s="35">
        <f t="shared" si="7"/>
        <v>549.51</v>
      </c>
      <c r="BJ6" s="35">
        <f t="shared" si="7"/>
        <v>529.04</v>
      </c>
      <c r="BK6" s="35">
        <f t="shared" si="7"/>
        <v>1574.53</v>
      </c>
      <c r="BL6" s="35">
        <f t="shared" si="7"/>
        <v>1506.51</v>
      </c>
      <c r="BM6" s="35">
        <f t="shared" si="7"/>
        <v>1136.5</v>
      </c>
      <c r="BN6" s="35">
        <f t="shared" si="7"/>
        <v>1118.56</v>
      </c>
      <c r="BO6" s="35">
        <f t="shared" si="7"/>
        <v>1111.31</v>
      </c>
      <c r="BP6" s="34" t="str">
        <f>IF(BP7="","",IF(BP7="-","【-】","【"&amp;SUBSTITUTE(TEXT(BP7,"#,##0.00"),"-","△")&amp;"】"))</f>
        <v>【728.30】</v>
      </c>
      <c r="BQ6" s="35">
        <f>IF(BQ7="",NA(),BQ7)</f>
        <v>62.68</v>
      </c>
      <c r="BR6" s="35">
        <f t="shared" ref="BR6:BZ6" si="8">IF(BR7="",NA(),BR7)</f>
        <v>69.03</v>
      </c>
      <c r="BS6" s="35">
        <f t="shared" si="8"/>
        <v>72.33</v>
      </c>
      <c r="BT6" s="35">
        <f t="shared" si="8"/>
        <v>73.959999999999994</v>
      </c>
      <c r="BU6" s="35">
        <f t="shared" si="8"/>
        <v>73.02</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279.91000000000003</v>
      </c>
      <c r="CH6" s="35">
        <f t="shared" si="9"/>
        <v>284.52999999999997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54.44</v>
      </c>
      <c r="CU6" s="35">
        <f t="shared" si="10"/>
        <v>54.67</v>
      </c>
      <c r="CV6" s="35">
        <f t="shared" si="10"/>
        <v>53.51</v>
      </c>
      <c r="CW6" s="34" t="str">
        <f>IF(CW7="","",IF(CW7="-","【-】","【"&amp;SUBSTITUTE(TEXT(CW7,"#,##0.00"),"-","△")&amp;"】"))</f>
        <v>【60.09】</v>
      </c>
      <c r="CX6" s="35">
        <f>IF(CX7="",NA(),CX7)</f>
        <v>61.14</v>
      </c>
      <c r="CY6" s="35">
        <f t="shared" ref="CY6:DG6" si="11">IF(CY7="",NA(),CY7)</f>
        <v>61.28</v>
      </c>
      <c r="CZ6" s="35">
        <f t="shared" si="11"/>
        <v>61.47</v>
      </c>
      <c r="DA6" s="35">
        <f t="shared" si="11"/>
        <v>63.2</v>
      </c>
      <c r="DB6" s="35">
        <f t="shared" si="11"/>
        <v>66.290000000000006</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1.04</v>
      </c>
      <c r="EI6" s="35">
        <f t="shared" si="14"/>
        <v>1.6</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143618</v>
      </c>
      <c r="D7" s="37">
        <v>47</v>
      </c>
      <c r="E7" s="37">
        <v>17</v>
      </c>
      <c r="F7" s="37">
        <v>1</v>
      </c>
      <c r="G7" s="37">
        <v>0</v>
      </c>
      <c r="H7" s="37" t="s">
        <v>109</v>
      </c>
      <c r="I7" s="37" t="s">
        <v>110</v>
      </c>
      <c r="J7" s="37" t="s">
        <v>111</v>
      </c>
      <c r="K7" s="37" t="s">
        <v>112</v>
      </c>
      <c r="L7" s="37" t="s">
        <v>113</v>
      </c>
      <c r="M7" s="37"/>
      <c r="N7" s="38" t="s">
        <v>114</v>
      </c>
      <c r="O7" s="38" t="s">
        <v>115</v>
      </c>
      <c r="P7" s="38">
        <v>76.400000000000006</v>
      </c>
      <c r="Q7" s="38">
        <v>88.25</v>
      </c>
      <c r="R7" s="38">
        <v>1296</v>
      </c>
      <c r="S7" s="38">
        <v>9630</v>
      </c>
      <c r="T7" s="38">
        <v>19.989999999999998</v>
      </c>
      <c r="U7" s="38">
        <v>481.74</v>
      </c>
      <c r="V7" s="38">
        <v>7345</v>
      </c>
      <c r="W7" s="38">
        <v>2.5099999999999998</v>
      </c>
      <c r="X7" s="38">
        <v>2926.29</v>
      </c>
      <c r="Y7" s="38">
        <v>74.37</v>
      </c>
      <c r="Z7" s="38">
        <v>89.84</v>
      </c>
      <c r="AA7" s="38">
        <v>89.42</v>
      </c>
      <c r="AB7" s="38">
        <v>89.01</v>
      </c>
      <c r="AC7" s="38">
        <v>88.93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400.51</v>
      </c>
      <c r="BG7" s="38">
        <v>545.71</v>
      </c>
      <c r="BH7" s="38">
        <v>600.65</v>
      </c>
      <c r="BI7" s="38">
        <v>549.51</v>
      </c>
      <c r="BJ7" s="38">
        <v>529.04</v>
      </c>
      <c r="BK7" s="38">
        <v>1574.53</v>
      </c>
      <c r="BL7" s="38">
        <v>1506.51</v>
      </c>
      <c r="BM7" s="38">
        <v>1136.5</v>
      </c>
      <c r="BN7" s="38">
        <v>1118.56</v>
      </c>
      <c r="BO7" s="38">
        <v>1111.31</v>
      </c>
      <c r="BP7" s="38">
        <v>728.3</v>
      </c>
      <c r="BQ7" s="38">
        <v>62.68</v>
      </c>
      <c r="BR7" s="38">
        <v>69.03</v>
      </c>
      <c r="BS7" s="38">
        <v>72.33</v>
      </c>
      <c r="BT7" s="38">
        <v>73.959999999999994</v>
      </c>
      <c r="BU7" s="38">
        <v>73.02</v>
      </c>
      <c r="BV7" s="38">
        <v>57.36</v>
      </c>
      <c r="BW7" s="38">
        <v>57.33</v>
      </c>
      <c r="BX7" s="38">
        <v>71.650000000000006</v>
      </c>
      <c r="BY7" s="38">
        <v>72.33</v>
      </c>
      <c r="BZ7" s="38">
        <v>75.540000000000006</v>
      </c>
      <c r="CA7" s="38">
        <v>100.04</v>
      </c>
      <c r="CB7" s="38">
        <v>150</v>
      </c>
      <c r="CC7" s="38">
        <v>150</v>
      </c>
      <c r="CD7" s="38">
        <v>150</v>
      </c>
      <c r="CE7" s="38">
        <v>150</v>
      </c>
      <c r="CF7" s="38">
        <v>150</v>
      </c>
      <c r="CG7" s="38">
        <v>279.91000000000003</v>
      </c>
      <c r="CH7" s="38">
        <v>284.52999999999997</v>
      </c>
      <c r="CI7" s="38">
        <v>217.82</v>
      </c>
      <c r="CJ7" s="38">
        <v>215.28</v>
      </c>
      <c r="CK7" s="38">
        <v>207.96</v>
      </c>
      <c r="CL7" s="38">
        <v>137.82</v>
      </c>
      <c r="CM7" s="38" t="s">
        <v>114</v>
      </c>
      <c r="CN7" s="38" t="s">
        <v>114</v>
      </c>
      <c r="CO7" s="38" t="s">
        <v>114</v>
      </c>
      <c r="CP7" s="38" t="s">
        <v>114</v>
      </c>
      <c r="CQ7" s="38" t="s">
        <v>114</v>
      </c>
      <c r="CR7" s="38">
        <v>40.07</v>
      </c>
      <c r="CS7" s="38">
        <v>39.92</v>
      </c>
      <c r="CT7" s="38">
        <v>54.44</v>
      </c>
      <c r="CU7" s="38">
        <v>54.67</v>
      </c>
      <c r="CV7" s="38">
        <v>53.51</v>
      </c>
      <c r="CW7" s="38">
        <v>60.09</v>
      </c>
      <c r="CX7" s="38">
        <v>61.14</v>
      </c>
      <c r="CY7" s="38">
        <v>61.28</v>
      </c>
      <c r="CZ7" s="38">
        <v>61.47</v>
      </c>
      <c r="DA7" s="38">
        <v>63.2</v>
      </c>
      <c r="DB7" s="38">
        <v>66.290000000000006</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1.04</v>
      </c>
      <c r="EI7" s="38">
        <v>1.6</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2018-02-01T02:50:43Z</cp:lastPrinted>
  <dcterms:created xsi:type="dcterms:W3CDTF">2017-12-25T02:06:49Z</dcterms:created>
  <dcterms:modified xsi:type="dcterms:W3CDTF">2018-02-14T05:59:37Z</dcterms:modified>
  <cp:category/>
</cp:coreProperties>
</file>