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6_理財Ｇ\29年度\武井\02 公営企業\02 経営比較分析表\08 分析表（公開用）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AT10" i="4"/>
  <c r="AL10" i="4"/>
  <c r="P10" i="4"/>
  <c r="I10" i="4"/>
  <c r="B10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<sst xmlns="http://schemas.openxmlformats.org/spreadsheetml/2006/main" count="240" uniqueCount="125">
  <si>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</si>
  <si>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</si>
  <si>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</si>
  <si>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</si>
  <si>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</si>
  <si>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</si>
  <si>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</si>
  <si>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</si>
  <si>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</si>
  <si>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</si>
  <si>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</si>
  <si>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</si>
  <si>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</si>
  <si>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</si>
  <si>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</si>
  <si>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</si>
  <si>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</si>
  <si>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</si>
  <si>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</si>
  <si>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</si>
  <si>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</si>
  <si>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</si>
  <si>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</si>
  <si>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</si>
  <si>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</si>
  <si>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</si>
  <si>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</si>
  <si>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</si>
  <si>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</si>
  <si>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</si>
  <si>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</si>
  <si>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</si>
  <si>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</si>
  <si>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</si>
  <si>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</si>
  <si>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</si>
  <si>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</si>
  <si>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</si>
  <si>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</si>
  <si>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</si>
  <si>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</si>
  <si>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</si>
  <si>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</si>
  <si>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</si>
  <si>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</si>
  <si>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</si>
  <si>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</si>
  <si>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</si>
  <si>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</si>
  <si>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</si>
  <si>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</si>
  <si>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</si>
  <si>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</si>
  <si>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</si>
  <si>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</si>
  <si>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</si>
  <si>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</si>
  <si>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</si>
  <si>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</si>
  <si>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</si>
  <si>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</si>
  <si>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</si>
  <si>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</si>
  <si>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</si>
  <si>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</si>
  <si>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</si>
  <si>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</si>
  <si>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</si>
  <si>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</si>
  <si>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</si>
  <si>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</si>
  <si>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</si>
  <si>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</si>
  <si>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</si>
  <si>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</si>
  <si>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</si>
  <si>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</si>
  <si>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</si>
  <si>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</si>
  <si>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</si>
  <si>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</si>
  <si>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</si>
  <si>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</si>
  <si>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</si>
  <si>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</si>
  <si>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</si>
  <si>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</si>
  <si>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</si>
  <si>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</si>
  <si>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</si>
  <si>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</si>
  <si>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</si>
  <si>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</si>
  <si>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</si>
  <si>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</si>
  <si>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</si>
  <si>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</si>
  <si>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</si>
  <si>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</si>
  <si>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</si>
  <si>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</si>
  <si>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</si>
  <si>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</si>
  <si>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</si>
  <si>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</si>
  <si>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</si>
  <si>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</si>
  <si>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</si>
  <si>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</si>
  <si>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神奈川県　鎌倉市</t>
  </si>
  <si>
    <t>法非適用</t>
  </si>
  <si>
    <t>下水道事業</t>
  </si>
  <si>
    <t>公共下水道</t>
  </si>
  <si>
    <t>Ac1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</si>
  <si>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</si>
  <si>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</si>
  <si>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</si>
  <si>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</si>
  <si>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</si>
  <si>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</si>
  <si>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</si>
  <si>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・厳しい経営状況にありますが、今後は、地方公営企業法の適用や経営戦略の策定を予定しており、これらを通じて経営状況を的確に把握するとともに、経営の健全化に努めていきます。
・下水道使用料については、本市の地域特性を踏まえ、他市の状況を考慮し、適正化を図ります。
・下水道施設全般について、平成27年度に策定した「鎌倉市社会基盤施設マネジメント計画」に基づき「予防保全型管理」を行うことにより、更新費用の圧縮と平準化を目指します。
</t>
    <phoneticPr fontId="4"/>
  </si>
  <si>
    <t>非設置</t>
    <rPh sb="0" eb="1">
      <t>ヒ</t>
    </rPh>
    <rPh sb="1" eb="3">
      <t>セッチ</t>
    </rPh>
    <phoneticPr fontId="4"/>
  </si>
  <si>
    <t>・収益的収支比率は100％未満、汚水処理原価は類似団体内で高い水準、企業債残高対事業規模比率、経費回収率、施設利用率及び水洗化率は類似団体内で低い水準となっています。
　これは、本市が昭和30年頃からの急速な人口増加による河川の水質汚濁等を契機に、早期の公共下水道の普及を目指し、整備を行ってきたこと、また、地形的制約などにより、下水道終末処理場２箇所、汚水中継ポンプ場７箇所及び汚水低地排水ポンプ施設57箇所を有していることが要因となっています。
・下水道使用料は、平成19年度に19.9%、平成24年度に10.0%と段階的な料金改定をしており、今後も、社会情勢や経済状況に注視するともに、市民負担を考慮し検討します。
・水洗化率については、戸別訪問による啓発活動や多角的な広報活動により、積極的に普及促進を行っており、さらなる水洗化率の向上を図っています。</t>
    <phoneticPr fontId="4"/>
  </si>
  <si>
    <t>・本市の汚水管渠は、昭和33年度から布設しており、老朽化が進んでいることから、施設の老朽化対策を積極的に進めてきました。
・現在は、平成27年度に策定した「鎌倉市社会基盤施設マネジメント計画」に基づき、計画的な維持管理、補修更新を行っています。
・平成28年度は、緊急的な大規模修繕に対応したため、管渠の更新工事を年度内に完了できなかったことから、管渠改善率が０％となっています。</t>
    <rPh sb="62" eb="64">
      <t>ゲンザイ</t>
    </rPh>
    <rPh sb="115" eb="116">
      <t>オコナ</t>
    </rPh>
    <rPh sb="124" eb="126">
      <t>ヘイセイ</t>
    </rPh>
    <rPh sb="128" eb="130">
      <t>ネンド</t>
    </rPh>
    <rPh sb="132" eb="135">
      <t>キンキュウテキ</t>
    </rPh>
    <rPh sb="136" eb="139">
      <t>ダイキボ</t>
    </rPh>
    <rPh sb="139" eb="141">
      <t>シュウゼン</t>
    </rPh>
    <rPh sb="142" eb="144">
      <t>タイオウ</t>
    </rPh>
    <rPh sb="149" eb="150">
      <t>カン</t>
    </rPh>
    <rPh sb="150" eb="151">
      <t>キョ</t>
    </rPh>
    <rPh sb="152" eb="154">
      <t>コウシン</t>
    </rPh>
    <rPh sb="154" eb="156">
      <t>コウジ</t>
    </rPh>
    <rPh sb="157" eb="159">
      <t>ネンド</t>
    </rPh>
    <rPh sb="159" eb="160">
      <t>ナイ</t>
    </rPh>
    <rPh sb="161" eb="163">
      <t>カンリョウ</t>
    </rPh>
    <rPh sb="174" eb="175">
      <t>カン</t>
    </rPh>
    <rPh sb="175" eb="176">
      <t>キョ</t>
    </rPh>
    <rPh sb="176" eb="178">
      <t>カイゼン</t>
    </rPh>
    <rPh sb="178" eb="179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</si>
</sst>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0.27</c:v>
                </c:pt>
                <c:pt idx="1">
                  <c:v>0.18</c:v>
                </c:pt>
                <c:pt idx="2">
                  <c:v>0.1</c:v>
                </c:pt>
                <c:pt idx="3">
                  <c:v>0.15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304336"/>
        <c:axId val="21330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0.11</c:v>
                </c:pt>
                <c:pt idx="3">
                  <c:v>0.12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04336"/>
        <c:axId val="213304720"/>
      </c:lineChart>
      <c:dateAx>
        <c:axId val="21330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304720"/>
        <c:crosses val="autoZero"/>
        <c:auto val="1"/>
        <c:lblOffset val="100"/>
        <c:baseTimeUnit val="years"/>
      </c:dateAx>
      <c:valAx>
        <c:axId val="21330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304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59.78</c:v>
                </c:pt>
                <c:pt idx="1">
                  <c:v>57.39</c:v>
                </c:pt>
                <c:pt idx="2">
                  <c:v>57.25</c:v>
                </c:pt>
                <c:pt idx="3">
                  <c:v>55.57</c:v>
                </c:pt>
                <c:pt idx="4">
                  <c:v>54.69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652776"/>
        <c:axId val="213653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61.73</c:v>
                </c:pt>
                <c:pt idx="1">
                  <c:v>61.1</c:v>
                </c:pt>
                <c:pt idx="2">
                  <c:v>61.03</c:v>
                </c:pt>
                <c:pt idx="3">
                  <c:v>62.5</c:v>
                </c:pt>
                <c:pt idx="4">
                  <c:v>63.26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652776"/>
        <c:axId val="213653168"/>
      </c:lineChart>
      <c:dateAx>
        <c:axId val="213652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653168"/>
        <c:crosses val="autoZero"/>
        <c:auto val="1"/>
        <c:lblOffset val="100"/>
        <c:baseTimeUnit val="years"/>
      </c:dateAx>
      <c:valAx>
        <c:axId val="213653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652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92.88</c:v>
                </c:pt>
                <c:pt idx="1">
                  <c:v>93.02</c:v>
                </c:pt>
                <c:pt idx="2">
                  <c:v>93.08</c:v>
                </c:pt>
                <c:pt idx="3">
                  <c:v>93.22</c:v>
                </c:pt>
                <c:pt idx="4">
                  <c:v>93.35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654344"/>
        <c:axId val="213654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93.1</c:v>
                </c:pt>
                <c:pt idx="1">
                  <c:v>93.47</c:v>
                </c:pt>
                <c:pt idx="2">
                  <c:v>93.83</c:v>
                </c:pt>
                <c:pt idx="3">
                  <c:v>93.88</c:v>
                </c:pt>
                <c:pt idx="4">
                  <c:v>94.07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654344"/>
        <c:axId val="213654736"/>
      </c:lineChart>
      <c:dateAx>
        <c:axId val="213654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654736"/>
        <c:crosses val="autoZero"/>
        <c:auto val="1"/>
        <c:lblOffset val="100"/>
        <c:baseTimeUnit val="years"/>
      </c:dateAx>
      <c:valAx>
        <c:axId val="213654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654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52.28</c:v>
                </c:pt>
                <c:pt idx="1">
                  <c:v>51.23</c:v>
                </c:pt>
                <c:pt idx="2">
                  <c:v>52.32</c:v>
                </c:pt>
                <c:pt idx="3">
                  <c:v>75.98</c:v>
                </c:pt>
                <c:pt idx="4">
                  <c:v>77.209999999999994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072240"/>
        <c:axId val="21307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72240"/>
        <c:axId val="213076720"/>
      </c:lineChart>
      <c:dateAx>
        <c:axId val="21307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076720"/>
        <c:crosses val="autoZero"/>
        <c:auto val="1"/>
        <c:lblOffset val="100"/>
        <c:baseTimeUnit val="years"/>
      </c:dateAx>
      <c:valAx>
        <c:axId val="213076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072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09968"/>
        <c:axId val="21311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09968"/>
        <c:axId val="213110352"/>
      </c:lineChart>
      <c:dateAx>
        <c:axId val="21310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110352"/>
        <c:crosses val="autoZero"/>
        <c:auto val="1"/>
        <c:lblOffset val="100"/>
        <c:baseTimeUnit val="years"/>
      </c:dateAx>
      <c:valAx>
        <c:axId val="213110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10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78296"/>
        <c:axId val="21317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78296"/>
        <c:axId val="213178688"/>
      </c:lineChart>
      <c:dateAx>
        <c:axId val="213178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178688"/>
        <c:crosses val="autoZero"/>
        <c:auto val="1"/>
        <c:lblOffset val="100"/>
        <c:baseTimeUnit val="years"/>
      </c:dateAx>
      <c:valAx>
        <c:axId val="21317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178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81824"/>
        <c:axId val="213242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1824"/>
        <c:axId val="213242360"/>
      </c:lineChart>
      <c:dateAx>
        <c:axId val="21318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242360"/>
        <c:crosses val="autoZero"/>
        <c:auto val="1"/>
        <c:lblOffset val="100"/>
        <c:baseTimeUnit val="years"/>
      </c:dateAx>
      <c:valAx>
        <c:axId val="213242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18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243536"/>
        <c:axId val="213243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243536"/>
        <c:axId val="213243928"/>
      </c:lineChart>
      <c:dateAx>
        <c:axId val="21324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243928"/>
        <c:crosses val="autoZero"/>
        <c:auto val="1"/>
        <c:lblOffset val="100"/>
        <c:baseTimeUnit val="years"/>
      </c:dateAx>
      <c:valAx>
        <c:axId val="213243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24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1710.61</c:v>
                </c:pt>
                <c:pt idx="1">
                  <c:v>1640.65</c:v>
                </c:pt>
                <c:pt idx="2">
                  <c:v>1575.33</c:v>
                </c:pt>
                <c:pt idx="3">
                  <c:v>705.81</c:v>
                </c:pt>
                <c:pt idx="4">
                  <c:v>521.71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245104"/>
        <c:axId val="213245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941.18</c:v>
                </c:pt>
                <c:pt idx="1">
                  <c:v>893.45</c:v>
                </c:pt>
                <c:pt idx="2">
                  <c:v>843.57</c:v>
                </c:pt>
                <c:pt idx="3">
                  <c:v>845.86</c:v>
                </c:pt>
                <c:pt idx="4">
                  <c:v>802.49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245104"/>
        <c:axId val="213245496"/>
      </c:lineChart>
      <c:dateAx>
        <c:axId val="21324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245496"/>
        <c:crosses val="autoZero"/>
        <c:auto val="1"/>
        <c:lblOffset val="100"/>
        <c:baseTimeUnit val="years"/>
      </c:dateAx>
      <c:valAx>
        <c:axId val="213245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24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62.72</c:v>
                </c:pt>
                <c:pt idx="1">
                  <c:v>61.32</c:v>
                </c:pt>
                <c:pt idx="2">
                  <c:v>60.97</c:v>
                </c:pt>
                <c:pt idx="3">
                  <c:v>95.57</c:v>
                </c:pt>
                <c:pt idx="4">
                  <c:v>95.86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79864"/>
        <c:axId val="213181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93.55</c:v>
                </c:pt>
                <c:pt idx="1">
                  <c:v>95.24</c:v>
                </c:pt>
                <c:pt idx="2">
                  <c:v>99.86</c:v>
                </c:pt>
                <c:pt idx="3">
                  <c:v>101.88</c:v>
                </c:pt>
                <c:pt idx="4">
                  <c:v>103.18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79864"/>
        <c:axId val="213181432"/>
      </c:lineChart>
      <c:dateAx>
        <c:axId val="213179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181432"/>
        <c:crosses val="autoZero"/>
        <c:auto val="1"/>
        <c:lblOffset val="100"/>
        <c:baseTimeUnit val="years"/>
      </c:dateAx>
      <c:valAx>
        <c:axId val="213181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179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220.87</c:v>
                </c:pt>
                <c:pt idx="1">
                  <c:v>227.89</c:v>
                </c:pt>
                <c:pt idx="2">
                  <c:v>234.78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80256"/>
        <c:axId val="21365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153.24</c:v>
                </c:pt>
                <c:pt idx="1">
                  <c:v>150.75</c:v>
                </c:pt>
                <c:pt idx="2">
                  <c:v>147.29</c:v>
                </c:pt>
                <c:pt idx="3">
                  <c:v>143.15</c:v>
                </c:pt>
                <c:pt idx="4">
                  <c:v>141.11000000000001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256"/>
        <c:axId val="213651600"/>
      </c:lineChart>
      <c:dateAx>
        <c:axId val="21318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651600"/>
        <c:crosses val="autoZero"/>
        <c:auto val="1"/>
        <c:lblOffset val="100"/>
        <c:baseTimeUnit val="years"/>
      </c:dateAx>
      <c:valAx>
        <c:axId val="21365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18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64" sqref="BL64:BZ65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神奈川県　鎌倉市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Ac1</v>
      </c>
      <c r="X8" s="72"/>
      <c r="Y8" s="72"/>
      <c r="Z8" s="72"/>
      <c r="AA8" s="72"/>
      <c r="AB8" s="72"/>
      <c r="AC8" s="72"/>
      <c r="AD8" s="73" t="s">
        <v>122</v>
      </c>
      <c r="AE8" s="73"/>
      <c r="AF8" s="73"/>
      <c r="AG8" s="73"/>
      <c r="AH8" s="73"/>
      <c r="AI8" s="73"/>
      <c r="AJ8" s="73"/>
      <c r="AK8" s="4"/>
      <c r="AL8" s="67">
        <f>データ!S6</f>
        <v>176393</v>
      </c>
      <c r="AM8" s="67"/>
      <c r="AN8" s="67"/>
      <c r="AO8" s="67"/>
      <c r="AP8" s="67"/>
      <c r="AQ8" s="67"/>
      <c r="AR8" s="67"/>
      <c r="AS8" s="67"/>
      <c r="AT8" s="66">
        <f>データ!T6</f>
        <v>39.67</v>
      </c>
      <c r="AU8" s="66"/>
      <c r="AV8" s="66"/>
      <c r="AW8" s="66"/>
      <c r="AX8" s="66"/>
      <c r="AY8" s="66"/>
      <c r="AZ8" s="66"/>
      <c r="BA8" s="66"/>
      <c r="BB8" s="66">
        <f>データ!U6</f>
        <v>4446.51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97.38</v>
      </c>
      <c r="Q10" s="66"/>
      <c r="R10" s="66"/>
      <c r="S10" s="66"/>
      <c r="T10" s="66"/>
      <c r="U10" s="66"/>
      <c r="V10" s="66"/>
      <c r="W10" s="66">
        <f>データ!Q6</f>
        <v>89.5</v>
      </c>
      <c r="X10" s="66"/>
      <c r="Y10" s="66"/>
      <c r="Z10" s="66"/>
      <c r="AA10" s="66"/>
      <c r="AB10" s="66"/>
      <c r="AC10" s="66"/>
      <c r="AD10" s="67">
        <f>データ!R6</f>
        <v>2260</v>
      </c>
      <c r="AE10" s="67"/>
      <c r="AF10" s="67"/>
      <c r="AG10" s="67"/>
      <c r="AH10" s="67"/>
      <c r="AI10" s="67"/>
      <c r="AJ10" s="67"/>
      <c r="AK10" s="2"/>
      <c r="AL10" s="67">
        <f>データ!V6</f>
        <v>171840</v>
      </c>
      <c r="AM10" s="67"/>
      <c r="AN10" s="67"/>
      <c r="AO10" s="67"/>
      <c r="AP10" s="67"/>
      <c r="AQ10" s="67"/>
      <c r="AR10" s="67"/>
      <c r="AS10" s="67"/>
      <c r="AT10" s="66">
        <f>データ!W6</f>
        <v>24.1</v>
      </c>
      <c r="AU10" s="66"/>
      <c r="AV10" s="66"/>
      <c r="AW10" s="66"/>
      <c r="AX10" s="66"/>
      <c r="AY10" s="66"/>
      <c r="AZ10" s="66"/>
      <c r="BA10" s="66"/>
      <c r="BB10" s="66">
        <f>データ!X6</f>
        <v>7130.29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123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124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121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142042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神奈川県　鎌倉市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Ac1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97.38</v>
      </c>
      <c r="Q6" s="34">
        <f t="shared" si="3"/>
        <v>89.5</v>
      </c>
      <c r="R6" s="34">
        <f t="shared" si="3"/>
        <v>2260</v>
      </c>
      <c r="S6" s="34">
        <f t="shared" si="3"/>
        <v>176393</v>
      </c>
      <c r="T6" s="34">
        <f t="shared" si="3"/>
        <v>39.67</v>
      </c>
      <c r="U6" s="34">
        <f t="shared" si="3"/>
        <v>4446.51</v>
      </c>
      <c r="V6" s="34">
        <f t="shared" si="3"/>
        <v>171840</v>
      </c>
      <c r="W6" s="34">
        <f t="shared" si="3"/>
        <v>24.1</v>
      </c>
      <c r="X6" s="34">
        <f t="shared" si="3"/>
        <v>7130.29</v>
      </c>
      <c r="Y6" s="35">
        <f>IF(Y7="",NA(),Y7)</f>
        <v>52.28</v>
      </c>
      <c r="Z6" s="35">
        <f t="shared" ref="Z6:AH6" si="4">IF(Z7="",NA(),Z7)</f>
        <v>51.23</v>
      </c>
      <c r="AA6" s="35">
        <f t="shared" si="4"/>
        <v>52.32</v>
      </c>
      <c r="AB6" s="35">
        <f t="shared" si="4"/>
        <v>75.98</v>
      </c>
      <c r="AC6" s="35">
        <f t="shared" si="4"/>
        <v>77.209999999999994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1710.61</v>
      </c>
      <c r="BG6" s="35">
        <f t="shared" ref="BG6:BO6" si="7">IF(BG7="",NA(),BG7)</f>
        <v>1640.65</v>
      </c>
      <c r="BH6" s="35">
        <f t="shared" si="7"/>
        <v>1575.33</v>
      </c>
      <c r="BI6" s="35">
        <f t="shared" si="7"/>
        <v>705.81</v>
      </c>
      <c r="BJ6" s="35">
        <f t="shared" si="7"/>
        <v>521.71</v>
      </c>
      <c r="BK6" s="35">
        <f t="shared" si="7"/>
        <v>941.18</v>
      </c>
      <c r="BL6" s="35">
        <f t="shared" si="7"/>
        <v>893.45</v>
      </c>
      <c r="BM6" s="35">
        <f t="shared" si="7"/>
        <v>843.57</v>
      </c>
      <c r="BN6" s="35">
        <f t="shared" si="7"/>
        <v>845.86</v>
      </c>
      <c r="BO6" s="35">
        <f t="shared" si="7"/>
        <v>802.49</v>
      </c>
      <c r="BP6" s="34" t="str">
        <f>IF(BP7="","",IF(BP7="-","【-】","【"&amp;SUBSTITUTE(TEXT(BP7,"#,##0.00"),"-","△")&amp;"】"))</f>
        <v>【728.30】</v>
      </c>
      <c r="BQ6" s="35">
        <f>IF(BQ7="",NA(),BQ7)</f>
        <v>62.72</v>
      </c>
      <c r="BR6" s="35">
        <f t="shared" ref="BR6:BZ6" si="8">IF(BR7="",NA(),BR7)</f>
        <v>61.32</v>
      </c>
      <c r="BS6" s="35">
        <f t="shared" si="8"/>
        <v>60.97</v>
      </c>
      <c r="BT6" s="35">
        <f t="shared" si="8"/>
        <v>95.57</v>
      </c>
      <c r="BU6" s="35">
        <f t="shared" si="8"/>
        <v>95.86</v>
      </c>
      <c r="BV6" s="35">
        <f t="shared" si="8"/>
        <v>93.55</v>
      </c>
      <c r="BW6" s="35">
        <f t="shared" si="8"/>
        <v>95.24</v>
      </c>
      <c r="BX6" s="35">
        <f t="shared" si="8"/>
        <v>99.86</v>
      </c>
      <c r="BY6" s="35">
        <f t="shared" si="8"/>
        <v>101.88</v>
      </c>
      <c r="BZ6" s="35">
        <f t="shared" si="8"/>
        <v>103.18</v>
      </c>
      <c r="CA6" s="34" t="str">
        <f>IF(CA7="","",IF(CA7="-","【-】","【"&amp;SUBSTITUTE(TEXT(CA7,"#,##0.00"),"-","△")&amp;"】"))</f>
        <v>【100.04】</v>
      </c>
      <c r="CB6" s="35">
        <f>IF(CB7="",NA(),CB7)</f>
        <v>220.87</v>
      </c>
      <c r="CC6" s="35">
        <f t="shared" ref="CC6:CK6" si="9">IF(CC7="",NA(),CC7)</f>
        <v>227.89</v>
      </c>
      <c r="CD6" s="35">
        <f t="shared" si="9"/>
        <v>234.78</v>
      </c>
      <c r="CE6" s="35">
        <f t="shared" si="9"/>
        <v>150</v>
      </c>
      <c r="CF6" s="35">
        <f t="shared" si="9"/>
        <v>150</v>
      </c>
      <c r="CG6" s="35">
        <f t="shared" si="9"/>
        <v>153.24</v>
      </c>
      <c r="CH6" s="35">
        <f t="shared" si="9"/>
        <v>150.75</v>
      </c>
      <c r="CI6" s="35">
        <f t="shared" si="9"/>
        <v>147.29</v>
      </c>
      <c r="CJ6" s="35">
        <f t="shared" si="9"/>
        <v>143.15</v>
      </c>
      <c r="CK6" s="35">
        <f t="shared" si="9"/>
        <v>141.11000000000001</v>
      </c>
      <c r="CL6" s="34" t="str">
        <f>IF(CL7="","",IF(CL7="-","【-】","【"&amp;SUBSTITUTE(TEXT(CL7,"#,##0.00"),"-","△")&amp;"】"))</f>
        <v>【137.82】</v>
      </c>
      <c r="CM6" s="35">
        <f>IF(CM7="",NA(),CM7)</f>
        <v>59.78</v>
      </c>
      <c r="CN6" s="35">
        <f t="shared" ref="CN6:CV6" si="10">IF(CN7="",NA(),CN7)</f>
        <v>57.39</v>
      </c>
      <c r="CO6" s="35">
        <f t="shared" si="10"/>
        <v>57.25</v>
      </c>
      <c r="CP6" s="35">
        <f t="shared" si="10"/>
        <v>55.57</v>
      </c>
      <c r="CQ6" s="35">
        <f t="shared" si="10"/>
        <v>54.69</v>
      </c>
      <c r="CR6" s="35">
        <f t="shared" si="10"/>
        <v>61.73</v>
      </c>
      <c r="CS6" s="35">
        <f t="shared" si="10"/>
        <v>61.1</v>
      </c>
      <c r="CT6" s="35">
        <f t="shared" si="10"/>
        <v>61.03</v>
      </c>
      <c r="CU6" s="35">
        <f t="shared" si="10"/>
        <v>62.5</v>
      </c>
      <c r="CV6" s="35">
        <f t="shared" si="10"/>
        <v>63.26</v>
      </c>
      <c r="CW6" s="34" t="str">
        <f>IF(CW7="","",IF(CW7="-","【-】","【"&amp;SUBSTITUTE(TEXT(CW7,"#,##0.00"),"-","△")&amp;"】"))</f>
        <v>【60.09】</v>
      </c>
      <c r="CX6" s="35">
        <f>IF(CX7="",NA(),CX7)</f>
        <v>92.88</v>
      </c>
      <c r="CY6" s="35">
        <f t="shared" ref="CY6:DG6" si="11">IF(CY7="",NA(),CY7)</f>
        <v>93.02</v>
      </c>
      <c r="CZ6" s="35">
        <f t="shared" si="11"/>
        <v>93.08</v>
      </c>
      <c r="DA6" s="35">
        <f t="shared" si="11"/>
        <v>93.22</v>
      </c>
      <c r="DB6" s="35">
        <f t="shared" si="11"/>
        <v>93.35</v>
      </c>
      <c r="DC6" s="35">
        <f t="shared" si="11"/>
        <v>93.1</v>
      </c>
      <c r="DD6" s="35">
        <f t="shared" si="11"/>
        <v>93.47</v>
      </c>
      <c r="DE6" s="35">
        <f t="shared" si="11"/>
        <v>93.83</v>
      </c>
      <c r="DF6" s="35">
        <f t="shared" si="11"/>
        <v>93.88</v>
      </c>
      <c r="DG6" s="35">
        <f t="shared" si="11"/>
        <v>94.07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0.27</v>
      </c>
      <c r="EF6" s="35">
        <f t="shared" ref="EF6:EN6" si="14">IF(EF7="",NA(),EF7)</f>
        <v>0.18</v>
      </c>
      <c r="EG6" s="35">
        <f t="shared" si="14"/>
        <v>0.1</v>
      </c>
      <c r="EH6" s="35">
        <f t="shared" si="14"/>
        <v>0.15</v>
      </c>
      <c r="EI6" s="34">
        <f t="shared" si="14"/>
        <v>0</v>
      </c>
      <c r="EJ6" s="35">
        <f t="shared" si="14"/>
        <v>0.1</v>
      </c>
      <c r="EK6" s="35">
        <f t="shared" si="14"/>
        <v>0.1</v>
      </c>
      <c r="EL6" s="35">
        <f t="shared" si="14"/>
        <v>0.11</v>
      </c>
      <c r="EM6" s="35">
        <f t="shared" si="14"/>
        <v>0.12</v>
      </c>
      <c r="EN6" s="35">
        <f t="shared" si="14"/>
        <v>0.13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15">
      <c r="A7" s="28"/>
      <c r="B7" s="37">
        <v>2016</v>
      </c>
      <c r="C7" s="37">
        <v>142042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97.38</v>
      </c>
      <c r="Q7" s="38">
        <v>89.5</v>
      </c>
      <c r="R7" s="38">
        <v>2260</v>
      </c>
      <c r="S7" s="38">
        <v>176393</v>
      </c>
      <c r="T7" s="38">
        <v>39.67</v>
      </c>
      <c r="U7" s="38">
        <v>4446.51</v>
      </c>
      <c r="V7" s="38">
        <v>171840</v>
      </c>
      <c r="W7" s="38">
        <v>24.1</v>
      </c>
      <c r="X7" s="38">
        <v>7130.29</v>
      </c>
      <c r="Y7" s="38">
        <v>52.28</v>
      </c>
      <c r="Z7" s="38">
        <v>51.23</v>
      </c>
      <c r="AA7" s="38">
        <v>52.32</v>
      </c>
      <c r="AB7" s="38">
        <v>75.98</v>
      </c>
      <c r="AC7" s="38">
        <v>77.209999999999994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1710.61</v>
      </c>
      <c r="BG7" s="38">
        <v>1640.65</v>
      </c>
      <c r="BH7" s="38">
        <v>1575.33</v>
      </c>
      <c r="BI7" s="38">
        <v>705.81</v>
      </c>
      <c r="BJ7" s="38">
        <v>521.71</v>
      </c>
      <c r="BK7" s="38">
        <v>941.18</v>
      </c>
      <c r="BL7" s="38">
        <v>893.45</v>
      </c>
      <c r="BM7" s="38">
        <v>843.57</v>
      </c>
      <c r="BN7" s="38">
        <v>845.86</v>
      </c>
      <c r="BO7" s="38">
        <v>802.49</v>
      </c>
      <c r="BP7" s="38">
        <v>728.3</v>
      </c>
      <c r="BQ7" s="38">
        <v>62.72</v>
      </c>
      <c r="BR7" s="38">
        <v>61.32</v>
      </c>
      <c r="BS7" s="38">
        <v>60.97</v>
      </c>
      <c r="BT7" s="38">
        <v>95.57</v>
      </c>
      <c r="BU7" s="38">
        <v>95.86</v>
      </c>
      <c r="BV7" s="38">
        <v>93.55</v>
      </c>
      <c r="BW7" s="38">
        <v>95.24</v>
      </c>
      <c r="BX7" s="38">
        <v>99.86</v>
      </c>
      <c r="BY7" s="38">
        <v>101.88</v>
      </c>
      <c r="BZ7" s="38">
        <v>103.18</v>
      </c>
      <c r="CA7" s="38">
        <v>100.04</v>
      </c>
      <c r="CB7" s="38">
        <v>220.87</v>
      </c>
      <c r="CC7" s="38">
        <v>227.89</v>
      </c>
      <c r="CD7" s="38">
        <v>234.78</v>
      </c>
      <c r="CE7" s="38">
        <v>150</v>
      </c>
      <c r="CF7" s="38">
        <v>150</v>
      </c>
      <c r="CG7" s="38">
        <v>153.24</v>
      </c>
      <c r="CH7" s="38">
        <v>150.75</v>
      </c>
      <c r="CI7" s="38">
        <v>147.29</v>
      </c>
      <c r="CJ7" s="38">
        <v>143.15</v>
      </c>
      <c r="CK7" s="38">
        <v>141.11000000000001</v>
      </c>
      <c r="CL7" s="38">
        <v>137.82</v>
      </c>
      <c r="CM7" s="38">
        <v>59.78</v>
      </c>
      <c r="CN7" s="38">
        <v>57.39</v>
      </c>
      <c r="CO7" s="38">
        <v>57.25</v>
      </c>
      <c r="CP7" s="38">
        <v>55.57</v>
      </c>
      <c r="CQ7" s="38">
        <v>54.69</v>
      </c>
      <c r="CR7" s="38">
        <v>61.73</v>
      </c>
      <c r="CS7" s="38">
        <v>61.1</v>
      </c>
      <c r="CT7" s="38">
        <v>61.03</v>
      </c>
      <c r="CU7" s="38">
        <v>62.5</v>
      </c>
      <c r="CV7" s="38">
        <v>63.26</v>
      </c>
      <c r="CW7" s="38">
        <v>60.09</v>
      </c>
      <c r="CX7" s="38">
        <v>92.88</v>
      </c>
      <c r="CY7" s="38">
        <v>93.02</v>
      </c>
      <c r="CZ7" s="38">
        <v>93.08</v>
      </c>
      <c r="DA7" s="38">
        <v>93.22</v>
      </c>
      <c r="DB7" s="38">
        <v>93.35</v>
      </c>
      <c r="DC7" s="38">
        <v>93.1</v>
      </c>
      <c r="DD7" s="38">
        <v>93.47</v>
      </c>
      <c r="DE7" s="38">
        <v>93.83</v>
      </c>
      <c r="DF7" s="38">
        <v>93.88</v>
      </c>
      <c r="DG7" s="38">
        <v>94.07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0.27</v>
      </c>
      <c r="EF7" s="38">
        <v>0.18</v>
      </c>
      <c r="EG7" s="38">
        <v>0.1</v>
      </c>
      <c r="EH7" s="38">
        <v>0.15</v>
      </c>
      <c r="EI7" s="38">
        <v>0</v>
      </c>
      <c r="EJ7" s="38">
        <v>0.1</v>
      </c>
      <c r="EK7" s="38">
        <v>0.1</v>
      </c>
      <c r="EL7" s="38">
        <v>0.11</v>
      </c>
      <c r="EM7" s="38">
        <v>0.12</v>
      </c>
      <c r="EN7" s="38">
        <v>0.13</v>
      </c>
      <c r="EO7" s="38">
        <v>0.27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2018-02-14T04:05:17Z</cp:lastPrinted>
  <dcterms:created xsi:type="dcterms:W3CDTF">2017-12-25T02:06:37Z</dcterms:created>
  <dcterms:modified xsi:type="dcterms:W3CDTF">2018-02-14T04:05:23Z</dcterms:modified>
  <cp:category/>
</cp:coreProperties>
</file>