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definedName name="_xlnm.Print_Area" localSheetId="12">公会計指標分析・財政指標組合せ分析表!$A$1:$Q$85</definedName>
  </definedNames>
  <calcPr calcId="162913"/>
</workbook>
</file>

<file path=xl/calcChain.xml><?xml version="1.0" encoding="utf-8"?>
<calcChain xmlns="http://schemas.openxmlformats.org/spreadsheetml/2006/main">
  <c r="BG38" i="9" l="1"/>
  <c r="BG37" i="9"/>
  <c r="BG36" i="9"/>
  <c r="BG35" i="9"/>
  <c r="BG34" i="9"/>
  <c r="AO40" i="9"/>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BW40" i="9"/>
  <c r="BE40" i="9"/>
  <c r="U40" i="9"/>
  <c r="BW39" i="9"/>
  <c r="BE39" i="9"/>
  <c r="U39" i="9"/>
  <c r="BW38" i="9"/>
  <c r="U38" i="9"/>
  <c r="BW37" i="9"/>
  <c r="BW36" i="9"/>
  <c r="CO34" i="9" s="1"/>
  <c r="CO35" i="9" s="1"/>
  <c r="CO36" i="9" s="1"/>
  <c r="CO37" i="9" s="1"/>
  <c r="CO38" i="9" s="1"/>
  <c r="CO39" i="9" s="1"/>
  <c r="CO40" i="9" s="1"/>
  <c r="CO41" i="9" s="1"/>
  <c r="CO42" i="9" s="1"/>
  <c r="CO43" i="9" s="1"/>
  <c r="C35" i="9"/>
  <c r="C36" i="9" s="1"/>
  <c r="BW34" i="9"/>
  <c r="BW35" i="9" s="1"/>
  <c r="C34" i="9"/>
  <c r="C37" i="9" l="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AM34" i="9" l="1"/>
  <c r="AM35" i="9" s="1"/>
  <c r="AM36" i="9" s="1"/>
  <c r="AM37" i="9" s="1"/>
  <c r="AM38" i="9" s="1"/>
  <c r="AM39" i="9" s="1"/>
  <c r="AM40" i="9" s="1"/>
  <c r="BE34" i="9" l="1"/>
  <c r="BE35" i="9" s="1"/>
  <c r="BE36" i="9" s="1"/>
  <c r="BE37" i="9" s="1"/>
  <c r="BE38" i="9" s="1"/>
</calcChain>
</file>

<file path=xl/sharedStrings.xml><?xml version="1.0" encoding="utf-8"?>
<sst xmlns="http://schemas.openxmlformats.org/spreadsheetml/2006/main" count="1216" uniqueCount="621">
  <si>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</si>
  <si>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</si>
  <si>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</si>
  <si>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</si>
  <si>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</si>
  <si>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</si>
  <si>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</si>
  <si>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</si>
  <si>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</si>
  <si>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</si>
  <si>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</si>
  <si>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</si>
  <si>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</si>
  <si>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</si>
  <si>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</si>
  <si>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</si>
  <si>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</si>
  <si>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</si>
  <si>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</si>
  <si>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</si>
  <si>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</si>
  <si>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</si>
  <si>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</si>
  <si>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</si>
  <si>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</si>
  <si>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</si>
  <si>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</si>
  <si>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</si>
  <si>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</si>
  <si>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</si>
  <si>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</si>
  <si>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</si>
  <si>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</si>
  <si>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</si>
  <si>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</si>
  <si>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</si>
  <si>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</si>
  <si>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</si>
  <si>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</si>
  <si>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</si>
  <si>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</si>
  <si>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</si>
  <si>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</si>
  <si>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</si>
  <si>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</si>
  <si>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</si>
  <si>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</si>
  <si>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</si>
  <si>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</si>
  <si>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</si>
  <si>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</si>
  <si>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</si>
  <si>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</si>
  <si>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</si>
  <si>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</si>
  <si>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</si>
  <si>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</si>
  <si>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</si>
  <si>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</si>
  <si>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</si>
  <si>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</si>
  <si>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</si>
  <si>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</si>
  <si>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</si>
  <si>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</si>
  <si>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</si>
  <si>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</si>
  <si>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</si>
  <si>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</si>
  <si>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</si>
  <si>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</si>
  <si>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</si>
  <si>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</si>
  <si>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</si>
  <si>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</si>
  <si>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</si>
  <si>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</si>
  <si>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</si>
  <si>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</si>
  <si>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</si>
  <si>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</si>
  <si>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</si>
  <si>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</si>
  <si>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</si>
  <si>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</si>
  <si>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</si>
  <si>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</si>
  <si>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</si>
  <si>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</si>
  <si>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</si>
  <si>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</si>
  <si>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</si>
  <si>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</si>
  <si>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</si>
  <si>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</si>
  <si>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</si>
  <si>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</si>
  <si>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</si>
  <si>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</si>
  <si>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</si>
  <si>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</si>
  <si>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</si>
  <si>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</si>
  <si>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</si>
  <si>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</si>
  <si>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</si>
  <si>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</si>
  <si>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</si>
  <si>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</si>
  <si>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</si>
  <si>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</si>
  <si>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</si>
  <si>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</si>
  <si>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</si>
  <si>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</si>
  <si>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</si>
  <si>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</si>
  <si>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</si>
  <si>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</si>
  <si>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</si>
  <si>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</si>
  <si>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</si>
  <si>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</si>
  <si>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</si>
  <si>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</si>
  <si>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</si>
  <si>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</si>
  <si>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</si>
  <si>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</si>
  <si>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</si>
  <si>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</si>
  <si>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</si>
  <si>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</si>
  <si>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</si>
  <si>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</si>
  <si>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</si>
  <si>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</si>
  <si>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</si>
  <si>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</si>
  <si>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</si>
  <si>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</si>
  <si>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</si>
  <si>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</si>
  <si>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</si>
  <si>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</si>
  <si>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</si>
  <si>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</si>
  <si>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</si>
  <si>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</si>
  <si>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</si>
  <si>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</si>
  <si>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</si>
  <si>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</si>
  <si>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</si>
  <si>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</si>
  <si>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</si>
  <si>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</si>
  <si>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</si>
  <si>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</si>
  <si>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</si>
  <si>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</si>
  <si>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</si>
  <si>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</si>
  <si>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</si>
  <si>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</si>
  <si>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</si>
  <si>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</si>
  <si>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</si>
  <si>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</si>
  <si>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</si>
  <si>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</si>
  <si>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</si>
  <si>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</si>
  <si>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</si>
  <si>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</si>
  <si>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</si>
  <si>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</si>
  <si>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</si>
  <si>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</si>
  <si>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</si>
  <si>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</si>
  <si>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</si>
  <si>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</si>
  <si>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</si>
  <si>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</si>
  <si>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</si>
  <si>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</si>
  <si>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</si>
  <si>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</si>
  <si>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</si>
  <si>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</si>
  <si>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</si>
  <si>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</si>
  <si>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</si>
  <si>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</si>
  <si>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</si>
  <si>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</si>
  <si>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</si>
  <si>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神奈川県横浜市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</si>
  <si>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</si>
  <si>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</si>
  <si>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</si>
  <si>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</si>
  <si>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</si>
  <si>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</si>
  <si>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</si>
  <si>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</si>
  <si>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</si>
  <si>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</si>
  <si>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</si>
  <si>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</si>
  <si>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</si>
  <si>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</si>
  <si>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</si>
  <si>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</si>
  <si>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</si>
  <si>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</si>
  <si>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</si>
  <si>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</si>
  <si>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</si>
  <si>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</si>
  <si>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</si>
  <si>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</si>
  <si>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</si>
  <si>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</si>
  <si>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</si>
  <si>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</si>
  <si>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</si>
  <si>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</si>
  <si>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</si>
  <si>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</si>
  <si>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</si>
  <si>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</si>
  <si>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</si>
  <si>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</si>
  <si>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</si>
  <si>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</si>
  <si>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</si>
  <si>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</si>
  <si>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</si>
  <si>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</si>
  <si>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</si>
  <si>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</si>
  <si>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</si>
  <si>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</si>
  <si>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</si>
  <si>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</si>
  <si>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</si>
  <si>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</si>
  <si>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</si>
  <si>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</si>
  <si>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</si>
  <si>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</si>
  <si>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</si>
  <si>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</si>
  <si>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</si>
  <si>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</si>
  <si>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</si>
  <si>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</si>
  <si>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</si>
  <si>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</si>
  <si>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</si>
  <si>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</si>
  <si>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</si>
  <si>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</si>
  <si>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</si>
  <si>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</si>
  <si>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</si>
  <si>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</si>
  <si>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</si>
  <si>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</si>
  <si>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</si>
  <si>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</si>
  <si>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</si>
  <si>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</si>
  <si>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</si>
  <si>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</si>
  <si>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</si>
  <si>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</si>
  <si>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</si>
  <si>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</si>
  <si>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</si>
  <si>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</si>
  <si>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</si>
  <si>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</si>
  <si>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</si>
  <si>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</si>
  <si>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</si>
  <si>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</si>
  <si>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</si>
  <si>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</si>
  <si>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</si>
  <si>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</si>
  <si>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</si>
  <si>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</si>
  <si>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</si>
  <si>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</si>
  <si>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</si>
  <si>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</si>
  <si>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</si>
  <si>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</si>
  <si>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</si>
  <si>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</si>
  <si>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</si>
  <si>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</si>
  <si>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</si>
  <si>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</si>
  <si>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</si>
  <si>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</si>
  <si>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</si>
  <si>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</si>
  <si>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</si>
  <si>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</si>
  <si>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</si>
  <si>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</si>
  <si>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</si>
  <si>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</si>
  <si>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</si>
  <si>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</si>
  <si>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</si>
  <si>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</si>
  <si>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</si>
  <si>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</si>
  <si>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</si>
  <si>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</si>
  <si>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</si>
  <si>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</si>
  <si>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</si>
  <si>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</si>
  <si>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</si>
  <si>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</si>
  <si>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</si>
  <si>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</si>
  <si>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</si>
  <si>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</si>
  <si>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</si>
  <si>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</si>
  <si>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</si>
  <si>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</si>
  <si>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</si>
  <si>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</si>
  <si>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</si>
  <si>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</si>
  <si>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</si>
  <si>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</si>
  <si>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</si>
  <si>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</si>
  <si>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</si>
  <si>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神奈川県横浜市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</si>
  <si>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</si>
  <si>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</si>
  <si>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</si>
  <si>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</si>
  <si>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</si>
  <si>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</si>
  <si>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</si>
  <si>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</si>
  <si>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</si>
  <si>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</si>
  <si>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</si>
  <si>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</si>
  <si>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</si>
  <si>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</si>
  <si>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</si>
  <si>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</si>
  <si>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</si>
  <si>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</si>
  <si>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</si>
  <si>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</si>
  <si>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</si>
  <si>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</si>
  <si>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</si>
  <si>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</si>
  <si>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</si>
  <si>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</si>
  <si>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</si>
  <si>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</si>
  <si>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</si>
  <si>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</si>
  <si>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</si>
  <si>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</si>
  <si>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</si>
  <si>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</si>
  <si>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</si>
  <si>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</si>
  <si>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</si>
  <si>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</si>
  <si>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</si>
  <si>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</si>
  <si>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</si>
  <si>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</si>
  <si>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</si>
  <si>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</si>
  <si>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</si>
  <si>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</si>
  <si>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</si>
  <si>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</si>
  <si>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</si>
  <si>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</si>
  <si>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</si>
  <si>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</si>
  <si>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</si>
  <si>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</si>
  <si>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</si>
  <si>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</si>
  <si>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</si>
  <si>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市街地開発事業費会計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</si>
  <si>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</si>
  <si>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</si>
  <si>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</si>
  <si>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</si>
  <si>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</si>
  <si>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</si>
  <si>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</si>
  <si>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</si>
  <si>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</si>
  <si>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</si>
  <si>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</si>
  <si>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</si>
  <si>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</si>
  <si>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</si>
  <si>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</si>
  <si>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</si>
  <si>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</si>
  <si>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</si>
  <si>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</si>
  <si>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</si>
  <si>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</si>
  <si>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</si>
  <si>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</si>
  <si>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</si>
  <si>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</si>
  <si>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</si>
  <si>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</si>
  <si>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</si>
  <si>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</si>
  <si>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</si>
  <si>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</si>
  <si>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</si>
  <si>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</si>
  <si>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</si>
  <si>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</si>
  <si>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</si>
  <si>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</si>
  <si>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</si>
  <si>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</si>
  <si>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</si>
  <si>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</si>
  <si>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</si>
  <si>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</si>
  <si>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</si>
  <si>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</si>
  <si>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</si>
  <si>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</si>
  <si>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</si>
  <si>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</si>
  <si>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</si>
  <si>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</si>
  <si>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</si>
  <si>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</si>
  <si>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</si>
  <si>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</si>
  <si>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</si>
  <si>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</si>
  <si>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</si>
  <si>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</si>
  <si>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</si>
  <si>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</si>
  <si>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</si>
  <si>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</si>
  <si>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</si>
  <si>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</si>
  <si>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</si>
  <si>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</si>
  <si>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</si>
  <si>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</si>
  <si>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</si>
  <si>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</si>
  <si>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</si>
  <si>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</si>
  <si>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</si>
  <si>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</si>
  <si>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</si>
  <si>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</si>
  <si>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</si>
  <si>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</si>
  <si>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</si>
  <si>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</si>
  <si>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</si>
  <si>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</si>
  <si>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</si>
  <si>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</si>
  <si>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</si>
  <si>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</si>
  <si>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</si>
  <si>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</si>
  <si>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</si>
  <si>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</si>
  <si>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</si>
  <si>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</si>
  <si>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</si>
  <si>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</si>
  <si>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</si>
  <si>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</si>
  <si>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</si>
  <si>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</si>
  <si>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</si>
  <si>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</si>
  <si>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</si>
  <si>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</si>
  <si>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</si>
  <si>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</si>
  <si>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</si>
  <si>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</si>
  <si>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</si>
  <si>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</si>
  <si>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</si>
  <si>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</si>
  <si>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</si>
  <si>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</si>
  <si>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</si>
  <si>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</si>
  <si>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</si>
  <si>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</si>
  <si>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</si>
  <si>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</si>
  <si>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</si>
  <si>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</si>
  <si>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</si>
  <si>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</si>
  <si>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</si>
  <si>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</si>
  <si>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</si>
  <si>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</si>
  <si>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</si>
  <si>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</si>
  <si>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</si>
  <si>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</si>
  <si>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</si>
  <si>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</si>
  <si>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</si>
  <si>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</si>
  <si>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0.45</t>
  </si>
  <si>
    <t>▲ 1.39</t>
  </si>
  <si>
    <t>▲ 1.65</t>
  </si>
  <si>
    <t>下水道事業会計</t>
  </si>
  <si>
    <t>水道事業会計</t>
  </si>
  <si>
    <t>介護保険事業費会計</t>
  </si>
  <si>
    <t>国民健康保険事業費会計</t>
  </si>
  <si>
    <t>▲ 0.03</t>
  </si>
  <si>
    <t>高速鉄道事業会計</t>
  </si>
  <si>
    <t>自動車事業会計</t>
  </si>
  <si>
    <t>工業用水道事業会計</t>
  </si>
  <si>
    <t>病院事業会計</t>
  </si>
  <si>
    <t>その他会計（赤字）</t>
  </si>
  <si>
    <t>その他会計（黒字）</t>
  </si>
  <si>
    <t>神奈川県内広域水道企業団（水道用水供給事業会計）</t>
    <rPh sb="0" eb="3">
      <t>カナガワ</t>
    </rPh>
    <rPh sb="3" eb="5">
      <t>ケンナイ</t>
    </rPh>
    <rPh sb="5" eb="7">
      <t>コウイキ</t>
    </rPh>
    <rPh sb="7" eb="9">
      <t>スイドウ</t>
    </rPh>
    <rPh sb="9" eb="11">
      <t>キギョウ</t>
    </rPh>
    <rPh sb="11" eb="12">
      <t>ダン</t>
    </rPh>
    <rPh sb="13" eb="16">
      <t>スイドウヨウ</t>
    </rPh>
    <rPh sb="16" eb="17">
      <t>ミズ</t>
    </rPh>
    <rPh sb="17" eb="19">
      <t>キョウキュウ</t>
    </rPh>
    <rPh sb="19" eb="21">
      <t>ジギョウ</t>
    </rPh>
    <rPh sb="21" eb="23">
      <t>カイケイ</t>
    </rPh>
    <phoneticPr fontId="3"/>
  </si>
  <si>
    <t>広域連合</t>
    <rPh sb="0" eb="2">
      <t>コウイキ</t>
    </rPh>
    <rPh sb="2" eb="4">
      <t>レンゴウ</t>
    </rPh>
    <phoneticPr fontId="3"/>
  </si>
  <si>
    <t>公益財団法人横浜市男女共同参画推進協会</t>
  </si>
  <si>
    <t>公益財団法人横浜市国際交流協会</t>
  </si>
  <si>
    <t>公益財団法人横浜市体育協会</t>
    <rPh sb="0" eb="2">
      <t>コウエキ</t>
    </rPh>
    <rPh sb="2" eb="4">
      <t>ザイダン</t>
    </rPh>
    <rPh sb="4" eb="6">
      <t>ホウジン</t>
    </rPh>
    <rPh sb="6" eb="9">
      <t>ヨコハマシ</t>
    </rPh>
    <rPh sb="9" eb="11">
      <t>タイイク</t>
    </rPh>
    <rPh sb="11" eb="13">
      <t>キョウカイ</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</si>
  <si>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</si>
  <si>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</si>
  <si>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</si>
  <si>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</si>
  <si>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</si>
  <si>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</si>
  <si>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</si>
  <si>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</si>
  <si>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株式会社横浜インポートマート</t>
    <rPh sb="0" eb="4">
      <t>カブシキガイシャ</t>
    </rPh>
    <rPh sb="4" eb="6">
      <t>ヨコハマ</t>
    </rPh>
    <phoneticPr fontId="5"/>
  </si>
  <si>
    <t>横浜市信用保証協会</t>
    <rPh sb="0" eb="3">
      <t>ヨコハマシ</t>
    </rPh>
    <rPh sb="3" eb="5">
      <t>シンヨウ</t>
    </rPh>
    <rPh sb="5" eb="7">
      <t>ホショウ</t>
    </rPh>
    <rPh sb="7" eb="9">
      <t>キョウカイ</t>
    </rPh>
    <phoneticPr fontId="14"/>
  </si>
  <si>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</si>
  <si>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</si>
  <si>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</si>
  <si>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</si>
  <si>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</si>
  <si>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</si>
  <si>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4"/>
  </si>
  <si>
    <t>社会福祉法人横浜市リハビリテーション事業団</t>
    <rPh sb="6" eb="9">
      <t>ヨコハマシ</t>
    </rPh>
    <rPh sb="18" eb="20">
      <t>ジギョウ</t>
    </rPh>
    <rPh sb="20" eb="21">
      <t>ダン</t>
    </rPh>
    <phoneticPr fontId="14"/>
  </si>
  <si>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</si>
  <si>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</si>
  <si>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</si>
  <si>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</si>
  <si>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</si>
  <si>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</si>
  <si>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</si>
  <si>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</si>
  <si>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</si>
  <si>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</si>
  <si>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</si>
  <si>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</si>
  <si>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</si>
  <si>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</si>
  <si>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</si>
  <si>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</si>
  <si>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</si>
  <si>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</si>
  <si>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</si>
  <si>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</si>
  <si>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t>
  </si>
  <si>
    <t>-</t>
    <phoneticPr fontId="2"/>
  </si>
  <si>
    <t>-</t>
    <phoneticPr fontId="2"/>
  </si>
  <si>
    <t>-</t>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</si>
  <si>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</si>
  <si>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</si>
  <si>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3"/>
  </si>
  <si>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</si>
  <si>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</si>
  <si>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</si>
  <si>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</si>
  <si>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</si>
  <si>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将来負担比率は、類似団体平均を上回っているのに対し、有形固定資産減価償却率は、橋りょう・トンネルや区庁舎の整備などを進めたこと等により、類似団体と比較して、若干低い水準となっています。
今後も、効率的・効果的な保全・更新等の取組を進めるとともに、計画的な市債活用を行うことにより、借入金残高を適切に管理していきます。</t>
    <rPh sb="0" eb="2">
      <t>ショウライ</t>
    </rPh>
    <rPh sb="2" eb="4">
      <t>フタン</t>
    </rPh>
    <rPh sb="4" eb="6">
      <t>ヒリツ</t>
    </rPh>
    <rPh sb="8" eb="10">
      <t>ルイジ</t>
    </rPh>
    <rPh sb="10" eb="12">
      <t>ダンタイ</t>
    </rPh>
    <rPh sb="12" eb="14">
      <t>ヘイキン</t>
    </rPh>
    <rPh sb="15" eb="17">
      <t>ウワマワ</t>
    </rPh>
    <rPh sb="23" eb="24">
      <t>タイ</t>
    </rPh>
    <rPh sb="97" eb="100">
      <t>コウリツテキ</t>
    </rPh>
    <rPh sb="101" eb="104">
      <t>コウカテキ</t>
    </rPh>
    <rPh sb="105" eb="107">
      <t>ホゼン</t>
    </rPh>
    <rPh sb="108" eb="110">
      <t>コウシン</t>
    </rPh>
    <rPh sb="110" eb="111">
      <t>トウ</t>
    </rPh>
    <rPh sb="112" eb="114">
      <t>トリクミ</t>
    </rPh>
    <rPh sb="115" eb="116">
      <t>スス</t>
    </rPh>
    <rPh sb="123" eb="126">
      <t>ケイカクテキ</t>
    </rPh>
    <rPh sb="127" eb="129">
      <t>シサイ</t>
    </rPh>
    <rPh sb="129" eb="131">
      <t>カツヨウ</t>
    </rPh>
    <rPh sb="132" eb="133">
      <t>オコナ</t>
    </rPh>
    <rPh sb="140" eb="142">
      <t>カリイレ</t>
    </rPh>
    <rPh sb="142" eb="143">
      <t>キン</t>
    </rPh>
    <rPh sb="143" eb="145">
      <t>ザンダカ</t>
    </rPh>
    <rPh sb="146" eb="148">
      <t>テキセツ</t>
    </rPh>
    <rPh sb="149" eb="151">
      <t>カンリ</t>
    </rPh>
    <phoneticPr fontId="26"/>
  </si>
  <si>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</si>
  <si>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</si>
  <si>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</si>
  <si>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</si>
  <si>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</si>
  <si>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</si>
  <si>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将来負担比率及び実質公債費比率は類似団体平均と比較して高くなっています。
将来負担比率は、企業会計・外郭団体等の借入金等の返済を進めていることや、本市が損失補償を付与する団体の債務の減に伴い、年々改善しています。
実質公債費比率は、平成６年度から８年度にかけて、市民利用施設整備等のために多く発行した満期一括債の償還期間満了に伴い減債基金取崩額が増加するなどの要因により、平成26年度、平成27年度は、他団体と異なる動きとなっていますが、平成28年度は公営企業債償還のための繰出金が減少したことなどにより、比率が改善しました。</t>
    <rPh sb="180" eb="182">
      <t>ヨウイン</t>
    </rPh>
    <phoneticPr fontId="26"/>
  </si>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</sst>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18"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88"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extLst xmlns:c16r2="http://schemas.microsoft.com/office/drawing/2015/06/chart">
            <c:ext xmlns:c16="http://schemas.microsoft.com/office/drawing/2014/chart" uri="{C3380CC4-5D6E-409C-BE32-E72D297353CC}">
              <c16:uniqueId val="{00000000-263D-475E-8917-D87A82FA13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46203</c:v>
                </c:pt>
                <c:pt idx="1">
                  <c:v>49782</c:v>
                </c:pt>
                <c:pt idx="2">
                  <c:v>47548</c:v>
                </c:pt>
                <c:pt idx="3">
                  <c:v>58470</c:v>
                </c:pt>
                <c:pt idx="4">
                  <c:v>58178</c:v>
                </c:pt>
              </c:numCache>
            </c:numRef>
          </c:val>
          <c:smooth val="0"/>
          <c:extLst xmlns:c16r2="http://schemas.microsoft.com/office/drawing/2015/06/chart">
            <c:ext xmlns:c16="http://schemas.microsoft.com/office/drawing/2014/chart" uri="{C3380CC4-5D6E-409C-BE32-E72D297353CC}">
              <c16:uniqueId val="{00000001-263D-475E-8917-D87A82FA13B4}"/>
            </c:ext>
          </c:extLst>
        </c:ser>
        <c:dLbls>
          <c:showLegendKey val="0"/>
          <c:showVal val="0"/>
          <c:showCatName val="0"/>
          <c:showSerName val="0"/>
          <c:showPercent val="0"/>
          <c:showBubbleSize val="0"/>
        </c:dLbls>
        <c:marker val="1"/>
        <c:smooth val="0"/>
        <c:axId val="246150200"/>
        <c:axId val="246742616"/>
      </c:lineChart>
      <c:catAx>
        <c:axId val="246150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742616"/>
        <c:crosses val="autoZero"/>
        <c:auto val="1"/>
        <c:lblAlgn val="ctr"/>
        <c:lblOffset val="100"/>
        <c:tickLblSkip val="1"/>
        <c:tickMarkSkip val="1"/>
        <c:noMultiLvlLbl val="0"/>
      </c:catAx>
      <c:valAx>
        <c:axId val="246742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6150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1.02</c:v>
                </c:pt>
                <c:pt idx="1">
                  <c:v>2.23</c:v>
                </c:pt>
                <c:pt idx="2">
                  <c:v>1.3</c:v>
                </c:pt>
                <c:pt idx="3">
                  <c:v>1.59</c:v>
                </c:pt>
                <c:pt idx="4">
                  <c:v>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c:v>
                </c:pt>
                <c:pt idx="1">
                  <c:v>2.2999999999999998</c:v>
                </c:pt>
                <c:pt idx="2">
                  <c:v>2.31</c:v>
                </c:pt>
                <c:pt idx="3">
                  <c:v>2.84</c:v>
                </c:pt>
                <c:pt idx="4">
                  <c:v>2.12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46177544"/>
        <c:axId val="44006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-0.45</c:v>
                </c:pt>
                <c:pt idx="1">
                  <c:v>1.89</c:v>
                </c:pt>
                <c:pt idx="2">
                  <c:v>-1.39</c:v>
                </c:pt>
                <c:pt idx="3">
                  <c:v>0.64</c:v>
                </c:pt>
                <c:pt idx="4">
                  <c:v>-1.65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46177544"/>
        <c:axId val="440061328"/>
      </c:lineChart>
      <c:catAx>
        <c:axId val="24617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061328"/>
        <c:crosses val="autoZero"/>
        <c:auto val="1"/>
        <c:lblAlgn val="ctr"/>
        <c:lblOffset val="100"/>
        <c:tickLblSkip val="1"/>
        <c:tickMarkSkip val="1"/>
        <c:noMultiLvlLbl val="0"/>
      </c:catAx>
      <c:valAx>
        <c:axId val="44006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17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0.93</c:v>
                </c:pt>
                <c:pt idx="2">
                  <c:v>#N/A</c:v>
                </c:pt>
                <c:pt idx="3">
                  <c:v>1.85</c:v>
                </c:pt>
                <c:pt idx="4">
                  <c:v>#N/A</c:v>
                </c:pt>
                <c:pt idx="5">
                  <c:v>1.1100000000000001</c:v>
                </c:pt>
                <c:pt idx="6">
                  <c:v>#N/A</c:v>
                </c:pt>
                <c:pt idx="7">
                  <c:v>1.32</c:v>
                </c:pt>
                <c:pt idx="8">
                  <c:v>#N/A</c:v>
                </c:pt>
                <c:pt idx="9">
                  <c:v>0.72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0.44</c:v>
                </c:pt>
                <c:pt idx="2">
                  <c:v>#N/A</c:v>
                </c:pt>
                <c:pt idx="3">
                  <c:v>0.43</c:v>
                </c:pt>
                <c:pt idx="4">
                  <c:v>#N/A</c:v>
                </c:pt>
                <c:pt idx="5">
                  <c:v>0.47</c:v>
                </c:pt>
                <c:pt idx="6">
                  <c:v>#N/A</c:v>
                </c:pt>
                <c:pt idx="7">
                  <c:v>0.46</c:v>
                </c:pt>
                <c:pt idx="8">
                  <c:v>#N/A</c:v>
                </c:pt>
                <c:pt idx="9">
                  <c:v>0.46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0.33</c:v>
                </c:pt>
                <c:pt idx="2">
                  <c:v>#N/A</c:v>
                </c:pt>
                <c:pt idx="3">
                  <c:v>0.43</c:v>
                </c:pt>
                <c:pt idx="4">
                  <c:v>#N/A</c:v>
                </c:pt>
                <c:pt idx="5">
                  <c:v>0.44</c:v>
                </c:pt>
                <c:pt idx="6">
                  <c:v>#N/A</c:v>
                </c:pt>
                <c:pt idx="7">
                  <c:v>0.5</c:v>
                </c:pt>
                <c:pt idx="8">
                  <c:v>#N/A</c:v>
                </c:pt>
                <c:pt idx="9">
                  <c:v>0.55000000000000004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自動車事業会計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0.63</c:v>
                </c:pt>
                <c:pt idx="2">
                  <c:v>#N/A</c:v>
                </c:pt>
                <c:pt idx="3">
                  <c:v>0.7</c:v>
                </c:pt>
                <c:pt idx="4">
                  <c:v>#N/A</c:v>
                </c:pt>
                <c:pt idx="5">
                  <c:v>0.78</c:v>
                </c:pt>
                <c:pt idx="6">
                  <c:v>#N/A</c:v>
                </c:pt>
                <c:pt idx="7">
                  <c:v>0.82</c:v>
                </c:pt>
                <c:pt idx="8">
                  <c:v>#N/A</c:v>
                </c:pt>
                <c:pt idx="9">
                  <c:v>0.86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高速鉄道事業会計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0.68</c:v>
                </c:pt>
                <c:pt idx="4">
                  <c:v>#N/A</c:v>
                </c:pt>
                <c:pt idx="5">
                  <c:v>0.81</c:v>
                </c:pt>
                <c:pt idx="6">
                  <c:v>#N/A</c:v>
                </c:pt>
                <c:pt idx="7">
                  <c:v>0.64</c:v>
                </c:pt>
                <c:pt idx="8">
                  <c:v>#N/A</c:v>
                </c:pt>
                <c:pt idx="9">
                  <c:v>1.03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0.03</c:v>
                </c:pt>
                <c:pt idx="1">
                  <c:v>#N/A</c:v>
                </c:pt>
                <c:pt idx="2">
                  <c:v>#N/A</c:v>
                </c:pt>
                <c:pt idx="3">
                  <c:v>1.41</c:v>
                </c:pt>
                <c:pt idx="4">
                  <c:v>#N/A</c:v>
                </c:pt>
                <c:pt idx="5">
                  <c:v>1.98</c:v>
                </c:pt>
                <c:pt idx="6">
                  <c:v>#N/A</c:v>
                </c:pt>
                <c:pt idx="7">
                  <c:v>1.44</c:v>
                </c:pt>
                <c:pt idx="8">
                  <c:v>#N/A</c:v>
                </c:pt>
                <c:pt idx="9">
                  <c:v>1.22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0.13</c:v>
                </c:pt>
                <c:pt idx="2">
                  <c:v>#N/A</c:v>
                </c:pt>
                <c:pt idx="3">
                  <c:v>0.26</c:v>
                </c:pt>
                <c:pt idx="4">
                  <c:v>#N/A</c:v>
                </c:pt>
                <c:pt idx="5">
                  <c:v>0.56999999999999995</c:v>
                </c:pt>
                <c:pt idx="6">
                  <c:v>#N/A</c:v>
                </c:pt>
                <c:pt idx="7">
                  <c:v>0.55000000000000004</c:v>
                </c:pt>
                <c:pt idx="8">
                  <c:v>#N/A</c:v>
                </c:pt>
                <c:pt idx="9">
                  <c:v>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2.99</c:v>
                </c:pt>
                <c:pt idx="2">
                  <c:v>#N/A</c:v>
                </c:pt>
                <c:pt idx="3">
                  <c:v>3.39</c:v>
                </c:pt>
                <c:pt idx="4">
                  <c:v>#N/A</c:v>
                </c:pt>
                <c:pt idx="5">
                  <c:v>2.96</c:v>
                </c:pt>
                <c:pt idx="6">
                  <c:v>#N/A</c:v>
                </c:pt>
                <c:pt idx="7">
                  <c:v>2.9</c:v>
                </c:pt>
                <c:pt idx="8">
                  <c:v>#N/A</c:v>
                </c:pt>
                <c:pt idx="9">
                  <c:v>3.12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1.1200000000000001</c:v>
                </c:pt>
                <c:pt idx="2">
                  <c:v>#N/A</c:v>
                </c:pt>
                <c:pt idx="3">
                  <c:v>1.46</c:v>
                </c:pt>
                <c:pt idx="4">
                  <c:v>#N/A</c:v>
                </c:pt>
                <c:pt idx="5">
                  <c:v>1.73</c:v>
                </c:pt>
                <c:pt idx="6">
                  <c:v>#N/A</c:v>
                </c:pt>
                <c:pt idx="7">
                  <c:v>2.16</c:v>
                </c:pt>
                <c:pt idx="8">
                  <c:v>#N/A</c:v>
                </c:pt>
                <c:pt idx="9">
                  <c:v>3.49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1550408"/>
        <c:axId val="246356400"/>
      </c:barChart>
      <c:catAx>
        <c:axId val="441550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356400"/>
        <c:crosses val="autoZero"/>
        <c:auto val="1"/>
        <c:lblAlgn val="ctr"/>
        <c:lblOffset val="100"/>
        <c:tickLblSkip val="1"/>
        <c:tickMarkSkip val="1"/>
        <c:noMultiLvlLbl val="0"/>
      </c:catAx>
      <c:valAx>
        <c:axId val="246356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550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177969</c:v>
                </c:pt>
                <c:pt idx="5">
                  <c:v>178200</c:v>
                </c:pt>
                <c:pt idx="8">
                  <c:v>172440</c:v>
                </c:pt>
                <c:pt idx="11">
                  <c:v>178901</c:v>
                </c:pt>
                <c:pt idx="14">
                  <c:v>179633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1308</c:v>
                </c:pt>
                <c:pt idx="3">
                  <c:v>1649</c:v>
                </c:pt>
                <c:pt idx="6">
                  <c:v>1650</c:v>
                </c:pt>
                <c:pt idx="9">
                  <c:v>1652</c:v>
                </c:pt>
                <c:pt idx="12">
                  <c:v>1653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65397</c:v>
                </c:pt>
                <c:pt idx="3">
                  <c:v>63039</c:v>
                </c:pt>
                <c:pt idx="6">
                  <c:v>62735</c:v>
                </c:pt>
                <c:pt idx="9">
                  <c:v>59166</c:v>
                </c:pt>
                <c:pt idx="12">
                  <c:v>57351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79687</c:v>
                </c:pt>
                <c:pt idx="3">
                  <c:v>78841</c:v>
                </c:pt>
                <c:pt idx="6">
                  <c:v>78853</c:v>
                </c:pt>
                <c:pt idx="9">
                  <c:v>78757</c:v>
                </c:pt>
                <c:pt idx="12">
                  <c:v>74182</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38508</c:v>
                </c:pt>
                <c:pt idx="3">
                  <c:v>47405</c:v>
                </c:pt>
                <c:pt idx="6">
                  <c:v>52758</c:v>
                </c:pt>
                <c:pt idx="9">
                  <c:v>47442</c:v>
                </c:pt>
                <c:pt idx="12">
                  <c:v>42139</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101189</c:v>
                </c:pt>
                <c:pt idx="3">
                  <c:v>98626</c:v>
                </c:pt>
                <c:pt idx="6">
                  <c:v>111412</c:v>
                </c:pt>
                <c:pt idx="9">
                  <c:v>104527</c:v>
                </c:pt>
                <c:pt idx="12">
                  <c:v>106090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9744072"/>
        <c:axId val="445269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108121</c:v>
                </c:pt>
                <c:pt idx="2">
                  <c:v>#N/A</c:v>
                </c:pt>
                <c:pt idx="3">
                  <c:v>#N/A</c:v>
                </c:pt>
                <c:pt idx="4">
                  <c:v>111360</c:v>
                </c:pt>
                <c:pt idx="5">
                  <c:v>#N/A</c:v>
                </c:pt>
                <c:pt idx="6">
                  <c:v>#N/A</c:v>
                </c:pt>
                <c:pt idx="7">
                  <c:v>134968</c:v>
                </c:pt>
                <c:pt idx="8">
                  <c:v>#N/A</c:v>
                </c:pt>
                <c:pt idx="9">
                  <c:v>#N/A</c:v>
                </c:pt>
                <c:pt idx="10">
                  <c:v>112643</c:v>
                </c:pt>
                <c:pt idx="11">
                  <c:v>#N/A</c:v>
                </c:pt>
                <c:pt idx="12">
                  <c:v>#N/A</c:v>
                </c:pt>
                <c:pt idx="13">
                  <c:v>101782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9744072"/>
        <c:axId val="445269128"/>
      </c:lineChart>
      <c:catAx>
        <c:axId val="43974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269128"/>
        <c:crosses val="autoZero"/>
        <c:auto val="1"/>
        <c:lblAlgn val="ctr"/>
        <c:lblOffset val="100"/>
        <c:tickLblSkip val="1"/>
        <c:tickMarkSkip val="1"/>
        <c:noMultiLvlLbl val="0"/>
      </c:catAx>
      <c:valAx>
        <c:axId val="44526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74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1408845</c:v>
                </c:pt>
                <c:pt idx="5">
                  <c:v>1400502</c:v>
                </c:pt>
                <c:pt idx="8">
                  <c:v>1401034</c:v>
                </c:pt>
                <c:pt idx="11">
                  <c:v>1406770</c:v>
                </c:pt>
                <c:pt idx="14">
                  <c:v>1403720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770652</c:v>
                </c:pt>
                <c:pt idx="5">
                  <c:v>695267</c:v>
                </c:pt>
                <c:pt idx="8">
                  <c:v>658715</c:v>
                </c:pt>
                <c:pt idx="11">
                  <c:v>646672</c:v>
                </c:pt>
                <c:pt idx="14">
                  <c:v>706008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186548</c:v>
                </c:pt>
                <c:pt idx="5">
                  <c:v>158910</c:v>
                </c:pt>
                <c:pt idx="8">
                  <c:v>142221</c:v>
                </c:pt>
                <c:pt idx="11">
                  <c:v>139041</c:v>
                </c:pt>
                <c:pt idx="14">
                  <c:v>132395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1503</c:v>
                </c:pt>
                <c:pt idx="3">
                  <c:v>1503</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234717</c:v>
                </c:pt>
                <c:pt idx="3">
                  <c:v>81409</c:v>
                </c:pt>
                <c:pt idx="6">
                  <c:v>76211</c:v>
                </c:pt>
                <c:pt idx="9">
                  <c:v>70388</c:v>
                </c:pt>
                <c:pt idx="12">
                  <c:v>64639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180489</c:v>
                </c:pt>
                <c:pt idx="3">
                  <c:v>169247</c:v>
                </c:pt>
                <c:pt idx="6">
                  <c:v>156632</c:v>
                </c:pt>
                <c:pt idx="9">
                  <c:v>146890</c:v>
                </c:pt>
                <c:pt idx="12">
                  <c:v>143758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2652</c:v>
                </c:pt>
                <c:pt idx="3">
                  <c:v>2043</c:v>
                </c:pt>
                <c:pt idx="6">
                  <c:v>1479</c:v>
                </c:pt>
                <c:pt idx="9">
                  <c:v>983</c:v>
                </c:pt>
                <c:pt idx="12">
                  <c:v>590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788742</c:v>
                </c:pt>
                <c:pt idx="3">
                  <c:v>745137</c:v>
                </c:pt>
                <c:pt idx="6">
                  <c:v>637032</c:v>
                </c:pt>
                <c:pt idx="9">
                  <c:v>601221</c:v>
                </c:pt>
                <c:pt idx="12">
                  <c:v>572183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17204</c:v>
                </c:pt>
                <c:pt idx="3">
                  <c:v>15704</c:v>
                </c:pt>
                <c:pt idx="6">
                  <c:v>14154</c:v>
                </c:pt>
                <c:pt idx="9">
                  <c:v>12603</c:v>
                </c:pt>
                <c:pt idx="12">
                  <c:v>11072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2520347</c:v>
                </c:pt>
                <c:pt idx="3">
                  <c:v>2623876</c:v>
                </c:pt>
                <c:pt idx="6">
                  <c:v>2596234</c:v>
                </c:pt>
                <c:pt idx="9">
                  <c:v>2598085</c:v>
                </c:pt>
                <c:pt idx="12">
                  <c:v>2587859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4385464"/>
        <c:axId val="24438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1379609</c:v>
                </c:pt>
                <c:pt idx="2">
                  <c:v>#N/A</c:v>
                </c:pt>
                <c:pt idx="3">
                  <c:v>#N/A</c:v>
                </c:pt>
                <c:pt idx="4">
                  <c:v>1384238</c:v>
                </c:pt>
                <c:pt idx="5">
                  <c:v>#N/A</c:v>
                </c:pt>
                <c:pt idx="6">
                  <c:v>#N/A</c:v>
                </c:pt>
                <c:pt idx="7">
                  <c:v>1279770</c:v>
                </c:pt>
                <c:pt idx="8">
                  <c:v>#N/A</c:v>
                </c:pt>
                <c:pt idx="9">
                  <c:v>#N/A</c:v>
                </c:pt>
                <c:pt idx="10">
                  <c:v>1237688</c:v>
                </c:pt>
                <c:pt idx="11">
                  <c:v>#N/A</c:v>
                </c:pt>
                <c:pt idx="12">
                  <c:v>#N/A</c:v>
                </c:pt>
                <c:pt idx="13">
                  <c:v>1137979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4385464"/>
        <c:axId val="244385856"/>
      </c:lineChart>
      <c:catAx>
        <c:axId val="24438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4385856"/>
        <c:crosses val="autoZero"/>
        <c:auto val="1"/>
        <c:lblAlgn val="ctr"/>
        <c:lblOffset val="100"/>
        <c:tickLblSkip val="1"/>
        <c:tickMarkSkip val="1"/>
        <c:noMultiLvlLbl val="0"/>
      </c:catAx>
      <c:valAx>
        <c:axId val="2443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38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BA5-4105-A056-16817C118775}"/>
                </c:ext>
                <c:ext xmlns:c15="http://schemas.microsoft.com/office/drawing/2012/chart" uri="{CE6537A1-D6FC-4f65-9D91-7224C49458BB}">
                  <c15:dlblFieldTable>
                    <c15:dlblFTEntry>
                      <c15:txfldGUID>{56118029-75D5-4057-BEDA-1A6DB0E4B88F}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BA5-4105-A056-16817C118775}"/>
                </c:ext>
                <c:ext xmlns:c15="http://schemas.microsoft.com/office/drawing/2012/chart" uri="{CE6537A1-D6FC-4f65-9D91-7224C49458BB}">
                  <c15:dlblFieldTable>
                    <c15:dlblFTEntry>
                      <c15:txfldGUID>{ED40BF79-4A0F-4314-875E-BC32F5E05E5F}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BA5-4105-A056-16817C118775}"/>
                </c:ext>
                <c:ext xmlns:c15="http://schemas.microsoft.com/office/drawing/2012/chart" uri="{CE6537A1-D6FC-4f65-9D91-7224C49458BB}">
                  <c15:dlblFieldTable>
                    <c15:dlblFTEntry>
                      <c15:txfldGUID>{42B6A17D-4E23-473C-909C-27AFAD777C88}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BA5-4105-A056-16817C118775}"/>
                </c:ext>
                <c:ext xmlns:c15="http://schemas.microsoft.com/office/drawing/2012/chart" uri="{CE6537A1-D6FC-4f65-9D91-7224C49458BB}">
                  <c15:dlblFieldTable>
                    <c15:dlblFTEntry>
                      <c15:txfldGUID>{7CCC2A5D-7AB0-4A31-9197-1FD709442EFA}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BA5-4105-A056-16817C118775}"/>
                </c:ext>
                <c:ext xmlns:c15="http://schemas.microsoft.com/office/drawing/2012/chart" uri="{CE6537A1-D6FC-4f65-9D91-7224C49458BB}">
                  <c15:dlblFieldTable>
                    <c15:dlblFTEntry>
                      <c15:txfldGUID>{FEDAD162-CB08-4AEF-81C2-2C29881A22BD}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54.7</c:v>
                </c:pt>
              </c:numCache>
            </c:numRef>
          </c:xVal>
          <c:yVal>
            <c:numRef>
              <c:f>公会計指標分析・財政指標組合せ分析表!$K$51:$O$51</c:f>
              <c:numCache>
                <c:formatCode>#,##0.0;"▲ "#,##0.0</c:formatCode>
                <c:ptCount val="5"/>
                <c:pt idx="4">
                  <c:v>160.69999999999999</c:v>
                </c:pt>
              </c:numCache>
            </c:numRef>
          </c:yVal>
          <c:smooth val="0"/>
          <c:extLst xmlns:c16r2="http://schemas.microsoft.com/office/drawing/2015/06/chart">
            <c:ext xmlns:c16="http://schemas.microsoft.com/office/drawing/2014/chart" uri="{C3380CC4-5D6E-409C-BE32-E72D297353CC}">
              <c16:uniqueId val="{00000005-3BA5-4105-A056-16817C11877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BA5-4105-A056-16817C118775}"/>
                </c:ext>
                <c:ext xmlns:c15="http://schemas.microsoft.com/office/drawing/2012/chart" uri="{CE6537A1-D6FC-4f65-9D91-7224C49458BB}">
                  <c15:dlblFieldTable>
                    <c15:dlblFTEntry>
                      <c15:txfldGUID>{E05964F4-0FC2-4F9B-9F36-D7C54E3DE246}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BA5-4105-A056-16817C118775}"/>
                </c:ext>
                <c:ext xmlns:c15="http://schemas.microsoft.com/office/drawing/2012/chart" uri="{CE6537A1-D6FC-4f65-9D91-7224C49458BB}">
                  <c15:dlblFieldTable>
                    <c15:dlblFTEntry>
                      <c15:txfldGUID>{A40F26F5-BC78-4160-AF6C-6EA0013DDFBD}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BA5-4105-A056-16817C118775}"/>
                </c:ext>
                <c:ext xmlns:c15="http://schemas.microsoft.com/office/drawing/2012/chart" uri="{CE6537A1-D6FC-4f65-9D91-7224C49458BB}">
                  <c15:dlblFieldTable>
                    <c15:dlblFTEntry>
                      <c15:txfldGUID>{1FABC239-333B-40E0-948C-CF6EA49BDCB9}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BA5-4105-A056-16817C118775}"/>
                </c:ext>
                <c:ext xmlns:c15="http://schemas.microsoft.com/office/drawing/2012/chart" uri="{CE6537A1-D6FC-4f65-9D91-7224C49458BB}">
                  <c15:dlblFieldTable>
                    <c15:dlblFTEntry>
                      <c15:txfldGUID>{8E8D7961-1CC6-4401-8782-9A90BF681B46}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A5-4105-A056-16817C118775}"/>
                </c:ext>
                <c:ext xmlns:c15="http://schemas.microsoft.com/office/drawing/2012/chart" uri="{CE6537A1-D6FC-4f65-9D91-7224C49458BB}">
                  <c15:dlblFieldTable>
                    <c15:dlblFTEntry>
                      <c15:txfldGUID>{1978A47C-B824-4BA1-8C55-DE9263588445}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58.7</c:v>
                </c:pt>
              </c:numCache>
            </c:numRef>
          </c:xVal>
          <c:yVal>
            <c:numRef>
              <c:f>公会計指標分析・財政指標組合せ分析表!$K$55:$O$55</c:f>
              <c:numCache>
                <c:formatCode>#,##0.0;"▲ "#,##0.0</c:formatCode>
                <c:ptCount val="5"/>
                <c:pt idx="4">
                  <c:v>115.7</c:v>
                </c:pt>
              </c:numCache>
            </c:numRef>
          </c:yVal>
          <c:smooth val="0"/>
          <c:extLst xmlns:c16r2="http://schemas.microsoft.com/office/drawing/2015/06/chart">
            <c:ext xmlns:c16="http://schemas.microsoft.com/office/drawing/2014/chart" uri="{C3380CC4-5D6E-409C-BE32-E72D297353CC}">
              <c16:uniqueId val="{0000000B-3BA5-4105-A056-16817C118775}"/>
            </c:ext>
          </c:extLst>
        </c:ser>
        <c:dLbls>
          <c:showLegendKey val="0"/>
          <c:showVal val="0"/>
          <c:showCatName val="0"/>
          <c:showSerName val="0"/>
          <c:showPercent val="0"/>
          <c:showBubbleSize val="0"/>
        </c:dLbls>
        <c:axId val="449802000"/>
        <c:axId val="449802392"/>
      </c:scatterChart>
      <c:valAx>
        <c:axId val="449802000"/>
        <c:scaling>
          <c:orientation val="minMax"/>
          <c:max val="59.1"/>
          <c:min val="5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9802392"/>
        <c:crosses val="autoZero"/>
        <c:crossBetween val="midCat"/>
      </c:valAx>
      <c:valAx>
        <c:axId val="449802392"/>
        <c:scaling>
          <c:orientation val="minMax"/>
          <c:max val="169"/>
          <c:min val="1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980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83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DC4-4FD5-8D21-6F222DE26E64}"/>
                </c:ext>
                <c:ext xmlns:c15="http://schemas.microsoft.com/office/drawing/2012/chart" uri="{CE6537A1-D6FC-4f65-9D91-7224C49458BB}">
                  <c15:dlblFieldTable>
                    <c15:dlblFTEntry>
                      <c15:txfldGUID>{65BE2C53-60E9-4AF3-A047-B5EC014CC39E}</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1.823985408116735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DC4-4FD5-8D21-6F222DE26E64}"/>
                </c:ext>
                <c:ext xmlns:c15="http://schemas.microsoft.com/office/drawing/2012/chart" uri="{CE6537A1-D6FC-4f65-9D91-7224C49458BB}">
                  <c15:dlblFieldTable>
                    <c15:dlblFTEntry>
                      <c15:txfldGUID>{669B0CC2-7D54-4BCD-9ED7-6F91F728B501}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DC4-4FD5-8D21-6F222DE26E64}"/>
                </c:ext>
                <c:ext xmlns:c15="http://schemas.microsoft.com/office/drawing/2012/chart" uri="{CE6537A1-D6FC-4f65-9D91-7224C49458BB}">
                  <c15:dlblFieldTable>
                    <c15:dlblFTEntry>
                      <c15:txfldGUID>{960A86D8-8478-402A-9E65-CE3652B8B38D}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DC4-4FD5-8D21-6F222DE26E64}"/>
                </c:ext>
                <c:ext xmlns:c15="http://schemas.microsoft.com/office/drawing/2012/chart" uri="{CE6537A1-D6FC-4f65-9D91-7224C49458BB}">
                  <c15:dlblFieldTable>
                    <c15:dlblFTEntry>
                      <c15:txfldGUID>{669A8BE4-4E99-460B-89DB-40E6341D9105}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DC4-4FD5-8D21-6F222DE26E64}"/>
                </c:ext>
                <c:ext xmlns:c15="http://schemas.microsoft.com/office/drawing/2012/chart" uri="{CE6537A1-D6FC-4f65-9D91-7224C49458BB}">
                  <c15:dlblFieldTable>
                    <c15:dlblFTEntry>
                      <c15:txfldGUID>{688ED4E8-031D-4C20-8EB1-D9AB93F93122}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15.4</c:v>
                </c:pt>
                <c:pt idx="1">
                  <c:v>15.4</c:v>
                </c:pt>
                <c:pt idx="2">
                  <c:v>16.899999999999999</c:v>
                </c:pt>
                <c:pt idx="3">
                  <c:v>17</c:v>
                </c:pt>
                <c:pt idx="4">
                  <c:v>16.5</c:v>
                </c:pt>
              </c:numCache>
            </c:numRef>
          </c:xVal>
          <c:yVal>
            <c:numRef>
              <c:f>公会計指標分析・財政指標組合せ分析表!$K$73:$O$73</c:f>
              <c:numCache>
                <c:formatCode>#,##0.0;"▲ "#,##0.0</c:formatCode>
                <c:ptCount val="5"/>
                <c:pt idx="0">
                  <c:v>200.4</c:v>
                </c:pt>
                <c:pt idx="1">
                  <c:v>198.7</c:v>
                </c:pt>
                <c:pt idx="2">
                  <c:v>182.5</c:v>
                </c:pt>
                <c:pt idx="3">
                  <c:v>175.6</c:v>
                </c:pt>
                <c:pt idx="4">
                  <c:v>160.69999999999999</c:v>
                </c:pt>
              </c:numCache>
            </c:numRef>
          </c:yVal>
          <c:smooth val="0"/>
          <c:extLst xmlns:c16r2="http://schemas.microsoft.com/office/drawing/2015/06/chart">
            <c:ext xmlns:c16="http://schemas.microsoft.com/office/drawing/2014/chart" uri="{C3380CC4-5D6E-409C-BE32-E72D297353CC}">
              <c16:uniqueId val="{00000005-EDC4-4FD5-8D21-6F222DE26E6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DC4-4FD5-8D21-6F222DE26E64}"/>
                </c:ext>
                <c:ext xmlns:c15="http://schemas.microsoft.com/office/drawing/2012/chart" uri="{CE6537A1-D6FC-4f65-9D91-7224C49458BB}">
                  <c15:dlblFieldTable>
                    <c15:dlblFTEntry>
                      <c15:txfldGUID>{0FB342F6-0E88-4B7D-824A-ED87B3E0BE29}</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DC4-4FD5-8D21-6F222DE26E64}"/>
                </c:ext>
                <c:ext xmlns:c15="http://schemas.microsoft.com/office/drawing/2012/chart" uri="{CE6537A1-D6FC-4f65-9D91-7224C49458BB}">
                  <c15:dlblFieldTable>
                    <c15:dlblFTEntry>
                      <c15:txfldGUID>{CB621076-EA95-4A22-AF68-6D6FC8A30980}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DC4-4FD5-8D21-6F222DE26E64}"/>
                </c:ext>
                <c:ext xmlns:c15="http://schemas.microsoft.com/office/drawing/2012/chart" uri="{CE6537A1-D6FC-4f65-9D91-7224C49458BB}">
                  <c15:dlblFieldTable>
                    <c15:dlblFTEntry>
                      <c15:txfldGUID>{EEB38C8B-709D-4BC2-A64E-C91BCBEE49BF}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DC4-4FD5-8D21-6F222DE26E64}"/>
                </c:ext>
                <c:ext xmlns:c15="http://schemas.microsoft.com/office/drawing/2012/chart" uri="{CE6537A1-D6FC-4f65-9D91-7224C49458BB}">
                  <c15:dlblFieldTable>
                    <c15:dlblFTEntry>
                      <c15:txfldGUID>{C8E68FDD-BD85-4A6E-8B85-67607A8D51A5}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C4-4FD5-8D21-6F222DE26E64}"/>
                </c:ext>
                <c:ext xmlns:c15="http://schemas.microsoft.com/office/drawing/2012/chart" uri="{CE6537A1-D6FC-4f65-9D91-7224C49458BB}">
                  <c15:dlblFieldTable>
                    <c15:dlblFTEntry>
                      <c15:txfldGUID>{A8494825-71E6-4DF7-8B20-081951C71F99}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EDC4-4FD5-8D21-6F222DE26E64}"/>
            </c:ext>
          </c:extLst>
        </c:ser>
        <c:dLbls>
          <c:showLegendKey val="0"/>
          <c:showVal val="0"/>
          <c:showCatName val="0"/>
          <c:showSerName val="0"/>
          <c:showPercent val="0"/>
          <c:showBubbleSize val="0"/>
        </c:dLbls>
        <c:axId val="244385072"/>
        <c:axId val="244384680"/>
      </c:scatterChart>
      <c:valAx>
        <c:axId val="244385072"/>
        <c:scaling>
          <c:orientation val="minMax"/>
          <c:max val="17.600000000000001"/>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384680"/>
        <c:crosses val="autoZero"/>
        <c:crossBetween val="midCat"/>
      </c:valAx>
      <c:valAx>
        <c:axId val="244384680"/>
        <c:scaling>
          <c:orientation val="minMax"/>
          <c:max val="215"/>
          <c:min val="10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3850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年度に比べ、満期一括債の償還期間満了に伴う取崩額が減少したことにより、減債基金積立不足算定額が減少しました。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また、公営企業債の残高減少に伴い、公営企業債の元利償還金に対する繰入金が減少しました。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上記２項目の減少などにより、元利償還金等</a:t>
          </a:r>
          <a:r>
            <a:rPr kumimoji="1" lang="en-US" altLang="ja-JP" sz="1100">
              <a:solidFill>
                <a:schemeClr val="dk1"/>
              </a:solidFill>
              <a:effectLst/>
              <a:latin typeface="+mn-ea"/>
              <a:ea typeface="+mn-ea"/>
              <a:cs typeface="+mn-cs"/>
            </a:rPr>
            <a:t>(A)</a:t>
          </a:r>
          <a:r>
            <a:rPr kumimoji="1" lang="ja-JP" altLang="ja-JP" sz="1100">
              <a:solidFill>
                <a:schemeClr val="dk1"/>
              </a:solidFill>
              <a:effectLst/>
              <a:latin typeface="+mn-lt"/>
              <a:ea typeface="+mn-ea"/>
              <a:cs typeface="+mn-cs"/>
            </a:rPr>
            <a:t>が減少しました。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a:latin typeface="+mn-ea"/>
              <a:ea typeface="+mn-ea"/>
            </a:rPr>
            <a:t>過去の急激な人口増に対応するため、下水道や地下鉄をはじめとした都市基盤整備を急ピッチで進めたことにより、地方債の償還負担である一般会計等に係る地方債の現在高および公営企業債等繰入見込額が高い割合を示しています。これまで、企業会計・外郭団体等の借入金等の返済を進め、将来負担比率は平成</a:t>
          </a:r>
          <a:r>
            <a:rPr kumimoji="1" lang="en-US" altLang="ja-JP" sz="1100">
              <a:latin typeface="+mn-ea"/>
              <a:ea typeface="+mn-ea"/>
            </a:rPr>
            <a:t>28</a:t>
          </a:r>
          <a:r>
            <a:rPr kumimoji="1" lang="ja-JP" altLang="en-US" sz="1100">
              <a:latin typeface="+mn-ea"/>
              <a:ea typeface="+mn-ea"/>
            </a:rPr>
            <a:t>年度まで減少傾向にあります。特に設立法人等の負債額等負担見込額は、本市が損失補償を付与する団体の債務の減に伴い、年々減少しています。今後も、施策の推進と財政の健全性の維持の両立の観点から、計画的な市債活用や借入金残高の管理など、持続可能な財政運営を進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100"/>
            </a:lnSpc>
          </a:pPr>
          <a:r>
            <a:rPr lang="ja-JP" altLang="ja-JP" sz="1100">
              <a:solidFill>
                <a:schemeClr val="dk1"/>
              </a:solidFill>
              <a:effectLst/>
              <a:latin typeface="+mn-lt"/>
              <a:ea typeface="+mn-ea"/>
              <a:cs typeface="+mn-cs"/>
            </a:rPr>
            <a:t>　本市の有形固定資産減価償却率は類似団体と比較して、若干低い水準となっています。</a:t>
          </a:r>
          <a:endParaRPr lang="ja-JP" altLang="ja-JP">
            <a:effectLst/>
          </a:endParaRPr>
        </a:p>
        <a:p>
          <a:pPr>
            <a:lnSpc>
              <a:spcPts val="1100"/>
            </a:lnSpc>
          </a:pPr>
          <a:r>
            <a:rPr lang="ja-JP" altLang="ja-JP" sz="1100">
              <a:solidFill>
                <a:schemeClr val="dk1"/>
              </a:solidFill>
              <a:effectLst/>
              <a:latin typeface="+mn-lt"/>
              <a:ea typeface="+mn-ea"/>
              <a:cs typeface="+mn-cs"/>
            </a:rPr>
            <a:t>　この中で類似団体と比較して有形固定資産減価償却率が高くなっている施設には、【一般廃棄物処理施設】、【消防施設】などがあり、低くなっている施設は、【保健センター・保健所】、【橋りょう・トンネル】、【庁舎】などがあります。</a:t>
          </a:r>
          <a:endParaRPr lang="ja-JP" altLang="ja-JP">
            <a:effectLst/>
          </a:endParaRPr>
        </a:p>
        <a:p>
          <a:pPr eaLnBrk="1" fontAlgn="auto" latinLnBrk="0" hangingPunct="1">
            <a:lnSpc>
              <a:spcPts val="1100"/>
            </a:lnSpc>
          </a:pPr>
          <a:r>
            <a:rPr kumimoji="1" lang="ja-JP" altLang="ja-JP" sz="1100">
              <a:solidFill>
                <a:schemeClr val="dk1"/>
              </a:solidFill>
              <a:effectLst/>
              <a:latin typeface="+mn-lt"/>
              <a:ea typeface="+mn-ea"/>
              <a:cs typeface="+mn-cs"/>
            </a:rPr>
            <a:t>　なお、本市では、施設の老朽化の進行に対しては、「公共施設管理基本方針」（平成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年度）に沿って、施設の長寿命化等中長期的な視点に立ち、保全・更新計画や点検結果に基づく効率的・効果的な保全・更新等の取組を引き続き進めています。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59465</xdr:rowOff>
    </xdr:from>
    <xdr:ext cx="405111" cy="259045"/>
    <xdr:sp macro="" textlink="">
      <xdr:nvSpPr>
        <xdr:cNvPr id="71" name="有形固定資産減価償却率平均値テキスト"/>
        <xdr:cNvSpPr txBox="1"/>
      </xdr:nvSpPr>
      <xdr:spPr>
        <a:xfrm>
          <a:off x="4813300" y="5812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104926</xdr:rowOff>
    </xdr:from>
    <xdr:to>
      <xdr:col>3</xdr:col>
      <xdr:colOff>1222375</xdr:colOff>
      <xdr:row>33</xdr:row>
      <xdr:rowOff>35076</xdr:rowOff>
    </xdr:to>
    <xdr:sp macro="" textlink="">
      <xdr:nvSpPr>
        <xdr:cNvPr id="79" name="円/楕円 78"/>
        <xdr:cNvSpPr/>
      </xdr:nvSpPr>
      <xdr:spPr>
        <a:xfrm>
          <a:off x="4711700" y="63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83353</xdr:rowOff>
    </xdr:from>
    <xdr:ext cx="405111" cy="259045"/>
    <xdr:sp macro="" textlink="">
      <xdr:nvSpPr>
        <xdr:cNvPr id="80" name="有形固定資産減価償却率該当値テキスト"/>
        <xdr:cNvSpPr txBox="1"/>
      </xdr:nvSpPr>
      <xdr:spPr>
        <a:xfrm>
          <a:off x="4813300" y="63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82749</xdr:rowOff>
    </xdr:from>
    <xdr:ext cx="405111" cy="259045"/>
    <xdr:sp macro="" textlink="">
      <xdr:nvSpPr>
        <xdr:cNvPr id="81"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166370</xdr:rowOff>
    </xdr:from>
    <xdr:to>
      <xdr:col>6</xdr:col>
      <xdr:colOff>561975</xdr:colOff>
      <xdr:row>38</xdr:row>
      <xdr:rowOff>96520</xdr:rowOff>
    </xdr:to>
    <xdr:sp macro="" textlink="">
      <xdr:nvSpPr>
        <xdr:cNvPr id="70" name="円/楕円 69"/>
        <xdr:cNvSpPr/>
      </xdr:nvSpPr>
      <xdr:spPr>
        <a:xfrm>
          <a:off x="4584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17797</xdr:rowOff>
    </xdr:from>
    <xdr:ext cx="405111" cy="259045"/>
    <xdr:sp macro="" textlink="">
      <xdr:nvSpPr>
        <xdr:cNvPr id="71" name="【道路】&#10;有形固定資産減価償却率該当値テキスト"/>
        <xdr:cNvSpPr txBox="1"/>
      </xdr:nvSpPr>
      <xdr:spPr>
        <a:xfrm>
          <a:off x="4724400"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17797</xdr:rowOff>
    </xdr:from>
    <xdr:ext cx="405111" cy="259045"/>
    <xdr:sp macro="" textlink="">
      <xdr:nvSpPr>
        <xdr:cNvPr id="72" name="n_1aveValue【道路】&#10;有形固定資産減価償却率"/>
        <xdr:cNvSpPr txBox="1"/>
      </xdr:nvSpPr>
      <xdr:spPr>
        <a:xfrm>
          <a:off x="3582043"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6" name="直線コネクタ 95"/>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97"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98" name="直線コネクタ 97"/>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99"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0" name="直線コネクタ 99"/>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1"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2" name="フローチャート : 判断 101"/>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3" name="フローチャート : 判断 102"/>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80899</xdr:rowOff>
    </xdr:from>
    <xdr:to>
      <xdr:col>15</xdr:col>
      <xdr:colOff>231775</xdr:colOff>
      <xdr:row>41</xdr:row>
      <xdr:rowOff>11049</xdr:rowOff>
    </xdr:to>
    <xdr:sp macro="" textlink="">
      <xdr:nvSpPr>
        <xdr:cNvPr id="109" name="円/楕円 108"/>
        <xdr:cNvSpPr/>
      </xdr:nvSpPr>
      <xdr:spPr>
        <a:xfrm>
          <a:off x="10426700" y="693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167276</xdr:rowOff>
    </xdr:from>
    <xdr:ext cx="469744" cy="259045"/>
    <xdr:sp macro="" textlink="">
      <xdr:nvSpPr>
        <xdr:cNvPr id="110" name="【道路】&#10;一人当たり延長該当値テキスト"/>
        <xdr:cNvSpPr txBox="1"/>
      </xdr:nvSpPr>
      <xdr:spPr>
        <a:xfrm>
          <a:off x="10566400" y="685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159148</xdr:rowOff>
    </xdr:from>
    <xdr:ext cx="469744" cy="259045"/>
    <xdr:sp macro="" textlink="">
      <xdr:nvSpPr>
        <xdr:cNvPr id="111"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3" name="直線コネクタ 12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4" name="テキスト ボックス 12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27" name="直線コネクタ 12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28" name="テキスト ボックス 12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2" name="直線コネクタ 131"/>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3"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34" name="直線コネクタ 133"/>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35"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36" name="直線コネクタ 135"/>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52087</xdr:rowOff>
    </xdr:from>
    <xdr:ext cx="405111" cy="259045"/>
    <xdr:sp macro="" textlink="">
      <xdr:nvSpPr>
        <xdr:cNvPr id="137" name="【橋りょう・トンネル】&#10;有形固定資産減価償却率平均値テキスト"/>
        <xdr:cNvSpPr txBox="1"/>
      </xdr:nvSpPr>
      <xdr:spPr>
        <a:xfrm>
          <a:off x="47244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38" name="フローチャート : 判断 137"/>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39" name="フローチャート : 判断 138"/>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12065</xdr:rowOff>
    </xdr:from>
    <xdr:to>
      <xdr:col>6</xdr:col>
      <xdr:colOff>561975</xdr:colOff>
      <xdr:row>63</xdr:row>
      <xdr:rowOff>113665</xdr:rowOff>
    </xdr:to>
    <xdr:sp macro="" textlink="">
      <xdr:nvSpPr>
        <xdr:cNvPr id="145" name="円/楕円 144"/>
        <xdr:cNvSpPr/>
      </xdr:nvSpPr>
      <xdr:spPr>
        <a:xfrm>
          <a:off x="4584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98442</xdr:rowOff>
    </xdr:from>
    <xdr:ext cx="405111" cy="259045"/>
    <xdr:sp macro="" textlink="">
      <xdr:nvSpPr>
        <xdr:cNvPr id="146" name="【橋りょう・トンネル】&#10;有形固定資産減価償却率該当値テキスト"/>
        <xdr:cNvSpPr txBox="1"/>
      </xdr:nvSpPr>
      <xdr:spPr>
        <a:xfrm>
          <a:off x="4724400" y="1072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oneCellAnchor>
    <xdr:from>
      <xdr:col>5</xdr:col>
      <xdr:colOff>143518</xdr:colOff>
      <xdr:row>56</xdr:row>
      <xdr:rowOff>90187</xdr:rowOff>
    </xdr:from>
    <xdr:ext cx="405111" cy="259045"/>
    <xdr:sp macro="" textlink="">
      <xdr:nvSpPr>
        <xdr:cNvPr id="147" name="n_1aveValue【橋りょう・トンネル】&#10;有形固定資産減価償却率"/>
        <xdr:cNvSpPr txBox="1"/>
      </xdr:nvSpPr>
      <xdr:spPr>
        <a:xfrm>
          <a:off x="3582043"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71" name="直線コネクタ 170"/>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72"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73" name="直線コネクタ 172"/>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74"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75" name="直線コネクタ 174"/>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80922</xdr:rowOff>
    </xdr:from>
    <xdr:ext cx="599010" cy="259045"/>
    <xdr:sp macro="" textlink="">
      <xdr:nvSpPr>
        <xdr:cNvPr id="176" name="【橋りょう・トンネル】&#10;一人当たり有形固定資産（償却資産）額平均値テキスト"/>
        <xdr:cNvSpPr txBox="1"/>
      </xdr:nvSpPr>
      <xdr:spPr>
        <a:xfrm>
          <a:off x="10566400" y="10539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77" name="フローチャート : 判断 176"/>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78" name="フローチャート : 判断 177"/>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63591</xdr:rowOff>
    </xdr:from>
    <xdr:to>
      <xdr:col>15</xdr:col>
      <xdr:colOff>231775</xdr:colOff>
      <xdr:row>61</xdr:row>
      <xdr:rowOff>165191</xdr:rowOff>
    </xdr:to>
    <xdr:sp macro="" textlink="">
      <xdr:nvSpPr>
        <xdr:cNvPr id="184" name="円/楕円 183"/>
        <xdr:cNvSpPr/>
      </xdr:nvSpPr>
      <xdr:spPr>
        <a:xfrm>
          <a:off x="10426700" y="105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86468</xdr:rowOff>
    </xdr:from>
    <xdr:ext cx="599010" cy="259045"/>
    <xdr:sp macro="" textlink="">
      <xdr:nvSpPr>
        <xdr:cNvPr id="185" name="【橋りょう・トンネル】&#10;一人当たり有形固定資産（償却資産）額該当値テキスト"/>
        <xdr:cNvSpPr txBox="1"/>
      </xdr:nvSpPr>
      <xdr:spPr>
        <a:xfrm>
          <a:off x="10566400" y="1037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124,976</a:t>
          </a:r>
          <a:endParaRPr kumimoji="1" lang="ja-JP" altLang="en-US" sz="1000" b="1">
            <a:solidFill>
              <a:srgbClr val="FF0000"/>
            </a:solidFill>
            <a:latin typeface="ＭＳ Ｐゴシック"/>
          </a:endParaRPr>
        </a:p>
      </xdr:txBody>
    </xdr:sp>
    <xdr:clientData/>
  </xdr:oneCellAnchor>
  <xdr:oneCellAnchor>
    <xdr:from>
      <xdr:col>13</xdr:col>
      <xdr:colOff>402169</xdr:colOff>
      <xdr:row>60</xdr:row>
      <xdr:rowOff>25523</xdr:rowOff>
    </xdr:from>
    <xdr:ext cx="599010" cy="259045"/>
    <xdr:sp macro="" textlink="">
      <xdr:nvSpPr>
        <xdr:cNvPr id="186"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09" name="直線コネクタ 208"/>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0"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1" name="直線コネクタ 210"/>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12"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13" name="直線コネクタ 212"/>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14"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15" name="フローチャート : 判断 214"/>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16" name="フローチャート : 判断 215"/>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99313</xdr:rowOff>
    </xdr:from>
    <xdr:to>
      <xdr:col>6</xdr:col>
      <xdr:colOff>561975</xdr:colOff>
      <xdr:row>84</xdr:row>
      <xdr:rowOff>29463</xdr:rowOff>
    </xdr:to>
    <xdr:sp macro="" textlink="">
      <xdr:nvSpPr>
        <xdr:cNvPr id="222" name="円/楕円 221"/>
        <xdr:cNvSpPr/>
      </xdr:nvSpPr>
      <xdr:spPr>
        <a:xfrm>
          <a:off x="4584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122190</xdr:rowOff>
    </xdr:from>
    <xdr:ext cx="405111" cy="259045"/>
    <xdr:sp macro="" textlink="">
      <xdr:nvSpPr>
        <xdr:cNvPr id="223" name="【公営住宅】&#10;有形固定資産減価償却率該当値テキスト"/>
        <xdr:cNvSpPr txBox="1"/>
      </xdr:nvSpPr>
      <xdr:spPr>
        <a:xfrm>
          <a:off x="4724400" y="141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73423</xdr:rowOff>
    </xdr:from>
    <xdr:ext cx="405111" cy="259045"/>
    <xdr:sp macro="" textlink="">
      <xdr:nvSpPr>
        <xdr:cNvPr id="224" name="n_1aveValue【公営住宅】&#10;有形固定資産減価償却率"/>
        <xdr:cNvSpPr txBox="1"/>
      </xdr:nvSpPr>
      <xdr:spPr>
        <a:xfrm>
          <a:off x="3582043" y="1413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46" name="直線コネクタ 245"/>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47"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48" name="直線コネクタ 247"/>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49"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50" name="直線コネクタ 249"/>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51"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52" name="フローチャート : 判断 251"/>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53" name="フローチャート : 判断 252"/>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113945</xdr:rowOff>
    </xdr:from>
    <xdr:to>
      <xdr:col>15</xdr:col>
      <xdr:colOff>231775</xdr:colOff>
      <xdr:row>85</xdr:row>
      <xdr:rowOff>44095</xdr:rowOff>
    </xdr:to>
    <xdr:sp macro="" textlink="">
      <xdr:nvSpPr>
        <xdr:cNvPr id="259" name="円/楕円 258"/>
        <xdr:cNvSpPr/>
      </xdr:nvSpPr>
      <xdr:spPr>
        <a:xfrm>
          <a:off x="104267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92372</xdr:rowOff>
    </xdr:from>
    <xdr:ext cx="469744" cy="259045"/>
    <xdr:sp macro="" textlink="">
      <xdr:nvSpPr>
        <xdr:cNvPr id="260" name="【公営住宅】&#10;一人当たり面積該当値テキスト"/>
        <xdr:cNvSpPr txBox="1"/>
      </xdr:nvSpPr>
      <xdr:spPr>
        <a:xfrm>
          <a:off x="10566400" y="1449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18102</xdr:rowOff>
    </xdr:from>
    <xdr:ext cx="469744" cy="259045"/>
    <xdr:sp macro="" textlink="">
      <xdr:nvSpPr>
        <xdr:cNvPr id="261"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72" name="直線コネクタ 2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3" name="テキスト ボックス 27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4" name="直線コネクタ 2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5" name="テキスト ボックス 2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6" name="直線コネクタ 2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7" name="テキスト ボックス 2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8" name="直線コネクタ 2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9" name="テキスト ボックス 2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0" name="直線コネクタ 2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1" name="テキスト ボックス 2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2" name="直線コネクタ 2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3" name="テキスト ボックス 28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285" name="直線コネクタ 284"/>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286"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287" name="直線コネクタ 28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288"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289" name="直線コネクタ 288"/>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103522</xdr:rowOff>
    </xdr:from>
    <xdr:ext cx="405111" cy="259045"/>
    <xdr:sp macro="" textlink="">
      <xdr:nvSpPr>
        <xdr:cNvPr id="290" name="【港湾・漁港】&#10;有形固定資産減価償却率平均値テキスト"/>
        <xdr:cNvSpPr txBox="1"/>
      </xdr:nvSpPr>
      <xdr:spPr>
        <a:xfrm>
          <a:off x="4724400" y="17248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291" name="フローチャート : 判断 290"/>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292" name="フローチャート : 判断 291"/>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166370</xdr:rowOff>
    </xdr:from>
    <xdr:to>
      <xdr:col>6</xdr:col>
      <xdr:colOff>561975</xdr:colOff>
      <xdr:row>103</xdr:row>
      <xdr:rowOff>96520</xdr:rowOff>
    </xdr:to>
    <xdr:sp macro="" textlink="">
      <xdr:nvSpPr>
        <xdr:cNvPr id="298" name="円/楕円 297"/>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144797</xdr:rowOff>
    </xdr:from>
    <xdr:ext cx="405111" cy="259045"/>
    <xdr:sp macro="" textlink="">
      <xdr:nvSpPr>
        <xdr:cNvPr id="299" name="【港湾・漁港】&#10;有形固定資産減価償却率該当値テキスト"/>
        <xdr:cNvSpPr txBox="1"/>
      </xdr:nvSpPr>
      <xdr:spPr>
        <a:xfrm>
          <a:off x="4724400"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oneCellAnchor>
    <xdr:from>
      <xdr:col>5</xdr:col>
      <xdr:colOff>143518</xdr:colOff>
      <xdr:row>100</xdr:row>
      <xdr:rowOff>67327</xdr:rowOff>
    </xdr:from>
    <xdr:ext cx="405111" cy="259045"/>
    <xdr:sp macro="" textlink="">
      <xdr:nvSpPr>
        <xdr:cNvPr id="300" name="n_1aveValue【港湾・漁港】&#10;有形固定資産減価償却率"/>
        <xdr:cNvSpPr txBox="1"/>
      </xdr:nvSpPr>
      <xdr:spPr>
        <a:xfrm>
          <a:off x="3582043"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4" name="テキスト ボックス 3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16" name="テキスト ボックス 31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18" name="テキスト ボックス 31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0" name="テキスト ボックス 31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24" name="直線コネクタ 323"/>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25"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26" name="直線コネクタ 325"/>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27"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28" name="直線コネクタ 327"/>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164470</xdr:rowOff>
    </xdr:from>
    <xdr:ext cx="534377" cy="259045"/>
    <xdr:sp macro="" textlink="">
      <xdr:nvSpPr>
        <xdr:cNvPr id="329" name="【港湾・漁港】&#10;一人当たり有形固定資産（償却資産）額平均値テキスト"/>
        <xdr:cNvSpPr txBox="1"/>
      </xdr:nvSpPr>
      <xdr:spPr>
        <a:xfrm>
          <a:off x="10566400" y="17823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30" name="フローチャート : 判断 329"/>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31" name="フローチャート : 判断 330"/>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131217</xdr:rowOff>
    </xdr:from>
    <xdr:to>
      <xdr:col>15</xdr:col>
      <xdr:colOff>231775</xdr:colOff>
      <xdr:row>103</xdr:row>
      <xdr:rowOff>61367</xdr:rowOff>
    </xdr:to>
    <xdr:sp macro="" textlink="">
      <xdr:nvSpPr>
        <xdr:cNvPr id="337" name="円/楕円 336"/>
        <xdr:cNvSpPr/>
      </xdr:nvSpPr>
      <xdr:spPr>
        <a:xfrm>
          <a:off x="10426700" y="176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154094</xdr:rowOff>
    </xdr:from>
    <xdr:ext cx="534377" cy="259045"/>
    <xdr:sp macro="" textlink="">
      <xdr:nvSpPr>
        <xdr:cNvPr id="338" name="【港湾・漁港】&#10;一人当たり有形固定資産（償却資産）額該当値テキスト"/>
        <xdr:cNvSpPr txBox="1"/>
      </xdr:nvSpPr>
      <xdr:spPr>
        <a:xfrm>
          <a:off x="10566400" y="1747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78,668</a:t>
          </a:r>
          <a:endParaRPr kumimoji="1" lang="ja-JP" altLang="en-US" sz="1000" b="1">
            <a:solidFill>
              <a:srgbClr val="FF0000"/>
            </a:solidFill>
            <a:latin typeface="ＭＳ Ｐゴシック"/>
          </a:endParaRPr>
        </a:p>
      </xdr:txBody>
    </xdr:sp>
    <xdr:clientData/>
  </xdr:oneCellAnchor>
  <xdr:oneCellAnchor>
    <xdr:from>
      <xdr:col>13</xdr:col>
      <xdr:colOff>434486</xdr:colOff>
      <xdr:row>102</xdr:row>
      <xdr:rowOff>114774</xdr:rowOff>
    </xdr:from>
    <xdr:ext cx="534377" cy="259045"/>
    <xdr:sp macro="" textlink="">
      <xdr:nvSpPr>
        <xdr:cNvPr id="339"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1" name="直線コネクタ 35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2" name="テキスト ボックス 35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3" name="直線コネクタ 35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4" name="テキスト ボックス 35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5" name="直線コネクタ 35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6" name="テキスト ボックス 35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7" name="直線コネクタ 35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8" name="テキスト ボックス 35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0" name="テキスト ボックス 35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62" name="直線コネクタ 361"/>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63"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64" name="直線コネクタ 363"/>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65"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66" name="直線コネクタ 365"/>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107713</xdr:rowOff>
    </xdr:from>
    <xdr:ext cx="405111" cy="259045"/>
    <xdr:sp macro="" textlink="">
      <xdr:nvSpPr>
        <xdr:cNvPr id="367" name="【認定こども園・幼稚園・保育所】&#10;有形固定資産減価償却率平均値テキスト"/>
        <xdr:cNvSpPr txBox="1"/>
      </xdr:nvSpPr>
      <xdr:spPr>
        <a:xfrm>
          <a:off x="164084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68" name="フローチャート : 判断 367"/>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69" name="フローチャート : 判断 368"/>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0" name="テキスト ボックス 36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1" name="テキスト ボックス 37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2" name="テキスト ボックス 37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3" name="テキスト ボックス 37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4" name="テキスト ボックス 37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160274</xdr:rowOff>
    </xdr:from>
    <xdr:to>
      <xdr:col>23</xdr:col>
      <xdr:colOff>568325</xdr:colOff>
      <xdr:row>40</xdr:row>
      <xdr:rowOff>90424</xdr:rowOff>
    </xdr:to>
    <xdr:sp macro="" textlink="">
      <xdr:nvSpPr>
        <xdr:cNvPr id="375" name="円/楕円 374"/>
        <xdr:cNvSpPr/>
      </xdr:nvSpPr>
      <xdr:spPr>
        <a:xfrm>
          <a:off x="16268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138701</xdr:rowOff>
    </xdr:from>
    <xdr:ext cx="405111" cy="259045"/>
    <xdr:sp macro="" textlink="">
      <xdr:nvSpPr>
        <xdr:cNvPr id="376" name="【認定こども園・幼稚園・保育所】&#10;有形固定資産減価償却率該当値テキスト"/>
        <xdr:cNvSpPr txBox="1"/>
      </xdr:nvSpPr>
      <xdr:spPr>
        <a:xfrm>
          <a:off x="16408400" y="682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oneCellAnchor>
    <xdr:from>
      <xdr:col>22</xdr:col>
      <xdr:colOff>149868</xdr:colOff>
      <xdr:row>35</xdr:row>
      <xdr:rowOff>13225</xdr:rowOff>
    </xdr:from>
    <xdr:ext cx="405111" cy="259045"/>
    <xdr:sp macro="" textlink="">
      <xdr:nvSpPr>
        <xdr:cNvPr id="377" name="n_1aveValue【認定こども園・幼稚園・保育所】&#10;有形固定資産減価償却率"/>
        <xdr:cNvSpPr txBox="1"/>
      </xdr:nvSpPr>
      <xdr:spPr>
        <a:xfrm>
          <a:off x="15266043" y="601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399" name="直線コネクタ 398"/>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00"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01" name="直線コネクタ 400"/>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02"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03" name="直線コネクタ 40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404"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05" name="フローチャート : 判断 404"/>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06" name="フローチャート : 判断 405"/>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107696</xdr:rowOff>
    </xdr:from>
    <xdr:to>
      <xdr:col>32</xdr:col>
      <xdr:colOff>238125</xdr:colOff>
      <xdr:row>41</xdr:row>
      <xdr:rowOff>37846</xdr:rowOff>
    </xdr:to>
    <xdr:sp macro="" textlink="">
      <xdr:nvSpPr>
        <xdr:cNvPr id="412" name="円/楕円 411"/>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22623</xdr:rowOff>
    </xdr:from>
    <xdr:ext cx="469744" cy="259045"/>
    <xdr:sp macro="" textlink="">
      <xdr:nvSpPr>
        <xdr:cNvPr id="413" name="【認定こども園・幼稚園・保育所】&#10;一人当たり面積該当値テキスト"/>
        <xdr:cNvSpPr txBox="1"/>
      </xdr:nvSpPr>
      <xdr:spPr>
        <a:xfrm>
          <a:off x="22250400" y="68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113809</xdr:rowOff>
    </xdr:from>
    <xdr:ext cx="469744" cy="259045"/>
    <xdr:sp macro="" textlink="">
      <xdr:nvSpPr>
        <xdr:cNvPr id="414"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5" name="テキスト ボックス 42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6" name="直線コネクタ 4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7" name="テキスト ボックス 4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8" name="直線コネクタ 4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9" name="テキスト ボックス 4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0" name="直線コネクタ 4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1" name="テキスト ボックス 4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2" name="直線コネクタ 4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3" name="テキスト ボックス 4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4" name="直線コネクタ 4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5" name="テキスト ボックス 4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7" name="テキスト ボックス 4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34290</xdr:rowOff>
    </xdr:from>
    <xdr:to>
      <xdr:col>23</xdr:col>
      <xdr:colOff>516889</xdr:colOff>
      <xdr:row>63</xdr:row>
      <xdr:rowOff>102870</xdr:rowOff>
    </xdr:to>
    <xdr:cxnSp macro="">
      <xdr:nvCxnSpPr>
        <xdr:cNvPr id="439" name="直線コネクタ 438"/>
        <xdr:cNvCxnSpPr/>
      </xdr:nvCxnSpPr>
      <xdr:spPr>
        <a:xfrm flipV="1">
          <a:off x="16318864" y="946404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106697</xdr:rowOff>
    </xdr:from>
    <xdr:ext cx="405111" cy="259045"/>
    <xdr:sp macro="" textlink="">
      <xdr:nvSpPr>
        <xdr:cNvPr id="440" name="【学校施設】&#10;有形固定資産減価償却率最小値テキスト"/>
        <xdr:cNvSpPr txBox="1"/>
      </xdr:nvSpPr>
      <xdr:spPr>
        <a:xfrm>
          <a:off x="164084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63</xdr:row>
      <xdr:rowOff>102870</xdr:rowOff>
    </xdr:from>
    <xdr:to>
      <xdr:col>23</xdr:col>
      <xdr:colOff>606425</xdr:colOff>
      <xdr:row>63</xdr:row>
      <xdr:rowOff>102870</xdr:rowOff>
    </xdr:to>
    <xdr:cxnSp macro="">
      <xdr:nvCxnSpPr>
        <xdr:cNvPr id="441" name="直線コネクタ 440"/>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152417</xdr:rowOff>
    </xdr:from>
    <xdr:ext cx="405111" cy="259045"/>
    <xdr:sp macro="" textlink="">
      <xdr:nvSpPr>
        <xdr:cNvPr id="442" name="【学校施設】&#10;有形固定資産減価償却率最大値テキスト"/>
        <xdr:cNvSpPr txBox="1"/>
      </xdr:nvSpPr>
      <xdr:spPr>
        <a:xfrm>
          <a:off x="164084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55</xdr:row>
      <xdr:rowOff>34290</xdr:rowOff>
    </xdr:from>
    <xdr:to>
      <xdr:col>23</xdr:col>
      <xdr:colOff>606425</xdr:colOff>
      <xdr:row>55</xdr:row>
      <xdr:rowOff>34290</xdr:rowOff>
    </xdr:to>
    <xdr:cxnSp macro="">
      <xdr:nvCxnSpPr>
        <xdr:cNvPr id="443" name="直線コネクタ 442"/>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158767</xdr:rowOff>
    </xdr:from>
    <xdr:ext cx="405111" cy="259045"/>
    <xdr:sp macro="" textlink="">
      <xdr:nvSpPr>
        <xdr:cNvPr id="444" name="【学校施設】&#10;有形固定資産減価償却率平均値テキスト"/>
        <xdr:cNvSpPr txBox="1"/>
      </xdr:nvSpPr>
      <xdr:spPr>
        <a:xfrm>
          <a:off x="16408400" y="9759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135890</xdr:rowOff>
    </xdr:from>
    <xdr:to>
      <xdr:col>23</xdr:col>
      <xdr:colOff>568325</xdr:colOff>
      <xdr:row>58</xdr:row>
      <xdr:rowOff>66040</xdr:rowOff>
    </xdr:to>
    <xdr:sp macro="" textlink="">
      <xdr:nvSpPr>
        <xdr:cNvPr id="445" name="フローチャート : 判断 444"/>
        <xdr:cNvSpPr/>
      </xdr:nvSpPr>
      <xdr:spPr>
        <a:xfrm>
          <a:off x="162687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78740</xdr:rowOff>
    </xdr:from>
    <xdr:to>
      <xdr:col>22</xdr:col>
      <xdr:colOff>415925</xdr:colOff>
      <xdr:row>59</xdr:row>
      <xdr:rowOff>8890</xdr:rowOff>
    </xdr:to>
    <xdr:sp macro="" textlink="">
      <xdr:nvSpPr>
        <xdr:cNvPr id="446" name="フローチャート : 判断 445"/>
        <xdr:cNvSpPr/>
      </xdr:nvSpPr>
      <xdr:spPr>
        <a:xfrm>
          <a:off x="15430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48260</xdr:rowOff>
    </xdr:from>
    <xdr:to>
      <xdr:col>23</xdr:col>
      <xdr:colOff>568325</xdr:colOff>
      <xdr:row>58</xdr:row>
      <xdr:rowOff>149860</xdr:rowOff>
    </xdr:to>
    <xdr:sp macro="" textlink="">
      <xdr:nvSpPr>
        <xdr:cNvPr id="452" name="円/楕円 451"/>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26687</xdr:rowOff>
    </xdr:from>
    <xdr:ext cx="405111" cy="259045"/>
    <xdr:sp macro="" textlink="">
      <xdr:nvSpPr>
        <xdr:cNvPr id="453" name="【学校施設】&#10;有形固定資産減価償却率該当値テキスト"/>
        <xdr:cNvSpPr txBox="1"/>
      </xdr:nvSpPr>
      <xdr:spPr>
        <a:xfrm>
          <a:off x="16408400" y="997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25417</xdr:rowOff>
    </xdr:from>
    <xdr:ext cx="405111" cy="259045"/>
    <xdr:sp macro="" textlink="">
      <xdr:nvSpPr>
        <xdr:cNvPr id="454" name="n_1aveValue【学校施設】&#10;有形固定資産減価償却率"/>
        <xdr:cNvSpPr txBox="1"/>
      </xdr:nvSpPr>
      <xdr:spPr>
        <a:xfrm>
          <a:off x="15266043"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5" name="正方形/長方形 4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6" name="正方形/長方形 4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7" name="正方形/長方形 4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8" name="正方形/長方形 4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9" name="正方形/長方形 4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0" name="正方形/長方形 4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1" name="正方形/長方形 4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2" name="正方形/長方形 4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3" name="テキスト ボックス 4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4" name="直線コネクタ 4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5" name="テキスト ボックス 4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66" name="直線コネクタ 465"/>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67" name="テキスト ボックス 466"/>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68" name="直線コネクタ 467"/>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69" name="テキスト ボックス 468"/>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70" name="直線コネクタ 469"/>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471" name="テキスト ボックス 470"/>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2" name="直線コネクタ 47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3" name="テキスト ボックス 47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474" name="直線コネクタ 473"/>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475" name="テキスト ボックス 474"/>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476" name="直線コネクタ 47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477" name="テキスト ボックス 47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478" name="直線コネクタ 477"/>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479" name="テキスト ボックス 478"/>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483" name="直線コネクタ 482"/>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484"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485" name="直線コネクタ 484"/>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486"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487" name="直線コネクタ 486"/>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488"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489" name="フローチャート : 判断 488"/>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490" name="フローチャート : 判断 489"/>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46355</xdr:rowOff>
    </xdr:from>
    <xdr:to>
      <xdr:col>32</xdr:col>
      <xdr:colOff>238125</xdr:colOff>
      <xdr:row>62</xdr:row>
      <xdr:rowOff>147955</xdr:rowOff>
    </xdr:to>
    <xdr:sp macro="" textlink="">
      <xdr:nvSpPr>
        <xdr:cNvPr id="496" name="円/楕円 495"/>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24782</xdr:rowOff>
    </xdr:from>
    <xdr:ext cx="469744" cy="259045"/>
    <xdr:sp macro="" textlink="">
      <xdr:nvSpPr>
        <xdr:cNvPr id="497" name="【学校施設】&#10;一人当たり面積該当値テキスト"/>
        <xdr:cNvSpPr txBox="1"/>
      </xdr:nvSpPr>
      <xdr:spPr>
        <a:xfrm>
          <a:off x="22250400"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135907</xdr:rowOff>
    </xdr:from>
    <xdr:ext cx="469744" cy="259045"/>
    <xdr:sp macro="" textlink="">
      <xdr:nvSpPr>
        <xdr:cNvPr id="498"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9" name="正方形/長方形 4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0" name="正方形/長方形 4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1" name="正方形/長方形 5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2" name="正方形/長方形 5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3" name="正方形/長方形 5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4" name="正方形/長方形 5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5" name="正方形/長方形 5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6" name="正方形/長方形 50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4" name="正方形/長方形 51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3" name="正方形/長方形 5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4" name="正方形/長方形 5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5" name="正方形/長方形 5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6" name="正方形/長方形 5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7" name="正方形/長方形 5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8" name="正方形/長方形 5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29" name="正方形/長方形 5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0" name="正方形/長方形 52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1" name="正方形/長方形 5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2" name="正方形/長方形 5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3" name="テキスト ボックス 5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本市の有形固定資産減価償却率は類似団体と比較して、若干低い水準となっています。</a:t>
          </a:r>
          <a:endParaRPr lang="ja-JP" altLang="ja-JP" sz="1400">
            <a:effectLst/>
          </a:endParaRPr>
        </a:p>
        <a:p>
          <a:r>
            <a:rPr lang="ja-JP" altLang="ja-JP" sz="1400">
              <a:solidFill>
                <a:schemeClr val="dk1"/>
              </a:solidFill>
              <a:effectLst/>
              <a:latin typeface="+mn-lt"/>
              <a:ea typeface="+mn-ea"/>
              <a:cs typeface="+mn-cs"/>
            </a:rPr>
            <a:t>類似団体と比較して有形固定資産減価償却率が低くなっている施設として【橋りょう・トンネル】がありますが、これは、近年竣工した施設の取得価格が全体に占める割合が大きいことによるものです。</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なお、本市では、施設の老朽化の進行に対しては、「公共施設管理基本方針」（平成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年度）に沿って、施設の長寿命化等中長期的な視点に立ち、保全・更新計画や点検結果に基づく効率的・効果的な保全・更新等の取組を引き続き進めています。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123026</xdr:rowOff>
    </xdr:from>
    <xdr:ext cx="405111" cy="259045"/>
    <xdr:sp macro="" textlink="">
      <xdr:nvSpPr>
        <xdr:cNvPr id="64" name="【図書館】&#10;有形固定資産減価償却率平均値テキスト"/>
        <xdr:cNvSpPr txBox="1"/>
      </xdr:nvSpPr>
      <xdr:spPr>
        <a:xfrm>
          <a:off x="47244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107043</xdr:rowOff>
    </xdr:from>
    <xdr:to>
      <xdr:col>6</xdr:col>
      <xdr:colOff>561975</xdr:colOff>
      <xdr:row>37</xdr:row>
      <xdr:rowOff>37193</xdr:rowOff>
    </xdr:to>
    <xdr:sp macro="" textlink="">
      <xdr:nvSpPr>
        <xdr:cNvPr id="72" name="円/楕円 71"/>
        <xdr:cNvSpPr/>
      </xdr:nvSpPr>
      <xdr:spPr>
        <a:xfrm>
          <a:off x="45847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129920</xdr:rowOff>
    </xdr:from>
    <xdr:ext cx="405111" cy="259045"/>
    <xdr:sp macro="" textlink="">
      <xdr:nvSpPr>
        <xdr:cNvPr id="73" name="【図書館】&#10;有形固定資産減価償却率該当値テキスト"/>
        <xdr:cNvSpPr txBox="1"/>
      </xdr:nvSpPr>
      <xdr:spPr>
        <a:xfrm>
          <a:off x="4724400" y="613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120667</xdr:rowOff>
    </xdr:from>
    <xdr:ext cx="405111" cy="259045"/>
    <xdr:sp macro="" textlink="">
      <xdr:nvSpPr>
        <xdr:cNvPr id="74"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99" name="直線コネクタ 98"/>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0"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1" name="直線コネクタ 100"/>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2"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3" name="直線コネクタ 102"/>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4"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5" name="フローチャート : 判断 10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6" name="フローチャート : 判断 105"/>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2" name="円/楕円 111"/>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118127</xdr:rowOff>
    </xdr:from>
    <xdr:ext cx="469744" cy="259045"/>
    <xdr:sp macro="" textlink="">
      <xdr:nvSpPr>
        <xdr:cNvPr id="113" name="【図書館】&#10;一人当たり面積該当値テキスト"/>
        <xdr:cNvSpPr txBox="1"/>
      </xdr:nvSpPr>
      <xdr:spPr>
        <a:xfrm>
          <a:off x="105664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67327</xdr:rowOff>
    </xdr:from>
    <xdr:ext cx="469744" cy="259045"/>
    <xdr:sp macro="" textlink="">
      <xdr:nvSpPr>
        <xdr:cNvPr id="114"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37" name="直線コネクタ 136"/>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38"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39" name="直線コネクタ 138"/>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0"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1" name="直線コネクタ 140"/>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2"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3" name="フローチャート : 判断 142"/>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44" name="フローチャート : 判断 143"/>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47498</xdr:rowOff>
    </xdr:from>
    <xdr:to>
      <xdr:col>6</xdr:col>
      <xdr:colOff>561975</xdr:colOff>
      <xdr:row>61</xdr:row>
      <xdr:rowOff>149098</xdr:rowOff>
    </xdr:to>
    <xdr:sp macro="" textlink="">
      <xdr:nvSpPr>
        <xdr:cNvPr id="150" name="円/楕円 149"/>
        <xdr:cNvSpPr/>
      </xdr:nvSpPr>
      <xdr:spPr>
        <a:xfrm>
          <a:off x="4584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25925</xdr:rowOff>
    </xdr:from>
    <xdr:ext cx="405111" cy="259045"/>
    <xdr:sp macro="" textlink="">
      <xdr:nvSpPr>
        <xdr:cNvPr id="151" name="【体育館・プール】&#10;有形固定資産減価償却率該当値テキスト"/>
        <xdr:cNvSpPr txBox="1"/>
      </xdr:nvSpPr>
      <xdr:spPr>
        <a:xfrm>
          <a:off x="4724400" y="1048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83329</xdr:rowOff>
    </xdr:from>
    <xdr:ext cx="405111" cy="259045"/>
    <xdr:sp macro="" textlink="">
      <xdr:nvSpPr>
        <xdr:cNvPr id="152"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3" name="テキスト ボックス 162"/>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4" name="直線コネクタ 16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5" name="テキスト ボックス 16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6" name="直線コネクタ 16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7" name="テキスト ボックス 16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8" name="直線コネクタ 16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9" name="テキスト ボックス 16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0" name="直線コネクタ 16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1" name="テキスト ボックス 17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2" name="直線コネクタ 17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3" name="テキスト ボックス 17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4" name="直線コネクタ 17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5" name="テキスト ボックス 17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79" name="直線コネクタ 178"/>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0"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81" name="直線コネクタ 180"/>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82"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83" name="直線コネクタ 182"/>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84"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85" name="フローチャート : 判断 184"/>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86" name="フローチャート : 判断 185"/>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109765</xdr:rowOff>
    </xdr:from>
    <xdr:to>
      <xdr:col>15</xdr:col>
      <xdr:colOff>231775</xdr:colOff>
      <xdr:row>64</xdr:row>
      <xdr:rowOff>39915</xdr:rowOff>
    </xdr:to>
    <xdr:sp macro="" textlink="">
      <xdr:nvSpPr>
        <xdr:cNvPr id="192" name="円/楕円 191"/>
        <xdr:cNvSpPr/>
      </xdr:nvSpPr>
      <xdr:spPr>
        <a:xfrm>
          <a:off x="10426700" y="10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24692</xdr:rowOff>
    </xdr:from>
    <xdr:ext cx="469744" cy="259045"/>
    <xdr:sp macro="" textlink="">
      <xdr:nvSpPr>
        <xdr:cNvPr id="193" name="【体育館・プール】&#10;一人当たり面積該当値テキスト"/>
        <xdr:cNvSpPr txBox="1"/>
      </xdr:nvSpPr>
      <xdr:spPr>
        <a:xfrm>
          <a:off x="10566400" y="1082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29227</xdr:rowOff>
    </xdr:from>
    <xdr:ext cx="469744" cy="259045"/>
    <xdr:sp macro="" textlink="">
      <xdr:nvSpPr>
        <xdr:cNvPr id="194"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21" name="直線コネクタ 220"/>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22"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23" name="直線コネクタ 222"/>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24"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25" name="直線コネクタ 224"/>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8545</xdr:rowOff>
    </xdr:from>
    <xdr:ext cx="405111" cy="259045"/>
    <xdr:sp macro="" textlink="">
      <xdr:nvSpPr>
        <xdr:cNvPr id="226" name="【福祉施設】&#10;有形固定資産減価償却率平均値テキスト"/>
        <xdr:cNvSpPr txBox="1"/>
      </xdr:nvSpPr>
      <xdr:spPr>
        <a:xfrm>
          <a:off x="47244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27" name="フローチャート : 判断 226"/>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28" name="フローチャート : 判断 227"/>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113030</xdr:rowOff>
    </xdr:from>
    <xdr:to>
      <xdr:col>6</xdr:col>
      <xdr:colOff>561975</xdr:colOff>
      <xdr:row>84</xdr:row>
      <xdr:rowOff>43180</xdr:rowOff>
    </xdr:to>
    <xdr:sp macro="" textlink="">
      <xdr:nvSpPr>
        <xdr:cNvPr id="234" name="円/楕円 233"/>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91457</xdr:rowOff>
    </xdr:from>
    <xdr:ext cx="405111" cy="259045"/>
    <xdr:sp macro="" textlink="">
      <xdr:nvSpPr>
        <xdr:cNvPr id="235" name="【福祉施設】&#10;有形固定資産減価償却率該当値テキスト"/>
        <xdr:cNvSpPr txBox="1"/>
      </xdr:nvSpPr>
      <xdr:spPr>
        <a:xfrm>
          <a:off x="47244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77669</xdr:rowOff>
    </xdr:from>
    <xdr:ext cx="405111" cy="259045"/>
    <xdr:sp macro="" textlink="">
      <xdr:nvSpPr>
        <xdr:cNvPr id="236"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7" name="テキスト ボックス 24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59" name="直線コネクタ 258"/>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60"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61" name="直線コネクタ 260"/>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62"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63" name="直線コネクタ 262"/>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34307</xdr:rowOff>
    </xdr:from>
    <xdr:ext cx="469744" cy="259045"/>
    <xdr:sp macro="" textlink="">
      <xdr:nvSpPr>
        <xdr:cNvPr id="264" name="【福祉施設】&#10;一人当たり面積平均値テキスト"/>
        <xdr:cNvSpPr txBox="1"/>
      </xdr:nvSpPr>
      <xdr:spPr>
        <a:xfrm>
          <a:off x="1056640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65" name="フローチャート : 判断 264"/>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66" name="フローチャート : 判断 26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67311</xdr:rowOff>
    </xdr:from>
    <xdr:to>
      <xdr:col>15</xdr:col>
      <xdr:colOff>231775</xdr:colOff>
      <xdr:row>79</xdr:row>
      <xdr:rowOff>168911</xdr:rowOff>
    </xdr:to>
    <xdr:sp macro="" textlink="">
      <xdr:nvSpPr>
        <xdr:cNvPr id="272" name="円/楕円 271"/>
        <xdr:cNvSpPr/>
      </xdr:nvSpPr>
      <xdr:spPr>
        <a:xfrm>
          <a:off x="10426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20338</xdr:rowOff>
    </xdr:from>
    <xdr:ext cx="469744" cy="259045"/>
    <xdr:sp macro="" textlink="">
      <xdr:nvSpPr>
        <xdr:cNvPr id="273" name="【福祉施設】&#10;一人当たり面積該当値テキスト"/>
        <xdr:cNvSpPr txBox="1"/>
      </xdr:nvSpPr>
      <xdr:spPr>
        <a:xfrm>
          <a:off x="10566400" y="1356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116857</xdr:rowOff>
    </xdr:from>
    <xdr:ext cx="469744" cy="259045"/>
    <xdr:sp macro="" textlink="">
      <xdr:nvSpPr>
        <xdr:cNvPr id="274" name="n_1ave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5" name="テキスト ボックス 28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6" name="直線コネクタ 2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7" name="テキスト ボックス 2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8" name="直線コネクタ 2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9" name="テキスト ボックス 2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0" name="直線コネクタ 2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1" name="テキスト ボックス 2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2" name="直線コネクタ 2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3" name="テキスト ボックス 292"/>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297" name="直線コネクタ 296"/>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298"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299" name="直線コネクタ 298"/>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00"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01" name="直線コネクタ 300"/>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160290</xdr:rowOff>
    </xdr:from>
    <xdr:ext cx="405111" cy="259045"/>
    <xdr:sp macro="" textlink="">
      <xdr:nvSpPr>
        <xdr:cNvPr id="302" name="【市民会館】&#10;有形固定資産減価償却率平均値テキスト"/>
        <xdr:cNvSpPr txBox="1"/>
      </xdr:nvSpPr>
      <xdr:spPr>
        <a:xfrm>
          <a:off x="4724400" y="18162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03" name="フローチャート : 判断 302"/>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04" name="フローチャート : 判断 303"/>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5" name="テキスト ボックス 30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6" name="テキスト ボックス 30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7" name="テキスト ボックス 30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8" name="テキスト ボックス 30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9" name="テキスト ボックス 30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128270</xdr:rowOff>
    </xdr:from>
    <xdr:to>
      <xdr:col>6</xdr:col>
      <xdr:colOff>561975</xdr:colOff>
      <xdr:row>108</xdr:row>
      <xdr:rowOff>58420</xdr:rowOff>
    </xdr:to>
    <xdr:sp macro="" textlink="">
      <xdr:nvSpPr>
        <xdr:cNvPr id="310" name="円/楕円 309"/>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106697</xdr:rowOff>
    </xdr:from>
    <xdr:ext cx="405111" cy="259045"/>
    <xdr:sp macro="" textlink="">
      <xdr:nvSpPr>
        <xdr:cNvPr id="311" name="【市民会館】&#10;有形固定資産減価償却率該当値テキスト"/>
        <xdr:cNvSpPr txBox="1"/>
      </xdr:nvSpPr>
      <xdr:spPr>
        <a:xfrm>
          <a:off x="4724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oneCellAnchor>
    <xdr:from>
      <xdr:col>5</xdr:col>
      <xdr:colOff>143518</xdr:colOff>
      <xdr:row>105</xdr:row>
      <xdr:rowOff>38371</xdr:rowOff>
    </xdr:from>
    <xdr:ext cx="405111" cy="259045"/>
    <xdr:sp macro="" textlink="">
      <xdr:nvSpPr>
        <xdr:cNvPr id="312" name="n_1aveValue【市民会館】&#10;有形固定資産減価償却率"/>
        <xdr:cNvSpPr txBox="1"/>
      </xdr:nvSpPr>
      <xdr:spPr>
        <a:xfrm>
          <a:off x="3582043" y="1804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23" name="直線コネクタ 3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4" name="テキスト ボックス 3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7" name="直線コネクタ 3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8" name="テキスト ボックス 3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32" name="直線コネクタ 331"/>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33"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34" name="直線コネクタ 333"/>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35"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36" name="直線コネクタ 335"/>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26688</xdr:rowOff>
    </xdr:from>
    <xdr:ext cx="469744" cy="259045"/>
    <xdr:sp macro="" textlink="">
      <xdr:nvSpPr>
        <xdr:cNvPr id="337" name="【市民会館】&#10;一人当たり面積平均値テキスト"/>
        <xdr:cNvSpPr txBox="1"/>
      </xdr:nvSpPr>
      <xdr:spPr>
        <a:xfrm>
          <a:off x="10566400" y="18028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38" name="フローチャート : 判断 337"/>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39" name="フローチャート : 判断 338"/>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8255</xdr:rowOff>
    </xdr:from>
    <xdr:to>
      <xdr:col>15</xdr:col>
      <xdr:colOff>231775</xdr:colOff>
      <xdr:row>105</xdr:row>
      <xdr:rowOff>109855</xdr:rowOff>
    </xdr:to>
    <xdr:sp macro="" textlink="">
      <xdr:nvSpPr>
        <xdr:cNvPr id="345" name="円/楕円 344"/>
        <xdr:cNvSpPr/>
      </xdr:nvSpPr>
      <xdr:spPr>
        <a:xfrm>
          <a:off x="104267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31132</xdr:rowOff>
    </xdr:from>
    <xdr:ext cx="469744" cy="259045"/>
    <xdr:sp macro="" textlink="">
      <xdr:nvSpPr>
        <xdr:cNvPr id="346" name="【市民会館】&#10;一人当たり面積該当値テキスト"/>
        <xdr:cNvSpPr txBox="1"/>
      </xdr:nvSpPr>
      <xdr:spPr>
        <a:xfrm>
          <a:off x="10566400"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154957</xdr:rowOff>
    </xdr:from>
    <xdr:ext cx="469744" cy="259045"/>
    <xdr:sp macro="" textlink="">
      <xdr:nvSpPr>
        <xdr:cNvPr id="347"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8" name="テキスト ボックス 35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9" name="直線コネクタ 35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0" name="テキスト ボックス 35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1" name="直線コネクタ 36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2" name="テキスト ボックス 36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3" name="直線コネクタ 36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4" name="テキスト ボックス 36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5" name="直線コネクタ 36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6" name="テキスト ボックス 36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8" name="テキスト ボックス 36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70" name="直線コネクタ 369"/>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71"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72" name="直線コネクタ 371"/>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73"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74" name="直線コネクタ 373"/>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75"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376" name="フローチャート : 判断 375"/>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377" name="フローチャート : 判断 376"/>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34544</xdr:rowOff>
    </xdr:from>
    <xdr:to>
      <xdr:col>23</xdr:col>
      <xdr:colOff>568325</xdr:colOff>
      <xdr:row>34</xdr:row>
      <xdr:rowOff>136144</xdr:rowOff>
    </xdr:to>
    <xdr:sp macro="" textlink="">
      <xdr:nvSpPr>
        <xdr:cNvPr id="383" name="円/楕円 382"/>
        <xdr:cNvSpPr/>
      </xdr:nvSpPr>
      <xdr:spPr>
        <a:xfrm>
          <a:off x="16268700" y="58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57421</xdr:rowOff>
    </xdr:from>
    <xdr:ext cx="405111" cy="259045"/>
    <xdr:sp macro="" textlink="">
      <xdr:nvSpPr>
        <xdr:cNvPr id="384" name="【一般廃棄物処理施設】&#10;有形固定資産減価償却率該当値テキスト"/>
        <xdr:cNvSpPr txBox="1"/>
      </xdr:nvSpPr>
      <xdr:spPr>
        <a:xfrm>
          <a:off x="16408400" y="57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61231</xdr:rowOff>
    </xdr:from>
    <xdr:ext cx="405111" cy="259045"/>
    <xdr:sp macro="" textlink="">
      <xdr:nvSpPr>
        <xdr:cNvPr id="385" name="n_1aveValue【一般廃棄物処理施設】&#10;有形固定資産減価償却率"/>
        <xdr:cNvSpPr txBox="1"/>
      </xdr:nvSpPr>
      <xdr:spPr>
        <a:xfrm>
          <a:off x="15266043"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96" name="テキスト ボックス 395"/>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97" name="直線コネクタ 3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398" name="テキスト ボックス 397"/>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9" name="直線コネクタ 3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0" name="テキスト ボックス 39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1" name="直線コネクタ 4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2" name="テキスト ボックス 401"/>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3" name="直線コネクタ 4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4" name="テキスト ボックス 403"/>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5" name="直線コネクタ 4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6" name="テキスト ボックス 4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8" name="テキスト ボックス 4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10" name="直線コネクタ 409"/>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11"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12" name="直線コネクタ 411"/>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13"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14" name="直線コネクタ 413"/>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128420</xdr:rowOff>
    </xdr:from>
    <xdr:ext cx="534377" cy="259045"/>
    <xdr:sp macro="" textlink="">
      <xdr:nvSpPr>
        <xdr:cNvPr id="415" name="【一般廃棄物処理施設】&#10;一人当たり有形固定資産（償却資産）額平均値テキスト"/>
        <xdr:cNvSpPr txBox="1"/>
      </xdr:nvSpPr>
      <xdr:spPr>
        <a:xfrm>
          <a:off x="22250400" y="612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16" name="フローチャート : 判断 415"/>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17" name="フローチャート : 判断 416"/>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28639</xdr:rowOff>
    </xdr:from>
    <xdr:to>
      <xdr:col>32</xdr:col>
      <xdr:colOff>238125</xdr:colOff>
      <xdr:row>38</xdr:row>
      <xdr:rowOff>130239</xdr:rowOff>
    </xdr:to>
    <xdr:sp macro="" textlink="">
      <xdr:nvSpPr>
        <xdr:cNvPr id="423" name="円/楕円 422"/>
        <xdr:cNvSpPr/>
      </xdr:nvSpPr>
      <xdr:spPr>
        <a:xfrm>
          <a:off x="22110700" y="654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7066</xdr:rowOff>
    </xdr:from>
    <xdr:ext cx="534377" cy="259045"/>
    <xdr:sp macro="" textlink="">
      <xdr:nvSpPr>
        <xdr:cNvPr id="424" name="【一般廃棄物処理施設】&#10;一人当たり有形固定資産（償却資産）額該当値テキスト"/>
        <xdr:cNvSpPr txBox="1"/>
      </xdr:nvSpPr>
      <xdr:spPr>
        <a:xfrm>
          <a:off x="22250400" y="652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53,830</a:t>
          </a:r>
          <a:endParaRPr kumimoji="1" lang="ja-JP" altLang="en-US" sz="1000" b="1">
            <a:solidFill>
              <a:srgbClr val="FF0000"/>
            </a:solidFill>
            <a:latin typeface="ＭＳ Ｐゴシック"/>
          </a:endParaRPr>
        </a:p>
      </xdr:txBody>
    </xdr:sp>
    <xdr:clientData/>
  </xdr:oneCellAnchor>
  <xdr:oneCellAnchor>
    <xdr:from>
      <xdr:col>30</xdr:col>
      <xdr:colOff>440836</xdr:colOff>
      <xdr:row>35</xdr:row>
      <xdr:rowOff>88587</xdr:rowOff>
    </xdr:from>
    <xdr:ext cx="534377" cy="259045"/>
    <xdr:sp macro="" textlink="">
      <xdr:nvSpPr>
        <xdr:cNvPr id="425" name="n_1aveValue【一般廃棄物処理施設】&#10;一人当たり有形固定資産（償却資産）額"/>
        <xdr:cNvSpPr txBox="1"/>
      </xdr:nvSpPr>
      <xdr:spPr>
        <a:xfrm>
          <a:off x="210434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7" name="直線コネクタ 4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8" name="テキスト ボックス 4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9" name="直線コネクタ 4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0" name="テキスト ボックス 4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1" name="直線コネクタ 4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2" name="テキスト ボックス 4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3" name="直線コネクタ 4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4" name="テキスト ボックス 4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5" name="直線コネクタ 4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6" name="テキスト ボックス 44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7" name="直線コネクタ 4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8" name="テキスト ボックス 44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50" name="直線コネクタ 44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5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52" name="直線コネクタ 45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5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54" name="直線コネクタ 45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6367</xdr:rowOff>
    </xdr:from>
    <xdr:ext cx="405111" cy="259045"/>
    <xdr:sp macro="" textlink="">
      <xdr:nvSpPr>
        <xdr:cNvPr id="455" name="【保健センター・保健所】&#10;有形固定資産減価償却率平均値テキスト"/>
        <xdr:cNvSpPr txBox="1"/>
      </xdr:nvSpPr>
      <xdr:spPr>
        <a:xfrm>
          <a:off x="16408400" y="1029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56" name="フローチャート : 判断 45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57" name="フローチャート : 判断 45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33020</xdr:rowOff>
    </xdr:from>
    <xdr:to>
      <xdr:col>23</xdr:col>
      <xdr:colOff>568325</xdr:colOff>
      <xdr:row>63</xdr:row>
      <xdr:rowOff>134620</xdr:rowOff>
    </xdr:to>
    <xdr:sp macro="" textlink="">
      <xdr:nvSpPr>
        <xdr:cNvPr id="463" name="円/楕円 462"/>
        <xdr:cNvSpPr/>
      </xdr:nvSpPr>
      <xdr:spPr>
        <a:xfrm>
          <a:off x="16268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119397</xdr:rowOff>
    </xdr:from>
    <xdr:ext cx="405111" cy="259045"/>
    <xdr:sp macro="" textlink="">
      <xdr:nvSpPr>
        <xdr:cNvPr id="464" name="【保健センター・保健所】&#10;有形固定資産減価償却率該当値テキスト"/>
        <xdr:cNvSpPr txBox="1"/>
      </xdr:nvSpPr>
      <xdr:spPr>
        <a:xfrm>
          <a:off x="164084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52087</xdr:rowOff>
    </xdr:from>
    <xdr:ext cx="405111" cy="259045"/>
    <xdr:sp macro="" textlink="">
      <xdr:nvSpPr>
        <xdr:cNvPr id="465" name="n_1aveValue【保健センター・保健所】&#10;有形固定資産減価償却率"/>
        <xdr:cNvSpPr txBox="1"/>
      </xdr:nvSpPr>
      <xdr:spPr>
        <a:xfrm>
          <a:off x="15266043"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6" name="直線コネクタ 4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7" name="テキスト ボックス 4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8" name="直線コネクタ 4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9" name="テキスト ボックス 4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0" name="直線コネクタ 4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1" name="テキスト ボックス 4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2" name="直線コネクタ 4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3" name="テキスト ボックス 4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4" name="直線コネクタ 4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5" name="テキスト ボックス 4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489" name="直線コネクタ 488"/>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90"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91" name="直線コネクタ 490"/>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92"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93" name="直線コネクタ 49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494"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495" name="フローチャート : 判断 494"/>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496" name="フローチャート : 判断 495"/>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158750</xdr:rowOff>
    </xdr:from>
    <xdr:to>
      <xdr:col>32</xdr:col>
      <xdr:colOff>238125</xdr:colOff>
      <xdr:row>62</xdr:row>
      <xdr:rowOff>88900</xdr:rowOff>
    </xdr:to>
    <xdr:sp macro="" textlink="">
      <xdr:nvSpPr>
        <xdr:cNvPr id="502" name="円/楕円 501"/>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137177</xdr:rowOff>
    </xdr:from>
    <xdr:ext cx="469744" cy="259045"/>
    <xdr:sp macro="" textlink="">
      <xdr:nvSpPr>
        <xdr:cNvPr id="503" name="【保健センター・保健所】&#10;一人当たり面積該当値テキスト"/>
        <xdr:cNvSpPr txBox="1"/>
      </xdr:nvSpPr>
      <xdr:spPr>
        <a:xfrm>
          <a:off x="222504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48277</xdr:rowOff>
    </xdr:from>
    <xdr:ext cx="469744" cy="259045"/>
    <xdr:sp macro="" textlink="">
      <xdr:nvSpPr>
        <xdr:cNvPr id="504"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5" name="正方形/長方形 5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6" name="正方形/長方形 5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7" name="正方形/長方形 5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8" name="正方形/長方形 5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9" name="正方形/長方形 5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0" name="正方形/長方形 5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1" name="正方形/長方形 5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2" name="正方形/長方形 5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3" name="テキスト ボックス 5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4" name="直線コネクタ 5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5" name="テキスト ボックス 51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16" name="直線コネクタ 5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17" name="テキスト ボックス 5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18" name="直線コネクタ 5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19" name="テキスト ボックス 5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0" name="直線コネクタ 5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1" name="テキスト ボックス 5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2" name="直線コネクタ 5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3" name="テキスト ボックス 5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24" name="直線コネクタ 5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25" name="テキスト ボックス 52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27" name="テキスト ボックス 526"/>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29" name="直線コネクタ 528"/>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30"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31" name="直線コネクタ 530"/>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32"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33" name="直線コネクタ 532"/>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156227</xdr:rowOff>
    </xdr:from>
    <xdr:ext cx="405111" cy="259045"/>
    <xdr:sp macro="" textlink="">
      <xdr:nvSpPr>
        <xdr:cNvPr id="534" name="【消防施設】&#10;有形固定資産減価償却率平均値テキスト"/>
        <xdr:cNvSpPr txBox="1"/>
      </xdr:nvSpPr>
      <xdr:spPr>
        <a:xfrm>
          <a:off x="16408400" y="1387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35" name="フローチャート : 判断 534"/>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36" name="フローチャート : 判断 535"/>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7" name="テキスト ボックス 5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8" name="テキスト ボックス 5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9" name="テキスト ボックス 5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0" name="テキスト ボックス 5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1" name="テキスト ボックス 5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170180</xdr:rowOff>
    </xdr:from>
    <xdr:to>
      <xdr:col>23</xdr:col>
      <xdr:colOff>568325</xdr:colOff>
      <xdr:row>78</xdr:row>
      <xdr:rowOff>100330</xdr:rowOff>
    </xdr:to>
    <xdr:sp macro="" textlink="">
      <xdr:nvSpPr>
        <xdr:cNvPr id="542" name="円/楕円 541"/>
        <xdr:cNvSpPr/>
      </xdr:nvSpPr>
      <xdr:spPr>
        <a:xfrm>
          <a:off x="16268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123207</xdr:rowOff>
    </xdr:from>
    <xdr:ext cx="405111" cy="259045"/>
    <xdr:sp macro="" textlink="">
      <xdr:nvSpPr>
        <xdr:cNvPr id="543" name="【消防施設】&#10;有形固定資産減価償却率該当値テキスト"/>
        <xdr:cNvSpPr txBox="1"/>
      </xdr:nvSpPr>
      <xdr:spPr>
        <a:xfrm>
          <a:off x="16408400" y="1332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86377</xdr:rowOff>
    </xdr:from>
    <xdr:ext cx="405111" cy="259045"/>
    <xdr:sp macro="" textlink="">
      <xdr:nvSpPr>
        <xdr:cNvPr id="544"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5" name="正方形/長方形 5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6" name="正方形/長方形 5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7" name="正方形/長方形 5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8" name="正方形/長方形 5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9" name="正方形/長方形 5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0" name="正方形/長方形 5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1" name="正方形/長方形 5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2" name="正方形/長方形 5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3" name="テキスト ボックス 5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4" name="直線コネクタ 5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5" name="テキスト ボックス 55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56" name="直線コネクタ 5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7" name="テキスト ボックス 5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8" name="直線コネクタ 5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9" name="テキスト ボックス 5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0" name="直線コネクタ 5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1" name="テキスト ボックス 5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2" name="直線コネクタ 5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3" name="テキスト ボックス 5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4" name="直線コネクタ 5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5" name="テキスト ボックス 5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6" name="直線コネクタ 5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7" name="テキスト ボックス 5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569" name="直線コネクタ 568"/>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70"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71" name="直線コネクタ 570"/>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572"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573" name="直線コネクタ 572"/>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574"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5" name="フローチャート : 判断 57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576" name="フローチャート : 判断 575"/>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7" name="テキスト ボックス 5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8" name="テキスト ボックス 5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9" name="テキスト ボックス 5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0" name="テキスト ボックス 5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1" name="テキスト ボックス 5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44450</xdr:rowOff>
    </xdr:from>
    <xdr:to>
      <xdr:col>32</xdr:col>
      <xdr:colOff>238125</xdr:colOff>
      <xdr:row>85</xdr:row>
      <xdr:rowOff>146050</xdr:rowOff>
    </xdr:to>
    <xdr:sp macro="" textlink="">
      <xdr:nvSpPr>
        <xdr:cNvPr id="582" name="円/楕円 581"/>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130827</xdr:rowOff>
    </xdr:from>
    <xdr:ext cx="469744" cy="259045"/>
    <xdr:sp macro="" textlink="">
      <xdr:nvSpPr>
        <xdr:cNvPr id="583" name="【消防施設】&#10;一人当たり面積該当値テキスト"/>
        <xdr:cNvSpPr txBox="1"/>
      </xdr:nvSpPr>
      <xdr:spPr>
        <a:xfrm>
          <a:off x="222504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124477</xdr:rowOff>
    </xdr:from>
    <xdr:ext cx="469744" cy="259045"/>
    <xdr:sp macro="" textlink="">
      <xdr:nvSpPr>
        <xdr:cNvPr id="584"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5" name="テキスト ボックス 59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6" name="直線コネクタ 59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7" name="テキスト ボックス 59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8" name="直線コネクタ 59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9" name="テキスト ボックス 59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00" name="直線コネクタ 59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01" name="テキスト ボックス 60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2" name="直線コネクタ 60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3" name="テキスト ボックス 60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07" name="直線コネクタ 606"/>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08"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09" name="直線コネクタ 608"/>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10"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11" name="直線コネクタ 610"/>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162577</xdr:rowOff>
    </xdr:from>
    <xdr:ext cx="405111" cy="259045"/>
    <xdr:sp macro="" textlink="">
      <xdr:nvSpPr>
        <xdr:cNvPr id="612" name="【庁舎】&#10;有形固定資産減価償却率平均値テキスト"/>
        <xdr:cNvSpPr txBox="1"/>
      </xdr:nvSpPr>
      <xdr:spPr>
        <a:xfrm>
          <a:off x="164084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13" name="フローチャート : 判断 612"/>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14" name="フローチャート : 判断 613"/>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61976</xdr:rowOff>
    </xdr:from>
    <xdr:to>
      <xdr:col>23</xdr:col>
      <xdr:colOff>568325</xdr:colOff>
      <xdr:row>108</xdr:row>
      <xdr:rowOff>163576</xdr:rowOff>
    </xdr:to>
    <xdr:sp macro="" textlink="">
      <xdr:nvSpPr>
        <xdr:cNvPr id="620" name="円/楕円 619"/>
        <xdr:cNvSpPr/>
      </xdr:nvSpPr>
      <xdr:spPr>
        <a:xfrm>
          <a:off x="162687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148353</xdr:rowOff>
    </xdr:from>
    <xdr:ext cx="405111" cy="259045"/>
    <xdr:sp macro="" textlink="">
      <xdr:nvSpPr>
        <xdr:cNvPr id="621" name="【庁舎】&#10;有形固定資産減価償却率該当値テキスト"/>
        <xdr:cNvSpPr txBox="1"/>
      </xdr:nvSpPr>
      <xdr:spPr>
        <a:xfrm>
          <a:off x="16408400" y="18493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oneCellAnchor>
    <xdr:from>
      <xdr:col>22</xdr:col>
      <xdr:colOff>149868</xdr:colOff>
      <xdr:row>101</xdr:row>
      <xdr:rowOff>36085</xdr:rowOff>
    </xdr:from>
    <xdr:ext cx="405111" cy="259045"/>
    <xdr:sp macro="" textlink="">
      <xdr:nvSpPr>
        <xdr:cNvPr id="622"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3" name="テキスト ボックス 63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4" name="直線コネクタ 6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5" name="テキスト ボックス 6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6" name="直線コネクタ 6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7" name="テキスト ボックス 6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8" name="直線コネクタ 6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9" name="テキスト ボックス 6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0" name="直線コネクタ 6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1" name="テキスト ボックス 6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2" name="直線コネクタ 6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3" name="テキスト ボックス 6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4" name="直線コネクタ 6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5" name="テキスト ボックス 6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49" name="直線コネクタ 648"/>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50"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51" name="直線コネクタ 650"/>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52"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53" name="直線コネクタ 652"/>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54"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655" name="フローチャート : 判断 654"/>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656" name="フローチャート : 判断 655"/>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33564</xdr:rowOff>
    </xdr:from>
    <xdr:to>
      <xdr:col>32</xdr:col>
      <xdr:colOff>238125</xdr:colOff>
      <xdr:row>107</xdr:row>
      <xdr:rowOff>135164</xdr:rowOff>
    </xdr:to>
    <xdr:sp macro="" textlink="">
      <xdr:nvSpPr>
        <xdr:cNvPr id="662" name="円/楕円 661"/>
        <xdr:cNvSpPr/>
      </xdr:nvSpPr>
      <xdr:spPr>
        <a:xfrm>
          <a:off x="22110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11991</xdr:rowOff>
    </xdr:from>
    <xdr:ext cx="469744" cy="259045"/>
    <xdr:sp macro="" textlink="">
      <xdr:nvSpPr>
        <xdr:cNvPr id="663" name="【庁舎】&#10;一人当たり面積該当値テキスト"/>
        <xdr:cNvSpPr txBox="1"/>
      </xdr:nvSpPr>
      <xdr:spPr>
        <a:xfrm>
          <a:off x="22250400"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21063</xdr:rowOff>
    </xdr:from>
    <xdr:ext cx="469744" cy="259045"/>
    <xdr:sp macro="" textlink="">
      <xdr:nvSpPr>
        <xdr:cNvPr id="664"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本市の有形固定資産減価償却率は類似団体と比較して、若干低い水準となっています。</a:t>
          </a:r>
          <a:endParaRPr lang="ja-JP" altLang="ja-JP" sz="1400">
            <a:effectLst/>
          </a:endParaRPr>
        </a:p>
        <a:p>
          <a:r>
            <a:rPr lang="ja-JP" altLang="ja-JP" sz="1400">
              <a:solidFill>
                <a:schemeClr val="dk1"/>
              </a:solidFill>
              <a:effectLst/>
              <a:latin typeface="+mn-lt"/>
              <a:ea typeface="+mn-ea"/>
              <a:cs typeface="+mn-cs"/>
            </a:rPr>
            <a:t>類似団体と比較して有形固定資産減価償却率が低くなっている施設として【庁舎】、【保健センター・保健所】がありますが、これは、近年実施している区庁舎の再整備を反映していることによるものです。</a:t>
          </a:r>
          <a:endParaRPr lang="ja-JP" altLang="ja-JP" sz="1400">
            <a:effectLst/>
          </a:endParaRPr>
        </a:p>
        <a:p>
          <a:r>
            <a:rPr lang="ja-JP" altLang="ja-JP" sz="1400">
              <a:solidFill>
                <a:schemeClr val="dk1"/>
              </a:solidFill>
              <a:effectLst/>
              <a:latin typeface="+mn-lt"/>
              <a:ea typeface="+mn-ea"/>
              <a:cs typeface="+mn-cs"/>
            </a:rPr>
            <a:t>一方、有形固定資産減価償却率が高くなっている施設としては【消防施設】があります、これは耐用年数が比較的短期（</a:t>
          </a:r>
          <a:r>
            <a:rPr lang="en-US" altLang="ja-JP" sz="1400">
              <a:solidFill>
                <a:schemeClr val="dk1"/>
              </a:solidFill>
              <a:effectLst/>
              <a:latin typeface="+mn-lt"/>
              <a:ea typeface="+mn-ea"/>
              <a:cs typeface="+mn-cs"/>
            </a:rPr>
            <a:t>30</a:t>
          </a:r>
          <a:r>
            <a:rPr lang="ja-JP" altLang="ja-JP" sz="1400">
              <a:solidFill>
                <a:schemeClr val="dk1"/>
              </a:solidFill>
              <a:effectLst/>
              <a:latin typeface="+mn-lt"/>
              <a:ea typeface="+mn-ea"/>
              <a:cs typeface="+mn-cs"/>
            </a:rPr>
            <a:t>年）である防火水槽などの取得額が資産に占める割合が大きく、これが償却率を上げていることによるものです。</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なお、本市では、施設の老朽化の進行に対しては、「公共施設管理基本方針」（平成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年度）に沿って、施設の長寿命化等中長期的な視点に立ち、保全・更新計画や点検結果に基づく効率的・効果的な保全・更新等の取組を引き続き進めています。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ea"/>
              <a:ea typeface="+mn-ea"/>
              <a:cs typeface="+mn-cs"/>
            </a:rPr>
            <a:t>　</a:t>
          </a:r>
          <a:r>
            <a:rPr kumimoji="1" lang="en-US" altLang="ja-JP" sz="1050">
              <a:solidFill>
                <a:schemeClr val="dk1"/>
              </a:solidFill>
              <a:effectLst/>
              <a:latin typeface="+mn-ea"/>
              <a:ea typeface="+mn-ea"/>
              <a:cs typeface="+mn-cs"/>
            </a:rPr>
            <a:t>28</a:t>
          </a:r>
          <a:r>
            <a:rPr kumimoji="1" lang="ja-JP" altLang="ja-JP" sz="1050">
              <a:solidFill>
                <a:schemeClr val="dk1"/>
              </a:solidFill>
              <a:effectLst/>
              <a:latin typeface="+mn-ea"/>
              <a:ea typeface="+mn-ea"/>
              <a:cs typeface="+mn-cs"/>
            </a:rPr>
            <a:t>年度の財政力指数は前年と変わらず「</a:t>
          </a:r>
          <a:r>
            <a:rPr kumimoji="1" lang="en-US" altLang="ja-JP" sz="1050">
              <a:solidFill>
                <a:schemeClr val="dk1"/>
              </a:solidFill>
              <a:effectLst/>
              <a:latin typeface="+mn-ea"/>
              <a:ea typeface="+mn-ea"/>
              <a:cs typeface="+mn-cs"/>
            </a:rPr>
            <a:t>0.97</a:t>
          </a:r>
          <a:r>
            <a:rPr kumimoji="1" lang="ja-JP" altLang="ja-JP" sz="1050">
              <a:solidFill>
                <a:schemeClr val="dk1"/>
              </a:solidFill>
              <a:effectLst/>
              <a:latin typeface="+mn-ea"/>
              <a:ea typeface="+mn-ea"/>
              <a:cs typeface="+mn-cs"/>
            </a:rPr>
            <a:t>」となり、類似団体比較においても比較的高い水準で推移しています。</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62230</xdr:rowOff>
    </xdr:from>
    <xdr:to>
      <xdr:col>7</xdr:col>
      <xdr:colOff>152400</xdr:colOff>
      <xdr:row>37</xdr:row>
      <xdr:rowOff>62230</xdr:rowOff>
    </xdr:to>
    <xdr:cxnSp macro="">
      <xdr:nvCxnSpPr>
        <xdr:cNvPr id="66" name="直線コネクタ 65"/>
        <xdr:cNvCxnSpPr/>
      </xdr:nvCxnSpPr>
      <xdr:spPr>
        <a:xfrm>
          <a:off x="4114800" y="6405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62230</xdr:rowOff>
    </xdr:from>
    <xdr:to>
      <xdr:col>6</xdr:col>
      <xdr:colOff>0</xdr:colOff>
      <xdr:row>37</xdr:row>
      <xdr:rowOff>110490</xdr:rowOff>
    </xdr:to>
    <xdr:cxnSp macro="">
      <xdr:nvCxnSpPr>
        <xdr:cNvPr id="69" name="直線コネクタ 68"/>
        <xdr:cNvCxnSpPr/>
      </xdr:nvCxnSpPr>
      <xdr:spPr>
        <a:xfrm flipV="1">
          <a:off x="3225800" y="64058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110490</xdr:rowOff>
    </xdr:from>
    <xdr:to>
      <xdr:col>4</xdr:col>
      <xdr:colOff>482600</xdr:colOff>
      <xdr:row>37</xdr:row>
      <xdr:rowOff>110490</xdr:rowOff>
    </xdr:to>
    <xdr:cxnSp macro="">
      <xdr:nvCxnSpPr>
        <xdr:cNvPr id="72" name="直線コネクタ 71"/>
        <xdr:cNvCxnSpPr/>
      </xdr:nvCxnSpPr>
      <xdr:spPr>
        <a:xfrm>
          <a:off x="2336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110490</xdr:rowOff>
    </xdr:from>
    <xdr:to>
      <xdr:col>3</xdr:col>
      <xdr:colOff>279400</xdr:colOff>
      <xdr:row>37</xdr:row>
      <xdr:rowOff>110490</xdr:rowOff>
    </xdr:to>
    <xdr:cxnSp macro="">
      <xdr:nvCxnSpPr>
        <xdr:cNvPr id="75" name="直線コネクタ 74"/>
        <xdr:cNvCxnSpPr/>
      </xdr:nvCxnSpPr>
      <xdr:spPr>
        <a:xfrm>
          <a:off x="14478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11430</xdr:rowOff>
    </xdr:from>
    <xdr:to>
      <xdr:col>7</xdr:col>
      <xdr:colOff>203200</xdr:colOff>
      <xdr:row>37</xdr:row>
      <xdr:rowOff>113030</xdr:rowOff>
    </xdr:to>
    <xdr:sp macro="" textlink="">
      <xdr:nvSpPr>
        <xdr:cNvPr id="85" name="円/楕円 84"/>
        <xdr:cNvSpPr/>
      </xdr:nvSpPr>
      <xdr:spPr>
        <a:xfrm>
          <a:off x="4902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27957</xdr:rowOff>
    </xdr:from>
    <xdr:ext cx="762000" cy="259045"/>
    <xdr:sp macro="" textlink="">
      <xdr:nvSpPr>
        <xdr:cNvPr id="86" name="財政力該当値テキスト"/>
        <xdr:cNvSpPr txBox="1"/>
      </xdr:nvSpPr>
      <xdr:spPr>
        <a:xfrm>
          <a:off x="50419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11430</xdr:rowOff>
    </xdr:from>
    <xdr:to>
      <xdr:col>6</xdr:col>
      <xdr:colOff>50800</xdr:colOff>
      <xdr:row>37</xdr:row>
      <xdr:rowOff>113030</xdr:rowOff>
    </xdr:to>
    <xdr:sp macro="" textlink="">
      <xdr:nvSpPr>
        <xdr:cNvPr id="87" name="円/楕円 86"/>
        <xdr:cNvSpPr/>
      </xdr:nvSpPr>
      <xdr:spPr>
        <a:xfrm>
          <a:off x="406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123207</xdr:rowOff>
    </xdr:from>
    <xdr:ext cx="736600" cy="259045"/>
    <xdr:sp macro="" textlink="">
      <xdr:nvSpPr>
        <xdr:cNvPr id="88" name="テキスト ボックス 87"/>
        <xdr:cNvSpPr txBox="1"/>
      </xdr:nvSpPr>
      <xdr:spPr>
        <a:xfrm>
          <a:off x="3733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59690</xdr:rowOff>
    </xdr:from>
    <xdr:to>
      <xdr:col>4</xdr:col>
      <xdr:colOff>533400</xdr:colOff>
      <xdr:row>37</xdr:row>
      <xdr:rowOff>161290</xdr:rowOff>
    </xdr:to>
    <xdr:sp macro="" textlink="">
      <xdr:nvSpPr>
        <xdr:cNvPr id="89" name="円/楕円 88"/>
        <xdr:cNvSpPr/>
      </xdr:nvSpPr>
      <xdr:spPr>
        <a:xfrm>
          <a:off x="3175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17</xdr:rowOff>
    </xdr:from>
    <xdr:ext cx="762000" cy="259045"/>
    <xdr:sp macro="" textlink="">
      <xdr:nvSpPr>
        <xdr:cNvPr id="90" name="テキスト ボックス 89"/>
        <xdr:cNvSpPr txBox="1"/>
      </xdr:nvSpPr>
      <xdr:spPr>
        <a:xfrm>
          <a:off x="2844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59690</xdr:rowOff>
    </xdr:from>
    <xdr:to>
      <xdr:col>3</xdr:col>
      <xdr:colOff>330200</xdr:colOff>
      <xdr:row>37</xdr:row>
      <xdr:rowOff>161290</xdr:rowOff>
    </xdr:to>
    <xdr:sp macro="" textlink="">
      <xdr:nvSpPr>
        <xdr:cNvPr id="91" name="円/楕円 90"/>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17</xdr:rowOff>
    </xdr:from>
    <xdr:ext cx="762000" cy="259045"/>
    <xdr:sp macro="" textlink="">
      <xdr:nvSpPr>
        <xdr:cNvPr id="92" name="テキスト ボックス 91"/>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59690</xdr:rowOff>
    </xdr:from>
    <xdr:to>
      <xdr:col>2</xdr:col>
      <xdr:colOff>127000</xdr:colOff>
      <xdr:row>37</xdr:row>
      <xdr:rowOff>161290</xdr:rowOff>
    </xdr:to>
    <xdr:sp macro="" textlink="">
      <xdr:nvSpPr>
        <xdr:cNvPr id="93" name="円/楕円 92"/>
        <xdr:cNvSpPr/>
      </xdr:nvSpPr>
      <xdr:spPr>
        <a:xfrm>
          <a:off x="1397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17</xdr:rowOff>
    </xdr:from>
    <xdr:ext cx="762000" cy="259045"/>
    <xdr:sp macro="" textlink="">
      <xdr:nvSpPr>
        <xdr:cNvPr id="94" name="テキスト ボックス 93"/>
        <xdr:cNvSpPr txBox="1"/>
      </xdr:nvSpPr>
      <xdr:spPr>
        <a:xfrm>
          <a:off x="1066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a:rPr>
            <a:t>　</a:t>
          </a:r>
          <a:r>
            <a:rPr kumimoji="1" lang="ja-JP" altLang="en-US" sz="1050" baseline="0">
              <a:latin typeface="ＭＳ Ｐゴシック"/>
            </a:rPr>
            <a:t>平成</a:t>
          </a:r>
          <a:r>
            <a:rPr kumimoji="1" lang="en-US" altLang="ja-JP" sz="1050" baseline="0">
              <a:latin typeface="ＭＳ Ｐゴシック"/>
            </a:rPr>
            <a:t>17</a:t>
          </a:r>
          <a:r>
            <a:rPr kumimoji="1" lang="ja-JP" altLang="en-US" sz="1050" baseline="0">
              <a:latin typeface="ＭＳ Ｐゴシック"/>
            </a:rPr>
            <a:t>年度に</a:t>
          </a:r>
          <a:r>
            <a:rPr kumimoji="1" lang="en-US" altLang="ja-JP" sz="1050" baseline="0">
              <a:latin typeface="ＭＳ Ｐゴシック"/>
            </a:rPr>
            <a:t>90</a:t>
          </a:r>
          <a:r>
            <a:rPr kumimoji="1" lang="ja-JP" altLang="en-US" sz="1050" baseline="0">
              <a:latin typeface="ＭＳ Ｐゴシック"/>
            </a:rPr>
            <a:t>％台に上昇し、その後は</a:t>
          </a:r>
          <a:r>
            <a:rPr kumimoji="1" lang="en-US" altLang="ja-JP" sz="1050" baseline="0">
              <a:latin typeface="ＭＳ Ｐゴシック"/>
            </a:rPr>
            <a:t>90</a:t>
          </a:r>
          <a:r>
            <a:rPr kumimoji="1" lang="ja-JP" altLang="en-US" sz="1050" baseline="0">
              <a:latin typeface="ＭＳ Ｐゴシック"/>
            </a:rPr>
            <a:t>％台で推移しています。扶助費が年々増加する中で、それ以外の経費や経常一般財源等の状況により、比率が増減しています。平成</a:t>
          </a:r>
          <a:r>
            <a:rPr kumimoji="1" lang="en-US" altLang="ja-JP" sz="1050" baseline="0">
              <a:latin typeface="ＭＳ Ｐゴシック"/>
            </a:rPr>
            <a:t>26</a:t>
          </a:r>
          <a:r>
            <a:rPr kumimoji="1" lang="ja-JP" altLang="en-US" sz="1050" baseline="0">
              <a:latin typeface="ＭＳ Ｐゴシック"/>
            </a:rPr>
            <a:t>年度は、市税や地方交付税の増加などにより、経常一般財源が増加しましたが、扶助費の増や三セク債の元金償還が始まったことなどによる公債費の増等のため、上昇しています。平成</a:t>
          </a:r>
          <a:r>
            <a:rPr kumimoji="1" lang="en-US" altLang="ja-JP" sz="1050" baseline="0">
              <a:latin typeface="ＭＳ Ｐゴシック"/>
            </a:rPr>
            <a:t>27</a:t>
          </a:r>
          <a:r>
            <a:rPr kumimoji="1" lang="ja-JP" altLang="en-US" sz="1050" baseline="0">
              <a:latin typeface="ＭＳ Ｐゴシック"/>
            </a:rPr>
            <a:t>年度は、子ども・子育て支援新制度開始に伴う市費負担減等により、扶助費に充当する一般財源が減少したことなどにより改善しましたが、平成</a:t>
          </a:r>
          <a:r>
            <a:rPr kumimoji="1" lang="en-US" altLang="ja-JP" sz="1050" baseline="0">
              <a:latin typeface="ＭＳ Ｐゴシック"/>
            </a:rPr>
            <a:t>28</a:t>
          </a:r>
          <a:r>
            <a:rPr kumimoji="1" lang="ja-JP" altLang="en-US" sz="1050" baseline="0">
              <a:latin typeface="ＭＳ Ｐゴシック"/>
            </a:rPr>
            <a:t>年度は</a:t>
          </a:r>
          <a:r>
            <a:rPr kumimoji="1" lang="ja-JP" altLang="en-US" sz="1050" baseline="0">
              <a:solidFill>
                <a:schemeClr val="tx1"/>
              </a:solidFill>
              <a:latin typeface="ＭＳ Ｐゴシック"/>
            </a:rPr>
            <a:t>、地方消費税交付金などの県税交付金や臨時財政対策債等の減に</a:t>
          </a:r>
          <a:r>
            <a:rPr kumimoji="1" lang="ja-JP" altLang="en-US" sz="1050" baseline="0">
              <a:latin typeface="ＭＳ Ｐゴシック"/>
            </a:rPr>
            <a:t>よる経常一般財源の減、扶助費や繰出金の増等により、上昇しています。</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65</xdr:row>
      <xdr:rowOff>156331</xdr:rowOff>
    </xdr:to>
    <xdr:cxnSp macro="">
      <xdr:nvCxnSpPr>
        <xdr:cNvPr id="131" name="直線コネクタ 130"/>
        <xdr:cNvCxnSpPr/>
      </xdr:nvCxnSpPr>
      <xdr:spPr>
        <a:xfrm>
          <a:off x="4114800" y="10875433"/>
          <a:ext cx="8382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74083</xdr:rowOff>
    </xdr:from>
    <xdr:to>
      <xdr:col>6</xdr:col>
      <xdr:colOff>0</xdr:colOff>
      <xdr:row>64</xdr:row>
      <xdr:rowOff>155424</xdr:rowOff>
    </xdr:to>
    <xdr:cxnSp macro="">
      <xdr:nvCxnSpPr>
        <xdr:cNvPr id="134" name="直線コネクタ 133"/>
        <xdr:cNvCxnSpPr/>
      </xdr:nvCxnSpPr>
      <xdr:spPr>
        <a:xfrm flipV="1">
          <a:off x="3225800" y="10875433"/>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6" name="テキスト ボックス 135"/>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142119</xdr:rowOff>
    </xdr:from>
    <xdr:to>
      <xdr:col>4</xdr:col>
      <xdr:colOff>482600</xdr:colOff>
      <xdr:row>64</xdr:row>
      <xdr:rowOff>155424</xdr:rowOff>
    </xdr:to>
    <xdr:cxnSp macro="">
      <xdr:nvCxnSpPr>
        <xdr:cNvPr id="137" name="直線コネクタ 136"/>
        <xdr:cNvCxnSpPr/>
      </xdr:nvCxnSpPr>
      <xdr:spPr>
        <a:xfrm>
          <a:off x="2336800" y="10772019"/>
          <a:ext cx="889000" cy="35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142119</xdr:rowOff>
    </xdr:from>
    <xdr:to>
      <xdr:col>3</xdr:col>
      <xdr:colOff>279400</xdr:colOff>
      <xdr:row>63</xdr:row>
      <xdr:rowOff>120045</xdr:rowOff>
    </xdr:to>
    <xdr:cxnSp macro="">
      <xdr:nvCxnSpPr>
        <xdr:cNvPr id="140" name="直線コネクタ 139"/>
        <xdr:cNvCxnSpPr/>
      </xdr:nvCxnSpPr>
      <xdr:spPr>
        <a:xfrm flipV="1">
          <a:off x="1447800" y="1077201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132642</xdr:rowOff>
    </xdr:from>
    <xdr:ext cx="762000" cy="259045"/>
    <xdr:sp macro="" textlink="">
      <xdr:nvSpPr>
        <xdr:cNvPr id="142" name="テキスト ボックス 14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30134</xdr:rowOff>
    </xdr:from>
    <xdr:ext cx="762000" cy="259045"/>
    <xdr:sp macro="" textlink="">
      <xdr:nvSpPr>
        <xdr:cNvPr id="144" name="テキスト ボックス 143"/>
        <xdr:cNvSpPr txBox="1"/>
      </xdr:nvSpPr>
      <xdr:spPr>
        <a:xfrm>
          <a:off x="1066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105531</xdr:rowOff>
    </xdr:from>
    <xdr:to>
      <xdr:col>7</xdr:col>
      <xdr:colOff>203200</xdr:colOff>
      <xdr:row>66</xdr:row>
      <xdr:rowOff>35681</xdr:rowOff>
    </xdr:to>
    <xdr:sp macro="" textlink="">
      <xdr:nvSpPr>
        <xdr:cNvPr id="150" name="円/楕円 149"/>
        <xdr:cNvSpPr/>
      </xdr:nvSpPr>
      <xdr:spPr>
        <a:xfrm>
          <a:off x="49022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77608</xdr:rowOff>
    </xdr:from>
    <xdr:ext cx="762000" cy="259045"/>
    <xdr:sp macro="" textlink="">
      <xdr:nvSpPr>
        <xdr:cNvPr id="151" name="財政構造の弾力性該当値テキスト"/>
        <xdr:cNvSpPr txBox="1"/>
      </xdr:nvSpPr>
      <xdr:spPr>
        <a:xfrm>
          <a:off x="5041900" y="1122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23283</xdr:rowOff>
    </xdr:from>
    <xdr:to>
      <xdr:col>6</xdr:col>
      <xdr:colOff>50800</xdr:colOff>
      <xdr:row>63</xdr:row>
      <xdr:rowOff>124883</xdr:rowOff>
    </xdr:to>
    <xdr:sp macro="" textlink="">
      <xdr:nvSpPr>
        <xdr:cNvPr id="152" name="円/楕円 151"/>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135060</xdr:rowOff>
    </xdr:from>
    <xdr:ext cx="736600" cy="259045"/>
    <xdr:sp macro="" textlink="">
      <xdr:nvSpPr>
        <xdr:cNvPr id="153" name="テキスト ボックス 152"/>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104624</xdr:rowOff>
    </xdr:from>
    <xdr:to>
      <xdr:col>4</xdr:col>
      <xdr:colOff>533400</xdr:colOff>
      <xdr:row>65</xdr:row>
      <xdr:rowOff>34774</xdr:rowOff>
    </xdr:to>
    <xdr:sp macro="" textlink="">
      <xdr:nvSpPr>
        <xdr:cNvPr id="154" name="円/楕円 153"/>
        <xdr:cNvSpPr/>
      </xdr:nvSpPr>
      <xdr:spPr>
        <a:xfrm>
          <a:off x="31750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19551</xdr:rowOff>
    </xdr:from>
    <xdr:ext cx="762000" cy="259045"/>
    <xdr:sp macro="" textlink="">
      <xdr:nvSpPr>
        <xdr:cNvPr id="155" name="テキスト ボックス 154"/>
        <xdr:cNvSpPr txBox="1"/>
      </xdr:nvSpPr>
      <xdr:spPr>
        <a:xfrm>
          <a:off x="2844800" y="111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91319</xdr:rowOff>
    </xdr:from>
    <xdr:to>
      <xdr:col>3</xdr:col>
      <xdr:colOff>330200</xdr:colOff>
      <xdr:row>63</xdr:row>
      <xdr:rowOff>21469</xdr:rowOff>
    </xdr:to>
    <xdr:sp macro="" textlink="">
      <xdr:nvSpPr>
        <xdr:cNvPr id="156" name="円/楕円 155"/>
        <xdr:cNvSpPr/>
      </xdr:nvSpPr>
      <xdr:spPr>
        <a:xfrm>
          <a:off x="2286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31646</xdr:rowOff>
    </xdr:from>
    <xdr:ext cx="762000" cy="259045"/>
    <xdr:sp macro="" textlink="">
      <xdr:nvSpPr>
        <xdr:cNvPr id="157" name="テキスト ボックス 156"/>
        <xdr:cNvSpPr txBox="1"/>
      </xdr:nvSpPr>
      <xdr:spPr>
        <a:xfrm>
          <a:off x="1955800" y="104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69245</xdr:rowOff>
    </xdr:from>
    <xdr:to>
      <xdr:col>2</xdr:col>
      <xdr:colOff>127000</xdr:colOff>
      <xdr:row>63</xdr:row>
      <xdr:rowOff>170845</xdr:rowOff>
    </xdr:to>
    <xdr:sp macro="" textlink="">
      <xdr:nvSpPr>
        <xdr:cNvPr id="158" name="円/楕円 157"/>
        <xdr:cNvSpPr/>
      </xdr:nvSpPr>
      <xdr:spPr>
        <a:xfrm>
          <a:off x="13970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9572</xdr:rowOff>
    </xdr:from>
    <xdr:ext cx="762000" cy="259045"/>
    <xdr:sp macro="" textlink="">
      <xdr:nvSpPr>
        <xdr:cNvPr id="159" name="テキスト ボックス 158"/>
        <xdr:cNvSpPr txBox="1"/>
      </xdr:nvSpPr>
      <xdr:spPr>
        <a:xfrm>
          <a:off x="1066800" y="1063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lang="ja-JP" altLang="ja-JP" sz="1050" b="0" i="0" baseline="0">
              <a:solidFill>
                <a:schemeClr val="dk1"/>
              </a:solidFill>
              <a:effectLst/>
              <a:latin typeface="+mn-lt"/>
              <a:ea typeface="+mn-ea"/>
              <a:cs typeface="+mn-cs"/>
            </a:rPr>
            <a:t>「横浜市中期４か年計画」（</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29</a:t>
          </a:r>
          <a:r>
            <a:rPr lang="ja-JP" altLang="ja-JP" sz="105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a:t>
          </a:r>
          <a:r>
            <a:rPr lang="ja-JP" altLang="en-US" sz="1050" b="0" i="0" baseline="0">
              <a:solidFill>
                <a:schemeClr val="dk1"/>
              </a:solidFill>
              <a:effectLst/>
              <a:latin typeface="+mn-lt"/>
              <a:ea typeface="+mn-ea"/>
              <a:cs typeface="+mn-cs"/>
            </a:rPr>
            <a:t>ています。そのため、</a:t>
          </a:r>
          <a:r>
            <a:rPr lang="ja-JP" altLang="en-US" sz="1050" b="0" i="0" baseline="0">
              <a:solidFill>
                <a:sysClr val="windowText" lastClr="000000"/>
              </a:solidFill>
              <a:effectLst/>
              <a:latin typeface="+mn-lt"/>
              <a:ea typeface="+mn-ea"/>
              <a:cs typeface="+mn-cs"/>
            </a:rPr>
            <a:t>人口１人あたりの人件費は</a:t>
          </a:r>
          <a:r>
            <a:rPr lang="en-US" altLang="ja-JP" sz="1050" b="0" i="0" baseline="0">
              <a:solidFill>
                <a:sysClr val="windowText" lastClr="000000"/>
              </a:solidFill>
              <a:effectLst/>
              <a:latin typeface="+mn-lt"/>
              <a:ea typeface="+mn-ea"/>
              <a:cs typeface="+mn-cs"/>
            </a:rPr>
            <a:t>53,325</a:t>
          </a:r>
          <a:r>
            <a:rPr lang="ja-JP" altLang="en-US" sz="1050" b="0" i="0" baseline="0">
              <a:solidFill>
                <a:sysClr val="windowText" lastClr="000000"/>
              </a:solidFill>
              <a:effectLst/>
              <a:latin typeface="+mn-lt"/>
              <a:ea typeface="+mn-ea"/>
              <a:cs typeface="+mn-cs"/>
            </a:rPr>
            <a:t>円となっており、類似団体平均に</a:t>
          </a:r>
          <a:r>
            <a:rPr lang="ja-JP" altLang="en-US" sz="1050" b="0" i="0" baseline="0">
              <a:solidFill>
                <a:schemeClr val="dk1"/>
              </a:solidFill>
              <a:effectLst/>
              <a:latin typeface="+mn-lt"/>
              <a:ea typeface="+mn-ea"/>
              <a:cs typeface="+mn-cs"/>
            </a:rPr>
            <a:t>比べ大きく下回っています（（</a:t>
          </a:r>
          <a:r>
            <a:rPr lang="en-US" altLang="ja-JP" sz="1050" b="0" i="0" baseline="0">
              <a:solidFill>
                <a:schemeClr val="dk1"/>
              </a:solidFill>
              <a:effectLst/>
              <a:latin typeface="+mn-lt"/>
              <a:ea typeface="+mn-ea"/>
              <a:cs typeface="+mn-cs"/>
            </a:rPr>
            <a:t>5</a:t>
          </a:r>
          <a:r>
            <a:rPr lang="ja-JP" altLang="en-US" sz="1050" b="0" i="0" baseline="0">
              <a:solidFill>
                <a:schemeClr val="dk1"/>
              </a:solidFill>
              <a:effectLst/>
              <a:latin typeface="+mn-lt"/>
              <a:ea typeface="+mn-ea"/>
              <a:cs typeface="+mn-cs"/>
            </a:rPr>
            <a:t>）市町村性質別歳出決算分析表参照）。平成</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年度までは、ほぼ横ばいで推移していましたが、平成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年度は、給与改定措置による人件費の増加など、平成</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a:t>
          </a:r>
          <a:r>
            <a:rPr kumimoji="1" lang="ja-JP" altLang="en-US" sz="1050" b="0" i="0" baseline="0">
              <a:solidFill>
                <a:schemeClr val="dk1"/>
              </a:solidFill>
              <a:effectLst/>
              <a:latin typeface="ＭＳ Ｐゴシック"/>
              <a:ea typeface="+mn-ea"/>
              <a:cs typeface="+mn-cs"/>
            </a:rPr>
            <a:t>は、定期予防接種事業や県費負担教職員の本市移管の準備による物件費の増などにより、上昇しています。</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70599</xdr:rowOff>
    </xdr:from>
    <xdr:to>
      <xdr:col>7</xdr:col>
      <xdr:colOff>152400</xdr:colOff>
      <xdr:row>89</xdr:row>
      <xdr:rowOff>126093</xdr:rowOff>
    </xdr:to>
    <xdr:cxnSp macro="">
      <xdr:nvCxnSpPr>
        <xdr:cNvPr id="189" name="直線コネクタ 188"/>
        <xdr:cNvCxnSpPr/>
      </xdr:nvCxnSpPr>
      <xdr:spPr>
        <a:xfrm flipV="1">
          <a:off x="4953000" y="14129499"/>
          <a:ext cx="0" cy="12556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98170</xdr:rowOff>
    </xdr:from>
    <xdr:ext cx="762000" cy="259045"/>
    <xdr:sp macro="" textlink="">
      <xdr:nvSpPr>
        <xdr:cNvPr id="190" name="人件費・物件費等の状況最小値テキスト"/>
        <xdr:cNvSpPr txBox="1"/>
      </xdr:nvSpPr>
      <xdr:spPr>
        <a:xfrm>
          <a:off x="5041900" y="1535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126093</xdr:rowOff>
    </xdr:from>
    <xdr:to>
      <xdr:col>7</xdr:col>
      <xdr:colOff>241300</xdr:colOff>
      <xdr:row>89</xdr:row>
      <xdr:rowOff>126093</xdr:rowOff>
    </xdr:to>
    <xdr:cxnSp macro="">
      <xdr:nvCxnSpPr>
        <xdr:cNvPr id="191" name="直線コネクタ 190"/>
        <xdr:cNvCxnSpPr/>
      </xdr:nvCxnSpPr>
      <xdr:spPr>
        <a:xfrm>
          <a:off x="4864100" y="1538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156976</xdr:rowOff>
    </xdr:from>
    <xdr:ext cx="762000" cy="259045"/>
    <xdr:sp macro="" textlink="">
      <xdr:nvSpPr>
        <xdr:cNvPr id="192" name="人件費・物件費等の状況最大値テキスト"/>
        <xdr:cNvSpPr txBox="1"/>
      </xdr:nvSpPr>
      <xdr:spPr>
        <a:xfrm>
          <a:off x="5041900" y="1387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82</xdr:row>
      <xdr:rowOff>70599</xdr:rowOff>
    </xdr:from>
    <xdr:to>
      <xdr:col>7</xdr:col>
      <xdr:colOff>241300</xdr:colOff>
      <xdr:row>82</xdr:row>
      <xdr:rowOff>70599</xdr:rowOff>
    </xdr:to>
    <xdr:cxnSp macro="">
      <xdr:nvCxnSpPr>
        <xdr:cNvPr id="193" name="直線コネクタ 192"/>
        <xdr:cNvCxnSpPr/>
      </xdr:nvCxnSpPr>
      <xdr:spPr>
        <a:xfrm>
          <a:off x="4864100" y="1412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64908</xdr:rowOff>
    </xdr:from>
    <xdr:to>
      <xdr:col>7</xdr:col>
      <xdr:colOff>152400</xdr:colOff>
      <xdr:row>82</xdr:row>
      <xdr:rowOff>70599</xdr:rowOff>
    </xdr:to>
    <xdr:cxnSp macro="">
      <xdr:nvCxnSpPr>
        <xdr:cNvPr id="194" name="直線コネクタ 193"/>
        <xdr:cNvCxnSpPr/>
      </xdr:nvCxnSpPr>
      <xdr:spPr>
        <a:xfrm>
          <a:off x="4114800" y="14123808"/>
          <a:ext cx="8382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148071</xdr:rowOff>
    </xdr:from>
    <xdr:ext cx="762000" cy="259045"/>
    <xdr:sp macro="" textlink="">
      <xdr:nvSpPr>
        <xdr:cNvPr id="195" name="人件費・物件費等の状況平均値テキスト"/>
        <xdr:cNvSpPr txBox="1"/>
      </xdr:nvSpPr>
      <xdr:spPr>
        <a:xfrm>
          <a:off x="5041900" y="14378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4544</xdr:rowOff>
    </xdr:from>
    <xdr:to>
      <xdr:col>7</xdr:col>
      <xdr:colOff>203200</xdr:colOff>
      <xdr:row>84</xdr:row>
      <xdr:rowOff>106144</xdr:rowOff>
    </xdr:to>
    <xdr:sp macro="" textlink="">
      <xdr:nvSpPr>
        <xdr:cNvPr id="196" name="フローチャート : 判断 195"/>
        <xdr:cNvSpPr/>
      </xdr:nvSpPr>
      <xdr:spPr>
        <a:xfrm>
          <a:off x="4902200" y="144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49484</xdr:rowOff>
    </xdr:from>
    <xdr:to>
      <xdr:col>6</xdr:col>
      <xdr:colOff>0</xdr:colOff>
      <xdr:row>82</xdr:row>
      <xdr:rowOff>64908</xdr:rowOff>
    </xdr:to>
    <xdr:cxnSp macro="">
      <xdr:nvCxnSpPr>
        <xdr:cNvPr id="197" name="直線コネクタ 196"/>
        <xdr:cNvCxnSpPr/>
      </xdr:nvCxnSpPr>
      <xdr:spPr>
        <a:xfrm>
          <a:off x="3225800" y="14108384"/>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145892</xdr:rowOff>
    </xdr:from>
    <xdr:to>
      <xdr:col>6</xdr:col>
      <xdr:colOff>50800</xdr:colOff>
      <xdr:row>84</xdr:row>
      <xdr:rowOff>76042</xdr:rowOff>
    </xdr:to>
    <xdr:sp macro="" textlink="">
      <xdr:nvSpPr>
        <xdr:cNvPr id="198" name="フローチャート : 判断 197"/>
        <xdr:cNvSpPr/>
      </xdr:nvSpPr>
      <xdr:spPr>
        <a:xfrm>
          <a:off x="4064000" y="143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60819</xdr:rowOff>
    </xdr:from>
    <xdr:ext cx="736600" cy="259045"/>
    <xdr:sp macro="" textlink="">
      <xdr:nvSpPr>
        <xdr:cNvPr id="199" name="テキスト ボックス 198"/>
        <xdr:cNvSpPr txBox="1"/>
      </xdr:nvSpPr>
      <xdr:spPr>
        <a:xfrm>
          <a:off x="3733800" y="1446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153873</xdr:rowOff>
    </xdr:from>
    <xdr:to>
      <xdr:col>4</xdr:col>
      <xdr:colOff>482600</xdr:colOff>
      <xdr:row>82</xdr:row>
      <xdr:rowOff>49484</xdr:rowOff>
    </xdr:to>
    <xdr:cxnSp macro="">
      <xdr:nvCxnSpPr>
        <xdr:cNvPr id="200" name="直線コネクタ 199"/>
        <xdr:cNvCxnSpPr/>
      </xdr:nvCxnSpPr>
      <xdr:spPr>
        <a:xfrm>
          <a:off x="2336800" y="14041323"/>
          <a:ext cx="889000" cy="6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137224</xdr:rowOff>
    </xdr:from>
    <xdr:to>
      <xdr:col>4</xdr:col>
      <xdr:colOff>533400</xdr:colOff>
      <xdr:row>84</xdr:row>
      <xdr:rowOff>67374</xdr:rowOff>
    </xdr:to>
    <xdr:sp macro="" textlink="">
      <xdr:nvSpPr>
        <xdr:cNvPr id="201" name="フローチャート : 判断 200"/>
        <xdr:cNvSpPr/>
      </xdr:nvSpPr>
      <xdr:spPr>
        <a:xfrm>
          <a:off x="3175000" y="1436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52151</xdr:rowOff>
    </xdr:from>
    <xdr:ext cx="762000" cy="259045"/>
    <xdr:sp macro="" textlink="">
      <xdr:nvSpPr>
        <xdr:cNvPr id="202" name="テキスト ボックス 201"/>
        <xdr:cNvSpPr txBox="1"/>
      </xdr:nvSpPr>
      <xdr:spPr>
        <a:xfrm>
          <a:off x="2844800" y="1445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153873</xdr:rowOff>
    </xdr:from>
    <xdr:to>
      <xdr:col>3</xdr:col>
      <xdr:colOff>279400</xdr:colOff>
      <xdr:row>81</xdr:row>
      <xdr:rowOff>169297</xdr:rowOff>
    </xdr:to>
    <xdr:cxnSp macro="">
      <xdr:nvCxnSpPr>
        <xdr:cNvPr id="203" name="直線コネクタ 202"/>
        <xdr:cNvCxnSpPr/>
      </xdr:nvCxnSpPr>
      <xdr:spPr>
        <a:xfrm flipV="1">
          <a:off x="1447800" y="14041323"/>
          <a:ext cx="889000" cy="1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61838</xdr:rowOff>
    </xdr:from>
    <xdr:to>
      <xdr:col>3</xdr:col>
      <xdr:colOff>330200</xdr:colOff>
      <xdr:row>83</xdr:row>
      <xdr:rowOff>163438</xdr:rowOff>
    </xdr:to>
    <xdr:sp macro="" textlink="">
      <xdr:nvSpPr>
        <xdr:cNvPr id="204" name="フローチャート : 判断 203"/>
        <xdr:cNvSpPr/>
      </xdr:nvSpPr>
      <xdr:spPr>
        <a:xfrm>
          <a:off x="2286000" y="142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148215</xdr:rowOff>
    </xdr:from>
    <xdr:ext cx="762000" cy="259045"/>
    <xdr:sp macro="" textlink="">
      <xdr:nvSpPr>
        <xdr:cNvPr id="205" name="テキスト ボックス 204"/>
        <xdr:cNvSpPr txBox="1"/>
      </xdr:nvSpPr>
      <xdr:spPr>
        <a:xfrm>
          <a:off x="1955800" y="143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102839</xdr:rowOff>
    </xdr:from>
    <xdr:to>
      <xdr:col>2</xdr:col>
      <xdr:colOff>127000</xdr:colOff>
      <xdr:row>84</xdr:row>
      <xdr:rowOff>32989</xdr:rowOff>
    </xdr:to>
    <xdr:sp macro="" textlink="">
      <xdr:nvSpPr>
        <xdr:cNvPr id="206" name="フローチャート : 判断 205"/>
        <xdr:cNvSpPr/>
      </xdr:nvSpPr>
      <xdr:spPr>
        <a:xfrm>
          <a:off x="1397000" y="1433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17766</xdr:rowOff>
    </xdr:from>
    <xdr:ext cx="762000" cy="259045"/>
    <xdr:sp macro="" textlink="">
      <xdr:nvSpPr>
        <xdr:cNvPr id="207" name="テキスト ボックス 206"/>
        <xdr:cNvSpPr txBox="1"/>
      </xdr:nvSpPr>
      <xdr:spPr>
        <a:xfrm>
          <a:off x="1066800" y="144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19799</xdr:rowOff>
    </xdr:from>
    <xdr:to>
      <xdr:col>7</xdr:col>
      <xdr:colOff>203200</xdr:colOff>
      <xdr:row>82</xdr:row>
      <xdr:rowOff>121399</xdr:rowOff>
    </xdr:to>
    <xdr:sp macro="" textlink="">
      <xdr:nvSpPr>
        <xdr:cNvPr id="213" name="円/楕円 212"/>
        <xdr:cNvSpPr/>
      </xdr:nvSpPr>
      <xdr:spPr>
        <a:xfrm>
          <a:off x="4902200" y="1407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112526</xdr:rowOff>
    </xdr:from>
    <xdr:ext cx="762000" cy="259045"/>
    <xdr:sp macro="" textlink="">
      <xdr:nvSpPr>
        <xdr:cNvPr id="214" name="人件費・物件費等の状況該当値テキスト"/>
        <xdr:cNvSpPr txBox="1"/>
      </xdr:nvSpPr>
      <xdr:spPr>
        <a:xfrm>
          <a:off x="5041900" y="1399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96,353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14108</xdr:rowOff>
    </xdr:from>
    <xdr:to>
      <xdr:col>6</xdr:col>
      <xdr:colOff>50800</xdr:colOff>
      <xdr:row>82</xdr:row>
      <xdr:rowOff>115708</xdr:rowOff>
    </xdr:to>
    <xdr:sp macro="" textlink="">
      <xdr:nvSpPr>
        <xdr:cNvPr id="215" name="円/楕円 214"/>
        <xdr:cNvSpPr/>
      </xdr:nvSpPr>
      <xdr:spPr>
        <a:xfrm>
          <a:off x="4064000" y="1407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125885</xdr:rowOff>
    </xdr:from>
    <xdr:ext cx="736600" cy="259045"/>
    <xdr:sp macro="" textlink="">
      <xdr:nvSpPr>
        <xdr:cNvPr id="216" name="テキスト ボックス 215"/>
        <xdr:cNvSpPr txBox="1"/>
      </xdr:nvSpPr>
      <xdr:spPr>
        <a:xfrm>
          <a:off x="3733800" y="1384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170134</xdr:rowOff>
    </xdr:from>
    <xdr:to>
      <xdr:col>4</xdr:col>
      <xdr:colOff>533400</xdr:colOff>
      <xdr:row>82</xdr:row>
      <xdr:rowOff>100284</xdr:rowOff>
    </xdr:to>
    <xdr:sp macro="" textlink="">
      <xdr:nvSpPr>
        <xdr:cNvPr id="217" name="円/楕円 216"/>
        <xdr:cNvSpPr/>
      </xdr:nvSpPr>
      <xdr:spPr>
        <a:xfrm>
          <a:off x="3175000" y="140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110461</xdr:rowOff>
    </xdr:from>
    <xdr:ext cx="762000" cy="259045"/>
    <xdr:sp macro="" textlink="">
      <xdr:nvSpPr>
        <xdr:cNvPr id="218" name="テキスト ボックス 217"/>
        <xdr:cNvSpPr txBox="1"/>
      </xdr:nvSpPr>
      <xdr:spPr>
        <a:xfrm>
          <a:off x="2844800" y="1382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95,303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103073</xdr:rowOff>
    </xdr:from>
    <xdr:to>
      <xdr:col>3</xdr:col>
      <xdr:colOff>330200</xdr:colOff>
      <xdr:row>82</xdr:row>
      <xdr:rowOff>33223</xdr:rowOff>
    </xdr:to>
    <xdr:sp macro="" textlink="">
      <xdr:nvSpPr>
        <xdr:cNvPr id="219" name="円/楕円 218"/>
        <xdr:cNvSpPr/>
      </xdr:nvSpPr>
      <xdr:spPr>
        <a:xfrm>
          <a:off x="2286000" y="139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43400</xdr:rowOff>
    </xdr:from>
    <xdr:ext cx="762000" cy="259045"/>
    <xdr:sp macro="" textlink="">
      <xdr:nvSpPr>
        <xdr:cNvPr id="220" name="テキスト ボックス 219"/>
        <xdr:cNvSpPr txBox="1"/>
      </xdr:nvSpPr>
      <xdr:spPr>
        <a:xfrm>
          <a:off x="1955800" y="1375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118497</xdr:rowOff>
    </xdr:from>
    <xdr:to>
      <xdr:col>2</xdr:col>
      <xdr:colOff>127000</xdr:colOff>
      <xdr:row>82</xdr:row>
      <xdr:rowOff>48647</xdr:rowOff>
    </xdr:to>
    <xdr:sp macro="" textlink="">
      <xdr:nvSpPr>
        <xdr:cNvPr id="221" name="円/楕円 220"/>
        <xdr:cNvSpPr/>
      </xdr:nvSpPr>
      <xdr:spPr>
        <a:xfrm>
          <a:off x="1397000" y="140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58824</xdr:rowOff>
    </xdr:from>
    <xdr:ext cx="762000" cy="259045"/>
    <xdr:sp macro="" textlink="">
      <xdr:nvSpPr>
        <xdr:cNvPr id="222" name="テキスト ボックス 221"/>
        <xdr:cNvSpPr txBox="1"/>
      </xdr:nvSpPr>
      <xdr:spPr>
        <a:xfrm>
          <a:off x="1066800" y="137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国家公務員の時限的な（２年間）給与改定特例法による措置の終了によ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前年度と比較して低下しました。</a:t>
          </a:r>
          <a:r>
            <a:rPr kumimoji="1" lang="ja-JP" altLang="ja-JP" sz="1100">
              <a:solidFill>
                <a:schemeClr val="dk1"/>
              </a:solidFill>
              <a:effectLst/>
              <a:latin typeface="+mn-lt"/>
              <a:ea typeface="+mn-ea"/>
              <a:cs typeface="+mn-cs"/>
            </a:rPr>
            <a:t>同措置がないとした場合の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数</a:t>
          </a:r>
          <a:r>
            <a:rPr kumimoji="1" lang="ja-JP" altLang="ja-JP" sz="1100">
              <a:solidFill>
                <a:schemeClr val="dk1"/>
              </a:solidFill>
              <a:effectLst/>
              <a:latin typeface="+mn-lt"/>
              <a:ea typeface="+mn-ea"/>
              <a:cs typeface="+mn-cs"/>
            </a:rPr>
            <a:t>値は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の水準と同数となっています。なお、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の基準日の間（平成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年７月１日～平成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年３月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日）に横浜市においても、国と同様の特例減額措置を実施しました。</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は、給与制度の総合的見直しを実施し、給料表の引下げ改定（平均▲</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により、前年度と比較して低下しました</a:t>
          </a:r>
          <a:r>
            <a:rPr kumimoji="1" lang="ja-JP" altLang="ja-JP" sz="1100">
              <a:solidFill>
                <a:schemeClr val="dk1"/>
              </a:solidFill>
              <a:effectLst/>
              <a:latin typeface="+mn-lt"/>
              <a:ea typeface="+mn-ea"/>
              <a:cs typeface="+mn-cs"/>
            </a:rPr>
            <a:t>。</a:t>
          </a:r>
          <a:endParaRPr lang="ja-JP" altLang="ja-JP" sz="1050">
            <a:effectLst/>
          </a:endParaRPr>
        </a:p>
        <a:p>
          <a:r>
            <a:rPr kumimoji="1" lang="ja-JP" altLang="en-US"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年度の数値</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月</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日現在</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は、</a:t>
          </a:r>
          <a:r>
            <a:rPr lang="ja-JP" altLang="ja-JP" sz="1050">
              <a:solidFill>
                <a:schemeClr val="dk1"/>
              </a:solidFill>
              <a:effectLst/>
              <a:latin typeface="+mn-lt"/>
              <a:ea typeface="+mn-ea"/>
              <a:cs typeface="+mn-cs"/>
            </a:rPr>
            <a:t>国が給料表の引き上げ改定を行ったのに対し、本市は</a:t>
          </a:r>
          <a:r>
            <a:rPr kumimoji="1" lang="ja-JP" altLang="ja-JP" sz="1050">
              <a:solidFill>
                <a:schemeClr val="dk1"/>
              </a:solidFill>
              <a:effectLst/>
              <a:latin typeface="+mn-lt"/>
              <a:ea typeface="+mn-ea"/>
              <a:cs typeface="+mn-cs"/>
            </a:rPr>
            <a:t>給料表改定を行わなかったため、前年度と比較して</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低下しました。</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90593</xdr:rowOff>
    </xdr:to>
    <xdr:cxnSp macro="">
      <xdr:nvCxnSpPr>
        <xdr:cNvPr id="251" name="直線コネクタ 250"/>
        <xdr:cNvCxnSpPr/>
      </xdr:nvCxnSpPr>
      <xdr:spPr>
        <a:xfrm flipV="1">
          <a:off x="17018000" y="13736320"/>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2"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3" name="直線コネクタ 252"/>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4"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5" name="直線コネクタ 254"/>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20743</xdr:rowOff>
    </xdr:from>
    <xdr:to>
      <xdr:col>24</xdr:col>
      <xdr:colOff>558800</xdr:colOff>
      <xdr:row>83</xdr:row>
      <xdr:rowOff>28787</xdr:rowOff>
    </xdr:to>
    <xdr:cxnSp macro="">
      <xdr:nvCxnSpPr>
        <xdr:cNvPr id="256" name="直線コネクタ 255"/>
        <xdr:cNvCxnSpPr/>
      </xdr:nvCxnSpPr>
      <xdr:spPr>
        <a:xfrm flipV="1">
          <a:off x="16179800" y="1425109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7"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8" name="フローチャート : 判断 257"/>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28787</xdr:rowOff>
    </xdr:from>
    <xdr:to>
      <xdr:col>23</xdr:col>
      <xdr:colOff>406400</xdr:colOff>
      <xdr:row>84</xdr:row>
      <xdr:rowOff>74507</xdr:rowOff>
    </xdr:to>
    <xdr:cxnSp macro="">
      <xdr:nvCxnSpPr>
        <xdr:cNvPr id="259" name="直線コネクタ 258"/>
        <xdr:cNvCxnSpPr/>
      </xdr:nvCxnSpPr>
      <xdr:spPr>
        <a:xfrm flipV="1">
          <a:off x="15290800" y="1425913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60" name="フローチャート : 判断 259"/>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61" name="テキスト ボックス 260"/>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84</xdr:row>
      <xdr:rowOff>74507</xdr:rowOff>
    </xdr:to>
    <xdr:cxnSp macro="">
      <xdr:nvCxnSpPr>
        <xdr:cNvPr id="262" name="直線コネクタ 261"/>
        <xdr:cNvCxnSpPr/>
      </xdr:nvCxnSpPr>
      <xdr:spPr>
        <a:xfrm>
          <a:off x="14401800" y="14476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18204</xdr:rowOff>
    </xdr:from>
    <xdr:to>
      <xdr:col>22</xdr:col>
      <xdr:colOff>254000</xdr:colOff>
      <xdr:row>83</xdr:row>
      <xdr:rowOff>119804</xdr:rowOff>
    </xdr:to>
    <xdr:sp macro="" textlink="">
      <xdr:nvSpPr>
        <xdr:cNvPr id="263" name="フローチャート : 判断 262"/>
        <xdr:cNvSpPr/>
      </xdr:nvSpPr>
      <xdr:spPr>
        <a:xfrm>
          <a:off x="15240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64" name="テキスト ボックス 263"/>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72389</xdr:rowOff>
    </xdr:to>
    <xdr:cxnSp macro="">
      <xdr:nvCxnSpPr>
        <xdr:cNvPr id="265" name="直線コネクタ 264"/>
        <xdr:cNvCxnSpPr/>
      </xdr:nvCxnSpPr>
      <xdr:spPr>
        <a:xfrm flipV="1">
          <a:off x="13512800" y="14476307"/>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6" name="フローチャート : 判断 265"/>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7" name="テキスト ボックス 266"/>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8" name="フローチャート : 判断 267"/>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9" name="テキスト ボックス 268"/>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75" name="円/楕円 274"/>
        <xdr:cNvSpPr/>
      </xdr:nvSpPr>
      <xdr:spPr>
        <a:xfrm>
          <a:off x="169672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113470</xdr:rowOff>
    </xdr:from>
    <xdr:ext cx="762000" cy="259045"/>
    <xdr:sp macro="" textlink="">
      <xdr:nvSpPr>
        <xdr:cNvPr id="276" name="給与水準   （国との比較）該当値テキスト"/>
        <xdr:cNvSpPr txBox="1"/>
      </xdr:nvSpPr>
      <xdr:spPr>
        <a:xfrm>
          <a:off x="17106900" y="1417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149437</xdr:rowOff>
    </xdr:from>
    <xdr:to>
      <xdr:col>23</xdr:col>
      <xdr:colOff>457200</xdr:colOff>
      <xdr:row>83</xdr:row>
      <xdr:rowOff>79587</xdr:rowOff>
    </xdr:to>
    <xdr:sp macro="" textlink="">
      <xdr:nvSpPr>
        <xdr:cNvPr id="277" name="円/楕円 276"/>
        <xdr:cNvSpPr/>
      </xdr:nvSpPr>
      <xdr:spPr>
        <a:xfrm>
          <a:off x="16129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64364</xdr:rowOff>
    </xdr:from>
    <xdr:ext cx="736600" cy="259045"/>
    <xdr:sp macro="" textlink="">
      <xdr:nvSpPr>
        <xdr:cNvPr id="278" name="テキスト ボックス 277"/>
        <xdr:cNvSpPr txBox="1"/>
      </xdr:nvSpPr>
      <xdr:spPr>
        <a:xfrm>
          <a:off x="15798800" y="1429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23707</xdr:rowOff>
    </xdr:from>
    <xdr:to>
      <xdr:col>22</xdr:col>
      <xdr:colOff>254000</xdr:colOff>
      <xdr:row>84</xdr:row>
      <xdr:rowOff>125307</xdr:rowOff>
    </xdr:to>
    <xdr:sp macro="" textlink="">
      <xdr:nvSpPr>
        <xdr:cNvPr id="279" name="円/楕円 278"/>
        <xdr:cNvSpPr/>
      </xdr:nvSpPr>
      <xdr:spPr>
        <a:xfrm>
          <a:off x="15240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110084</xdr:rowOff>
    </xdr:from>
    <xdr:ext cx="762000" cy="259045"/>
    <xdr:sp macro="" textlink="">
      <xdr:nvSpPr>
        <xdr:cNvPr id="280" name="テキスト ボックス 279"/>
        <xdr:cNvSpPr txBox="1"/>
      </xdr:nvSpPr>
      <xdr:spPr>
        <a:xfrm>
          <a:off x="14909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81" name="円/楕円 280"/>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2" name="テキスト ボックス 281"/>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21589</xdr:rowOff>
    </xdr:from>
    <xdr:to>
      <xdr:col>19</xdr:col>
      <xdr:colOff>533400</xdr:colOff>
      <xdr:row>88</xdr:row>
      <xdr:rowOff>123189</xdr:rowOff>
    </xdr:to>
    <xdr:sp macro="" textlink="">
      <xdr:nvSpPr>
        <xdr:cNvPr id="283" name="円/楕円 282"/>
        <xdr:cNvSpPr/>
      </xdr:nvSpPr>
      <xdr:spPr>
        <a:xfrm>
          <a:off x="13462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107966</xdr:rowOff>
    </xdr:from>
    <xdr:ext cx="762000" cy="259045"/>
    <xdr:sp macro="" textlink="">
      <xdr:nvSpPr>
        <xdr:cNvPr id="284" name="テキスト ボックス 283"/>
        <xdr:cNvSpPr txBox="1"/>
      </xdr:nvSpPr>
      <xdr:spPr>
        <a:xfrm>
          <a:off x="13131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「横浜市中期４か年計画」（</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29</a:t>
          </a:r>
          <a:r>
            <a:rPr lang="ja-JP" altLang="ja-JP" sz="105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年度）において、増大する行政へのニーズに対応しつつ、スクラップ・アンド・ビルドにより職員定数を抑制するという目標を掲げ、効果的・効率的な執行体制の構築を進めました。</a:t>
          </a:r>
          <a:endParaRPr lang="ja-JP" altLang="ja-JP" sz="1200">
            <a:effectLst/>
          </a:endParaRPr>
        </a:p>
        <a:p>
          <a:pPr rtl="0"/>
          <a:r>
            <a:rPr lang="ja-JP" altLang="ja-JP" sz="1050" b="0" i="0" baseline="0">
              <a:solidFill>
                <a:schemeClr val="dk1"/>
              </a:solidFill>
              <a:effectLst/>
              <a:latin typeface="+mn-lt"/>
              <a:ea typeface="+mn-ea"/>
              <a:cs typeface="+mn-cs"/>
            </a:rPr>
            <a:t>　人口千人当たりの職員数</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29</a:t>
          </a:r>
          <a:r>
            <a:rPr lang="ja-JP" altLang="en-US" sz="1050" b="0" i="0" baseline="0">
              <a:solidFill>
                <a:schemeClr val="dk1"/>
              </a:solidFill>
              <a:effectLst/>
              <a:latin typeface="+mn-lt"/>
              <a:ea typeface="+mn-ea"/>
              <a:cs typeface="+mn-cs"/>
            </a:rPr>
            <a:t>年</a:t>
          </a:r>
          <a:r>
            <a:rPr lang="en-US" altLang="ja-JP" sz="1050" b="0" i="0" baseline="0">
              <a:solidFill>
                <a:schemeClr val="dk1"/>
              </a:solidFill>
              <a:effectLst/>
              <a:latin typeface="+mn-lt"/>
              <a:ea typeface="+mn-ea"/>
              <a:cs typeface="+mn-cs"/>
            </a:rPr>
            <a:t>4</a:t>
          </a:r>
          <a:r>
            <a:rPr lang="ja-JP" altLang="en-US" sz="1050" b="0" i="0" baseline="0">
              <a:solidFill>
                <a:schemeClr val="dk1"/>
              </a:solidFill>
              <a:effectLst/>
              <a:latin typeface="+mn-lt"/>
              <a:ea typeface="+mn-ea"/>
              <a:cs typeface="+mn-cs"/>
            </a:rPr>
            <a:t>月</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日現在）</a:t>
          </a:r>
          <a:r>
            <a:rPr lang="ja-JP" altLang="ja-JP" sz="1050" b="0" i="0" baseline="0">
              <a:solidFill>
                <a:schemeClr val="dk1"/>
              </a:solidFill>
              <a:effectLst/>
              <a:latin typeface="+mn-lt"/>
              <a:ea typeface="+mn-ea"/>
              <a:cs typeface="+mn-cs"/>
            </a:rPr>
            <a:t>は、県費負担教職員の本市移管に伴う教職員数の計上等により増加していますが、類似団体の平均を大きく下回っています。</a:t>
          </a:r>
          <a:endParaRPr lang="ja-JP" altLang="ja-JP" sz="1200">
            <a:effectLst/>
          </a:endParaRPr>
        </a:p>
        <a:p>
          <a:pPr rtl="0"/>
          <a:r>
            <a:rPr lang="ja-JP" altLang="ja-JP" sz="1050" b="0" i="0" baseline="0">
              <a:solidFill>
                <a:schemeClr val="dk1"/>
              </a:solidFill>
              <a:effectLst/>
              <a:latin typeface="+mn-lt"/>
              <a:ea typeface="+mn-ea"/>
              <a:cs typeface="+mn-cs"/>
            </a:rPr>
            <a:t>　今後も、新規事業や重点施策へ対応するための人員は既存事業の見直しにより捻出するという考え方を基本にして、既存施策・事業のあり方、仕事の進め方を見直すことにより、効果的・効率的な執行体制づくりを行っていきます。</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64</xdr:row>
      <xdr:rowOff>123825</xdr:rowOff>
    </xdr:from>
    <xdr:to>
      <xdr:col>24</xdr:col>
      <xdr:colOff>558800</xdr:colOff>
      <xdr:row>68</xdr:row>
      <xdr:rowOff>5080</xdr:rowOff>
    </xdr:to>
    <xdr:cxnSp macro="">
      <xdr:nvCxnSpPr>
        <xdr:cNvPr id="314" name="直線コネクタ 313"/>
        <xdr:cNvCxnSpPr/>
      </xdr:nvCxnSpPr>
      <xdr:spPr>
        <a:xfrm flipV="1">
          <a:off x="17018000" y="11096625"/>
          <a:ext cx="0" cy="5670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148607</xdr:rowOff>
    </xdr:from>
    <xdr:ext cx="762000" cy="259045"/>
    <xdr:sp macro="" textlink="">
      <xdr:nvSpPr>
        <xdr:cNvPr id="315" name="定員管理の状況最小値テキスト"/>
        <xdr:cNvSpPr txBox="1"/>
      </xdr:nvSpPr>
      <xdr:spPr>
        <a:xfrm>
          <a:off x="17106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68</xdr:row>
      <xdr:rowOff>5080</xdr:rowOff>
    </xdr:from>
    <xdr:to>
      <xdr:col>24</xdr:col>
      <xdr:colOff>647700</xdr:colOff>
      <xdr:row>68</xdr:row>
      <xdr:rowOff>5080</xdr:rowOff>
    </xdr:to>
    <xdr:cxnSp macro="">
      <xdr:nvCxnSpPr>
        <xdr:cNvPr id="316" name="直線コネクタ 315"/>
        <xdr:cNvCxnSpPr/>
      </xdr:nvCxnSpPr>
      <xdr:spPr>
        <a:xfrm>
          <a:off x="16929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38752</xdr:rowOff>
    </xdr:from>
    <xdr:ext cx="762000" cy="259045"/>
    <xdr:sp macro="" textlink="">
      <xdr:nvSpPr>
        <xdr:cNvPr id="317" name="定員管理の状況最大値テキスト"/>
        <xdr:cNvSpPr txBox="1"/>
      </xdr:nvSpPr>
      <xdr:spPr>
        <a:xfrm>
          <a:off x="17106900" y="1084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64</xdr:row>
      <xdr:rowOff>123825</xdr:rowOff>
    </xdr:from>
    <xdr:to>
      <xdr:col>24</xdr:col>
      <xdr:colOff>647700</xdr:colOff>
      <xdr:row>64</xdr:row>
      <xdr:rowOff>123825</xdr:rowOff>
    </xdr:to>
    <xdr:cxnSp macro="">
      <xdr:nvCxnSpPr>
        <xdr:cNvPr id="318" name="直線コネクタ 317"/>
        <xdr:cNvCxnSpPr/>
      </xdr:nvCxnSpPr>
      <xdr:spPr>
        <a:xfrm>
          <a:off x="169291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170709</xdr:rowOff>
    </xdr:from>
    <xdr:to>
      <xdr:col>24</xdr:col>
      <xdr:colOff>558800</xdr:colOff>
      <xdr:row>64</xdr:row>
      <xdr:rowOff>149966</xdr:rowOff>
    </xdr:to>
    <xdr:cxnSp macro="">
      <xdr:nvCxnSpPr>
        <xdr:cNvPr id="319" name="直線コネクタ 318"/>
        <xdr:cNvCxnSpPr/>
      </xdr:nvCxnSpPr>
      <xdr:spPr>
        <a:xfrm>
          <a:off x="16179800" y="10286259"/>
          <a:ext cx="838200" cy="8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125006</xdr:rowOff>
    </xdr:from>
    <xdr:ext cx="762000" cy="259045"/>
    <xdr:sp macro="" textlink="">
      <xdr:nvSpPr>
        <xdr:cNvPr id="320" name="定員管理の状況平均値テキスト"/>
        <xdr:cNvSpPr txBox="1"/>
      </xdr:nvSpPr>
      <xdr:spPr>
        <a:xfrm>
          <a:off x="17106900" y="11269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152929</xdr:rowOff>
    </xdr:from>
    <xdr:to>
      <xdr:col>24</xdr:col>
      <xdr:colOff>609600</xdr:colOff>
      <xdr:row>66</xdr:row>
      <xdr:rowOff>83079</xdr:rowOff>
    </xdr:to>
    <xdr:sp macro="" textlink="">
      <xdr:nvSpPr>
        <xdr:cNvPr id="321" name="フローチャート : 判断 320"/>
        <xdr:cNvSpPr/>
      </xdr:nvSpPr>
      <xdr:spPr>
        <a:xfrm>
          <a:off x="16967200" y="1129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170709</xdr:rowOff>
    </xdr:to>
    <xdr:cxnSp macro="">
      <xdr:nvCxnSpPr>
        <xdr:cNvPr id="322" name="直線コネクタ 321"/>
        <xdr:cNvCxnSpPr/>
      </xdr:nvCxnSpPr>
      <xdr:spPr>
        <a:xfrm>
          <a:off x="15290800" y="1027218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163619</xdr:rowOff>
    </xdr:from>
    <xdr:to>
      <xdr:col>23</xdr:col>
      <xdr:colOff>457200</xdr:colOff>
      <xdr:row>61</xdr:row>
      <xdr:rowOff>93769</xdr:rowOff>
    </xdr:to>
    <xdr:sp macro="" textlink="">
      <xdr:nvSpPr>
        <xdr:cNvPr id="323" name="フローチャート : 判断 322"/>
        <xdr:cNvSpPr/>
      </xdr:nvSpPr>
      <xdr:spPr>
        <a:xfrm>
          <a:off x="161290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78546</xdr:rowOff>
    </xdr:from>
    <xdr:ext cx="736600" cy="259045"/>
    <xdr:sp macro="" textlink="">
      <xdr:nvSpPr>
        <xdr:cNvPr id="324" name="テキスト ボックス 323"/>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144569</xdr:rowOff>
    </xdr:from>
    <xdr:to>
      <xdr:col>22</xdr:col>
      <xdr:colOff>203200</xdr:colOff>
      <xdr:row>59</xdr:row>
      <xdr:rowOff>156633</xdr:rowOff>
    </xdr:to>
    <xdr:cxnSp macro="">
      <xdr:nvCxnSpPr>
        <xdr:cNvPr id="325" name="直線コネクタ 324"/>
        <xdr:cNvCxnSpPr/>
      </xdr:nvCxnSpPr>
      <xdr:spPr>
        <a:xfrm>
          <a:off x="14401800" y="1026011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165629</xdr:rowOff>
    </xdr:from>
    <xdr:to>
      <xdr:col>22</xdr:col>
      <xdr:colOff>254000</xdr:colOff>
      <xdr:row>61</xdr:row>
      <xdr:rowOff>95779</xdr:rowOff>
    </xdr:to>
    <xdr:sp macro="" textlink="">
      <xdr:nvSpPr>
        <xdr:cNvPr id="326" name="フローチャート : 判断 325"/>
        <xdr:cNvSpPr/>
      </xdr:nvSpPr>
      <xdr:spPr>
        <a:xfrm>
          <a:off x="15240000" y="1045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80556</xdr:rowOff>
    </xdr:from>
    <xdr:ext cx="762000" cy="259045"/>
    <xdr:sp macro="" textlink="">
      <xdr:nvSpPr>
        <xdr:cNvPr id="327" name="テキスト ボックス 326"/>
        <xdr:cNvSpPr txBox="1"/>
      </xdr:nvSpPr>
      <xdr:spPr>
        <a:xfrm>
          <a:off x="14909800" y="105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140546</xdr:rowOff>
    </xdr:from>
    <xdr:to>
      <xdr:col>21</xdr:col>
      <xdr:colOff>0</xdr:colOff>
      <xdr:row>59</xdr:row>
      <xdr:rowOff>144569</xdr:rowOff>
    </xdr:to>
    <xdr:cxnSp macro="">
      <xdr:nvCxnSpPr>
        <xdr:cNvPr id="328" name="直線コネクタ 327"/>
        <xdr:cNvCxnSpPr/>
      </xdr:nvCxnSpPr>
      <xdr:spPr>
        <a:xfrm>
          <a:off x="13512800" y="1025609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2222</xdr:rowOff>
    </xdr:from>
    <xdr:to>
      <xdr:col>21</xdr:col>
      <xdr:colOff>50800</xdr:colOff>
      <xdr:row>61</xdr:row>
      <xdr:rowOff>103822</xdr:rowOff>
    </xdr:to>
    <xdr:sp macro="" textlink="">
      <xdr:nvSpPr>
        <xdr:cNvPr id="329" name="フローチャート : 判断 328"/>
        <xdr:cNvSpPr/>
      </xdr:nvSpPr>
      <xdr:spPr>
        <a:xfrm>
          <a:off x="14351000" y="10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88599</xdr:rowOff>
    </xdr:from>
    <xdr:ext cx="762000" cy="259045"/>
    <xdr:sp macro="" textlink="">
      <xdr:nvSpPr>
        <xdr:cNvPr id="330" name="テキスト ボックス 329"/>
        <xdr:cNvSpPr txBox="1"/>
      </xdr:nvSpPr>
      <xdr:spPr>
        <a:xfrm>
          <a:off x="14020800" y="10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31" name="フローチャート : 判断 330"/>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94632</xdr:rowOff>
    </xdr:from>
    <xdr:ext cx="762000" cy="259045"/>
    <xdr:sp macro="" textlink="">
      <xdr:nvSpPr>
        <xdr:cNvPr id="332" name="テキスト ボックス 331"/>
        <xdr:cNvSpPr txBox="1"/>
      </xdr:nvSpPr>
      <xdr:spPr>
        <a:xfrm>
          <a:off x="13131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99166</xdr:rowOff>
    </xdr:from>
    <xdr:to>
      <xdr:col>24</xdr:col>
      <xdr:colOff>609600</xdr:colOff>
      <xdr:row>65</xdr:row>
      <xdr:rowOff>29316</xdr:rowOff>
    </xdr:to>
    <xdr:sp macro="" textlink="">
      <xdr:nvSpPr>
        <xdr:cNvPr id="338" name="円/楕円 337"/>
        <xdr:cNvSpPr/>
      </xdr:nvSpPr>
      <xdr:spPr>
        <a:xfrm>
          <a:off x="16967200" y="1107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20443</xdr:rowOff>
    </xdr:from>
    <xdr:ext cx="762000" cy="259045"/>
    <xdr:sp macro="" textlink="">
      <xdr:nvSpPr>
        <xdr:cNvPr id="339" name="定員管理の状況該当値テキスト"/>
        <xdr:cNvSpPr txBox="1"/>
      </xdr:nvSpPr>
      <xdr:spPr>
        <a:xfrm>
          <a:off x="17106900" y="109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119909</xdr:rowOff>
    </xdr:from>
    <xdr:to>
      <xdr:col>23</xdr:col>
      <xdr:colOff>457200</xdr:colOff>
      <xdr:row>60</xdr:row>
      <xdr:rowOff>50059</xdr:rowOff>
    </xdr:to>
    <xdr:sp macro="" textlink="">
      <xdr:nvSpPr>
        <xdr:cNvPr id="340" name="円/楕円 339"/>
        <xdr:cNvSpPr/>
      </xdr:nvSpPr>
      <xdr:spPr>
        <a:xfrm>
          <a:off x="16129000" y="102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60236</xdr:rowOff>
    </xdr:from>
    <xdr:ext cx="736600" cy="259045"/>
    <xdr:sp macro="" textlink="">
      <xdr:nvSpPr>
        <xdr:cNvPr id="341" name="テキスト ボックス 340"/>
        <xdr:cNvSpPr txBox="1"/>
      </xdr:nvSpPr>
      <xdr:spPr>
        <a:xfrm>
          <a:off x="15798800" y="10004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105833</xdr:rowOff>
    </xdr:from>
    <xdr:to>
      <xdr:col>22</xdr:col>
      <xdr:colOff>254000</xdr:colOff>
      <xdr:row>60</xdr:row>
      <xdr:rowOff>35983</xdr:rowOff>
    </xdr:to>
    <xdr:sp macro="" textlink="">
      <xdr:nvSpPr>
        <xdr:cNvPr id="342" name="円/楕円 341"/>
        <xdr:cNvSpPr/>
      </xdr:nvSpPr>
      <xdr:spPr>
        <a:xfrm>
          <a:off x="15240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46160</xdr:rowOff>
    </xdr:from>
    <xdr:ext cx="762000" cy="259045"/>
    <xdr:sp macro="" textlink="">
      <xdr:nvSpPr>
        <xdr:cNvPr id="343" name="テキスト ボックス 342"/>
        <xdr:cNvSpPr txBox="1"/>
      </xdr:nvSpPr>
      <xdr:spPr>
        <a:xfrm>
          <a:off x="14909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93769</xdr:rowOff>
    </xdr:from>
    <xdr:to>
      <xdr:col>21</xdr:col>
      <xdr:colOff>50800</xdr:colOff>
      <xdr:row>60</xdr:row>
      <xdr:rowOff>23919</xdr:rowOff>
    </xdr:to>
    <xdr:sp macro="" textlink="">
      <xdr:nvSpPr>
        <xdr:cNvPr id="344" name="円/楕円 343"/>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34096</xdr:rowOff>
    </xdr:from>
    <xdr:ext cx="762000" cy="259045"/>
    <xdr:sp macro="" textlink="">
      <xdr:nvSpPr>
        <xdr:cNvPr id="345" name="テキスト ボックス 344"/>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6" name="円/楕円 345"/>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7" name="テキスト ボックス 346"/>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過去の急速な人口増加に対応するため、インフラ整備等を急ピッチで進めた際に発行した市債の返済に係る公債費負担が大きいためなどの影響により、</a:t>
          </a:r>
          <a:r>
            <a:rPr kumimoji="1" lang="ja-JP" altLang="ja-JP" sz="1050">
              <a:solidFill>
                <a:sysClr val="windowText" lastClr="000000"/>
              </a:solidFill>
              <a:effectLst/>
              <a:latin typeface="+mn-lt"/>
              <a:ea typeface="+mn-ea"/>
              <a:cs typeface="+mn-cs"/>
            </a:rPr>
            <a:t>類似団体の中で高い水準となっています。</a:t>
          </a:r>
          <a:endParaRPr lang="ja-JP" altLang="ja-JP" sz="12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9" name="直線コネクタ 378"/>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80"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81" name="直線コネクタ 380"/>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130628</xdr:rowOff>
    </xdr:from>
    <xdr:to>
      <xdr:col>24</xdr:col>
      <xdr:colOff>558800</xdr:colOff>
      <xdr:row>45</xdr:row>
      <xdr:rowOff>16631</xdr:rowOff>
    </xdr:to>
    <xdr:cxnSp macro="">
      <xdr:nvCxnSpPr>
        <xdr:cNvPr id="384" name="直線コネクタ 383"/>
        <xdr:cNvCxnSpPr/>
      </xdr:nvCxnSpPr>
      <xdr:spPr>
        <a:xfrm flipV="1">
          <a:off x="16179800" y="767442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69746</xdr:rowOff>
    </xdr:from>
    <xdr:ext cx="762000" cy="259045"/>
    <xdr:sp macro="" textlink="">
      <xdr:nvSpPr>
        <xdr:cNvPr id="385" name="公債費負担の状況平均値テキスト"/>
        <xdr:cNvSpPr txBox="1"/>
      </xdr:nvSpPr>
      <xdr:spPr>
        <a:xfrm>
          <a:off x="17106900" y="675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6" name="フローチャート : 判断 385"/>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45</xdr:row>
      <xdr:rowOff>5141</xdr:rowOff>
    </xdr:from>
    <xdr:to>
      <xdr:col>23</xdr:col>
      <xdr:colOff>406400</xdr:colOff>
      <xdr:row>45</xdr:row>
      <xdr:rowOff>16631</xdr:rowOff>
    </xdr:to>
    <xdr:cxnSp macro="">
      <xdr:nvCxnSpPr>
        <xdr:cNvPr id="387" name="直線コネクタ 386"/>
        <xdr:cNvCxnSpPr/>
      </xdr:nvCxnSpPr>
      <xdr:spPr>
        <a:xfrm>
          <a:off x="15290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8" name="フローチャート : 判断 387"/>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62489</xdr:rowOff>
    </xdr:from>
    <xdr:ext cx="736600" cy="259045"/>
    <xdr:sp macro="" textlink="">
      <xdr:nvSpPr>
        <xdr:cNvPr id="389" name="テキスト ボックス 388"/>
        <xdr:cNvSpPr txBox="1"/>
      </xdr:nvSpPr>
      <xdr:spPr>
        <a:xfrm>
          <a:off x="15798800" y="674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45</xdr:row>
      <xdr:rowOff>5141</xdr:rowOff>
    </xdr:to>
    <xdr:cxnSp macro="">
      <xdr:nvCxnSpPr>
        <xdr:cNvPr id="390" name="直線コネクタ 389"/>
        <xdr:cNvCxnSpPr/>
      </xdr:nvCxnSpPr>
      <xdr:spPr>
        <a:xfrm>
          <a:off x="14401800" y="7548033"/>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4233</xdr:rowOff>
    </xdr:to>
    <xdr:cxnSp macro="">
      <xdr:nvCxnSpPr>
        <xdr:cNvPr id="393" name="直線コネクタ 392"/>
        <xdr:cNvCxnSpPr/>
      </xdr:nvCxnSpPr>
      <xdr:spPr>
        <a:xfrm>
          <a:off x="13512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4" name="フローチャート : 判断 393"/>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96960</xdr:rowOff>
    </xdr:from>
    <xdr:ext cx="762000" cy="259045"/>
    <xdr:sp macro="" textlink="">
      <xdr:nvSpPr>
        <xdr:cNvPr id="395" name="テキスト ボックス 394"/>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6" name="フローチャート : 判断 395"/>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131432</xdr:rowOff>
    </xdr:from>
    <xdr:ext cx="762000" cy="259045"/>
    <xdr:sp macro="" textlink="">
      <xdr:nvSpPr>
        <xdr:cNvPr id="397" name="テキスト ボックス 396"/>
        <xdr:cNvSpPr txBox="1"/>
      </xdr:nvSpPr>
      <xdr:spPr>
        <a:xfrm>
          <a:off x="13131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79828</xdr:rowOff>
    </xdr:from>
    <xdr:to>
      <xdr:col>24</xdr:col>
      <xdr:colOff>609600</xdr:colOff>
      <xdr:row>45</xdr:row>
      <xdr:rowOff>9978</xdr:rowOff>
    </xdr:to>
    <xdr:sp macro="" textlink="">
      <xdr:nvSpPr>
        <xdr:cNvPr id="403" name="円/楕円 402"/>
        <xdr:cNvSpPr/>
      </xdr:nvSpPr>
      <xdr:spPr>
        <a:xfrm>
          <a:off x="16967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147155</xdr:rowOff>
    </xdr:from>
    <xdr:ext cx="762000" cy="259045"/>
    <xdr:sp macro="" textlink="">
      <xdr:nvSpPr>
        <xdr:cNvPr id="404" name="公債費負担の状況該当値テキスト"/>
        <xdr:cNvSpPr txBox="1"/>
      </xdr:nvSpPr>
      <xdr:spPr>
        <a:xfrm>
          <a:off x="17106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137281</xdr:rowOff>
    </xdr:from>
    <xdr:to>
      <xdr:col>23</xdr:col>
      <xdr:colOff>457200</xdr:colOff>
      <xdr:row>45</xdr:row>
      <xdr:rowOff>67431</xdr:rowOff>
    </xdr:to>
    <xdr:sp macro="" textlink="">
      <xdr:nvSpPr>
        <xdr:cNvPr id="405" name="円/楕円 404"/>
        <xdr:cNvSpPr/>
      </xdr:nvSpPr>
      <xdr:spPr>
        <a:xfrm>
          <a:off x="16129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52208</xdr:rowOff>
    </xdr:from>
    <xdr:ext cx="736600" cy="259045"/>
    <xdr:sp macro="" textlink="">
      <xdr:nvSpPr>
        <xdr:cNvPr id="406" name="テキスト ボックス 405"/>
        <xdr:cNvSpPr txBox="1"/>
      </xdr:nvSpPr>
      <xdr:spPr>
        <a:xfrm>
          <a:off x="15798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125791</xdr:rowOff>
    </xdr:from>
    <xdr:to>
      <xdr:col>22</xdr:col>
      <xdr:colOff>254000</xdr:colOff>
      <xdr:row>45</xdr:row>
      <xdr:rowOff>55941</xdr:rowOff>
    </xdr:to>
    <xdr:sp macro="" textlink="">
      <xdr:nvSpPr>
        <xdr:cNvPr id="407" name="円/楕円 406"/>
        <xdr:cNvSpPr/>
      </xdr:nvSpPr>
      <xdr:spPr>
        <a:xfrm>
          <a:off x="15240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40718</xdr:rowOff>
    </xdr:from>
    <xdr:ext cx="762000" cy="259045"/>
    <xdr:sp macro="" textlink="">
      <xdr:nvSpPr>
        <xdr:cNvPr id="408" name="テキスト ボックス 407"/>
        <xdr:cNvSpPr txBox="1"/>
      </xdr:nvSpPr>
      <xdr:spPr>
        <a:xfrm>
          <a:off x="14909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9" name="円/楕円 408"/>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0" name="テキスト ボックス 409"/>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1" name="円/楕円 410"/>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2" name="テキスト ボックス 411"/>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一般会計等・公営企業会計の地方債の残高や外郭団体等の借入金残高を減らしてきたことにより、比率は年々減少しています。平成</a:t>
          </a:r>
          <a:r>
            <a:rPr kumimoji="1" lang="en-US" altLang="ja-JP" sz="1050">
              <a:latin typeface="ＭＳ Ｐゴシック"/>
            </a:rPr>
            <a:t>28</a:t>
          </a:r>
          <a:r>
            <a:rPr kumimoji="1" lang="ja-JP" altLang="en-US" sz="1050">
              <a:latin typeface="ＭＳ Ｐゴシック"/>
            </a:rPr>
            <a:t>年度は、上記理由などにより、前年度と比較して、</a:t>
          </a:r>
          <a:r>
            <a:rPr kumimoji="1" lang="en-US" altLang="ja-JP" sz="1050">
              <a:latin typeface="ＭＳ Ｐゴシック"/>
            </a:rPr>
            <a:t>14.9</a:t>
          </a:r>
          <a:r>
            <a:rPr kumimoji="1" lang="ja-JP" altLang="en-US" sz="1050">
              <a:latin typeface="ＭＳ Ｐゴシック"/>
            </a:rPr>
            <a:t>ポイント改善しました。</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9" name="直線コネクタ 438"/>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40"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41" name="直線コネクタ 440"/>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140538</xdr:rowOff>
    </xdr:from>
    <xdr:to>
      <xdr:col>24</xdr:col>
      <xdr:colOff>558800</xdr:colOff>
      <xdr:row>19</xdr:row>
      <xdr:rowOff>40996</xdr:rowOff>
    </xdr:to>
    <xdr:cxnSp macro="">
      <xdr:nvCxnSpPr>
        <xdr:cNvPr id="444" name="直線コネクタ 443"/>
        <xdr:cNvCxnSpPr/>
      </xdr:nvCxnSpPr>
      <xdr:spPr>
        <a:xfrm flipV="1">
          <a:off x="16179800" y="3226638"/>
          <a:ext cx="838200" cy="7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5"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6" name="フローチャート : 判断 445"/>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40996</xdr:rowOff>
    </xdr:from>
    <xdr:to>
      <xdr:col>23</xdr:col>
      <xdr:colOff>406400</xdr:colOff>
      <xdr:row>19</xdr:row>
      <xdr:rowOff>74295</xdr:rowOff>
    </xdr:to>
    <xdr:cxnSp macro="">
      <xdr:nvCxnSpPr>
        <xdr:cNvPr id="447" name="直線コネクタ 446"/>
        <xdr:cNvCxnSpPr/>
      </xdr:nvCxnSpPr>
      <xdr:spPr>
        <a:xfrm flipV="1">
          <a:off x="15290800" y="329854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8" name="フローチャート : 判断 447"/>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49" name="テキスト ボックス 448"/>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74295</xdr:rowOff>
    </xdr:from>
    <xdr:to>
      <xdr:col>22</xdr:col>
      <xdr:colOff>203200</xdr:colOff>
      <xdr:row>19</xdr:row>
      <xdr:rowOff>152476</xdr:rowOff>
    </xdr:to>
    <xdr:cxnSp macro="">
      <xdr:nvCxnSpPr>
        <xdr:cNvPr id="450" name="直線コネクタ 449"/>
        <xdr:cNvCxnSpPr/>
      </xdr:nvCxnSpPr>
      <xdr:spPr>
        <a:xfrm flipV="1">
          <a:off x="14401800" y="3331845"/>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51" name="フローチャート : 判断 450"/>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64939</xdr:rowOff>
    </xdr:from>
    <xdr:ext cx="762000" cy="259045"/>
    <xdr:sp macro="" textlink="">
      <xdr:nvSpPr>
        <xdr:cNvPr id="452" name="テキスト ボックス 451"/>
        <xdr:cNvSpPr txBox="1"/>
      </xdr:nvSpPr>
      <xdr:spPr>
        <a:xfrm>
          <a:off x="14909800" y="280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152476</xdr:rowOff>
    </xdr:from>
    <xdr:to>
      <xdr:col>21</xdr:col>
      <xdr:colOff>0</xdr:colOff>
      <xdr:row>19</xdr:row>
      <xdr:rowOff>160681</xdr:rowOff>
    </xdr:to>
    <xdr:cxnSp macro="">
      <xdr:nvCxnSpPr>
        <xdr:cNvPr id="453" name="直線コネクタ 452"/>
        <xdr:cNvCxnSpPr/>
      </xdr:nvCxnSpPr>
      <xdr:spPr>
        <a:xfrm flipV="1">
          <a:off x="13512800" y="3410026"/>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4" name="フローチャート : 判断 453"/>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96791</xdr:rowOff>
    </xdr:from>
    <xdr:ext cx="762000" cy="259045"/>
    <xdr:sp macro="" textlink="">
      <xdr:nvSpPr>
        <xdr:cNvPr id="455" name="テキスト ボックス 454"/>
        <xdr:cNvSpPr txBox="1"/>
      </xdr:nvSpPr>
      <xdr:spPr>
        <a:xfrm>
          <a:off x="14020800" y="283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6" name="フローチャート : 判断 455"/>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152290</xdr:rowOff>
    </xdr:from>
    <xdr:ext cx="762000" cy="259045"/>
    <xdr:sp macro="" textlink="">
      <xdr:nvSpPr>
        <xdr:cNvPr id="457" name="テキスト ボックス 456"/>
        <xdr:cNvSpPr txBox="1"/>
      </xdr:nvSpPr>
      <xdr:spPr>
        <a:xfrm>
          <a:off x="13131800" y="289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89738</xdr:rowOff>
    </xdr:from>
    <xdr:to>
      <xdr:col>24</xdr:col>
      <xdr:colOff>609600</xdr:colOff>
      <xdr:row>19</xdr:row>
      <xdr:rowOff>19888</xdr:rowOff>
    </xdr:to>
    <xdr:sp macro="" textlink="">
      <xdr:nvSpPr>
        <xdr:cNvPr id="463" name="円/楕円 462"/>
        <xdr:cNvSpPr/>
      </xdr:nvSpPr>
      <xdr:spPr>
        <a:xfrm>
          <a:off x="16967200" y="31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61815</xdr:rowOff>
    </xdr:from>
    <xdr:ext cx="762000" cy="259045"/>
    <xdr:sp macro="" textlink="">
      <xdr:nvSpPr>
        <xdr:cNvPr id="464" name="将来負担の状況該当値テキスト"/>
        <xdr:cNvSpPr txBox="1"/>
      </xdr:nvSpPr>
      <xdr:spPr>
        <a:xfrm>
          <a:off x="17106900" y="314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161646</xdr:rowOff>
    </xdr:from>
    <xdr:to>
      <xdr:col>23</xdr:col>
      <xdr:colOff>457200</xdr:colOff>
      <xdr:row>19</xdr:row>
      <xdr:rowOff>91796</xdr:rowOff>
    </xdr:to>
    <xdr:sp macro="" textlink="">
      <xdr:nvSpPr>
        <xdr:cNvPr id="465" name="円/楕円 464"/>
        <xdr:cNvSpPr/>
      </xdr:nvSpPr>
      <xdr:spPr>
        <a:xfrm>
          <a:off x="16129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76573</xdr:rowOff>
    </xdr:from>
    <xdr:ext cx="736600" cy="259045"/>
    <xdr:sp macro="" textlink="">
      <xdr:nvSpPr>
        <xdr:cNvPr id="466" name="テキスト ボックス 465"/>
        <xdr:cNvSpPr txBox="1"/>
      </xdr:nvSpPr>
      <xdr:spPr>
        <a:xfrm>
          <a:off x="15798800" y="3334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23495</xdr:rowOff>
    </xdr:from>
    <xdr:to>
      <xdr:col>22</xdr:col>
      <xdr:colOff>254000</xdr:colOff>
      <xdr:row>19</xdr:row>
      <xdr:rowOff>125095</xdr:rowOff>
    </xdr:to>
    <xdr:sp macro="" textlink="">
      <xdr:nvSpPr>
        <xdr:cNvPr id="467" name="円/楕円 466"/>
        <xdr:cNvSpPr/>
      </xdr:nvSpPr>
      <xdr:spPr>
        <a:xfrm>
          <a:off x="15240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109872</xdr:rowOff>
    </xdr:from>
    <xdr:ext cx="762000" cy="259045"/>
    <xdr:sp macro="" textlink="">
      <xdr:nvSpPr>
        <xdr:cNvPr id="468" name="テキスト ボックス 467"/>
        <xdr:cNvSpPr txBox="1"/>
      </xdr:nvSpPr>
      <xdr:spPr>
        <a:xfrm>
          <a:off x="14909800" y="336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101676</xdr:rowOff>
    </xdr:from>
    <xdr:to>
      <xdr:col>21</xdr:col>
      <xdr:colOff>50800</xdr:colOff>
      <xdr:row>20</xdr:row>
      <xdr:rowOff>31826</xdr:rowOff>
    </xdr:to>
    <xdr:sp macro="" textlink="">
      <xdr:nvSpPr>
        <xdr:cNvPr id="469" name="円/楕円 468"/>
        <xdr:cNvSpPr/>
      </xdr:nvSpPr>
      <xdr:spPr>
        <a:xfrm>
          <a:off x="14351000" y="33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16603</xdr:rowOff>
    </xdr:from>
    <xdr:ext cx="762000" cy="259045"/>
    <xdr:sp macro="" textlink="">
      <xdr:nvSpPr>
        <xdr:cNvPr id="470" name="テキスト ボックス 469"/>
        <xdr:cNvSpPr txBox="1"/>
      </xdr:nvSpPr>
      <xdr:spPr>
        <a:xfrm>
          <a:off x="14020800" y="344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109881</xdr:rowOff>
    </xdr:from>
    <xdr:to>
      <xdr:col>19</xdr:col>
      <xdr:colOff>533400</xdr:colOff>
      <xdr:row>20</xdr:row>
      <xdr:rowOff>40031</xdr:rowOff>
    </xdr:to>
    <xdr:sp macro="" textlink="">
      <xdr:nvSpPr>
        <xdr:cNvPr id="471" name="円/楕円 470"/>
        <xdr:cNvSpPr/>
      </xdr:nvSpPr>
      <xdr:spPr>
        <a:xfrm>
          <a:off x="13462000" y="33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24808</xdr:rowOff>
    </xdr:from>
    <xdr:ext cx="762000" cy="259045"/>
    <xdr:sp macro="" textlink="">
      <xdr:nvSpPr>
        <xdr:cNvPr id="472" name="テキスト ボックス 471"/>
        <xdr:cNvSpPr txBox="1"/>
      </xdr:nvSpPr>
      <xdr:spPr>
        <a:xfrm>
          <a:off x="13131800" y="34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050" b="0" i="0" baseline="0">
              <a:solidFill>
                <a:schemeClr val="dk1"/>
              </a:solidFill>
              <a:effectLst/>
              <a:latin typeface="+mn-lt"/>
              <a:ea typeface="+mn-ea"/>
              <a:cs typeface="+mn-cs"/>
            </a:rPr>
            <a:t>「横浜市中期４か年計画」（</a:t>
          </a:r>
          <a:r>
            <a:rPr lang="en-US" altLang="ja-JP" sz="1050" b="0" i="0" baseline="0">
              <a:solidFill>
                <a:schemeClr val="dk1"/>
              </a:solidFill>
              <a:effectLst/>
              <a:latin typeface="+mn-lt"/>
              <a:ea typeface="+mn-ea"/>
              <a:cs typeface="+mn-cs"/>
            </a:rPr>
            <a:t>26</a:t>
          </a:r>
          <a:r>
            <a:rPr lang="ja-JP" altLang="ja-JP" sz="1050" b="0" i="0" baseline="0">
              <a:solidFill>
                <a:schemeClr val="dk1"/>
              </a:solidFill>
              <a:effectLst/>
              <a:latin typeface="+mn-lt"/>
              <a:ea typeface="+mn-ea"/>
              <a:cs typeface="+mn-cs"/>
            </a:rPr>
            <a:t>～</a:t>
          </a:r>
          <a:r>
            <a:rPr lang="en-US" altLang="ja-JP" sz="1050" b="0" i="0" baseline="0">
              <a:solidFill>
                <a:schemeClr val="dk1"/>
              </a:solidFill>
              <a:effectLst/>
              <a:latin typeface="+mn-lt"/>
              <a:ea typeface="+mn-ea"/>
              <a:cs typeface="+mn-cs"/>
            </a:rPr>
            <a:t>29</a:t>
          </a:r>
          <a:r>
            <a:rPr lang="ja-JP" altLang="ja-JP" sz="105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ています。そのため、人件費が類似団体平均に比べ大きく下回っています。</a:t>
          </a:r>
          <a:r>
            <a:rPr lang="ja-JP" altLang="en-US" sz="1050" b="0" i="0" baseline="0">
              <a:solidFill>
                <a:schemeClr val="dk1"/>
              </a:solidFill>
              <a:effectLst/>
              <a:latin typeface="+mn-lt"/>
              <a:ea typeface="+mn-ea"/>
              <a:cs typeface="+mn-cs"/>
            </a:rPr>
            <a:t>平成</a:t>
          </a:r>
          <a:r>
            <a:rPr lang="en-US" altLang="ja-JP" sz="1050" b="0" i="0" baseline="0">
              <a:solidFill>
                <a:schemeClr val="dk1"/>
              </a:solidFill>
              <a:effectLst/>
              <a:latin typeface="+mn-lt"/>
              <a:ea typeface="+mn-ea"/>
              <a:cs typeface="+mn-cs"/>
            </a:rPr>
            <a:t>25</a:t>
          </a:r>
          <a:r>
            <a:rPr lang="ja-JP" altLang="en-US" sz="1050" b="0" i="0" baseline="0">
              <a:solidFill>
                <a:schemeClr val="dk1"/>
              </a:solidFill>
              <a:effectLst/>
              <a:latin typeface="+mn-lt"/>
              <a:ea typeface="+mn-ea"/>
              <a:cs typeface="+mn-cs"/>
            </a:rPr>
            <a:t>年度は、給与減額措置により減少し、平成</a:t>
          </a:r>
          <a:r>
            <a:rPr lang="en-US" altLang="ja-JP" sz="1050" b="0" i="0" baseline="0">
              <a:solidFill>
                <a:schemeClr val="dk1"/>
              </a:solidFill>
              <a:effectLst/>
              <a:latin typeface="+mn-lt"/>
              <a:ea typeface="+mn-ea"/>
              <a:cs typeface="+mn-cs"/>
            </a:rPr>
            <a:t>26</a:t>
          </a:r>
          <a:r>
            <a:rPr lang="ja-JP" altLang="en-US" sz="1050" b="0" i="0" baseline="0">
              <a:solidFill>
                <a:schemeClr val="dk1"/>
              </a:solidFill>
              <a:effectLst/>
              <a:latin typeface="+mn-lt"/>
              <a:ea typeface="+mn-ea"/>
              <a:cs typeface="+mn-cs"/>
            </a:rPr>
            <a:t>年度、平成</a:t>
          </a:r>
          <a:r>
            <a:rPr lang="en-US" altLang="ja-JP" sz="1050" b="0" i="0" baseline="0">
              <a:solidFill>
                <a:schemeClr val="dk1"/>
              </a:solidFill>
              <a:effectLst/>
              <a:latin typeface="+mn-lt"/>
              <a:ea typeface="+mn-ea"/>
              <a:cs typeface="+mn-cs"/>
            </a:rPr>
            <a:t>27</a:t>
          </a:r>
          <a:r>
            <a:rPr lang="ja-JP" altLang="en-US" sz="1050" b="0" i="0" baseline="0">
              <a:solidFill>
                <a:schemeClr val="dk1"/>
              </a:solidFill>
              <a:effectLst/>
              <a:latin typeface="+mn-lt"/>
              <a:ea typeface="+mn-ea"/>
              <a:cs typeface="+mn-cs"/>
            </a:rPr>
            <a:t>年度及び平成</a:t>
          </a:r>
          <a:r>
            <a:rPr lang="en-US" altLang="ja-JP" sz="1050" b="0" i="0" baseline="0">
              <a:solidFill>
                <a:schemeClr val="dk1"/>
              </a:solidFill>
              <a:effectLst/>
              <a:latin typeface="+mn-lt"/>
              <a:ea typeface="+mn-ea"/>
              <a:cs typeface="+mn-cs"/>
            </a:rPr>
            <a:t>28</a:t>
          </a:r>
          <a:r>
            <a:rPr lang="ja-JP" altLang="en-US" sz="1050" b="0" i="0" baseline="0">
              <a:solidFill>
                <a:schemeClr val="dk1"/>
              </a:solidFill>
              <a:effectLst/>
              <a:latin typeface="+mn-lt"/>
              <a:ea typeface="+mn-ea"/>
              <a:cs typeface="+mn-cs"/>
            </a:rPr>
            <a:t>年度は、給与改定措置などにより上昇しています。</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44450</xdr:rowOff>
    </xdr:from>
    <xdr:to>
      <xdr:col>7</xdr:col>
      <xdr:colOff>15875</xdr:colOff>
      <xdr:row>35</xdr:row>
      <xdr:rowOff>95250</xdr:rowOff>
    </xdr:to>
    <xdr:cxnSp macro="">
      <xdr:nvCxnSpPr>
        <xdr:cNvPr id="66" name="直線コネクタ 65"/>
        <xdr:cNvCxnSpPr/>
      </xdr:nvCxnSpPr>
      <xdr:spPr>
        <a:xfrm>
          <a:off x="3987800" y="6045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19050</xdr:rowOff>
    </xdr:from>
    <xdr:to>
      <xdr:col>5</xdr:col>
      <xdr:colOff>549275</xdr:colOff>
      <xdr:row>35</xdr:row>
      <xdr:rowOff>44450</xdr:rowOff>
    </xdr:to>
    <xdr:cxnSp macro="">
      <xdr:nvCxnSpPr>
        <xdr:cNvPr id="69" name="直線コネクタ 68"/>
        <xdr:cNvCxnSpPr/>
      </xdr:nvCxnSpPr>
      <xdr:spPr>
        <a:xfrm>
          <a:off x="30988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71" name="テキスト ボックス 70"/>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139700</xdr:rowOff>
    </xdr:from>
    <xdr:to>
      <xdr:col>4</xdr:col>
      <xdr:colOff>346075</xdr:colOff>
      <xdr:row>35</xdr:row>
      <xdr:rowOff>19050</xdr:rowOff>
    </xdr:to>
    <xdr:cxnSp macro="">
      <xdr:nvCxnSpPr>
        <xdr:cNvPr id="72" name="直線コネクタ 71"/>
        <xdr:cNvCxnSpPr/>
      </xdr:nvCxnSpPr>
      <xdr:spPr>
        <a:xfrm>
          <a:off x="2209800" y="596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54627</xdr:rowOff>
    </xdr:from>
    <xdr:ext cx="762000" cy="259045"/>
    <xdr:sp macro="" textlink="">
      <xdr:nvSpPr>
        <xdr:cNvPr id="74" name="テキスト ボックス 73"/>
        <xdr:cNvSpPr txBox="1"/>
      </xdr:nvSpPr>
      <xdr:spPr>
        <a:xfrm>
          <a:off x="2717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139700</xdr:rowOff>
    </xdr:from>
    <xdr:to>
      <xdr:col>3</xdr:col>
      <xdr:colOff>142875</xdr:colOff>
      <xdr:row>35</xdr:row>
      <xdr:rowOff>120650</xdr:rowOff>
    </xdr:to>
    <xdr:cxnSp macro="">
      <xdr:nvCxnSpPr>
        <xdr:cNvPr id="75" name="直線コネクタ 74"/>
        <xdr:cNvCxnSpPr/>
      </xdr:nvCxnSpPr>
      <xdr:spPr>
        <a:xfrm flipV="1">
          <a:off x="1320800" y="5969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41927</xdr:rowOff>
    </xdr:from>
    <xdr:ext cx="762000" cy="259045"/>
    <xdr:sp macro="" textlink="">
      <xdr:nvSpPr>
        <xdr:cNvPr id="77" name="テキスト ボックス 76"/>
        <xdr:cNvSpPr txBox="1"/>
      </xdr:nvSpPr>
      <xdr:spPr>
        <a:xfrm>
          <a:off x="1828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35577</xdr:rowOff>
    </xdr:from>
    <xdr:ext cx="762000" cy="259045"/>
    <xdr:sp macro="" textlink="">
      <xdr:nvSpPr>
        <xdr:cNvPr id="79" name="テキスト ボックス 78"/>
        <xdr:cNvSpPr txBox="1"/>
      </xdr:nvSpPr>
      <xdr:spPr>
        <a:xfrm>
          <a:off x="939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44450</xdr:rowOff>
    </xdr:from>
    <xdr:to>
      <xdr:col>7</xdr:col>
      <xdr:colOff>66675</xdr:colOff>
      <xdr:row>35</xdr:row>
      <xdr:rowOff>146050</xdr:rowOff>
    </xdr:to>
    <xdr:sp macro="" textlink="">
      <xdr:nvSpPr>
        <xdr:cNvPr id="85" name="円/楕円 84"/>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60977</xdr:rowOff>
    </xdr:from>
    <xdr:ext cx="762000" cy="259045"/>
    <xdr:sp macro="" textlink="">
      <xdr:nvSpPr>
        <xdr:cNvPr id="86" name="人件費該当値テキスト"/>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165100</xdr:rowOff>
    </xdr:from>
    <xdr:to>
      <xdr:col>5</xdr:col>
      <xdr:colOff>600075</xdr:colOff>
      <xdr:row>35</xdr:row>
      <xdr:rowOff>95250</xdr:rowOff>
    </xdr:to>
    <xdr:sp macro="" textlink="">
      <xdr:nvSpPr>
        <xdr:cNvPr id="87" name="円/楕円 86"/>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139700</xdr:rowOff>
    </xdr:from>
    <xdr:to>
      <xdr:col>4</xdr:col>
      <xdr:colOff>396875</xdr:colOff>
      <xdr:row>35</xdr:row>
      <xdr:rowOff>69850</xdr:rowOff>
    </xdr:to>
    <xdr:sp macro="" textlink="">
      <xdr:nvSpPr>
        <xdr:cNvPr id="89" name="円/楕円 88"/>
        <xdr:cNvSpPr/>
      </xdr:nvSpPr>
      <xdr:spPr>
        <a:xfrm>
          <a:off x="3048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80027</xdr:rowOff>
    </xdr:from>
    <xdr:ext cx="762000" cy="259045"/>
    <xdr:sp macro="" textlink="">
      <xdr:nvSpPr>
        <xdr:cNvPr id="90" name="テキスト ボックス 89"/>
        <xdr:cNvSpPr txBox="1"/>
      </xdr:nvSpPr>
      <xdr:spPr>
        <a:xfrm>
          <a:off x="2717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88900</xdr:rowOff>
    </xdr:from>
    <xdr:to>
      <xdr:col>3</xdr:col>
      <xdr:colOff>193675</xdr:colOff>
      <xdr:row>35</xdr:row>
      <xdr:rowOff>19050</xdr:rowOff>
    </xdr:to>
    <xdr:sp macro="" textlink="">
      <xdr:nvSpPr>
        <xdr:cNvPr id="91" name="円/楕円 90"/>
        <xdr:cNvSpPr/>
      </xdr:nvSpPr>
      <xdr:spPr>
        <a:xfrm>
          <a:off x="2159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29227</xdr:rowOff>
    </xdr:from>
    <xdr:ext cx="762000" cy="259045"/>
    <xdr:sp macro="" textlink="">
      <xdr:nvSpPr>
        <xdr:cNvPr id="92" name="テキスト ボックス 91"/>
        <xdr:cNvSpPr txBox="1"/>
      </xdr:nvSpPr>
      <xdr:spPr>
        <a:xfrm>
          <a:off x="1828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69850</xdr:rowOff>
    </xdr:from>
    <xdr:to>
      <xdr:col>1</xdr:col>
      <xdr:colOff>676275</xdr:colOff>
      <xdr:row>36</xdr:row>
      <xdr:rowOff>0</xdr:rowOff>
    </xdr:to>
    <xdr:sp macro="" textlink="">
      <xdr:nvSpPr>
        <xdr:cNvPr id="93" name="円/楕円 92"/>
        <xdr:cNvSpPr/>
      </xdr:nvSpPr>
      <xdr:spPr>
        <a:xfrm>
          <a:off x="1270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10177</xdr:rowOff>
    </xdr:from>
    <xdr:ext cx="762000" cy="259045"/>
    <xdr:sp macro="" textlink="">
      <xdr:nvSpPr>
        <xdr:cNvPr id="94" name="テキスト ボックス 93"/>
        <xdr:cNvSpPr txBox="1"/>
      </xdr:nvSpPr>
      <xdr:spPr>
        <a:xfrm>
          <a:off x="939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25</a:t>
          </a:r>
          <a:r>
            <a:rPr kumimoji="1" lang="ja-JP" altLang="en-US" sz="1050">
              <a:latin typeface="ＭＳ Ｐゴシック"/>
            </a:rPr>
            <a:t>年度は、市長選挙の実施等、平成</a:t>
          </a:r>
          <a:r>
            <a:rPr kumimoji="1" lang="en-US" altLang="ja-JP" sz="1050">
              <a:latin typeface="ＭＳ Ｐゴシック"/>
            </a:rPr>
            <a:t>26</a:t>
          </a:r>
          <a:r>
            <a:rPr kumimoji="1" lang="ja-JP" altLang="en-US" sz="1050">
              <a:latin typeface="ＭＳ Ｐゴシック"/>
            </a:rPr>
            <a:t>年度は、定期予防接種事業等の増により上昇しました。平成</a:t>
          </a:r>
          <a:r>
            <a:rPr kumimoji="1" lang="en-US" altLang="ja-JP" sz="1050">
              <a:latin typeface="ＭＳ Ｐゴシック"/>
            </a:rPr>
            <a:t>28</a:t>
          </a:r>
          <a:r>
            <a:rPr kumimoji="1" lang="ja-JP" altLang="en-US" sz="1050">
              <a:latin typeface="ＭＳ Ｐゴシック"/>
            </a:rPr>
            <a:t>年度は、</a:t>
          </a:r>
          <a:r>
            <a:rPr kumimoji="1" lang="ja-JP" altLang="ja-JP" sz="1100" b="0" i="0" baseline="0">
              <a:solidFill>
                <a:schemeClr val="dk1"/>
              </a:solidFill>
              <a:effectLst/>
              <a:latin typeface="+mn-lt"/>
              <a:ea typeface="+mn-ea"/>
              <a:cs typeface="+mn-cs"/>
            </a:rPr>
            <a:t>定期</a:t>
          </a:r>
          <a:r>
            <a:rPr kumimoji="1" lang="ja-JP" altLang="en-US" sz="1100" b="0" i="0" baseline="0">
              <a:solidFill>
                <a:schemeClr val="dk1"/>
              </a:solidFill>
              <a:effectLst/>
              <a:latin typeface="+mn-lt"/>
              <a:ea typeface="+mn-ea"/>
              <a:cs typeface="+mn-cs"/>
            </a:rPr>
            <a:t>予防</a:t>
          </a:r>
          <a:r>
            <a:rPr kumimoji="1" lang="ja-JP" altLang="ja-JP" sz="1100" b="0" i="0" baseline="0">
              <a:solidFill>
                <a:schemeClr val="dk1"/>
              </a:solidFill>
              <a:effectLst/>
              <a:latin typeface="+mn-lt"/>
              <a:ea typeface="+mn-ea"/>
              <a:cs typeface="+mn-cs"/>
            </a:rPr>
            <a:t>接種事業や県費負担教職員の本市移管の準備</a:t>
          </a:r>
          <a:r>
            <a:rPr kumimoji="1" lang="ja-JP" altLang="en-US" sz="1100" b="0" i="0" baseline="0">
              <a:solidFill>
                <a:schemeClr val="dk1"/>
              </a:solidFill>
              <a:effectLst/>
              <a:latin typeface="+mn-lt"/>
              <a:ea typeface="+mn-ea"/>
              <a:cs typeface="+mn-cs"/>
            </a:rPr>
            <a:t>経費の増などにより上昇して</a:t>
          </a:r>
          <a:r>
            <a:rPr kumimoji="1" lang="ja-JP" altLang="en-US" sz="1050">
              <a:latin typeface="ＭＳ Ｐゴシック"/>
            </a:rPr>
            <a:t>います。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38100</xdr:rowOff>
    </xdr:from>
    <xdr:to>
      <xdr:col>24</xdr:col>
      <xdr:colOff>31750</xdr:colOff>
      <xdr:row>16</xdr:row>
      <xdr:rowOff>101600</xdr:rowOff>
    </xdr:to>
    <xdr:cxnSp macro="">
      <xdr:nvCxnSpPr>
        <xdr:cNvPr id="127" name="直線コネクタ 126"/>
        <xdr:cNvCxnSpPr/>
      </xdr:nvCxnSpPr>
      <xdr:spPr>
        <a:xfrm>
          <a:off x="15671800" y="2781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38100</xdr:rowOff>
    </xdr:from>
    <xdr:to>
      <xdr:col>22</xdr:col>
      <xdr:colOff>565150</xdr:colOff>
      <xdr:row>16</xdr:row>
      <xdr:rowOff>38100</xdr:rowOff>
    </xdr:to>
    <xdr:cxnSp macro="">
      <xdr:nvCxnSpPr>
        <xdr:cNvPr id="130" name="直線コネクタ 129"/>
        <xdr:cNvCxnSpPr/>
      </xdr:nvCxnSpPr>
      <xdr:spPr>
        <a:xfrm>
          <a:off x="14782800" y="278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120650</xdr:rowOff>
    </xdr:from>
    <xdr:to>
      <xdr:col>21</xdr:col>
      <xdr:colOff>361950</xdr:colOff>
      <xdr:row>16</xdr:row>
      <xdr:rowOff>38100</xdr:rowOff>
    </xdr:to>
    <xdr:cxnSp macro="">
      <xdr:nvCxnSpPr>
        <xdr:cNvPr id="133" name="直線コネクタ 132"/>
        <xdr:cNvCxnSpPr/>
      </xdr:nvCxnSpPr>
      <xdr:spPr>
        <a:xfrm>
          <a:off x="13893800" y="269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57150</xdr:rowOff>
    </xdr:from>
    <xdr:to>
      <xdr:col>20</xdr:col>
      <xdr:colOff>158750</xdr:colOff>
      <xdr:row>15</xdr:row>
      <xdr:rowOff>120650</xdr:rowOff>
    </xdr:to>
    <xdr:cxnSp macro="">
      <xdr:nvCxnSpPr>
        <xdr:cNvPr id="136" name="直線コネクタ 135"/>
        <xdr:cNvCxnSpPr/>
      </xdr:nvCxnSpPr>
      <xdr:spPr>
        <a:xfrm>
          <a:off x="13004800" y="262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50800</xdr:rowOff>
    </xdr:from>
    <xdr:to>
      <xdr:col>24</xdr:col>
      <xdr:colOff>82550</xdr:colOff>
      <xdr:row>16</xdr:row>
      <xdr:rowOff>152400</xdr:rowOff>
    </xdr:to>
    <xdr:sp macro="" textlink="">
      <xdr:nvSpPr>
        <xdr:cNvPr id="146" name="円/楕円 145"/>
        <xdr:cNvSpPr/>
      </xdr:nvSpPr>
      <xdr:spPr>
        <a:xfrm>
          <a:off x="164592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22877</xdr:rowOff>
    </xdr:from>
    <xdr:ext cx="762000" cy="259045"/>
    <xdr:sp macro="" textlink="">
      <xdr:nvSpPr>
        <xdr:cNvPr id="147" name="物件費該当値テキスト"/>
        <xdr:cNvSpPr txBox="1"/>
      </xdr:nvSpPr>
      <xdr:spPr>
        <a:xfrm>
          <a:off x="165989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158750</xdr:rowOff>
    </xdr:from>
    <xdr:to>
      <xdr:col>22</xdr:col>
      <xdr:colOff>615950</xdr:colOff>
      <xdr:row>16</xdr:row>
      <xdr:rowOff>88900</xdr:rowOff>
    </xdr:to>
    <xdr:sp macro="" textlink="">
      <xdr:nvSpPr>
        <xdr:cNvPr id="148" name="円/楕円 147"/>
        <xdr:cNvSpPr/>
      </xdr:nvSpPr>
      <xdr:spPr>
        <a:xfrm>
          <a:off x="15621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49" name="テキスト ボックス 14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158750</xdr:rowOff>
    </xdr:from>
    <xdr:to>
      <xdr:col>21</xdr:col>
      <xdr:colOff>412750</xdr:colOff>
      <xdr:row>16</xdr:row>
      <xdr:rowOff>88900</xdr:rowOff>
    </xdr:to>
    <xdr:sp macro="" textlink="">
      <xdr:nvSpPr>
        <xdr:cNvPr id="150" name="円/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69850</xdr:rowOff>
    </xdr:from>
    <xdr:to>
      <xdr:col>20</xdr:col>
      <xdr:colOff>209550</xdr:colOff>
      <xdr:row>16</xdr:row>
      <xdr:rowOff>0</xdr:rowOff>
    </xdr:to>
    <xdr:sp macro="" textlink="">
      <xdr:nvSpPr>
        <xdr:cNvPr id="152" name="円/楕円 151"/>
        <xdr:cNvSpPr/>
      </xdr:nvSpPr>
      <xdr:spPr>
        <a:xfrm>
          <a:off x="13843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156227</xdr:rowOff>
    </xdr:from>
    <xdr:ext cx="762000" cy="259045"/>
    <xdr:sp macro="" textlink="">
      <xdr:nvSpPr>
        <xdr:cNvPr id="153" name="テキスト ボックス 152"/>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54" name="円/楕円 153"/>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55" name="テキスト ボックス 154"/>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待機児童対策などの子育て支援施策の増、生活保護受給者の増、障害者支援施設の増加や施設利用者数の増などにより、扶助費は上昇傾向にあります。各年度の主な増加要因をみると、平成</a:t>
          </a:r>
          <a:r>
            <a:rPr kumimoji="1" lang="en-US" altLang="ja-JP" sz="1050">
              <a:latin typeface="ＭＳ Ｐゴシック"/>
            </a:rPr>
            <a:t>25</a:t>
          </a:r>
          <a:r>
            <a:rPr kumimoji="1" lang="ja-JP" altLang="en-US" sz="1050">
              <a:latin typeface="ＭＳ Ｐゴシック"/>
            </a:rPr>
            <a:t>年度は保育所基本運営費、</a:t>
          </a:r>
          <a:r>
            <a:rPr kumimoji="1" lang="ja-JP" altLang="en-US" sz="1050">
              <a:solidFill>
                <a:sysClr val="windowText" lastClr="000000"/>
              </a:solidFill>
              <a:latin typeface="ＭＳ Ｐゴシック"/>
            </a:rPr>
            <a:t>障害者自立支援給付費、生活保護費の増、平成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年度は平成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a:t>
          </a:r>
          <a:r>
            <a:rPr kumimoji="1" lang="en-US" altLang="ja-JP" sz="1050">
              <a:solidFill>
                <a:sysClr val="windowText" lastClr="000000"/>
              </a:solidFill>
              <a:latin typeface="ＭＳ Ｐゴシック"/>
            </a:rPr>
            <a:t>4</a:t>
          </a:r>
          <a:r>
            <a:rPr kumimoji="1" lang="ja-JP" altLang="en-US" sz="1050">
              <a:solidFill>
                <a:sysClr val="windowText" lastClr="000000"/>
              </a:solidFill>
              <a:latin typeface="ＭＳ Ｐゴシック"/>
            </a:rPr>
            <a:t>月からの消費税率の引上げに伴う臨時福祉給付金の支給や、子育て施策に対する経費などの増により上昇しています。平成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年度は、子ども・子育て支援新制度開始に伴う市費負担減により低下しましたが、平成</a:t>
          </a:r>
          <a:r>
            <a:rPr kumimoji="1" lang="en-US" altLang="ja-JP" sz="1050">
              <a:solidFill>
                <a:sysClr val="windowText" lastClr="000000"/>
              </a:solidFill>
              <a:latin typeface="ＭＳ Ｐゴシック"/>
            </a:rPr>
            <a:t>28</a:t>
          </a:r>
          <a:r>
            <a:rPr kumimoji="1" lang="ja-JP" altLang="en-US" sz="1050">
              <a:solidFill>
                <a:sysClr val="windowText" lastClr="000000"/>
              </a:solidFill>
              <a:latin typeface="ＭＳ Ｐゴシック"/>
            </a:rPr>
            <a:t>年度は、子育て施策に対する経費、障害者施設等自立支援給付費の増などにより上昇しています</a:t>
          </a:r>
          <a:r>
            <a:rPr kumimoji="1" lang="ja-JP" altLang="en-US" sz="1050">
              <a:latin typeface="ＭＳ Ｐゴシック"/>
            </a:rPr>
            <a:t>。</a:t>
          </a:r>
          <a:endParaRPr kumimoji="1" lang="en-US" altLang="ja-JP" sz="1050">
            <a:latin typeface="ＭＳ Ｐゴシック"/>
          </a:endParaRPr>
        </a:p>
        <a:p>
          <a:endParaRPr kumimoji="1" lang="ja-JP" altLang="en-US" sz="11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31750</xdr:rowOff>
    </xdr:from>
    <xdr:to>
      <xdr:col>7</xdr:col>
      <xdr:colOff>15875</xdr:colOff>
      <xdr:row>61</xdr:row>
      <xdr:rowOff>107950</xdr:rowOff>
    </xdr:to>
    <xdr:cxnSp macro="">
      <xdr:nvCxnSpPr>
        <xdr:cNvPr id="188" name="直線コネクタ 187"/>
        <xdr:cNvCxnSpPr/>
      </xdr:nvCxnSpPr>
      <xdr:spPr>
        <a:xfrm>
          <a:off x="3987800" y="103187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88900</xdr:rowOff>
    </xdr:to>
    <xdr:cxnSp macro="">
      <xdr:nvCxnSpPr>
        <xdr:cNvPr id="191" name="直線コネクタ 190"/>
        <xdr:cNvCxnSpPr/>
      </xdr:nvCxnSpPr>
      <xdr:spPr>
        <a:xfrm flipV="1">
          <a:off x="3098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60</xdr:row>
      <xdr:rowOff>88900</xdr:rowOff>
    </xdr:to>
    <xdr:cxnSp macro="">
      <xdr:nvCxnSpPr>
        <xdr:cNvPr id="194" name="直線コネクタ 193"/>
        <xdr:cNvCxnSpPr/>
      </xdr:nvCxnSpPr>
      <xdr:spPr>
        <a:xfrm>
          <a:off x="2209800" y="10204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88900</xdr:rowOff>
    </xdr:to>
    <xdr:cxnSp macro="">
      <xdr:nvCxnSpPr>
        <xdr:cNvPr id="197" name="直線コネクタ 196"/>
        <xdr:cNvCxnSpPr/>
      </xdr:nvCxnSpPr>
      <xdr:spPr>
        <a:xfrm>
          <a:off x="1320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57150</xdr:rowOff>
    </xdr:from>
    <xdr:to>
      <xdr:col>7</xdr:col>
      <xdr:colOff>66675</xdr:colOff>
      <xdr:row>61</xdr:row>
      <xdr:rowOff>158750</xdr:rowOff>
    </xdr:to>
    <xdr:sp macro="" textlink="">
      <xdr:nvSpPr>
        <xdr:cNvPr id="207" name="円/楕円 206"/>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137177</xdr:rowOff>
    </xdr:from>
    <xdr:ext cx="762000" cy="259045"/>
    <xdr:sp macro="" textlink="">
      <xdr:nvSpPr>
        <xdr:cNvPr id="208" name="扶助費該当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152400</xdr:rowOff>
    </xdr:from>
    <xdr:to>
      <xdr:col>5</xdr:col>
      <xdr:colOff>600075</xdr:colOff>
      <xdr:row>60</xdr:row>
      <xdr:rowOff>82550</xdr:rowOff>
    </xdr:to>
    <xdr:sp macro="" textlink="">
      <xdr:nvSpPr>
        <xdr:cNvPr id="209" name="円/楕円 208"/>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67327</xdr:rowOff>
    </xdr:from>
    <xdr:ext cx="736600" cy="259045"/>
    <xdr:sp macro="" textlink="">
      <xdr:nvSpPr>
        <xdr:cNvPr id="210" name="テキスト ボックス 209"/>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1" name="円/楕円 210"/>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2" name="テキスト ボックス 211"/>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3" name="円/楕円 212"/>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4" name="テキスト ボックス 213"/>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5" name="円/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高齢化に伴い、介護保険事業費会計や後期高齢者医療費会計の繰出金の増加などにより、数値は上昇傾向にありますが、類似団体平均を下回っています。それは、補助費等の比率が他の団体より高いことから、相対的に低くなっていると考えられます。</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53522</xdr:rowOff>
    </xdr:to>
    <xdr:cxnSp macro="">
      <xdr:nvCxnSpPr>
        <xdr:cNvPr id="251" name="直線コネクタ 250"/>
        <xdr:cNvCxnSpPr/>
      </xdr:nvCxnSpPr>
      <xdr:spPr>
        <a:xfrm>
          <a:off x="15671800" y="9385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143328</xdr:rowOff>
    </xdr:to>
    <xdr:cxnSp macro="">
      <xdr:nvCxnSpPr>
        <xdr:cNvPr id="254" name="直線コネクタ 253"/>
        <xdr:cNvCxnSpPr/>
      </xdr:nvCxnSpPr>
      <xdr:spPr>
        <a:xfrm flipV="1">
          <a:off x="14782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127000</xdr:rowOff>
    </xdr:from>
    <xdr:to>
      <xdr:col>21</xdr:col>
      <xdr:colOff>361950</xdr:colOff>
      <xdr:row>54</xdr:row>
      <xdr:rowOff>143328</xdr:rowOff>
    </xdr:to>
    <xdr:cxnSp macro="">
      <xdr:nvCxnSpPr>
        <xdr:cNvPr id="257" name="直線コネクタ 256"/>
        <xdr:cNvCxnSpPr/>
      </xdr:nvCxnSpPr>
      <xdr:spPr>
        <a:xfrm>
          <a:off x="13893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61685</xdr:rowOff>
    </xdr:from>
    <xdr:to>
      <xdr:col>20</xdr:col>
      <xdr:colOff>158750</xdr:colOff>
      <xdr:row>54</xdr:row>
      <xdr:rowOff>127000</xdr:rowOff>
    </xdr:to>
    <xdr:cxnSp macro="">
      <xdr:nvCxnSpPr>
        <xdr:cNvPr id="260" name="直線コネクタ 259"/>
        <xdr:cNvCxnSpPr/>
      </xdr:nvCxnSpPr>
      <xdr:spPr>
        <a:xfrm>
          <a:off x="13004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7455</xdr:rowOff>
    </xdr:from>
    <xdr:ext cx="762000" cy="259045"/>
    <xdr:sp macro="" textlink="">
      <xdr:nvSpPr>
        <xdr:cNvPr id="264" name="テキスト ボックス 263"/>
        <xdr:cNvSpPr txBox="1"/>
      </xdr:nvSpPr>
      <xdr:spPr>
        <a:xfrm>
          <a:off x="12623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2722</xdr:rowOff>
    </xdr:from>
    <xdr:to>
      <xdr:col>24</xdr:col>
      <xdr:colOff>82550</xdr:colOff>
      <xdr:row>55</xdr:row>
      <xdr:rowOff>104322</xdr:rowOff>
    </xdr:to>
    <xdr:sp macro="" textlink="">
      <xdr:nvSpPr>
        <xdr:cNvPr id="270" name="円/楕円 269"/>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19249</xdr:rowOff>
    </xdr:from>
    <xdr:ext cx="762000" cy="259045"/>
    <xdr:sp macro="" textlink="">
      <xdr:nvSpPr>
        <xdr:cNvPr id="271"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2" name="円/楕円 271"/>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3" name="テキスト ボックス 272"/>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92528</xdr:rowOff>
    </xdr:from>
    <xdr:to>
      <xdr:col>21</xdr:col>
      <xdr:colOff>412750</xdr:colOff>
      <xdr:row>55</xdr:row>
      <xdr:rowOff>22678</xdr:rowOff>
    </xdr:to>
    <xdr:sp macro="" textlink="">
      <xdr:nvSpPr>
        <xdr:cNvPr id="274" name="円/楕円 273"/>
        <xdr:cNvSpPr/>
      </xdr:nvSpPr>
      <xdr:spPr>
        <a:xfrm>
          <a:off x="14732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32855</xdr:rowOff>
    </xdr:from>
    <xdr:ext cx="762000" cy="259045"/>
    <xdr:sp macro="" textlink="">
      <xdr:nvSpPr>
        <xdr:cNvPr id="275" name="テキスト ボックス 274"/>
        <xdr:cNvSpPr txBox="1"/>
      </xdr:nvSpPr>
      <xdr:spPr>
        <a:xfrm>
          <a:off x="14401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76200</xdr:rowOff>
    </xdr:from>
    <xdr:to>
      <xdr:col>20</xdr:col>
      <xdr:colOff>209550</xdr:colOff>
      <xdr:row>55</xdr:row>
      <xdr:rowOff>6350</xdr:rowOff>
    </xdr:to>
    <xdr:sp macro="" textlink="">
      <xdr:nvSpPr>
        <xdr:cNvPr id="276" name="円/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10885</xdr:rowOff>
    </xdr:from>
    <xdr:to>
      <xdr:col>19</xdr:col>
      <xdr:colOff>6350</xdr:colOff>
      <xdr:row>54</xdr:row>
      <xdr:rowOff>112485</xdr:rowOff>
    </xdr:to>
    <xdr:sp macro="" textlink="">
      <xdr:nvSpPr>
        <xdr:cNvPr id="278" name="円/楕円 277"/>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122662</xdr:rowOff>
    </xdr:from>
    <xdr:ext cx="762000" cy="259045"/>
    <xdr:sp macro="" textlink="">
      <xdr:nvSpPr>
        <xdr:cNvPr id="279" name="テキスト ボックス 278"/>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横浜市では、運営する地下鉄、病院、下水道等の公営企業会計への繰出しが多額になっており、類似団体の中で最大となっています。</a:t>
          </a:r>
          <a:r>
            <a:rPr kumimoji="1" lang="en-US" altLang="ja-JP" sz="1050">
              <a:latin typeface="ＭＳ Ｐゴシック"/>
            </a:rPr>
            <a:t>27</a:t>
          </a:r>
          <a:r>
            <a:rPr kumimoji="1" lang="ja-JP" altLang="en-US" sz="1050">
              <a:latin typeface="ＭＳ Ｐゴシック"/>
            </a:rPr>
            <a:t>年度までは、維持管理費の節減等による下水道事業会計への繰出金の減により、全体が低下傾向にありましたが、</a:t>
          </a:r>
          <a:r>
            <a:rPr kumimoji="1" lang="en-US" altLang="ja-JP" sz="1050">
              <a:latin typeface="ＭＳ Ｐゴシック"/>
            </a:rPr>
            <a:t>28</a:t>
          </a:r>
          <a:r>
            <a:rPr kumimoji="1" lang="ja-JP" altLang="en-US" sz="1050">
              <a:latin typeface="ＭＳ Ｐゴシック"/>
            </a:rPr>
            <a:t>年度は、その傾向に加え、施設整備等に伴う横浜市立大学への運営交付金の増などにより上昇しています。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76200</xdr:rowOff>
    </xdr:from>
    <xdr:to>
      <xdr:col>24</xdr:col>
      <xdr:colOff>31750</xdr:colOff>
      <xdr:row>41</xdr:row>
      <xdr:rowOff>6350</xdr:rowOff>
    </xdr:to>
    <xdr:cxnSp macro="">
      <xdr:nvCxnSpPr>
        <xdr:cNvPr id="312" name="直線コネクタ 311"/>
        <xdr:cNvCxnSpPr/>
      </xdr:nvCxnSpPr>
      <xdr:spPr>
        <a:xfrm>
          <a:off x="15671800" y="693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76200</xdr:rowOff>
    </xdr:from>
    <xdr:to>
      <xdr:col>22</xdr:col>
      <xdr:colOff>565150</xdr:colOff>
      <xdr:row>40</xdr:row>
      <xdr:rowOff>152400</xdr:rowOff>
    </xdr:to>
    <xdr:cxnSp macro="">
      <xdr:nvCxnSpPr>
        <xdr:cNvPr id="315" name="直線コネクタ 314"/>
        <xdr:cNvCxnSpPr/>
      </xdr:nvCxnSpPr>
      <xdr:spPr>
        <a:xfrm flipV="1">
          <a:off x="14782800" y="693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35577</xdr:rowOff>
    </xdr:from>
    <xdr:ext cx="736600" cy="259045"/>
    <xdr:sp macro="" textlink="">
      <xdr:nvSpPr>
        <xdr:cNvPr id="317" name="テキスト ボックス 316"/>
        <xdr:cNvSpPr txBox="1"/>
      </xdr:nvSpPr>
      <xdr:spPr>
        <a:xfrm>
          <a:off x="15290800" y="620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152400</xdr:rowOff>
    </xdr:from>
    <xdr:to>
      <xdr:col>21</xdr:col>
      <xdr:colOff>361950</xdr:colOff>
      <xdr:row>40</xdr:row>
      <xdr:rowOff>152400</xdr:rowOff>
    </xdr:to>
    <xdr:cxnSp macro="">
      <xdr:nvCxnSpPr>
        <xdr:cNvPr id="318" name="直線コネクタ 317"/>
        <xdr:cNvCxnSpPr/>
      </xdr:nvCxnSpPr>
      <xdr:spPr>
        <a:xfrm>
          <a:off x="138938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152400</xdr:rowOff>
    </xdr:from>
    <xdr:to>
      <xdr:col>20</xdr:col>
      <xdr:colOff>158750</xdr:colOff>
      <xdr:row>41</xdr:row>
      <xdr:rowOff>57150</xdr:rowOff>
    </xdr:to>
    <xdr:cxnSp macro="">
      <xdr:nvCxnSpPr>
        <xdr:cNvPr id="321" name="直線コネクタ 320"/>
        <xdr:cNvCxnSpPr/>
      </xdr:nvCxnSpPr>
      <xdr:spPr>
        <a:xfrm flipV="1">
          <a:off x="13004800" y="701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73677</xdr:rowOff>
    </xdr:from>
    <xdr:ext cx="762000" cy="259045"/>
    <xdr:sp macro="" textlink="">
      <xdr:nvSpPr>
        <xdr:cNvPr id="323" name="テキスト ボックス 322"/>
        <xdr:cNvSpPr txBox="1"/>
      </xdr:nvSpPr>
      <xdr:spPr>
        <a:xfrm>
          <a:off x="13512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127000</xdr:rowOff>
    </xdr:from>
    <xdr:to>
      <xdr:col>24</xdr:col>
      <xdr:colOff>82550</xdr:colOff>
      <xdr:row>41</xdr:row>
      <xdr:rowOff>57150</xdr:rowOff>
    </xdr:to>
    <xdr:sp macro="" textlink="">
      <xdr:nvSpPr>
        <xdr:cNvPr id="331" name="円/楕円 330"/>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35577</xdr:rowOff>
    </xdr:from>
    <xdr:ext cx="762000" cy="259045"/>
    <xdr:sp macro="" textlink="">
      <xdr:nvSpPr>
        <xdr:cNvPr id="332" name="補助費等該当値テキスト"/>
        <xdr:cNvSpPr txBox="1"/>
      </xdr:nvSpPr>
      <xdr:spPr>
        <a:xfrm>
          <a:off x="165989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25400</xdr:rowOff>
    </xdr:from>
    <xdr:to>
      <xdr:col>22</xdr:col>
      <xdr:colOff>615950</xdr:colOff>
      <xdr:row>40</xdr:row>
      <xdr:rowOff>127000</xdr:rowOff>
    </xdr:to>
    <xdr:sp macro="" textlink="">
      <xdr:nvSpPr>
        <xdr:cNvPr id="333" name="円/楕円 332"/>
        <xdr:cNvSpPr/>
      </xdr:nvSpPr>
      <xdr:spPr>
        <a:xfrm>
          <a:off x="15621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111777</xdr:rowOff>
    </xdr:from>
    <xdr:ext cx="736600" cy="259045"/>
    <xdr:sp macro="" textlink="">
      <xdr:nvSpPr>
        <xdr:cNvPr id="334" name="テキスト ボックス 333"/>
        <xdr:cNvSpPr txBox="1"/>
      </xdr:nvSpPr>
      <xdr:spPr>
        <a:xfrm>
          <a:off x="15290800" y="696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101600</xdr:rowOff>
    </xdr:from>
    <xdr:to>
      <xdr:col>21</xdr:col>
      <xdr:colOff>412750</xdr:colOff>
      <xdr:row>41</xdr:row>
      <xdr:rowOff>31750</xdr:rowOff>
    </xdr:to>
    <xdr:sp macro="" textlink="">
      <xdr:nvSpPr>
        <xdr:cNvPr id="335" name="円/楕円 334"/>
        <xdr:cNvSpPr/>
      </xdr:nvSpPr>
      <xdr:spPr>
        <a:xfrm>
          <a:off x="14732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16527</xdr:rowOff>
    </xdr:from>
    <xdr:ext cx="762000" cy="259045"/>
    <xdr:sp macro="" textlink="">
      <xdr:nvSpPr>
        <xdr:cNvPr id="336" name="テキスト ボックス 335"/>
        <xdr:cNvSpPr txBox="1"/>
      </xdr:nvSpPr>
      <xdr:spPr>
        <a:xfrm>
          <a:off x="14401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101600</xdr:rowOff>
    </xdr:from>
    <xdr:to>
      <xdr:col>20</xdr:col>
      <xdr:colOff>209550</xdr:colOff>
      <xdr:row>41</xdr:row>
      <xdr:rowOff>31750</xdr:rowOff>
    </xdr:to>
    <xdr:sp macro="" textlink="">
      <xdr:nvSpPr>
        <xdr:cNvPr id="337" name="円/楕円 336"/>
        <xdr:cNvSpPr/>
      </xdr:nvSpPr>
      <xdr:spPr>
        <a:xfrm>
          <a:off x="13843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16527</xdr:rowOff>
    </xdr:from>
    <xdr:ext cx="762000" cy="259045"/>
    <xdr:sp macro="" textlink="">
      <xdr:nvSpPr>
        <xdr:cNvPr id="338" name="テキスト ボックス 337"/>
        <xdr:cNvSpPr txBox="1"/>
      </xdr:nvSpPr>
      <xdr:spPr>
        <a:xfrm>
          <a:off x="13512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6350</xdr:rowOff>
    </xdr:from>
    <xdr:to>
      <xdr:col>19</xdr:col>
      <xdr:colOff>6350</xdr:colOff>
      <xdr:row>41</xdr:row>
      <xdr:rowOff>107950</xdr:rowOff>
    </xdr:to>
    <xdr:sp macro="" textlink="">
      <xdr:nvSpPr>
        <xdr:cNvPr id="339" name="円/楕円 338"/>
        <xdr:cNvSpPr/>
      </xdr:nvSpPr>
      <xdr:spPr>
        <a:xfrm>
          <a:off x="12954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92727</xdr:rowOff>
    </xdr:from>
    <xdr:ext cx="762000" cy="259045"/>
    <xdr:sp macro="" textlink="">
      <xdr:nvSpPr>
        <xdr:cNvPr id="340" name="テキスト ボックス 339"/>
        <xdr:cNvSpPr txBox="1"/>
      </xdr:nvSpPr>
      <xdr:spPr>
        <a:xfrm>
          <a:off x="126238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0" lang="ja-JP" altLang="en-US" sz="1200">
              <a:solidFill>
                <a:srgbClr val="FF0000"/>
              </a:solidFill>
              <a:effectLst/>
              <a:latin typeface="+mn-lt"/>
              <a:ea typeface="+mn-ea"/>
              <a:cs typeface="+mn-cs"/>
            </a:rPr>
            <a:t>　</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年度決算における公債費は、償還到来の増に伴い元金が増加したも</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の、利率低下に伴い利子が減少したことにより、前年度に比べ減少し</a:t>
          </a:r>
          <a:r>
            <a:rPr kumimoji="1" lang="ja-JP" altLang="en-US" sz="1050">
              <a:solidFill>
                <a:schemeClr val="dk1"/>
              </a:solidFill>
              <a:effectLst/>
              <a:latin typeface="+mn-lt"/>
              <a:ea typeface="+mn-ea"/>
              <a:cs typeface="+mn-cs"/>
            </a:rPr>
            <a:t>ました</a:t>
          </a:r>
          <a:r>
            <a:rPr kumimoji="1" lang="ja-JP" altLang="en-US" sz="1050">
              <a:solidFill>
                <a:sysClr val="windowText" lastClr="000000"/>
              </a:solidFill>
              <a:effectLst/>
              <a:latin typeface="+mn-lt"/>
              <a:ea typeface="+mn-ea"/>
              <a:cs typeface="+mn-cs"/>
            </a:rPr>
            <a:t>が、経常一般財源等の減により相対的に比率が上昇しています。</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75</xdr:row>
      <xdr:rowOff>31750</xdr:rowOff>
    </xdr:to>
    <xdr:cxnSp macro="">
      <xdr:nvCxnSpPr>
        <xdr:cNvPr id="375" name="直線コネクタ 374"/>
        <xdr:cNvCxnSpPr/>
      </xdr:nvCxnSpPr>
      <xdr:spPr>
        <a:xfrm>
          <a:off x="3987800" y="12879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20865</xdr:rowOff>
    </xdr:from>
    <xdr:to>
      <xdr:col>5</xdr:col>
      <xdr:colOff>549275</xdr:colOff>
      <xdr:row>76</xdr:row>
      <xdr:rowOff>1814</xdr:rowOff>
    </xdr:to>
    <xdr:cxnSp macro="">
      <xdr:nvCxnSpPr>
        <xdr:cNvPr id="378" name="直線コネクタ 377"/>
        <xdr:cNvCxnSpPr/>
      </xdr:nvCxnSpPr>
      <xdr:spPr>
        <a:xfrm flipV="1">
          <a:off x="3098800" y="12879615"/>
          <a:ext cx="889000" cy="15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64407</xdr:rowOff>
    </xdr:from>
    <xdr:to>
      <xdr:col>4</xdr:col>
      <xdr:colOff>346075</xdr:colOff>
      <xdr:row>76</xdr:row>
      <xdr:rowOff>1814</xdr:rowOff>
    </xdr:to>
    <xdr:cxnSp macro="">
      <xdr:nvCxnSpPr>
        <xdr:cNvPr id="381" name="直線コネクタ 380"/>
        <xdr:cNvCxnSpPr/>
      </xdr:nvCxnSpPr>
      <xdr:spPr>
        <a:xfrm>
          <a:off x="2209800" y="129231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64407</xdr:rowOff>
    </xdr:from>
    <xdr:to>
      <xdr:col>3</xdr:col>
      <xdr:colOff>142875</xdr:colOff>
      <xdr:row>75</xdr:row>
      <xdr:rowOff>162379</xdr:rowOff>
    </xdr:to>
    <xdr:cxnSp macro="">
      <xdr:nvCxnSpPr>
        <xdr:cNvPr id="384" name="直線コネクタ 383"/>
        <xdr:cNvCxnSpPr/>
      </xdr:nvCxnSpPr>
      <xdr:spPr>
        <a:xfrm flipV="1">
          <a:off x="1320800" y="129231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152400</xdr:rowOff>
    </xdr:from>
    <xdr:to>
      <xdr:col>7</xdr:col>
      <xdr:colOff>66675</xdr:colOff>
      <xdr:row>75</xdr:row>
      <xdr:rowOff>82550</xdr:rowOff>
    </xdr:to>
    <xdr:sp macro="" textlink="">
      <xdr:nvSpPr>
        <xdr:cNvPr id="394" name="円/楕円 393"/>
        <xdr:cNvSpPr/>
      </xdr:nvSpPr>
      <xdr:spPr>
        <a:xfrm>
          <a:off x="4775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168927</xdr:rowOff>
    </xdr:from>
    <xdr:ext cx="762000" cy="259045"/>
    <xdr:sp macro="" textlink="">
      <xdr:nvSpPr>
        <xdr:cNvPr id="395" name="公債費該当値テキスト"/>
        <xdr:cNvSpPr txBox="1"/>
      </xdr:nvSpPr>
      <xdr:spPr>
        <a:xfrm>
          <a:off x="4914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141515</xdr:rowOff>
    </xdr:from>
    <xdr:to>
      <xdr:col>5</xdr:col>
      <xdr:colOff>600075</xdr:colOff>
      <xdr:row>75</xdr:row>
      <xdr:rowOff>71665</xdr:rowOff>
    </xdr:to>
    <xdr:sp macro="" textlink="">
      <xdr:nvSpPr>
        <xdr:cNvPr id="396" name="円/楕円 395"/>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81842</xdr:rowOff>
    </xdr:from>
    <xdr:ext cx="736600" cy="259045"/>
    <xdr:sp macro="" textlink="">
      <xdr:nvSpPr>
        <xdr:cNvPr id="397" name="テキスト ボックス 396"/>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122465</xdr:rowOff>
    </xdr:from>
    <xdr:to>
      <xdr:col>4</xdr:col>
      <xdr:colOff>396875</xdr:colOff>
      <xdr:row>76</xdr:row>
      <xdr:rowOff>52614</xdr:rowOff>
    </xdr:to>
    <xdr:sp macro="" textlink="">
      <xdr:nvSpPr>
        <xdr:cNvPr id="398" name="円/楕円 397"/>
        <xdr:cNvSpPr/>
      </xdr:nvSpPr>
      <xdr:spPr>
        <a:xfrm>
          <a:off x="3048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62792</xdr:rowOff>
    </xdr:from>
    <xdr:ext cx="762000" cy="259045"/>
    <xdr:sp macro="" textlink="">
      <xdr:nvSpPr>
        <xdr:cNvPr id="399" name="テキスト ボックス 398"/>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13607</xdr:rowOff>
    </xdr:from>
    <xdr:to>
      <xdr:col>3</xdr:col>
      <xdr:colOff>193675</xdr:colOff>
      <xdr:row>75</xdr:row>
      <xdr:rowOff>115207</xdr:rowOff>
    </xdr:to>
    <xdr:sp macro="" textlink="">
      <xdr:nvSpPr>
        <xdr:cNvPr id="400" name="円/楕円 399"/>
        <xdr:cNvSpPr/>
      </xdr:nvSpPr>
      <xdr:spPr>
        <a:xfrm>
          <a:off x="2159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125384</xdr:rowOff>
    </xdr:from>
    <xdr:ext cx="762000" cy="259045"/>
    <xdr:sp macro="" textlink="">
      <xdr:nvSpPr>
        <xdr:cNvPr id="401" name="テキスト ボックス 400"/>
        <xdr:cNvSpPr txBox="1"/>
      </xdr:nvSpPr>
      <xdr:spPr>
        <a:xfrm>
          <a:off x="1828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111578</xdr:rowOff>
    </xdr:from>
    <xdr:to>
      <xdr:col>1</xdr:col>
      <xdr:colOff>676275</xdr:colOff>
      <xdr:row>76</xdr:row>
      <xdr:rowOff>41728</xdr:rowOff>
    </xdr:to>
    <xdr:sp macro="" textlink="">
      <xdr:nvSpPr>
        <xdr:cNvPr id="402" name="円/楕円 401"/>
        <xdr:cNvSpPr/>
      </xdr:nvSpPr>
      <xdr:spPr>
        <a:xfrm>
          <a:off x="1270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51905</xdr:rowOff>
    </xdr:from>
    <xdr:ext cx="762000" cy="259045"/>
    <xdr:sp macro="" textlink="">
      <xdr:nvSpPr>
        <xdr:cNvPr id="403" name="テキスト ボックス 402"/>
        <xdr:cNvSpPr txBox="1"/>
      </xdr:nvSpPr>
      <xdr:spPr>
        <a:xfrm>
          <a:off x="939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公債費以外の経費は、上昇傾向にあります。割合の高い扶助費と、同様の傾向になっています。平成</a:t>
          </a:r>
          <a:r>
            <a:rPr kumimoji="1" lang="en-US" altLang="ja-JP" sz="1100">
              <a:latin typeface="ＭＳ Ｐゴシック"/>
            </a:rPr>
            <a:t>27</a:t>
          </a:r>
          <a:r>
            <a:rPr kumimoji="1" lang="ja-JP" altLang="en-US" sz="1100">
              <a:latin typeface="ＭＳ Ｐゴシック"/>
            </a:rPr>
            <a:t>年度は、子ども・子育て新制度開始に伴う市費負担減により低下しましたが、平成</a:t>
          </a:r>
          <a:r>
            <a:rPr kumimoji="1" lang="en-US" altLang="ja-JP" sz="1100">
              <a:latin typeface="ＭＳ Ｐゴシック"/>
            </a:rPr>
            <a:t>28</a:t>
          </a:r>
          <a:r>
            <a:rPr kumimoji="1" lang="ja-JP" altLang="en-US" sz="1100">
              <a:latin typeface="ＭＳ Ｐゴシック"/>
            </a:rPr>
            <a:t>年度は、主に子育て施策に対する経費、障害者施設等自立給付費などが増加したため、公債費以外の経費も増加しています。</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78</xdr:row>
      <xdr:rowOff>117856</xdr:rowOff>
    </xdr:to>
    <xdr:cxnSp macro="">
      <xdr:nvCxnSpPr>
        <xdr:cNvPr id="434" name="直線コネクタ 433"/>
        <xdr:cNvCxnSpPr/>
      </xdr:nvCxnSpPr>
      <xdr:spPr>
        <a:xfrm>
          <a:off x="15671800" y="13161772"/>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77</xdr:row>
      <xdr:rowOff>33274</xdr:rowOff>
    </xdr:to>
    <xdr:cxnSp macro="">
      <xdr:nvCxnSpPr>
        <xdr:cNvPr id="437" name="直線コネクタ 436"/>
        <xdr:cNvCxnSpPr/>
      </xdr:nvCxnSpPr>
      <xdr:spPr>
        <a:xfrm flipV="1">
          <a:off x="14782800" y="13161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77</xdr:row>
      <xdr:rowOff>33274</xdr:rowOff>
    </xdr:to>
    <xdr:cxnSp macro="">
      <xdr:nvCxnSpPr>
        <xdr:cNvPr id="440" name="直線コネクタ 439"/>
        <xdr:cNvCxnSpPr/>
      </xdr:nvCxnSpPr>
      <xdr:spPr>
        <a:xfrm>
          <a:off x="13893800" y="1304290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49276</xdr:rowOff>
    </xdr:to>
    <xdr:cxnSp macro="">
      <xdr:nvCxnSpPr>
        <xdr:cNvPr id="443" name="直線コネクタ 442"/>
        <xdr:cNvCxnSpPr/>
      </xdr:nvCxnSpPr>
      <xdr:spPr>
        <a:xfrm flipV="1">
          <a:off x="13004800" y="13042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67056</xdr:rowOff>
    </xdr:from>
    <xdr:to>
      <xdr:col>24</xdr:col>
      <xdr:colOff>82550</xdr:colOff>
      <xdr:row>78</xdr:row>
      <xdr:rowOff>168656</xdr:rowOff>
    </xdr:to>
    <xdr:sp macro="" textlink="">
      <xdr:nvSpPr>
        <xdr:cNvPr id="453" name="円/楕円 452"/>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39133</xdr:rowOff>
    </xdr:from>
    <xdr:ext cx="762000" cy="259045"/>
    <xdr:sp macro="" textlink="">
      <xdr:nvSpPr>
        <xdr:cNvPr id="454" name="公債費以外該当値テキスト"/>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5" name="円/楕円 454"/>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56" name="テキスト ボックス 455"/>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153924</xdr:rowOff>
    </xdr:from>
    <xdr:to>
      <xdr:col>21</xdr:col>
      <xdr:colOff>412750</xdr:colOff>
      <xdr:row>77</xdr:row>
      <xdr:rowOff>84074</xdr:rowOff>
    </xdr:to>
    <xdr:sp macro="" textlink="">
      <xdr:nvSpPr>
        <xdr:cNvPr id="457" name="円/楕円 456"/>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58" name="テキスト ボックス 45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9" name="円/楕円 458"/>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60" name="テキスト ボックス 459"/>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61" name="円/楕円 460"/>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84853</xdr:rowOff>
    </xdr:from>
    <xdr:ext cx="762000" cy="259045"/>
    <xdr:sp macro="" textlink="">
      <xdr:nvSpPr>
        <xdr:cNvPr id="462" name="テキスト ボックス 461"/>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神奈川県横浜市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116424</xdr:rowOff>
    </xdr:from>
    <xdr:to>
      <xdr:col>4</xdr:col>
      <xdr:colOff>1117600</xdr:colOff>
      <xdr:row>18</xdr:row>
      <xdr:rowOff>120218</xdr:rowOff>
    </xdr:to>
    <xdr:cxnSp macro="">
      <xdr:nvCxnSpPr>
        <xdr:cNvPr id="48" name="直線コネクタ 47"/>
        <xdr:cNvCxnSpPr/>
      </xdr:nvCxnSpPr>
      <xdr:spPr bwMode="auto">
        <a:xfrm>
          <a:off x="5003800" y="3250149"/>
          <a:ext cx="647700" cy="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35379</xdr:rowOff>
    </xdr:from>
    <xdr:ext cx="762000" cy="259045"/>
    <xdr:sp macro="" textlink="">
      <xdr:nvSpPr>
        <xdr:cNvPr id="49" name="人口1人当たり決算額の推移平均値テキスト130"/>
        <xdr:cNvSpPr txBox="1"/>
      </xdr:nvSpPr>
      <xdr:spPr>
        <a:xfrm>
          <a:off x="5740400" y="265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116424</xdr:rowOff>
    </xdr:from>
    <xdr:to>
      <xdr:col>4</xdr:col>
      <xdr:colOff>469900</xdr:colOff>
      <xdr:row>19</xdr:row>
      <xdr:rowOff>432</xdr:rowOff>
    </xdr:to>
    <xdr:cxnSp macro="">
      <xdr:nvCxnSpPr>
        <xdr:cNvPr id="51" name="直線コネクタ 50"/>
        <xdr:cNvCxnSpPr/>
      </xdr:nvCxnSpPr>
      <xdr:spPr bwMode="auto">
        <a:xfrm flipV="1">
          <a:off x="4305300" y="3250149"/>
          <a:ext cx="698500" cy="5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114855</xdr:rowOff>
    </xdr:from>
    <xdr:ext cx="736600" cy="259045"/>
    <xdr:sp macro="" textlink="">
      <xdr:nvSpPr>
        <xdr:cNvPr id="53" name="テキスト ボックス 52"/>
        <xdr:cNvSpPr txBox="1"/>
      </xdr:nvSpPr>
      <xdr:spPr>
        <a:xfrm>
          <a:off x="4622800" y="2562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432</xdr:rowOff>
    </xdr:from>
    <xdr:to>
      <xdr:col>3</xdr:col>
      <xdr:colOff>904875</xdr:colOff>
      <xdr:row>19</xdr:row>
      <xdr:rowOff>66863</xdr:rowOff>
    </xdr:to>
    <xdr:cxnSp macro="">
      <xdr:nvCxnSpPr>
        <xdr:cNvPr id="54" name="直線コネクタ 53"/>
        <xdr:cNvCxnSpPr/>
      </xdr:nvCxnSpPr>
      <xdr:spPr bwMode="auto">
        <a:xfrm flipV="1">
          <a:off x="3606800" y="3305607"/>
          <a:ext cx="698500" cy="66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130309</xdr:rowOff>
    </xdr:from>
    <xdr:ext cx="762000" cy="259045"/>
    <xdr:sp macro="" textlink="">
      <xdr:nvSpPr>
        <xdr:cNvPr id="56" name="テキスト ボックス 55"/>
        <xdr:cNvSpPr txBox="1"/>
      </xdr:nvSpPr>
      <xdr:spPr>
        <a:xfrm>
          <a:off x="3924300" y="257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16480</xdr:rowOff>
    </xdr:from>
    <xdr:to>
      <xdr:col>3</xdr:col>
      <xdr:colOff>206375</xdr:colOff>
      <xdr:row>19</xdr:row>
      <xdr:rowOff>66863</xdr:rowOff>
    </xdr:to>
    <xdr:cxnSp macro="">
      <xdr:nvCxnSpPr>
        <xdr:cNvPr id="57" name="直線コネクタ 56"/>
        <xdr:cNvCxnSpPr/>
      </xdr:nvCxnSpPr>
      <xdr:spPr bwMode="auto">
        <a:xfrm>
          <a:off x="2908300" y="3321655"/>
          <a:ext cx="6985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11665</xdr:rowOff>
    </xdr:from>
    <xdr:ext cx="762000" cy="259045"/>
    <xdr:sp macro="" textlink="">
      <xdr:nvSpPr>
        <xdr:cNvPr id="59" name="テキスト ボックス 58"/>
        <xdr:cNvSpPr txBox="1"/>
      </xdr:nvSpPr>
      <xdr:spPr>
        <a:xfrm>
          <a:off x="32258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86555</xdr:rowOff>
    </xdr:from>
    <xdr:ext cx="762000" cy="259045"/>
    <xdr:sp macro="" textlink="">
      <xdr:nvSpPr>
        <xdr:cNvPr id="61" name="テキスト ボックス 60"/>
        <xdr:cNvSpPr txBox="1"/>
      </xdr:nvSpPr>
      <xdr:spPr>
        <a:xfrm>
          <a:off x="2527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69418</xdr:rowOff>
    </xdr:from>
    <xdr:to>
      <xdr:col>5</xdr:col>
      <xdr:colOff>34925</xdr:colOff>
      <xdr:row>18</xdr:row>
      <xdr:rowOff>171018</xdr:rowOff>
    </xdr:to>
    <xdr:sp macro="" textlink="">
      <xdr:nvSpPr>
        <xdr:cNvPr id="67" name="円/楕円 66"/>
        <xdr:cNvSpPr/>
      </xdr:nvSpPr>
      <xdr:spPr bwMode="auto">
        <a:xfrm>
          <a:off x="5600700" y="320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41495</xdr:rowOff>
    </xdr:from>
    <xdr:ext cx="762000" cy="259045"/>
    <xdr:sp macro="" textlink="">
      <xdr:nvSpPr>
        <xdr:cNvPr id="68" name="人口1人当たり決算額の推移該当値テキスト130"/>
        <xdr:cNvSpPr txBox="1"/>
      </xdr:nvSpPr>
      <xdr:spPr>
        <a:xfrm>
          <a:off x="5740400" y="31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54,940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65624</xdr:rowOff>
    </xdr:from>
    <xdr:to>
      <xdr:col>4</xdr:col>
      <xdr:colOff>520700</xdr:colOff>
      <xdr:row>18</xdr:row>
      <xdr:rowOff>167224</xdr:rowOff>
    </xdr:to>
    <xdr:sp macro="" textlink="">
      <xdr:nvSpPr>
        <xdr:cNvPr id="69" name="円/楕円 68"/>
        <xdr:cNvSpPr/>
      </xdr:nvSpPr>
      <xdr:spPr bwMode="auto">
        <a:xfrm>
          <a:off x="4953000" y="319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152001</xdr:rowOff>
    </xdr:from>
    <xdr:ext cx="736600" cy="259045"/>
    <xdr:sp macro="" textlink="">
      <xdr:nvSpPr>
        <xdr:cNvPr id="70" name="テキスト ボックス 69"/>
        <xdr:cNvSpPr txBox="1"/>
      </xdr:nvSpPr>
      <xdr:spPr>
        <a:xfrm>
          <a:off x="4622800" y="328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55,023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121082</xdr:rowOff>
    </xdr:from>
    <xdr:to>
      <xdr:col>3</xdr:col>
      <xdr:colOff>955675</xdr:colOff>
      <xdr:row>19</xdr:row>
      <xdr:rowOff>51232</xdr:rowOff>
    </xdr:to>
    <xdr:sp macro="" textlink="">
      <xdr:nvSpPr>
        <xdr:cNvPr id="71" name="円/楕円 70"/>
        <xdr:cNvSpPr/>
      </xdr:nvSpPr>
      <xdr:spPr bwMode="auto">
        <a:xfrm>
          <a:off x="4254500" y="325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36009</xdr:rowOff>
    </xdr:from>
    <xdr:ext cx="762000" cy="259045"/>
    <xdr:sp macro="" textlink="">
      <xdr:nvSpPr>
        <xdr:cNvPr id="72" name="テキスト ボックス 71"/>
        <xdr:cNvSpPr txBox="1"/>
      </xdr:nvSpPr>
      <xdr:spPr>
        <a:xfrm>
          <a:off x="3924300" y="33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53,810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16063</xdr:rowOff>
    </xdr:from>
    <xdr:to>
      <xdr:col>3</xdr:col>
      <xdr:colOff>257175</xdr:colOff>
      <xdr:row>19</xdr:row>
      <xdr:rowOff>117663</xdr:rowOff>
    </xdr:to>
    <xdr:sp macro="" textlink="">
      <xdr:nvSpPr>
        <xdr:cNvPr id="73" name="円/楕円 72"/>
        <xdr:cNvSpPr/>
      </xdr:nvSpPr>
      <xdr:spPr bwMode="auto">
        <a:xfrm>
          <a:off x="3556000" y="332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102440</xdr:rowOff>
    </xdr:from>
    <xdr:ext cx="762000" cy="259045"/>
    <xdr:sp macro="" textlink="">
      <xdr:nvSpPr>
        <xdr:cNvPr id="74" name="テキスト ボックス 73"/>
        <xdr:cNvSpPr txBox="1"/>
      </xdr:nvSpPr>
      <xdr:spPr>
        <a:xfrm>
          <a:off x="3225800" y="34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137130</xdr:rowOff>
    </xdr:from>
    <xdr:to>
      <xdr:col>2</xdr:col>
      <xdr:colOff>692150</xdr:colOff>
      <xdr:row>19</xdr:row>
      <xdr:rowOff>67280</xdr:rowOff>
    </xdr:to>
    <xdr:sp macro="" textlink="">
      <xdr:nvSpPr>
        <xdr:cNvPr id="75" name="円/楕円 74"/>
        <xdr:cNvSpPr/>
      </xdr:nvSpPr>
      <xdr:spPr bwMode="auto">
        <a:xfrm>
          <a:off x="28575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52057</xdr:rowOff>
    </xdr:from>
    <xdr:ext cx="762000" cy="259045"/>
    <xdr:sp macro="" textlink="">
      <xdr:nvSpPr>
        <xdr:cNvPr id="76" name="テキスト ボックス 75"/>
        <xdr:cNvSpPr txBox="1"/>
      </xdr:nvSpPr>
      <xdr:spPr>
        <a:xfrm>
          <a:off x="25273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150698</xdr:rowOff>
    </xdr:from>
    <xdr:to>
      <xdr:col>4</xdr:col>
      <xdr:colOff>1117600</xdr:colOff>
      <xdr:row>37</xdr:row>
      <xdr:rowOff>235052</xdr:rowOff>
    </xdr:to>
    <xdr:cxnSp macro="">
      <xdr:nvCxnSpPr>
        <xdr:cNvPr id="105" name="直線コネクタ 104"/>
        <xdr:cNvCxnSpPr/>
      </xdr:nvCxnSpPr>
      <xdr:spPr bwMode="auto">
        <a:xfrm flipV="1">
          <a:off x="5651500" y="6418148"/>
          <a:ext cx="0" cy="9416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207129</xdr:rowOff>
    </xdr:from>
    <xdr:ext cx="762000" cy="259045"/>
    <xdr:sp macro="" textlink="">
      <xdr:nvSpPr>
        <xdr:cNvPr id="106" name="人口1人当たり決算額の推移最小値テキスト445"/>
        <xdr:cNvSpPr txBox="1"/>
      </xdr:nvSpPr>
      <xdr:spPr>
        <a:xfrm>
          <a:off x="5740400" y="733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235052</xdr:rowOff>
    </xdr:from>
    <xdr:to>
      <xdr:col>5</xdr:col>
      <xdr:colOff>73025</xdr:colOff>
      <xdr:row>37</xdr:row>
      <xdr:rowOff>235052</xdr:rowOff>
    </xdr:to>
    <xdr:cxnSp macro="">
      <xdr:nvCxnSpPr>
        <xdr:cNvPr id="107" name="直線コネクタ 106"/>
        <xdr:cNvCxnSpPr/>
      </xdr:nvCxnSpPr>
      <xdr:spPr bwMode="auto">
        <a:xfrm>
          <a:off x="5562600" y="7359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237075</xdr:rowOff>
    </xdr:from>
    <xdr:ext cx="762000" cy="259045"/>
    <xdr:sp macro="" textlink="">
      <xdr:nvSpPr>
        <xdr:cNvPr id="108" name="人口1人当たり決算額の推移最大値テキスト445"/>
        <xdr:cNvSpPr txBox="1"/>
      </xdr:nvSpPr>
      <xdr:spPr>
        <a:xfrm>
          <a:off x="5740400" y="61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34</xdr:row>
      <xdr:rowOff>150698</xdr:rowOff>
    </xdr:from>
    <xdr:to>
      <xdr:col>5</xdr:col>
      <xdr:colOff>73025</xdr:colOff>
      <xdr:row>34</xdr:row>
      <xdr:rowOff>150698</xdr:rowOff>
    </xdr:to>
    <xdr:cxnSp macro="">
      <xdr:nvCxnSpPr>
        <xdr:cNvPr id="109" name="直線コネクタ 108"/>
        <xdr:cNvCxnSpPr/>
      </xdr:nvCxnSpPr>
      <xdr:spPr bwMode="auto">
        <a:xfrm>
          <a:off x="5562600" y="6418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138278</xdr:rowOff>
    </xdr:from>
    <xdr:to>
      <xdr:col>4</xdr:col>
      <xdr:colOff>1117600</xdr:colOff>
      <xdr:row>34</xdr:row>
      <xdr:rowOff>251054</xdr:rowOff>
    </xdr:to>
    <xdr:cxnSp macro="">
      <xdr:nvCxnSpPr>
        <xdr:cNvPr id="110" name="直線コネクタ 109"/>
        <xdr:cNvCxnSpPr/>
      </xdr:nvCxnSpPr>
      <xdr:spPr bwMode="auto">
        <a:xfrm>
          <a:off x="5003800" y="6405728"/>
          <a:ext cx="647700" cy="11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142651</xdr:rowOff>
    </xdr:from>
    <xdr:ext cx="762000" cy="259045"/>
    <xdr:sp macro="" textlink="">
      <xdr:nvSpPr>
        <xdr:cNvPr id="111" name="人口1人当たり決算額の推移平均値テキスト445"/>
        <xdr:cNvSpPr txBox="1"/>
      </xdr:nvSpPr>
      <xdr:spPr>
        <a:xfrm>
          <a:off x="5740400" y="6753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170574</xdr:rowOff>
    </xdr:from>
    <xdr:to>
      <xdr:col>5</xdr:col>
      <xdr:colOff>34925</xdr:colOff>
      <xdr:row>35</xdr:row>
      <xdr:rowOff>272174</xdr:rowOff>
    </xdr:to>
    <xdr:sp macro="" textlink="">
      <xdr:nvSpPr>
        <xdr:cNvPr id="112" name="フローチャート : 判断 111"/>
        <xdr:cNvSpPr/>
      </xdr:nvSpPr>
      <xdr:spPr bwMode="auto">
        <a:xfrm>
          <a:off x="5600700" y="6780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250444</xdr:rowOff>
    </xdr:from>
    <xdr:to>
      <xdr:col>4</xdr:col>
      <xdr:colOff>469900</xdr:colOff>
      <xdr:row>34</xdr:row>
      <xdr:rowOff>138278</xdr:rowOff>
    </xdr:to>
    <xdr:cxnSp macro="">
      <xdr:nvCxnSpPr>
        <xdr:cNvPr id="113" name="直線コネクタ 112"/>
        <xdr:cNvCxnSpPr/>
      </xdr:nvCxnSpPr>
      <xdr:spPr bwMode="auto">
        <a:xfrm>
          <a:off x="4305300" y="6174994"/>
          <a:ext cx="698500" cy="230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106032</xdr:rowOff>
    </xdr:from>
    <xdr:to>
      <xdr:col>4</xdr:col>
      <xdr:colOff>520700</xdr:colOff>
      <xdr:row>35</xdr:row>
      <xdr:rowOff>207632</xdr:rowOff>
    </xdr:to>
    <xdr:sp macro="" textlink="">
      <xdr:nvSpPr>
        <xdr:cNvPr id="114" name="フローチャート : 判断 113"/>
        <xdr:cNvSpPr/>
      </xdr:nvSpPr>
      <xdr:spPr bwMode="auto">
        <a:xfrm>
          <a:off x="49530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192409</xdr:rowOff>
    </xdr:from>
    <xdr:ext cx="736600" cy="259045"/>
    <xdr:sp macro="" textlink="">
      <xdr:nvSpPr>
        <xdr:cNvPr id="115" name="テキスト ボックス 114"/>
        <xdr:cNvSpPr txBox="1"/>
      </xdr:nvSpPr>
      <xdr:spPr>
        <a:xfrm>
          <a:off x="4622800" y="6802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250444</xdr:rowOff>
    </xdr:from>
    <xdr:to>
      <xdr:col>3</xdr:col>
      <xdr:colOff>904875</xdr:colOff>
      <xdr:row>34</xdr:row>
      <xdr:rowOff>146736</xdr:rowOff>
    </xdr:to>
    <xdr:cxnSp macro="">
      <xdr:nvCxnSpPr>
        <xdr:cNvPr id="116" name="直線コネクタ 115"/>
        <xdr:cNvCxnSpPr/>
      </xdr:nvCxnSpPr>
      <xdr:spPr bwMode="auto">
        <a:xfrm flipV="1">
          <a:off x="3606800" y="6174994"/>
          <a:ext cx="698500" cy="23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40501</xdr:rowOff>
    </xdr:from>
    <xdr:to>
      <xdr:col>3</xdr:col>
      <xdr:colOff>955675</xdr:colOff>
      <xdr:row>35</xdr:row>
      <xdr:rowOff>142101</xdr:rowOff>
    </xdr:to>
    <xdr:sp macro="" textlink="">
      <xdr:nvSpPr>
        <xdr:cNvPr id="117" name="フローチャート : 判断 116"/>
        <xdr:cNvSpPr/>
      </xdr:nvSpPr>
      <xdr:spPr bwMode="auto">
        <a:xfrm>
          <a:off x="42545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126878</xdr:rowOff>
    </xdr:from>
    <xdr:ext cx="762000" cy="259045"/>
    <xdr:sp macro="" textlink="">
      <xdr:nvSpPr>
        <xdr:cNvPr id="118" name="テキスト ボックス 117"/>
        <xdr:cNvSpPr txBox="1"/>
      </xdr:nvSpPr>
      <xdr:spPr>
        <a:xfrm>
          <a:off x="3924300" y="673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146736</xdr:rowOff>
    </xdr:from>
    <xdr:to>
      <xdr:col>3</xdr:col>
      <xdr:colOff>206375</xdr:colOff>
      <xdr:row>34</xdr:row>
      <xdr:rowOff>178016</xdr:rowOff>
    </xdr:to>
    <xdr:cxnSp macro="">
      <xdr:nvCxnSpPr>
        <xdr:cNvPr id="119" name="直線コネクタ 118"/>
        <xdr:cNvCxnSpPr/>
      </xdr:nvCxnSpPr>
      <xdr:spPr bwMode="auto">
        <a:xfrm flipV="1">
          <a:off x="2908300" y="6414186"/>
          <a:ext cx="698500" cy="31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56312</xdr:rowOff>
    </xdr:from>
    <xdr:to>
      <xdr:col>3</xdr:col>
      <xdr:colOff>257175</xdr:colOff>
      <xdr:row>35</xdr:row>
      <xdr:rowOff>157912</xdr:rowOff>
    </xdr:to>
    <xdr:sp macro="" textlink="">
      <xdr:nvSpPr>
        <xdr:cNvPr id="120" name="フローチャート : 判断 119"/>
        <xdr:cNvSpPr/>
      </xdr:nvSpPr>
      <xdr:spPr bwMode="auto">
        <a:xfrm>
          <a:off x="3556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142689</xdr:rowOff>
    </xdr:from>
    <xdr:ext cx="762000" cy="259045"/>
    <xdr:sp macro="" textlink="">
      <xdr:nvSpPr>
        <xdr:cNvPr id="121" name="テキスト ボックス 120"/>
        <xdr:cNvSpPr txBox="1"/>
      </xdr:nvSpPr>
      <xdr:spPr>
        <a:xfrm>
          <a:off x="32258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41377</xdr:rowOff>
    </xdr:from>
    <xdr:to>
      <xdr:col>2</xdr:col>
      <xdr:colOff>692150</xdr:colOff>
      <xdr:row>35</xdr:row>
      <xdr:rowOff>142977</xdr:rowOff>
    </xdr:to>
    <xdr:sp macro="" textlink="">
      <xdr:nvSpPr>
        <xdr:cNvPr id="122" name="フローチャート : 判断 121"/>
        <xdr:cNvSpPr/>
      </xdr:nvSpPr>
      <xdr:spPr bwMode="auto">
        <a:xfrm>
          <a:off x="2857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127754</xdr:rowOff>
    </xdr:from>
    <xdr:ext cx="762000" cy="259045"/>
    <xdr:sp macro="" textlink="">
      <xdr:nvSpPr>
        <xdr:cNvPr id="123" name="テキスト ボックス 122"/>
        <xdr:cNvSpPr txBox="1"/>
      </xdr:nvSpPr>
      <xdr:spPr>
        <a:xfrm>
          <a:off x="2527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200254</xdr:rowOff>
    </xdr:from>
    <xdr:to>
      <xdr:col>5</xdr:col>
      <xdr:colOff>34925</xdr:colOff>
      <xdr:row>34</xdr:row>
      <xdr:rowOff>301854</xdr:rowOff>
    </xdr:to>
    <xdr:sp macro="" textlink="">
      <xdr:nvSpPr>
        <xdr:cNvPr id="129" name="円/楕円 128"/>
        <xdr:cNvSpPr/>
      </xdr:nvSpPr>
      <xdr:spPr bwMode="auto">
        <a:xfrm>
          <a:off x="5600700" y="6467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108831</xdr:rowOff>
    </xdr:from>
    <xdr:ext cx="762000" cy="259045"/>
    <xdr:sp macro="" textlink="">
      <xdr:nvSpPr>
        <xdr:cNvPr id="130" name="人口1人当たり決算額の推移該当値テキスト445"/>
        <xdr:cNvSpPr txBox="1"/>
      </xdr:nvSpPr>
      <xdr:spPr>
        <a:xfrm>
          <a:off x="5740400" y="637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87478</xdr:rowOff>
    </xdr:from>
    <xdr:to>
      <xdr:col>4</xdr:col>
      <xdr:colOff>520700</xdr:colOff>
      <xdr:row>34</xdr:row>
      <xdr:rowOff>189078</xdr:rowOff>
    </xdr:to>
    <xdr:sp macro="" textlink="">
      <xdr:nvSpPr>
        <xdr:cNvPr id="131" name="円/楕円 130"/>
        <xdr:cNvSpPr/>
      </xdr:nvSpPr>
      <xdr:spPr bwMode="auto">
        <a:xfrm>
          <a:off x="4953000" y="6354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199255</xdr:rowOff>
    </xdr:from>
    <xdr:ext cx="736600" cy="259045"/>
    <xdr:sp macro="" textlink="">
      <xdr:nvSpPr>
        <xdr:cNvPr id="132" name="テキスト ボックス 131"/>
        <xdr:cNvSpPr txBox="1"/>
      </xdr:nvSpPr>
      <xdr:spPr>
        <a:xfrm>
          <a:off x="4622800" y="6123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199644</xdr:rowOff>
    </xdr:from>
    <xdr:to>
      <xdr:col>3</xdr:col>
      <xdr:colOff>955675</xdr:colOff>
      <xdr:row>33</xdr:row>
      <xdr:rowOff>301244</xdr:rowOff>
    </xdr:to>
    <xdr:sp macro="" textlink="">
      <xdr:nvSpPr>
        <xdr:cNvPr id="133" name="円/楕円 132"/>
        <xdr:cNvSpPr/>
      </xdr:nvSpPr>
      <xdr:spPr bwMode="auto">
        <a:xfrm>
          <a:off x="4254500" y="6124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139971</xdr:rowOff>
    </xdr:from>
    <xdr:ext cx="762000" cy="259045"/>
    <xdr:sp macro="" textlink="">
      <xdr:nvSpPr>
        <xdr:cNvPr id="134" name="テキスト ボックス 133"/>
        <xdr:cNvSpPr txBox="1"/>
      </xdr:nvSpPr>
      <xdr:spPr>
        <a:xfrm>
          <a:off x="3924300" y="589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36,260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95936</xdr:rowOff>
    </xdr:from>
    <xdr:to>
      <xdr:col>3</xdr:col>
      <xdr:colOff>257175</xdr:colOff>
      <xdr:row>34</xdr:row>
      <xdr:rowOff>197536</xdr:rowOff>
    </xdr:to>
    <xdr:sp macro="" textlink="">
      <xdr:nvSpPr>
        <xdr:cNvPr id="135" name="円/楕円 134"/>
        <xdr:cNvSpPr/>
      </xdr:nvSpPr>
      <xdr:spPr bwMode="auto">
        <a:xfrm>
          <a:off x="3556000" y="6363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207713</xdr:rowOff>
    </xdr:from>
    <xdr:ext cx="762000" cy="259045"/>
    <xdr:sp macro="" textlink="">
      <xdr:nvSpPr>
        <xdr:cNvPr id="136" name="テキスト ボックス 135"/>
        <xdr:cNvSpPr txBox="1"/>
      </xdr:nvSpPr>
      <xdr:spPr>
        <a:xfrm>
          <a:off x="3225800" y="61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127216</xdr:rowOff>
    </xdr:from>
    <xdr:to>
      <xdr:col>2</xdr:col>
      <xdr:colOff>692150</xdr:colOff>
      <xdr:row>34</xdr:row>
      <xdr:rowOff>228816</xdr:rowOff>
    </xdr:to>
    <xdr:sp macro="" textlink="">
      <xdr:nvSpPr>
        <xdr:cNvPr id="137" name="円/楕円 136"/>
        <xdr:cNvSpPr/>
      </xdr:nvSpPr>
      <xdr:spPr bwMode="auto">
        <a:xfrm>
          <a:off x="2857500" y="6394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238993</xdr:rowOff>
    </xdr:from>
    <xdr:ext cx="762000" cy="259045"/>
    <xdr:sp macro="" textlink="">
      <xdr:nvSpPr>
        <xdr:cNvPr id="138" name="テキスト ボックス 137"/>
        <xdr:cNvSpPr txBox="1"/>
      </xdr:nvSpPr>
      <xdr:spPr>
        <a:xfrm>
          <a:off x="2527300" y="61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31153</xdr:rowOff>
    </xdr:from>
    <xdr:to>
      <xdr:col>6</xdr:col>
      <xdr:colOff>511175</xdr:colOff>
      <xdr:row>36</xdr:row>
      <xdr:rowOff>51117</xdr:rowOff>
    </xdr:to>
    <xdr:cxnSp macro="">
      <xdr:nvCxnSpPr>
        <xdr:cNvPr id="61" name="直線コネクタ 60"/>
        <xdr:cNvCxnSpPr/>
      </xdr:nvCxnSpPr>
      <xdr:spPr>
        <a:xfrm>
          <a:off x="3797300" y="6203353"/>
          <a:ext cx="8382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31153</xdr:rowOff>
    </xdr:from>
    <xdr:to>
      <xdr:col>5</xdr:col>
      <xdr:colOff>358775</xdr:colOff>
      <xdr:row>36</xdr:row>
      <xdr:rowOff>65710</xdr:rowOff>
    </xdr:to>
    <xdr:cxnSp macro="">
      <xdr:nvCxnSpPr>
        <xdr:cNvPr id="64" name="直線コネクタ 63"/>
        <xdr:cNvCxnSpPr/>
      </xdr:nvCxnSpPr>
      <xdr:spPr>
        <a:xfrm flipV="1">
          <a:off x="2908300" y="6203353"/>
          <a:ext cx="889000" cy="3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65710</xdr:rowOff>
    </xdr:from>
    <xdr:to>
      <xdr:col>4</xdr:col>
      <xdr:colOff>155575</xdr:colOff>
      <xdr:row>36</xdr:row>
      <xdr:rowOff>119697</xdr:rowOff>
    </xdr:to>
    <xdr:cxnSp macro="">
      <xdr:nvCxnSpPr>
        <xdr:cNvPr id="67" name="直線コネクタ 66"/>
        <xdr:cNvCxnSpPr/>
      </xdr:nvCxnSpPr>
      <xdr:spPr>
        <a:xfrm flipV="1">
          <a:off x="2019300" y="6237910"/>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62586</xdr:rowOff>
    </xdr:from>
    <xdr:to>
      <xdr:col>2</xdr:col>
      <xdr:colOff>638175</xdr:colOff>
      <xdr:row>36</xdr:row>
      <xdr:rowOff>119697</xdr:rowOff>
    </xdr:to>
    <xdr:cxnSp macro="">
      <xdr:nvCxnSpPr>
        <xdr:cNvPr id="70" name="直線コネクタ 69"/>
        <xdr:cNvCxnSpPr/>
      </xdr:nvCxnSpPr>
      <xdr:spPr>
        <a:xfrm>
          <a:off x="1130300" y="6234786"/>
          <a:ext cx="889000" cy="5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115740</xdr:rowOff>
    </xdr:from>
    <xdr:ext cx="534377" cy="259045"/>
    <xdr:sp macro="" textlink="">
      <xdr:nvSpPr>
        <xdr:cNvPr id="72" name="テキスト ボックス 71"/>
        <xdr:cNvSpPr txBox="1"/>
      </xdr:nvSpPr>
      <xdr:spPr>
        <a:xfrm>
          <a:off x="1752111" y="56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317</xdr:rowOff>
    </xdr:from>
    <xdr:to>
      <xdr:col>6</xdr:col>
      <xdr:colOff>561975</xdr:colOff>
      <xdr:row>36</xdr:row>
      <xdr:rowOff>101917</xdr:rowOff>
    </xdr:to>
    <xdr:sp macro="" textlink="">
      <xdr:nvSpPr>
        <xdr:cNvPr id="80" name="円/楕円 79"/>
        <xdr:cNvSpPr/>
      </xdr:nvSpPr>
      <xdr:spPr>
        <a:xfrm>
          <a:off x="45847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150194</xdr:rowOff>
    </xdr:from>
    <xdr:ext cx="534377" cy="259045"/>
    <xdr:sp macro="" textlink="">
      <xdr:nvSpPr>
        <xdr:cNvPr id="81" name="人件費該当値テキスト"/>
        <xdr:cNvSpPr txBox="1"/>
      </xdr:nvSpPr>
      <xdr:spPr>
        <a:xfrm>
          <a:off x="4686300" y="615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53,325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151803</xdr:rowOff>
    </xdr:from>
    <xdr:to>
      <xdr:col>5</xdr:col>
      <xdr:colOff>409575</xdr:colOff>
      <xdr:row>36</xdr:row>
      <xdr:rowOff>81953</xdr:rowOff>
    </xdr:to>
    <xdr:sp macro="" textlink="">
      <xdr:nvSpPr>
        <xdr:cNvPr id="82" name="円/楕円 81"/>
        <xdr:cNvSpPr/>
      </xdr:nvSpPr>
      <xdr:spPr>
        <a:xfrm>
          <a:off x="3746500" y="61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73080</xdr:rowOff>
    </xdr:from>
    <xdr:ext cx="534377" cy="259045"/>
    <xdr:sp macro="" textlink="">
      <xdr:nvSpPr>
        <xdr:cNvPr id="83" name="テキスト ボックス 82"/>
        <xdr:cNvSpPr txBox="1"/>
      </xdr:nvSpPr>
      <xdr:spPr>
        <a:xfrm>
          <a:off x="3530111" y="62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14910</xdr:rowOff>
    </xdr:from>
    <xdr:to>
      <xdr:col>4</xdr:col>
      <xdr:colOff>206375</xdr:colOff>
      <xdr:row>36</xdr:row>
      <xdr:rowOff>116510</xdr:rowOff>
    </xdr:to>
    <xdr:sp macro="" textlink="">
      <xdr:nvSpPr>
        <xdr:cNvPr id="84" name="円/楕円 83"/>
        <xdr:cNvSpPr/>
      </xdr:nvSpPr>
      <xdr:spPr>
        <a:xfrm>
          <a:off x="2857500" y="61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107637</xdr:rowOff>
    </xdr:from>
    <xdr:ext cx="534377" cy="259045"/>
    <xdr:sp macro="" textlink="">
      <xdr:nvSpPr>
        <xdr:cNvPr id="85" name="テキスト ボックス 84"/>
        <xdr:cNvSpPr txBox="1"/>
      </xdr:nvSpPr>
      <xdr:spPr>
        <a:xfrm>
          <a:off x="2641111" y="62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68897</xdr:rowOff>
    </xdr:from>
    <xdr:to>
      <xdr:col>3</xdr:col>
      <xdr:colOff>3175</xdr:colOff>
      <xdr:row>36</xdr:row>
      <xdr:rowOff>170497</xdr:rowOff>
    </xdr:to>
    <xdr:sp macro="" textlink="">
      <xdr:nvSpPr>
        <xdr:cNvPr id="86" name="円/楕円 85"/>
        <xdr:cNvSpPr/>
      </xdr:nvSpPr>
      <xdr:spPr>
        <a:xfrm>
          <a:off x="1968500" y="624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161624</xdr:rowOff>
    </xdr:from>
    <xdr:ext cx="534377" cy="259045"/>
    <xdr:sp macro="" textlink="">
      <xdr:nvSpPr>
        <xdr:cNvPr id="87" name="テキスト ボックス 86"/>
        <xdr:cNvSpPr txBox="1"/>
      </xdr:nvSpPr>
      <xdr:spPr>
        <a:xfrm>
          <a:off x="1752111" y="633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11786</xdr:rowOff>
    </xdr:from>
    <xdr:to>
      <xdr:col>1</xdr:col>
      <xdr:colOff>485775</xdr:colOff>
      <xdr:row>36</xdr:row>
      <xdr:rowOff>113386</xdr:rowOff>
    </xdr:to>
    <xdr:sp macro="" textlink="">
      <xdr:nvSpPr>
        <xdr:cNvPr id="88" name="円/楕円 87"/>
        <xdr:cNvSpPr/>
      </xdr:nvSpPr>
      <xdr:spPr>
        <a:xfrm>
          <a:off x="1079500" y="61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104513</xdr:rowOff>
    </xdr:from>
    <xdr:ext cx="534377" cy="259045"/>
    <xdr:sp macro="" textlink="">
      <xdr:nvSpPr>
        <xdr:cNvPr id="89" name="テキスト ボックス 88"/>
        <xdr:cNvSpPr txBox="1"/>
      </xdr:nvSpPr>
      <xdr:spPr>
        <a:xfrm>
          <a:off x="863111" y="62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89294</xdr:rowOff>
    </xdr:from>
    <xdr:to>
      <xdr:col>6</xdr:col>
      <xdr:colOff>511175</xdr:colOff>
      <xdr:row>58</xdr:row>
      <xdr:rowOff>105799</xdr:rowOff>
    </xdr:to>
    <xdr:cxnSp macro="">
      <xdr:nvCxnSpPr>
        <xdr:cNvPr id="117" name="直線コネクタ 116"/>
        <xdr:cNvCxnSpPr/>
      </xdr:nvCxnSpPr>
      <xdr:spPr>
        <a:xfrm flipV="1">
          <a:off x="3797300" y="10033394"/>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112760</xdr:rowOff>
    </xdr:from>
    <xdr:ext cx="534377" cy="259045"/>
    <xdr:sp macro="" textlink="">
      <xdr:nvSpPr>
        <xdr:cNvPr id="118" name="物件費平均値テキスト"/>
        <xdr:cNvSpPr txBox="1"/>
      </xdr:nvSpPr>
      <xdr:spPr>
        <a:xfrm>
          <a:off x="4686300" y="971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105799</xdr:rowOff>
    </xdr:from>
    <xdr:to>
      <xdr:col>5</xdr:col>
      <xdr:colOff>358775</xdr:colOff>
      <xdr:row>58</xdr:row>
      <xdr:rowOff>107604</xdr:rowOff>
    </xdr:to>
    <xdr:cxnSp macro="">
      <xdr:nvCxnSpPr>
        <xdr:cNvPr id="120" name="直線コネクタ 119"/>
        <xdr:cNvCxnSpPr/>
      </xdr:nvCxnSpPr>
      <xdr:spPr>
        <a:xfrm flipV="1">
          <a:off x="2908300" y="10049899"/>
          <a:ext cx="889000" cy="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74279</xdr:rowOff>
    </xdr:from>
    <xdr:ext cx="534377" cy="259045"/>
    <xdr:sp macro="" textlink="">
      <xdr:nvSpPr>
        <xdr:cNvPr id="122" name="テキスト ボックス 121"/>
        <xdr:cNvSpPr txBox="1"/>
      </xdr:nvSpPr>
      <xdr:spPr>
        <a:xfrm>
          <a:off x="3530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107604</xdr:rowOff>
    </xdr:from>
    <xdr:to>
      <xdr:col>4</xdr:col>
      <xdr:colOff>155575</xdr:colOff>
      <xdr:row>58</xdr:row>
      <xdr:rowOff>155885</xdr:rowOff>
    </xdr:to>
    <xdr:cxnSp macro="">
      <xdr:nvCxnSpPr>
        <xdr:cNvPr id="123" name="直線コネクタ 122"/>
        <xdr:cNvCxnSpPr/>
      </xdr:nvCxnSpPr>
      <xdr:spPr>
        <a:xfrm flipV="1">
          <a:off x="2019300" y="10051704"/>
          <a:ext cx="8890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85915</xdr:rowOff>
    </xdr:from>
    <xdr:ext cx="534377" cy="259045"/>
    <xdr:sp macro="" textlink="">
      <xdr:nvSpPr>
        <xdr:cNvPr id="125" name="テキスト ボックス 124"/>
        <xdr:cNvSpPr txBox="1"/>
      </xdr:nvSpPr>
      <xdr:spPr>
        <a:xfrm>
          <a:off x="2641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155885</xdr:rowOff>
    </xdr:from>
    <xdr:to>
      <xdr:col>2</xdr:col>
      <xdr:colOff>638175</xdr:colOff>
      <xdr:row>58</xdr:row>
      <xdr:rowOff>168938</xdr:rowOff>
    </xdr:to>
    <xdr:cxnSp macro="">
      <xdr:nvCxnSpPr>
        <xdr:cNvPr id="126" name="直線コネクタ 125"/>
        <xdr:cNvCxnSpPr/>
      </xdr:nvCxnSpPr>
      <xdr:spPr>
        <a:xfrm flipV="1">
          <a:off x="1130300" y="10099985"/>
          <a:ext cx="8890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136938</xdr:rowOff>
    </xdr:from>
    <xdr:ext cx="534377" cy="259045"/>
    <xdr:sp macro="" textlink="">
      <xdr:nvSpPr>
        <xdr:cNvPr id="128" name="テキスト ボックス 127"/>
        <xdr:cNvSpPr txBox="1"/>
      </xdr:nvSpPr>
      <xdr:spPr>
        <a:xfrm>
          <a:off x="1752111" y="97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38494</xdr:rowOff>
    </xdr:from>
    <xdr:to>
      <xdr:col>6</xdr:col>
      <xdr:colOff>561975</xdr:colOff>
      <xdr:row>58</xdr:row>
      <xdr:rowOff>140094</xdr:rowOff>
    </xdr:to>
    <xdr:sp macro="" textlink="">
      <xdr:nvSpPr>
        <xdr:cNvPr id="136" name="円/楕円 135"/>
        <xdr:cNvSpPr/>
      </xdr:nvSpPr>
      <xdr:spPr>
        <a:xfrm>
          <a:off x="4584700" y="99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124871</xdr:rowOff>
    </xdr:from>
    <xdr:ext cx="534377" cy="259045"/>
    <xdr:sp macro="" textlink="">
      <xdr:nvSpPr>
        <xdr:cNvPr id="137" name="物件費該当値テキスト"/>
        <xdr:cNvSpPr txBox="1"/>
      </xdr:nvSpPr>
      <xdr:spPr>
        <a:xfrm>
          <a:off x="4686300" y="989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54999</xdr:rowOff>
    </xdr:from>
    <xdr:to>
      <xdr:col>5</xdr:col>
      <xdr:colOff>409575</xdr:colOff>
      <xdr:row>58</xdr:row>
      <xdr:rowOff>156599</xdr:rowOff>
    </xdr:to>
    <xdr:sp macro="" textlink="">
      <xdr:nvSpPr>
        <xdr:cNvPr id="138" name="円/楕円 137"/>
        <xdr:cNvSpPr/>
      </xdr:nvSpPr>
      <xdr:spPr>
        <a:xfrm>
          <a:off x="3746500" y="99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147726</xdr:rowOff>
    </xdr:from>
    <xdr:ext cx="534377" cy="259045"/>
    <xdr:sp macro="" textlink="">
      <xdr:nvSpPr>
        <xdr:cNvPr id="139" name="テキスト ボックス 138"/>
        <xdr:cNvSpPr txBox="1"/>
      </xdr:nvSpPr>
      <xdr:spPr>
        <a:xfrm>
          <a:off x="3530111" y="10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56804</xdr:rowOff>
    </xdr:from>
    <xdr:to>
      <xdr:col>4</xdr:col>
      <xdr:colOff>206375</xdr:colOff>
      <xdr:row>58</xdr:row>
      <xdr:rowOff>158404</xdr:rowOff>
    </xdr:to>
    <xdr:sp macro="" textlink="">
      <xdr:nvSpPr>
        <xdr:cNvPr id="140" name="円/楕円 139"/>
        <xdr:cNvSpPr/>
      </xdr:nvSpPr>
      <xdr:spPr>
        <a:xfrm>
          <a:off x="2857500" y="1000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149531</xdr:rowOff>
    </xdr:from>
    <xdr:ext cx="534377" cy="259045"/>
    <xdr:sp macro="" textlink="">
      <xdr:nvSpPr>
        <xdr:cNvPr id="141" name="テキスト ボックス 140"/>
        <xdr:cNvSpPr txBox="1"/>
      </xdr:nvSpPr>
      <xdr:spPr>
        <a:xfrm>
          <a:off x="2641111" y="1009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105085</xdr:rowOff>
    </xdr:from>
    <xdr:to>
      <xdr:col>3</xdr:col>
      <xdr:colOff>3175</xdr:colOff>
      <xdr:row>59</xdr:row>
      <xdr:rowOff>35235</xdr:rowOff>
    </xdr:to>
    <xdr:sp macro="" textlink="">
      <xdr:nvSpPr>
        <xdr:cNvPr id="142" name="円/楕円 141"/>
        <xdr:cNvSpPr/>
      </xdr:nvSpPr>
      <xdr:spPr>
        <a:xfrm>
          <a:off x="1968500" y="10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26362</xdr:rowOff>
    </xdr:from>
    <xdr:ext cx="534377" cy="259045"/>
    <xdr:sp macro="" textlink="">
      <xdr:nvSpPr>
        <xdr:cNvPr id="143" name="テキスト ボックス 142"/>
        <xdr:cNvSpPr txBox="1"/>
      </xdr:nvSpPr>
      <xdr:spPr>
        <a:xfrm>
          <a:off x="1752111" y="101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118138</xdr:rowOff>
    </xdr:from>
    <xdr:to>
      <xdr:col>1</xdr:col>
      <xdr:colOff>485775</xdr:colOff>
      <xdr:row>59</xdr:row>
      <xdr:rowOff>48288</xdr:rowOff>
    </xdr:to>
    <xdr:sp macro="" textlink="">
      <xdr:nvSpPr>
        <xdr:cNvPr id="144" name="円/楕円 143"/>
        <xdr:cNvSpPr/>
      </xdr:nvSpPr>
      <xdr:spPr>
        <a:xfrm>
          <a:off x="1079500" y="1006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39415</xdr:rowOff>
    </xdr:from>
    <xdr:ext cx="534377" cy="259045"/>
    <xdr:sp macro="" textlink="">
      <xdr:nvSpPr>
        <xdr:cNvPr id="145" name="テキスト ボックス 144"/>
        <xdr:cNvSpPr txBox="1"/>
      </xdr:nvSpPr>
      <xdr:spPr>
        <a:xfrm>
          <a:off x="863111" y="1015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9398</xdr:rowOff>
    </xdr:from>
    <xdr:to>
      <xdr:col>6</xdr:col>
      <xdr:colOff>511175</xdr:colOff>
      <xdr:row>78</xdr:row>
      <xdr:rowOff>23876</xdr:rowOff>
    </xdr:to>
    <xdr:cxnSp macro="">
      <xdr:nvCxnSpPr>
        <xdr:cNvPr id="178" name="直線コネクタ 177"/>
        <xdr:cNvCxnSpPr/>
      </xdr:nvCxnSpPr>
      <xdr:spPr>
        <a:xfrm>
          <a:off x="3797300" y="133824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142653</xdr:rowOff>
    </xdr:from>
    <xdr:to>
      <xdr:col>5</xdr:col>
      <xdr:colOff>358775</xdr:colOff>
      <xdr:row>78</xdr:row>
      <xdr:rowOff>9398</xdr:rowOff>
    </xdr:to>
    <xdr:cxnSp macro="">
      <xdr:nvCxnSpPr>
        <xdr:cNvPr id="181" name="直線コネクタ 180"/>
        <xdr:cNvCxnSpPr/>
      </xdr:nvCxnSpPr>
      <xdr:spPr>
        <a:xfrm>
          <a:off x="2908300" y="13344303"/>
          <a:ext cx="889000" cy="3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83883</xdr:rowOff>
    </xdr:from>
    <xdr:to>
      <xdr:col>4</xdr:col>
      <xdr:colOff>155575</xdr:colOff>
      <xdr:row>77</xdr:row>
      <xdr:rowOff>142653</xdr:rowOff>
    </xdr:to>
    <xdr:cxnSp macro="">
      <xdr:nvCxnSpPr>
        <xdr:cNvPr id="184" name="直線コネクタ 183"/>
        <xdr:cNvCxnSpPr/>
      </xdr:nvCxnSpPr>
      <xdr:spPr>
        <a:xfrm>
          <a:off x="2019300" y="13285533"/>
          <a:ext cx="889000" cy="5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73120</xdr:rowOff>
    </xdr:from>
    <xdr:to>
      <xdr:col>2</xdr:col>
      <xdr:colOff>638175</xdr:colOff>
      <xdr:row>77</xdr:row>
      <xdr:rowOff>83883</xdr:rowOff>
    </xdr:to>
    <xdr:cxnSp macro="">
      <xdr:nvCxnSpPr>
        <xdr:cNvPr id="187" name="直線コネクタ 186"/>
        <xdr:cNvCxnSpPr/>
      </xdr:nvCxnSpPr>
      <xdr:spPr>
        <a:xfrm>
          <a:off x="1130300" y="13274770"/>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144526</xdr:rowOff>
    </xdr:from>
    <xdr:to>
      <xdr:col>6</xdr:col>
      <xdr:colOff>561975</xdr:colOff>
      <xdr:row>78</xdr:row>
      <xdr:rowOff>74676</xdr:rowOff>
    </xdr:to>
    <xdr:sp macro="" textlink="">
      <xdr:nvSpPr>
        <xdr:cNvPr id="197" name="円/楕円 196"/>
        <xdr:cNvSpPr/>
      </xdr:nvSpPr>
      <xdr:spPr>
        <a:xfrm>
          <a:off x="45847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59453</xdr:rowOff>
    </xdr:from>
    <xdr:ext cx="469744" cy="259045"/>
    <xdr:sp macro="" textlink="">
      <xdr:nvSpPr>
        <xdr:cNvPr id="198" name="維持補修費該当値テキスト"/>
        <xdr:cNvSpPr txBox="1"/>
      </xdr:nvSpPr>
      <xdr:spPr>
        <a:xfrm>
          <a:off x="4686300" y="132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130048</xdr:rowOff>
    </xdr:from>
    <xdr:to>
      <xdr:col>5</xdr:col>
      <xdr:colOff>409575</xdr:colOff>
      <xdr:row>78</xdr:row>
      <xdr:rowOff>60198</xdr:rowOff>
    </xdr:to>
    <xdr:sp macro="" textlink="">
      <xdr:nvSpPr>
        <xdr:cNvPr id="199" name="円/楕円 198"/>
        <xdr:cNvSpPr/>
      </xdr:nvSpPr>
      <xdr:spPr>
        <a:xfrm>
          <a:off x="3746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51325</xdr:rowOff>
    </xdr:from>
    <xdr:ext cx="469744" cy="259045"/>
    <xdr:sp macro="" textlink="">
      <xdr:nvSpPr>
        <xdr:cNvPr id="200" name="テキスト ボックス 199"/>
        <xdr:cNvSpPr txBox="1"/>
      </xdr:nvSpPr>
      <xdr:spPr>
        <a:xfrm>
          <a:off x="3562427" y="1342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91853</xdr:rowOff>
    </xdr:from>
    <xdr:to>
      <xdr:col>4</xdr:col>
      <xdr:colOff>206375</xdr:colOff>
      <xdr:row>78</xdr:row>
      <xdr:rowOff>22003</xdr:rowOff>
    </xdr:to>
    <xdr:sp macro="" textlink="">
      <xdr:nvSpPr>
        <xdr:cNvPr id="201" name="円/楕円 200"/>
        <xdr:cNvSpPr/>
      </xdr:nvSpPr>
      <xdr:spPr>
        <a:xfrm>
          <a:off x="2857500" y="1329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13130</xdr:rowOff>
    </xdr:from>
    <xdr:ext cx="469744" cy="259045"/>
    <xdr:sp macro="" textlink="">
      <xdr:nvSpPr>
        <xdr:cNvPr id="202" name="テキスト ボックス 201"/>
        <xdr:cNvSpPr txBox="1"/>
      </xdr:nvSpPr>
      <xdr:spPr>
        <a:xfrm>
          <a:off x="2673427" y="1338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33083</xdr:rowOff>
    </xdr:from>
    <xdr:to>
      <xdr:col>3</xdr:col>
      <xdr:colOff>3175</xdr:colOff>
      <xdr:row>77</xdr:row>
      <xdr:rowOff>134683</xdr:rowOff>
    </xdr:to>
    <xdr:sp macro="" textlink="">
      <xdr:nvSpPr>
        <xdr:cNvPr id="203" name="円/楕円 202"/>
        <xdr:cNvSpPr/>
      </xdr:nvSpPr>
      <xdr:spPr>
        <a:xfrm>
          <a:off x="1968500" y="132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125810</xdr:rowOff>
    </xdr:from>
    <xdr:ext cx="469744" cy="259045"/>
    <xdr:sp macro="" textlink="">
      <xdr:nvSpPr>
        <xdr:cNvPr id="204" name="テキスト ボックス 203"/>
        <xdr:cNvSpPr txBox="1"/>
      </xdr:nvSpPr>
      <xdr:spPr>
        <a:xfrm>
          <a:off x="1784427" y="133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22320</xdr:rowOff>
    </xdr:from>
    <xdr:to>
      <xdr:col>1</xdr:col>
      <xdr:colOff>485775</xdr:colOff>
      <xdr:row>77</xdr:row>
      <xdr:rowOff>123920</xdr:rowOff>
    </xdr:to>
    <xdr:sp macro="" textlink="">
      <xdr:nvSpPr>
        <xdr:cNvPr id="205" name="円/楕円 204"/>
        <xdr:cNvSpPr/>
      </xdr:nvSpPr>
      <xdr:spPr>
        <a:xfrm>
          <a:off x="1079500" y="132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115047</xdr:rowOff>
    </xdr:from>
    <xdr:ext cx="469744" cy="259045"/>
    <xdr:sp macro="" textlink="">
      <xdr:nvSpPr>
        <xdr:cNvPr id="206" name="テキスト ボックス 205"/>
        <xdr:cNvSpPr txBox="1"/>
      </xdr:nvSpPr>
      <xdr:spPr>
        <a:xfrm>
          <a:off x="895427" y="1331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169962</xdr:rowOff>
    </xdr:from>
    <xdr:to>
      <xdr:col>6</xdr:col>
      <xdr:colOff>511175</xdr:colOff>
      <xdr:row>96</xdr:row>
      <xdr:rowOff>69672</xdr:rowOff>
    </xdr:to>
    <xdr:cxnSp macro="">
      <xdr:nvCxnSpPr>
        <xdr:cNvPr id="238" name="直線コネクタ 237"/>
        <xdr:cNvCxnSpPr/>
      </xdr:nvCxnSpPr>
      <xdr:spPr>
        <a:xfrm flipV="1">
          <a:off x="3797300" y="16457712"/>
          <a:ext cx="8382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69672</xdr:rowOff>
    </xdr:from>
    <xdr:to>
      <xdr:col>5</xdr:col>
      <xdr:colOff>358775</xdr:colOff>
      <xdr:row>96</xdr:row>
      <xdr:rowOff>127780</xdr:rowOff>
    </xdr:to>
    <xdr:cxnSp macro="">
      <xdr:nvCxnSpPr>
        <xdr:cNvPr id="241" name="直線コネクタ 240"/>
        <xdr:cNvCxnSpPr/>
      </xdr:nvCxnSpPr>
      <xdr:spPr>
        <a:xfrm flipV="1">
          <a:off x="2908300" y="16528872"/>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127780</xdr:rowOff>
    </xdr:from>
    <xdr:to>
      <xdr:col>4</xdr:col>
      <xdr:colOff>155575</xdr:colOff>
      <xdr:row>97</xdr:row>
      <xdr:rowOff>25095</xdr:rowOff>
    </xdr:to>
    <xdr:cxnSp macro="">
      <xdr:nvCxnSpPr>
        <xdr:cNvPr id="244" name="直線コネクタ 243"/>
        <xdr:cNvCxnSpPr/>
      </xdr:nvCxnSpPr>
      <xdr:spPr>
        <a:xfrm flipV="1">
          <a:off x="2019300" y="16586980"/>
          <a:ext cx="889000" cy="6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25095</xdr:rowOff>
    </xdr:from>
    <xdr:to>
      <xdr:col>2</xdr:col>
      <xdr:colOff>638175</xdr:colOff>
      <xdr:row>97</xdr:row>
      <xdr:rowOff>58122</xdr:rowOff>
    </xdr:to>
    <xdr:cxnSp macro="">
      <xdr:nvCxnSpPr>
        <xdr:cNvPr id="247" name="直線コネクタ 246"/>
        <xdr:cNvCxnSpPr/>
      </xdr:nvCxnSpPr>
      <xdr:spPr>
        <a:xfrm flipV="1">
          <a:off x="1130300" y="16655745"/>
          <a:ext cx="889000" cy="3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119162</xdr:rowOff>
    </xdr:from>
    <xdr:to>
      <xdr:col>6</xdr:col>
      <xdr:colOff>561975</xdr:colOff>
      <xdr:row>96</xdr:row>
      <xdr:rowOff>49312</xdr:rowOff>
    </xdr:to>
    <xdr:sp macro="" textlink="">
      <xdr:nvSpPr>
        <xdr:cNvPr id="257" name="円/楕円 256"/>
        <xdr:cNvSpPr/>
      </xdr:nvSpPr>
      <xdr:spPr>
        <a:xfrm>
          <a:off x="4584700" y="164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97589</xdr:rowOff>
    </xdr:from>
    <xdr:ext cx="599010" cy="259045"/>
    <xdr:sp macro="" textlink="">
      <xdr:nvSpPr>
        <xdr:cNvPr id="258" name="扶助費該当値テキスト"/>
        <xdr:cNvSpPr txBox="1"/>
      </xdr:nvSpPr>
      <xdr:spPr>
        <a:xfrm>
          <a:off x="4686300" y="1638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116,470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18872</xdr:rowOff>
    </xdr:from>
    <xdr:to>
      <xdr:col>5</xdr:col>
      <xdr:colOff>409575</xdr:colOff>
      <xdr:row>96</xdr:row>
      <xdr:rowOff>120472</xdr:rowOff>
    </xdr:to>
    <xdr:sp macro="" textlink="">
      <xdr:nvSpPr>
        <xdr:cNvPr id="259" name="円/楕円 258"/>
        <xdr:cNvSpPr/>
      </xdr:nvSpPr>
      <xdr:spPr>
        <a:xfrm>
          <a:off x="3746500" y="164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111599</xdr:rowOff>
    </xdr:from>
    <xdr:ext cx="599010" cy="259045"/>
    <xdr:sp macro="" textlink="">
      <xdr:nvSpPr>
        <xdr:cNvPr id="260" name="テキスト ボックス 259"/>
        <xdr:cNvSpPr txBox="1"/>
      </xdr:nvSpPr>
      <xdr:spPr>
        <a:xfrm>
          <a:off x="3497794" y="1657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76980</xdr:rowOff>
    </xdr:from>
    <xdr:to>
      <xdr:col>4</xdr:col>
      <xdr:colOff>206375</xdr:colOff>
      <xdr:row>97</xdr:row>
      <xdr:rowOff>7130</xdr:rowOff>
    </xdr:to>
    <xdr:sp macro="" textlink="">
      <xdr:nvSpPr>
        <xdr:cNvPr id="261" name="円/楕円 260"/>
        <xdr:cNvSpPr/>
      </xdr:nvSpPr>
      <xdr:spPr>
        <a:xfrm>
          <a:off x="2857500" y="16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169707</xdr:rowOff>
    </xdr:from>
    <xdr:ext cx="599010" cy="259045"/>
    <xdr:sp macro="" textlink="">
      <xdr:nvSpPr>
        <xdr:cNvPr id="262" name="テキスト ボックス 261"/>
        <xdr:cNvSpPr txBox="1"/>
      </xdr:nvSpPr>
      <xdr:spPr>
        <a:xfrm>
          <a:off x="2608794" y="1662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145745</xdr:rowOff>
    </xdr:from>
    <xdr:to>
      <xdr:col>3</xdr:col>
      <xdr:colOff>3175</xdr:colOff>
      <xdr:row>97</xdr:row>
      <xdr:rowOff>75895</xdr:rowOff>
    </xdr:to>
    <xdr:sp macro="" textlink="">
      <xdr:nvSpPr>
        <xdr:cNvPr id="263" name="円/楕円 262"/>
        <xdr:cNvSpPr/>
      </xdr:nvSpPr>
      <xdr:spPr>
        <a:xfrm>
          <a:off x="1968500" y="166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67022</xdr:rowOff>
    </xdr:from>
    <xdr:ext cx="534377" cy="259045"/>
    <xdr:sp macro="" textlink="">
      <xdr:nvSpPr>
        <xdr:cNvPr id="264" name="テキスト ボックス 263"/>
        <xdr:cNvSpPr txBox="1"/>
      </xdr:nvSpPr>
      <xdr:spPr>
        <a:xfrm>
          <a:off x="1752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7322</xdr:rowOff>
    </xdr:from>
    <xdr:to>
      <xdr:col>1</xdr:col>
      <xdr:colOff>485775</xdr:colOff>
      <xdr:row>97</xdr:row>
      <xdr:rowOff>108922</xdr:rowOff>
    </xdr:to>
    <xdr:sp macro="" textlink="">
      <xdr:nvSpPr>
        <xdr:cNvPr id="265" name="円/楕円 264"/>
        <xdr:cNvSpPr/>
      </xdr:nvSpPr>
      <xdr:spPr>
        <a:xfrm>
          <a:off x="1079500" y="166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100049</xdr:rowOff>
    </xdr:from>
    <xdr:ext cx="534377" cy="259045"/>
    <xdr:sp macro="" textlink="">
      <xdr:nvSpPr>
        <xdr:cNvPr id="266" name="テキスト ボックス 265"/>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92974</xdr:rowOff>
    </xdr:from>
    <xdr:to>
      <xdr:col>15</xdr:col>
      <xdr:colOff>180340</xdr:colOff>
      <xdr:row>39</xdr:row>
      <xdr:rowOff>37378</xdr:rowOff>
    </xdr:to>
    <xdr:cxnSp macro="">
      <xdr:nvCxnSpPr>
        <xdr:cNvPr id="289" name="直線コネクタ 288"/>
        <xdr:cNvCxnSpPr/>
      </xdr:nvCxnSpPr>
      <xdr:spPr>
        <a:xfrm flipV="1">
          <a:off x="10475595" y="6093724"/>
          <a:ext cx="1270" cy="630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41205</xdr:rowOff>
    </xdr:from>
    <xdr:ext cx="534377" cy="259045"/>
    <xdr:sp macro="" textlink="">
      <xdr:nvSpPr>
        <xdr:cNvPr id="290" name="補助費等最小値テキスト"/>
        <xdr:cNvSpPr txBox="1"/>
      </xdr:nvSpPr>
      <xdr:spPr>
        <a:xfrm>
          <a:off x="10528300" y="672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39</xdr:row>
      <xdr:rowOff>37378</xdr:rowOff>
    </xdr:from>
    <xdr:to>
      <xdr:col>15</xdr:col>
      <xdr:colOff>269875</xdr:colOff>
      <xdr:row>39</xdr:row>
      <xdr:rowOff>37378</xdr:rowOff>
    </xdr:to>
    <xdr:cxnSp macro="">
      <xdr:nvCxnSpPr>
        <xdr:cNvPr id="291" name="直線コネクタ 290"/>
        <xdr:cNvCxnSpPr/>
      </xdr:nvCxnSpPr>
      <xdr:spPr>
        <a:xfrm>
          <a:off x="10388600" y="672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39651</xdr:rowOff>
    </xdr:from>
    <xdr:ext cx="534377" cy="259045"/>
    <xdr:sp macro="" textlink="">
      <xdr:nvSpPr>
        <xdr:cNvPr id="292" name="補助費等最大値テキスト"/>
        <xdr:cNvSpPr txBox="1"/>
      </xdr:nvSpPr>
      <xdr:spPr>
        <a:xfrm>
          <a:off x="10528300" y="58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35</xdr:row>
      <xdr:rowOff>92974</xdr:rowOff>
    </xdr:from>
    <xdr:to>
      <xdr:col>15</xdr:col>
      <xdr:colOff>269875</xdr:colOff>
      <xdr:row>35</xdr:row>
      <xdr:rowOff>92974</xdr:rowOff>
    </xdr:to>
    <xdr:cxnSp macro="">
      <xdr:nvCxnSpPr>
        <xdr:cNvPr id="293" name="直線コネクタ 292"/>
        <xdr:cNvCxnSpPr/>
      </xdr:nvCxnSpPr>
      <xdr:spPr>
        <a:xfrm>
          <a:off x="10388600" y="6093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73589</xdr:rowOff>
    </xdr:from>
    <xdr:to>
      <xdr:col>15</xdr:col>
      <xdr:colOff>180975</xdr:colOff>
      <xdr:row>36</xdr:row>
      <xdr:rowOff>88219</xdr:rowOff>
    </xdr:to>
    <xdr:cxnSp macro="">
      <xdr:nvCxnSpPr>
        <xdr:cNvPr id="294" name="直線コネクタ 293"/>
        <xdr:cNvCxnSpPr/>
      </xdr:nvCxnSpPr>
      <xdr:spPr>
        <a:xfrm flipV="1">
          <a:off x="9639300" y="624578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60858</xdr:rowOff>
    </xdr:from>
    <xdr:ext cx="534377" cy="259045"/>
    <xdr:sp macro="" textlink="">
      <xdr:nvSpPr>
        <xdr:cNvPr id="295" name="補助費等平均値テキスト"/>
        <xdr:cNvSpPr txBox="1"/>
      </xdr:nvSpPr>
      <xdr:spPr>
        <a:xfrm>
          <a:off x="10528300" y="6233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82431</xdr:rowOff>
    </xdr:from>
    <xdr:to>
      <xdr:col>15</xdr:col>
      <xdr:colOff>231775</xdr:colOff>
      <xdr:row>37</xdr:row>
      <xdr:rowOff>12581</xdr:rowOff>
    </xdr:to>
    <xdr:sp macro="" textlink="">
      <xdr:nvSpPr>
        <xdr:cNvPr id="296" name="フローチャート : 判断 295"/>
        <xdr:cNvSpPr/>
      </xdr:nvSpPr>
      <xdr:spPr>
        <a:xfrm>
          <a:off x="10426700" y="625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85613</xdr:rowOff>
    </xdr:from>
    <xdr:to>
      <xdr:col>14</xdr:col>
      <xdr:colOff>28575</xdr:colOff>
      <xdr:row>36</xdr:row>
      <xdr:rowOff>88219</xdr:rowOff>
    </xdr:to>
    <xdr:cxnSp macro="">
      <xdr:nvCxnSpPr>
        <xdr:cNvPr id="297" name="直線コネクタ 296"/>
        <xdr:cNvCxnSpPr/>
      </xdr:nvCxnSpPr>
      <xdr:spPr>
        <a:xfrm>
          <a:off x="8750300" y="625781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68692</xdr:rowOff>
    </xdr:from>
    <xdr:to>
      <xdr:col>14</xdr:col>
      <xdr:colOff>79375</xdr:colOff>
      <xdr:row>36</xdr:row>
      <xdr:rowOff>170292</xdr:rowOff>
    </xdr:to>
    <xdr:sp macro="" textlink="">
      <xdr:nvSpPr>
        <xdr:cNvPr id="298" name="フローチャート : 判断 297"/>
        <xdr:cNvSpPr/>
      </xdr:nvSpPr>
      <xdr:spPr>
        <a:xfrm>
          <a:off x="9588500" y="624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161419</xdr:rowOff>
    </xdr:from>
    <xdr:ext cx="534377" cy="259045"/>
    <xdr:sp macro="" textlink="">
      <xdr:nvSpPr>
        <xdr:cNvPr id="299" name="テキスト ボックス 298"/>
        <xdr:cNvSpPr txBox="1"/>
      </xdr:nvSpPr>
      <xdr:spPr>
        <a:xfrm>
          <a:off x="9372111" y="63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101432</xdr:rowOff>
    </xdr:from>
    <xdr:to>
      <xdr:col>12</xdr:col>
      <xdr:colOff>511175</xdr:colOff>
      <xdr:row>36</xdr:row>
      <xdr:rowOff>85613</xdr:rowOff>
    </xdr:to>
    <xdr:cxnSp macro="">
      <xdr:nvCxnSpPr>
        <xdr:cNvPr id="300" name="直線コネクタ 299"/>
        <xdr:cNvCxnSpPr/>
      </xdr:nvCxnSpPr>
      <xdr:spPr>
        <a:xfrm>
          <a:off x="7861300" y="5416382"/>
          <a:ext cx="889000" cy="8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84991</xdr:rowOff>
    </xdr:from>
    <xdr:to>
      <xdr:col>12</xdr:col>
      <xdr:colOff>561975</xdr:colOff>
      <xdr:row>37</xdr:row>
      <xdr:rowOff>15141</xdr:rowOff>
    </xdr:to>
    <xdr:sp macro="" textlink="">
      <xdr:nvSpPr>
        <xdr:cNvPr id="301" name="フローチャート : 判断 300"/>
        <xdr:cNvSpPr/>
      </xdr:nvSpPr>
      <xdr:spPr>
        <a:xfrm>
          <a:off x="8699500" y="62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6268</xdr:rowOff>
    </xdr:from>
    <xdr:ext cx="534377" cy="259045"/>
    <xdr:sp macro="" textlink="">
      <xdr:nvSpPr>
        <xdr:cNvPr id="302" name="テキスト ボックス 301"/>
        <xdr:cNvSpPr txBox="1"/>
      </xdr:nvSpPr>
      <xdr:spPr>
        <a:xfrm>
          <a:off x="8483111" y="63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101432</xdr:rowOff>
    </xdr:from>
    <xdr:to>
      <xdr:col>11</xdr:col>
      <xdr:colOff>307975</xdr:colOff>
      <xdr:row>36</xdr:row>
      <xdr:rowOff>95397</xdr:rowOff>
    </xdr:to>
    <xdr:cxnSp macro="">
      <xdr:nvCxnSpPr>
        <xdr:cNvPr id="303" name="直線コネクタ 302"/>
        <xdr:cNvCxnSpPr/>
      </xdr:nvCxnSpPr>
      <xdr:spPr>
        <a:xfrm flipV="1">
          <a:off x="6972300" y="5416382"/>
          <a:ext cx="889000" cy="8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116378</xdr:rowOff>
    </xdr:from>
    <xdr:to>
      <xdr:col>11</xdr:col>
      <xdr:colOff>358775</xdr:colOff>
      <xdr:row>36</xdr:row>
      <xdr:rowOff>46528</xdr:rowOff>
    </xdr:to>
    <xdr:sp macro="" textlink="">
      <xdr:nvSpPr>
        <xdr:cNvPr id="304" name="フローチャート : 判断 303"/>
        <xdr:cNvSpPr/>
      </xdr:nvSpPr>
      <xdr:spPr>
        <a:xfrm>
          <a:off x="7810500" y="61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37655</xdr:rowOff>
    </xdr:from>
    <xdr:ext cx="534377" cy="259045"/>
    <xdr:sp macro="" textlink="">
      <xdr:nvSpPr>
        <xdr:cNvPr id="305" name="テキスト ボックス 304"/>
        <xdr:cNvSpPr txBox="1"/>
      </xdr:nvSpPr>
      <xdr:spPr>
        <a:xfrm>
          <a:off x="7594111" y="620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40208</xdr:rowOff>
    </xdr:from>
    <xdr:to>
      <xdr:col>10</xdr:col>
      <xdr:colOff>155575</xdr:colOff>
      <xdr:row>36</xdr:row>
      <xdr:rowOff>141808</xdr:rowOff>
    </xdr:to>
    <xdr:sp macro="" textlink="">
      <xdr:nvSpPr>
        <xdr:cNvPr id="306" name="フローチャート : 判断 305"/>
        <xdr:cNvSpPr/>
      </xdr:nvSpPr>
      <xdr:spPr>
        <a:xfrm>
          <a:off x="69215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158335</xdr:rowOff>
    </xdr:from>
    <xdr:ext cx="534377" cy="259045"/>
    <xdr:sp macro="" textlink="">
      <xdr:nvSpPr>
        <xdr:cNvPr id="307" name="テキスト ボックス 306"/>
        <xdr:cNvSpPr txBox="1"/>
      </xdr:nvSpPr>
      <xdr:spPr>
        <a:xfrm>
          <a:off x="6705111" y="59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22789</xdr:rowOff>
    </xdr:from>
    <xdr:to>
      <xdr:col>15</xdr:col>
      <xdr:colOff>231775</xdr:colOff>
      <xdr:row>36</xdr:row>
      <xdr:rowOff>124389</xdr:rowOff>
    </xdr:to>
    <xdr:sp macro="" textlink="">
      <xdr:nvSpPr>
        <xdr:cNvPr id="313" name="円/楕円 312"/>
        <xdr:cNvSpPr/>
      </xdr:nvSpPr>
      <xdr:spPr>
        <a:xfrm>
          <a:off x="10426700" y="619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45666</xdr:rowOff>
    </xdr:from>
    <xdr:ext cx="534377" cy="259045"/>
    <xdr:sp macro="" textlink="">
      <xdr:nvSpPr>
        <xdr:cNvPr id="314" name="補助費等該当値テキスト"/>
        <xdr:cNvSpPr txBox="1"/>
      </xdr:nvSpPr>
      <xdr:spPr>
        <a:xfrm>
          <a:off x="10528300" y="604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37419</xdr:rowOff>
    </xdr:from>
    <xdr:to>
      <xdr:col>14</xdr:col>
      <xdr:colOff>79375</xdr:colOff>
      <xdr:row>36</xdr:row>
      <xdr:rowOff>139019</xdr:rowOff>
    </xdr:to>
    <xdr:sp macro="" textlink="">
      <xdr:nvSpPr>
        <xdr:cNvPr id="315" name="円/楕円 314"/>
        <xdr:cNvSpPr/>
      </xdr:nvSpPr>
      <xdr:spPr>
        <a:xfrm>
          <a:off x="9588500" y="62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155546</xdr:rowOff>
    </xdr:from>
    <xdr:ext cx="534377" cy="259045"/>
    <xdr:sp macro="" textlink="">
      <xdr:nvSpPr>
        <xdr:cNvPr id="316" name="テキスト ボックス 315"/>
        <xdr:cNvSpPr txBox="1"/>
      </xdr:nvSpPr>
      <xdr:spPr>
        <a:xfrm>
          <a:off x="9372111" y="59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34813</xdr:rowOff>
    </xdr:from>
    <xdr:to>
      <xdr:col>12</xdr:col>
      <xdr:colOff>561975</xdr:colOff>
      <xdr:row>36</xdr:row>
      <xdr:rowOff>136413</xdr:rowOff>
    </xdr:to>
    <xdr:sp macro="" textlink="">
      <xdr:nvSpPr>
        <xdr:cNvPr id="317" name="円/楕円 316"/>
        <xdr:cNvSpPr/>
      </xdr:nvSpPr>
      <xdr:spPr>
        <a:xfrm>
          <a:off x="8699500" y="62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152940</xdr:rowOff>
    </xdr:from>
    <xdr:ext cx="534377" cy="259045"/>
    <xdr:sp macro="" textlink="">
      <xdr:nvSpPr>
        <xdr:cNvPr id="318" name="テキスト ボックス 317"/>
        <xdr:cNvSpPr txBox="1"/>
      </xdr:nvSpPr>
      <xdr:spPr>
        <a:xfrm>
          <a:off x="8483111" y="59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50632</xdr:rowOff>
    </xdr:from>
    <xdr:to>
      <xdr:col>11</xdr:col>
      <xdr:colOff>358775</xdr:colOff>
      <xdr:row>31</xdr:row>
      <xdr:rowOff>152232</xdr:rowOff>
    </xdr:to>
    <xdr:sp macro="" textlink="">
      <xdr:nvSpPr>
        <xdr:cNvPr id="319" name="円/楕円 318"/>
        <xdr:cNvSpPr/>
      </xdr:nvSpPr>
      <xdr:spPr>
        <a:xfrm>
          <a:off x="7810500" y="536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168759</xdr:rowOff>
    </xdr:from>
    <xdr:ext cx="534377" cy="259045"/>
    <xdr:sp macro="" textlink="">
      <xdr:nvSpPr>
        <xdr:cNvPr id="320" name="テキスト ボックス 319"/>
        <xdr:cNvSpPr txBox="1"/>
      </xdr:nvSpPr>
      <xdr:spPr>
        <a:xfrm>
          <a:off x="7594111" y="51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44597</xdr:rowOff>
    </xdr:from>
    <xdr:to>
      <xdr:col>10</xdr:col>
      <xdr:colOff>155575</xdr:colOff>
      <xdr:row>36</xdr:row>
      <xdr:rowOff>146197</xdr:rowOff>
    </xdr:to>
    <xdr:sp macro="" textlink="">
      <xdr:nvSpPr>
        <xdr:cNvPr id="321" name="円/楕円 320"/>
        <xdr:cNvSpPr/>
      </xdr:nvSpPr>
      <xdr:spPr>
        <a:xfrm>
          <a:off x="6921500" y="621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137324</xdr:rowOff>
    </xdr:from>
    <xdr:ext cx="534377" cy="259045"/>
    <xdr:sp macro="" textlink="">
      <xdr:nvSpPr>
        <xdr:cNvPr id="322" name="テキスト ボックス 321"/>
        <xdr:cNvSpPr txBox="1"/>
      </xdr:nvSpPr>
      <xdr:spPr>
        <a:xfrm>
          <a:off x="6705111" y="630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5" name="直線コネクタ 344"/>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6"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7" name="直線コネクタ 346"/>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48"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49" name="直線コネクタ 348"/>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117526</xdr:rowOff>
    </xdr:from>
    <xdr:to>
      <xdr:col>15</xdr:col>
      <xdr:colOff>180975</xdr:colOff>
      <xdr:row>53</xdr:row>
      <xdr:rowOff>124201</xdr:rowOff>
    </xdr:to>
    <xdr:cxnSp macro="">
      <xdr:nvCxnSpPr>
        <xdr:cNvPr id="350" name="直線コネクタ 349"/>
        <xdr:cNvCxnSpPr/>
      </xdr:nvCxnSpPr>
      <xdr:spPr>
        <a:xfrm>
          <a:off x="9639300" y="9204376"/>
          <a:ext cx="8382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1"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2" name="フローチャート : 判断 351"/>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117526</xdr:rowOff>
    </xdr:from>
    <xdr:to>
      <xdr:col>14</xdr:col>
      <xdr:colOff>28575</xdr:colOff>
      <xdr:row>55</xdr:row>
      <xdr:rowOff>24302</xdr:rowOff>
    </xdr:to>
    <xdr:cxnSp macro="">
      <xdr:nvCxnSpPr>
        <xdr:cNvPr id="353" name="直線コネクタ 352"/>
        <xdr:cNvCxnSpPr/>
      </xdr:nvCxnSpPr>
      <xdr:spPr>
        <a:xfrm flipV="1">
          <a:off x="8750300" y="9204376"/>
          <a:ext cx="889000" cy="24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4" name="フローチャート : 判断 353"/>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138239</xdr:rowOff>
    </xdr:from>
    <xdr:ext cx="534377" cy="259045"/>
    <xdr:sp macro="" textlink="">
      <xdr:nvSpPr>
        <xdr:cNvPr id="355" name="テキスト ボックス 354"/>
        <xdr:cNvSpPr txBox="1"/>
      </xdr:nvSpPr>
      <xdr:spPr>
        <a:xfrm>
          <a:off x="9372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144683</xdr:rowOff>
    </xdr:from>
    <xdr:to>
      <xdr:col>12</xdr:col>
      <xdr:colOff>511175</xdr:colOff>
      <xdr:row>55</xdr:row>
      <xdr:rowOff>24302</xdr:rowOff>
    </xdr:to>
    <xdr:cxnSp macro="">
      <xdr:nvCxnSpPr>
        <xdr:cNvPr id="356" name="直線コネクタ 355"/>
        <xdr:cNvCxnSpPr/>
      </xdr:nvCxnSpPr>
      <xdr:spPr>
        <a:xfrm>
          <a:off x="7861300" y="9402983"/>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7" name="フローチャート : 判断 356"/>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125371</xdr:rowOff>
    </xdr:from>
    <xdr:ext cx="534377" cy="259045"/>
    <xdr:sp macro="" textlink="">
      <xdr:nvSpPr>
        <xdr:cNvPr id="358" name="テキスト ボックス 357"/>
        <xdr:cNvSpPr txBox="1"/>
      </xdr:nvSpPr>
      <xdr:spPr>
        <a:xfrm>
          <a:off x="8483111" y="9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144683</xdr:rowOff>
    </xdr:from>
    <xdr:to>
      <xdr:col>11</xdr:col>
      <xdr:colOff>307975</xdr:colOff>
      <xdr:row>55</xdr:row>
      <xdr:rowOff>55049</xdr:rowOff>
    </xdr:to>
    <xdr:cxnSp macro="">
      <xdr:nvCxnSpPr>
        <xdr:cNvPr id="359" name="直線コネクタ 358"/>
        <xdr:cNvCxnSpPr/>
      </xdr:nvCxnSpPr>
      <xdr:spPr>
        <a:xfrm flipV="1">
          <a:off x="6972300" y="9402983"/>
          <a:ext cx="889000" cy="8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0" name="フローチャート : 判断 359"/>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16191</xdr:rowOff>
    </xdr:from>
    <xdr:ext cx="534377" cy="259045"/>
    <xdr:sp macro="" textlink="">
      <xdr:nvSpPr>
        <xdr:cNvPr id="361" name="テキスト ボックス 360"/>
        <xdr:cNvSpPr txBox="1"/>
      </xdr:nvSpPr>
      <xdr:spPr>
        <a:xfrm>
          <a:off x="7594111" y="910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2" name="フローチャート : 判断 361"/>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101208</xdr:rowOff>
    </xdr:from>
    <xdr:ext cx="534377" cy="259045"/>
    <xdr:sp macro="" textlink="">
      <xdr:nvSpPr>
        <xdr:cNvPr id="363" name="テキスト ボックス 362"/>
        <xdr:cNvSpPr txBox="1"/>
      </xdr:nvSpPr>
      <xdr:spPr>
        <a:xfrm>
          <a:off x="6705111" y="91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73401</xdr:rowOff>
    </xdr:from>
    <xdr:to>
      <xdr:col>15</xdr:col>
      <xdr:colOff>231775</xdr:colOff>
      <xdr:row>54</xdr:row>
      <xdr:rowOff>3551</xdr:rowOff>
    </xdr:to>
    <xdr:sp macro="" textlink="">
      <xdr:nvSpPr>
        <xdr:cNvPr id="369" name="円/楕円 368"/>
        <xdr:cNvSpPr/>
      </xdr:nvSpPr>
      <xdr:spPr>
        <a:xfrm>
          <a:off x="10426700" y="91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96278</xdr:rowOff>
    </xdr:from>
    <xdr:ext cx="534377" cy="259045"/>
    <xdr:sp macro="" textlink="">
      <xdr:nvSpPr>
        <xdr:cNvPr id="370" name="普通建設事業費該当値テキスト"/>
        <xdr:cNvSpPr txBox="1"/>
      </xdr:nvSpPr>
      <xdr:spPr>
        <a:xfrm>
          <a:off x="10528300" y="90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58,178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66726</xdr:rowOff>
    </xdr:from>
    <xdr:to>
      <xdr:col>14</xdr:col>
      <xdr:colOff>79375</xdr:colOff>
      <xdr:row>53</xdr:row>
      <xdr:rowOff>168326</xdr:rowOff>
    </xdr:to>
    <xdr:sp macro="" textlink="">
      <xdr:nvSpPr>
        <xdr:cNvPr id="371" name="円/楕円 370"/>
        <xdr:cNvSpPr/>
      </xdr:nvSpPr>
      <xdr:spPr>
        <a:xfrm>
          <a:off x="9588500" y="915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13403</xdr:rowOff>
    </xdr:from>
    <xdr:ext cx="534377" cy="259045"/>
    <xdr:sp macro="" textlink="">
      <xdr:nvSpPr>
        <xdr:cNvPr id="372" name="テキスト ボックス 371"/>
        <xdr:cNvSpPr txBox="1"/>
      </xdr:nvSpPr>
      <xdr:spPr>
        <a:xfrm>
          <a:off x="9372111" y="89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144952</xdr:rowOff>
    </xdr:from>
    <xdr:to>
      <xdr:col>12</xdr:col>
      <xdr:colOff>561975</xdr:colOff>
      <xdr:row>55</xdr:row>
      <xdr:rowOff>75102</xdr:rowOff>
    </xdr:to>
    <xdr:sp macro="" textlink="">
      <xdr:nvSpPr>
        <xdr:cNvPr id="373" name="円/楕円 372"/>
        <xdr:cNvSpPr/>
      </xdr:nvSpPr>
      <xdr:spPr>
        <a:xfrm>
          <a:off x="8699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66229</xdr:rowOff>
    </xdr:from>
    <xdr:ext cx="534377" cy="259045"/>
    <xdr:sp macro="" textlink="">
      <xdr:nvSpPr>
        <xdr:cNvPr id="374" name="テキスト ボックス 373"/>
        <xdr:cNvSpPr txBox="1"/>
      </xdr:nvSpPr>
      <xdr:spPr>
        <a:xfrm>
          <a:off x="8483111" y="94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93883</xdr:rowOff>
    </xdr:from>
    <xdr:to>
      <xdr:col>11</xdr:col>
      <xdr:colOff>358775</xdr:colOff>
      <xdr:row>55</xdr:row>
      <xdr:rowOff>24033</xdr:rowOff>
    </xdr:to>
    <xdr:sp macro="" textlink="">
      <xdr:nvSpPr>
        <xdr:cNvPr id="375" name="円/楕円 374"/>
        <xdr:cNvSpPr/>
      </xdr:nvSpPr>
      <xdr:spPr>
        <a:xfrm>
          <a:off x="7810500" y="93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15160</xdr:rowOff>
    </xdr:from>
    <xdr:ext cx="534377" cy="259045"/>
    <xdr:sp macro="" textlink="">
      <xdr:nvSpPr>
        <xdr:cNvPr id="376" name="テキスト ボックス 375"/>
        <xdr:cNvSpPr txBox="1"/>
      </xdr:nvSpPr>
      <xdr:spPr>
        <a:xfrm>
          <a:off x="7594111" y="944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4249</xdr:rowOff>
    </xdr:from>
    <xdr:to>
      <xdr:col>10</xdr:col>
      <xdr:colOff>155575</xdr:colOff>
      <xdr:row>55</xdr:row>
      <xdr:rowOff>105849</xdr:rowOff>
    </xdr:to>
    <xdr:sp macro="" textlink="">
      <xdr:nvSpPr>
        <xdr:cNvPr id="377" name="円/楕円 376"/>
        <xdr:cNvSpPr/>
      </xdr:nvSpPr>
      <xdr:spPr>
        <a:xfrm>
          <a:off x="6921500" y="943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96976</xdr:rowOff>
    </xdr:from>
    <xdr:ext cx="534377" cy="259045"/>
    <xdr:sp macro="" textlink="">
      <xdr:nvSpPr>
        <xdr:cNvPr id="378" name="テキスト ボックス 377"/>
        <xdr:cNvSpPr txBox="1"/>
      </xdr:nvSpPr>
      <xdr:spPr>
        <a:xfrm>
          <a:off x="6705111" y="95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2" name="直線コネクタ 401"/>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3"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4" name="直線コネクタ 403"/>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5"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6" name="直線コネクタ 405"/>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35039</xdr:rowOff>
    </xdr:from>
    <xdr:to>
      <xdr:col>15</xdr:col>
      <xdr:colOff>180975</xdr:colOff>
      <xdr:row>73</xdr:row>
      <xdr:rowOff>77788</xdr:rowOff>
    </xdr:to>
    <xdr:cxnSp macro="">
      <xdr:nvCxnSpPr>
        <xdr:cNvPr id="407" name="直線コネクタ 406"/>
        <xdr:cNvCxnSpPr/>
      </xdr:nvCxnSpPr>
      <xdr:spPr>
        <a:xfrm>
          <a:off x="9639300" y="12550889"/>
          <a:ext cx="8382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63288</xdr:rowOff>
    </xdr:from>
    <xdr:ext cx="534377" cy="259045"/>
    <xdr:sp macro="" textlink="">
      <xdr:nvSpPr>
        <xdr:cNvPr id="408" name="普通建設事業費 （ うち新規整備　）平均値テキスト"/>
        <xdr:cNvSpPr txBox="1"/>
      </xdr:nvSpPr>
      <xdr:spPr>
        <a:xfrm>
          <a:off x="10528300" y="12922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09" name="フローチャート : 判断 408"/>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35039</xdr:rowOff>
    </xdr:from>
    <xdr:to>
      <xdr:col>14</xdr:col>
      <xdr:colOff>28575</xdr:colOff>
      <xdr:row>74</xdr:row>
      <xdr:rowOff>25400</xdr:rowOff>
    </xdr:to>
    <xdr:cxnSp macro="">
      <xdr:nvCxnSpPr>
        <xdr:cNvPr id="410" name="直線コネクタ 409"/>
        <xdr:cNvCxnSpPr/>
      </xdr:nvCxnSpPr>
      <xdr:spPr>
        <a:xfrm flipV="1">
          <a:off x="8750300" y="12550889"/>
          <a:ext cx="889000" cy="16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1" name="フローチャート : 判断 410"/>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151871</xdr:rowOff>
    </xdr:from>
    <xdr:ext cx="534377" cy="259045"/>
    <xdr:sp macro="" textlink="">
      <xdr:nvSpPr>
        <xdr:cNvPr id="412" name="テキスト ボックス 411"/>
        <xdr:cNvSpPr txBox="1"/>
      </xdr:nvSpPr>
      <xdr:spPr>
        <a:xfrm>
          <a:off x="9372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3" name="フローチャート : 判断 412"/>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4" name="テキスト ボックス 413"/>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26988</xdr:rowOff>
    </xdr:from>
    <xdr:to>
      <xdr:col>15</xdr:col>
      <xdr:colOff>231775</xdr:colOff>
      <xdr:row>73</xdr:row>
      <xdr:rowOff>128588</xdr:rowOff>
    </xdr:to>
    <xdr:sp macro="" textlink="">
      <xdr:nvSpPr>
        <xdr:cNvPr id="420" name="円/楕円 419"/>
        <xdr:cNvSpPr/>
      </xdr:nvSpPr>
      <xdr:spPr>
        <a:xfrm>
          <a:off x="10426700" y="125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49865</xdr:rowOff>
    </xdr:from>
    <xdr:ext cx="534377" cy="259045"/>
    <xdr:sp macro="" textlink="">
      <xdr:nvSpPr>
        <xdr:cNvPr id="421" name="普通建設事業費 （ うち新規整備　）該当値テキスト"/>
        <xdr:cNvSpPr txBox="1"/>
      </xdr:nvSpPr>
      <xdr:spPr>
        <a:xfrm>
          <a:off x="10528300" y="12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26,125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155689</xdr:rowOff>
    </xdr:from>
    <xdr:to>
      <xdr:col>14</xdr:col>
      <xdr:colOff>79375</xdr:colOff>
      <xdr:row>73</xdr:row>
      <xdr:rowOff>85839</xdr:rowOff>
    </xdr:to>
    <xdr:sp macro="" textlink="">
      <xdr:nvSpPr>
        <xdr:cNvPr id="422" name="円/楕円 421"/>
        <xdr:cNvSpPr/>
      </xdr:nvSpPr>
      <xdr:spPr>
        <a:xfrm>
          <a:off x="9588500" y="12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102366</xdr:rowOff>
    </xdr:from>
    <xdr:ext cx="534377" cy="259045"/>
    <xdr:sp macro="" textlink="">
      <xdr:nvSpPr>
        <xdr:cNvPr id="423" name="テキスト ボックス 422"/>
        <xdr:cNvSpPr txBox="1"/>
      </xdr:nvSpPr>
      <xdr:spPr>
        <a:xfrm>
          <a:off x="9372111" y="122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146050</xdr:rowOff>
    </xdr:from>
    <xdr:to>
      <xdr:col>12</xdr:col>
      <xdr:colOff>561975</xdr:colOff>
      <xdr:row>74</xdr:row>
      <xdr:rowOff>76200</xdr:rowOff>
    </xdr:to>
    <xdr:sp macro="" textlink="">
      <xdr:nvSpPr>
        <xdr:cNvPr id="424" name="円/楕円 423"/>
        <xdr:cNvSpPr/>
      </xdr:nvSpPr>
      <xdr:spPr>
        <a:xfrm>
          <a:off x="8699500" y="1266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92727</xdr:rowOff>
    </xdr:from>
    <xdr:ext cx="534377" cy="259045"/>
    <xdr:sp macro="" textlink="">
      <xdr:nvSpPr>
        <xdr:cNvPr id="425" name="テキスト ボックス 424"/>
        <xdr:cNvSpPr txBox="1"/>
      </xdr:nvSpPr>
      <xdr:spPr>
        <a:xfrm>
          <a:off x="8483111" y="1243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6" name="テキスト ボックス 43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8" name="テキスト ボックス 43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2" name="テキスト ボックス 441"/>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6" name="直線コネクタ 445"/>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7"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48" name="直線コネクタ 447"/>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49"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0" name="直線コネクタ 449"/>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80893</xdr:rowOff>
    </xdr:from>
    <xdr:to>
      <xdr:col>15</xdr:col>
      <xdr:colOff>180975</xdr:colOff>
      <xdr:row>97</xdr:row>
      <xdr:rowOff>30829</xdr:rowOff>
    </xdr:to>
    <xdr:cxnSp macro="">
      <xdr:nvCxnSpPr>
        <xdr:cNvPr id="451" name="直線コネクタ 450"/>
        <xdr:cNvCxnSpPr/>
      </xdr:nvCxnSpPr>
      <xdr:spPr>
        <a:xfrm flipV="1">
          <a:off x="9639300" y="16540093"/>
          <a:ext cx="838200" cy="1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134238</xdr:rowOff>
    </xdr:from>
    <xdr:ext cx="534377" cy="259045"/>
    <xdr:sp macro="" textlink="">
      <xdr:nvSpPr>
        <xdr:cNvPr id="452" name="普通建設事業費 （ うち更新整備　）平均値テキスト"/>
        <xdr:cNvSpPr txBox="1"/>
      </xdr:nvSpPr>
      <xdr:spPr>
        <a:xfrm>
          <a:off x="10528300" y="1590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3" name="フローチャート : 判断 452"/>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30829</xdr:rowOff>
    </xdr:from>
    <xdr:to>
      <xdr:col>14</xdr:col>
      <xdr:colOff>28575</xdr:colOff>
      <xdr:row>97</xdr:row>
      <xdr:rowOff>165188</xdr:rowOff>
    </xdr:to>
    <xdr:cxnSp macro="">
      <xdr:nvCxnSpPr>
        <xdr:cNvPr id="454" name="直線コネクタ 453"/>
        <xdr:cNvCxnSpPr/>
      </xdr:nvCxnSpPr>
      <xdr:spPr>
        <a:xfrm flipV="1">
          <a:off x="8750300" y="16661479"/>
          <a:ext cx="889000" cy="1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5" name="フローチャート : 判断 454"/>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115416</xdr:rowOff>
    </xdr:from>
    <xdr:ext cx="534377" cy="259045"/>
    <xdr:sp macro="" textlink="">
      <xdr:nvSpPr>
        <xdr:cNvPr id="456" name="テキスト ボックス 455"/>
        <xdr:cNvSpPr txBox="1"/>
      </xdr:nvSpPr>
      <xdr:spPr>
        <a:xfrm>
          <a:off x="9372111" y="1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7" name="フローチャート : 判断 456"/>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98041</xdr:rowOff>
    </xdr:from>
    <xdr:ext cx="534377" cy="259045"/>
    <xdr:sp macro="" textlink="">
      <xdr:nvSpPr>
        <xdr:cNvPr id="458" name="テキスト ボックス 457"/>
        <xdr:cNvSpPr txBox="1"/>
      </xdr:nvSpPr>
      <xdr:spPr>
        <a:xfrm>
          <a:off x="8483111" y="160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30093</xdr:rowOff>
    </xdr:from>
    <xdr:to>
      <xdr:col>15</xdr:col>
      <xdr:colOff>231775</xdr:colOff>
      <xdr:row>96</xdr:row>
      <xdr:rowOff>131693</xdr:rowOff>
    </xdr:to>
    <xdr:sp macro="" textlink="">
      <xdr:nvSpPr>
        <xdr:cNvPr id="464" name="円/楕円 463"/>
        <xdr:cNvSpPr/>
      </xdr:nvSpPr>
      <xdr:spPr>
        <a:xfrm>
          <a:off x="10426700" y="16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8520</xdr:rowOff>
    </xdr:from>
    <xdr:ext cx="534377" cy="259045"/>
    <xdr:sp macro="" textlink="">
      <xdr:nvSpPr>
        <xdr:cNvPr id="465" name="普通建設事業費 （ うち更新整備　）該当値テキスト"/>
        <xdr:cNvSpPr txBox="1"/>
      </xdr:nvSpPr>
      <xdr:spPr>
        <a:xfrm>
          <a:off x="10528300" y="164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151479</xdr:rowOff>
    </xdr:from>
    <xdr:to>
      <xdr:col>14</xdr:col>
      <xdr:colOff>79375</xdr:colOff>
      <xdr:row>97</xdr:row>
      <xdr:rowOff>81629</xdr:rowOff>
    </xdr:to>
    <xdr:sp macro="" textlink="">
      <xdr:nvSpPr>
        <xdr:cNvPr id="466" name="円/楕円 465"/>
        <xdr:cNvSpPr/>
      </xdr:nvSpPr>
      <xdr:spPr>
        <a:xfrm>
          <a:off x="9588500" y="166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72756</xdr:rowOff>
    </xdr:from>
    <xdr:ext cx="534377" cy="259045"/>
    <xdr:sp macro="" textlink="">
      <xdr:nvSpPr>
        <xdr:cNvPr id="467" name="テキスト ボックス 466"/>
        <xdr:cNvSpPr txBox="1"/>
      </xdr:nvSpPr>
      <xdr:spPr>
        <a:xfrm>
          <a:off x="9372111" y="1670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114388</xdr:rowOff>
    </xdr:from>
    <xdr:to>
      <xdr:col>12</xdr:col>
      <xdr:colOff>561975</xdr:colOff>
      <xdr:row>98</xdr:row>
      <xdr:rowOff>44538</xdr:rowOff>
    </xdr:to>
    <xdr:sp macro="" textlink="">
      <xdr:nvSpPr>
        <xdr:cNvPr id="468" name="円/楕円 467"/>
        <xdr:cNvSpPr/>
      </xdr:nvSpPr>
      <xdr:spPr>
        <a:xfrm>
          <a:off x="86995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35665</xdr:rowOff>
    </xdr:from>
    <xdr:ext cx="534377" cy="259045"/>
    <xdr:sp macro="" textlink="">
      <xdr:nvSpPr>
        <xdr:cNvPr id="469" name="テキスト ボックス 468"/>
        <xdr:cNvSpPr txBox="1"/>
      </xdr:nvSpPr>
      <xdr:spPr>
        <a:xfrm>
          <a:off x="8483111" y="16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3" name="テキスト ボックス 48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3" name="直線コネクタ 492"/>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6"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7" name="直線コネクタ 496"/>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499"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0" name="フローチャート : 判断 499"/>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2" name="フローチャート : 判断 501"/>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3" name="テキスト ボックス 502"/>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5" name="フローチャート : 判断 504"/>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6" name="テキスト ボックス 505"/>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43383</xdr:rowOff>
    </xdr:from>
    <xdr:to>
      <xdr:col>19</xdr:col>
      <xdr:colOff>644525</xdr:colOff>
      <xdr:row>39</xdr:row>
      <xdr:rowOff>44450</xdr:rowOff>
    </xdr:to>
    <xdr:cxnSp macro="">
      <xdr:nvCxnSpPr>
        <xdr:cNvPr id="507" name="直線コネクタ 506"/>
        <xdr:cNvCxnSpPr/>
      </xdr:nvCxnSpPr>
      <xdr:spPr>
        <a:xfrm>
          <a:off x="12814300" y="6729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08" name="フローチャート : 判断 507"/>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09" name="テキスト ボックス 508"/>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0" name="フローチャート : 判断 509"/>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1" name="テキスト ボックス 510"/>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249299" cy="259045"/>
    <xdr:sp macro="" textlink="">
      <xdr:nvSpPr>
        <xdr:cNvPr id="518" name="災害復旧事業費該当値テキスト"/>
        <xdr:cNvSpPr txBox="1"/>
      </xdr:nvSpPr>
      <xdr:spPr>
        <a:xfrm>
          <a:off x="16370300" y="6596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164033</xdr:rowOff>
    </xdr:from>
    <xdr:to>
      <xdr:col>18</xdr:col>
      <xdr:colOff>492125</xdr:colOff>
      <xdr:row>39</xdr:row>
      <xdr:rowOff>94183</xdr:rowOff>
    </xdr:to>
    <xdr:sp macro="" textlink="">
      <xdr:nvSpPr>
        <xdr:cNvPr id="525" name="円/楕円 524"/>
        <xdr:cNvSpPr/>
      </xdr:nvSpPr>
      <xdr:spPr>
        <a:xfrm>
          <a:off x="1276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85310</xdr:rowOff>
    </xdr:from>
    <xdr:ext cx="313932" cy="259045"/>
    <xdr:sp macro="" textlink="">
      <xdr:nvSpPr>
        <xdr:cNvPr id="526" name="テキスト ボックス 525"/>
        <xdr:cNvSpPr txBox="1"/>
      </xdr:nvSpPr>
      <xdr:spPr>
        <a:xfrm>
          <a:off x="12657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88" name="テキスト ボックス 58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0" name="直線コネクタ 599"/>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1"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2" name="直線コネクタ 601"/>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3"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4" name="直線コネクタ 603"/>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113982</xdr:rowOff>
    </xdr:from>
    <xdr:to>
      <xdr:col>23</xdr:col>
      <xdr:colOff>517525</xdr:colOff>
      <xdr:row>75</xdr:row>
      <xdr:rowOff>156408</xdr:rowOff>
    </xdr:to>
    <xdr:cxnSp macro="">
      <xdr:nvCxnSpPr>
        <xdr:cNvPr id="605" name="直線コネクタ 604"/>
        <xdr:cNvCxnSpPr/>
      </xdr:nvCxnSpPr>
      <xdr:spPr>
        <a:xfrm flipV="1">
          <a:off x="15481300" y="12972732"/>
          <a:ext cx="838200" cy="4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6"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7" name="フローチャート : 判断 606"/>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127603</xdr:rowOff>
    </xdr:from>
    <xdr:to>
      <xdr:col>22</xdr:col>
      <xdr:colOff>365125</xdr:colOff>
      <xdr:row>75</xdr:row>
      <xdr:rowOff>156408</xdr:rowOff>
    </xdr:to>
    <xdr:cxnSp macro="">
      <xdr:nvCxnSpPr>
        <xdr:cNvPr id="608" name="直線コネクタ 607"/>
        <xdr:cNvCxnSpPr/>
      </xdr:nvCxnSpPr>
      <xdr:spPr>
        <a:xfrm>
          <a:off x="14592300" y="12986353"/>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09" name="フローチャート : 判断 608"/>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0" name="テキスト ボックス 609"/>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127603</xdr:rowOff>
    </xdr:from>
    <xdr:to>
      <xdr:col>21</xdr:col>
      <xdr:colOff>161925</xdr:colOff>
      <xdr:row>76</xdr:row>
      <xdr:rowOff>24048</xdr:rowOff>
    </xdr:to>
    <xdr:cxnSp macro="">
      <xdr:nvCxnSpPr>
        <xdr:cNvPr id="611" name="直線コネクタ 610"/>
        <xdr:cNvCxnSpPr/>
      </xdr:nvCxnSpPr>
      <xdr:spPr>
        <a:xfrm flipV="1">
          <a:off x="13703300" y="12986353"/>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2" name="フローチャート : 判断 611"/>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3" name="テキスト ボックス 612"/>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1036</xdr:rowOff>
    </xdr:from>
    <xdr:to>
      <xdr:col>19</xdr:col>
      <xdr:colOff>644525</xdr:colOff>
      <xdr:row>76</xdr:row>
      <xdr:rowOff>24048</xdr:rowOff>
    </xdr:to>
    <xdr:cxnSp macro="">
      <xdr:nvCxnSpPr>
        <xdr:cNvPr id="614" name="直線コネクタ 613"/>
        <xdr:cNvCxnSpPr/>
      </xdr:nvCxnSpPr>
      <xdr:spPr>
        <a:xfrm>
          <a:off x="12814300" y="13031236"/>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5" name="フローチャート : 判断 614"/>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6" name="テキスト ボックス 615"/>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7" name="フローチャート : 判断 616"/>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18" name="テキスト ボックス 617"/>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63182</xdr:rowOff>
    </xdr:from>
    <xdr:to>
      <xdr:col>23</xdr:col>
      <xdr:colOff>568325</xdr:colOff>
      <xdr:row>75</xdr:row>
      <xdr:rowOff>164782</xdr:rowOff>
    </xdr:to>
    <xdr:sp macro="" textlink="">
      <xdr:nvSpPr>
        <xdr:cNvPr id="624" name="円/楕円 623"/>
        <xdr:cNvSpPr/>
      </xdr:nvSpPr>
      <xdr:spPr>
        <a:xfrm>
          <a:off x="16268700" y="129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41609</xdr:rowOff>
    </xdr:from>
    <xdr:ext cx="534377" cy="259045"/>
    <xdr:sp macro="" textlink="">
      <xdr:nvSpPr>
        <xdr:cNvPr id="625" name="公債費該当値テキスト"/>
        <xdr:cNvSpPr txBox="1"/>
      </xdr:nvSpPr>
      <xdr:spPr>
        <a:xfrm>
          <a:off x="16370300" y="129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105607</xdr:rowOff>
    </xdr:from>
    <xdr:to>
      <xdr:col>22</xdr:col>
      <xdr:colOff>415925</xdr:colOff>
      <xdr:row>76</xdr:row>
      <xdr:rowOff>35756</xdr:rowOff>
    </xdr:to>
    <xdr:sp macro="" textlink="">
      <xdr:nvSpPr>
        <xdr:cNvPr id="626" name="円/楕円 625"/>
        <xdr:cNvSpPr/>
      </xdr:nvSpPr>
      <xdr:spPr>
        <a:xfrm>
          <a:off x="15430500" y="12964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26885</xdr:rowOff>
    </xdr:from>
    <xdr:ext cx="534377" cy="259045"/>
    <xdr:sp macro="" textlink="">
      <xdr:nvSpPr>
        <xdr:cNvPr id="627" name="テキスト ボックス 626"/>
        <xdr:cNvSpPr txBox="1"/>
      </xdr:nvSpPr>
      <xdr:spPr>
        <a:xfrm>
          <a:off x="15214111" y="1305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76803</xdr:rowOff>
    </xdr:from>
    <xdr:to>
      <xdr:col>21</xdr:col>
      <xdr:colOff>212725</xdr:colOff>
      <xdr:row>76</xdr:row>
      <xdr:rowOff>6953</xdr:rowOff>
    </xdr:to>
    <xdr:sp macro="" textlink="">
      <xdr:nvSpPr>
        <xdr:cNvPr id="628" name="円/楕円 627"/>
        <xdr:cNvSpPr/>
      </xdr:nvSpPr>
      <xdr:spPr>
        <a:xfrm>
          <a:off x="14541500" y="129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169530</xdr:rowOff>
    </xdr:from>
    <xdr:ext cx="534377" cy="259045"/>
    <xdr:sp macro="" textlink="">
      <xdr:nvSpPr>
        <xdr:cNvPr id="629" name="テキスト ボックス 628"/>
        <xdr:cNvSpPr txBox="1"/>
      </xdr:nvSpPr>
      <xdr:spPr>
        <a:xfrm>
          <a:off x="14325111" y="130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144697</xdr:rowOff>
    </xdr:from>
    <xdr:to>
      <xdr:col>20</xdr:col>
      <xdr:colOff>9525</xdr:colOff>
      <xdr:row>76</xdr:row>
      <xdr:rowOff>74848</xdr:rowOff>
    </xdr:to>
    <xdr:sp macro="" textlink="">
      <xdr:nvSpPr>
        <xdr:cNvPr id="630" name="円/楕円 629"/>
        <xdr:cNvSpPr/>
      </xdr:nvSpPr>
      <xdr:spPr>
        <a:xfrm>
          <a:off x="13652500" y="130034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65975</xdr:rowOff>
    </xdr:from>
    <xdr:ext cx="534377" cy="259045"/>
    <xdr:sp macro="" textlink="">
      <xdr:nvSpPr>
        <xdr:cNvPr id="631" name="テキスト ボックス 630"/>
        <xdr:cNvSpPr txBox="1"/>
      </xdr:nvSpPr>
      <xdr:spPr>
        <a:xfrm>
          <a:off x="13436111" y="130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121685</xdr:rowOff>
    </xdr:from>
    <xdr:to>
      <xdr:col>18</xdr:col>
      <xdr:colOff>492125</xdr:colOff>
      <xdr:row>76</xdr:row>
      <xdr:rowOff>51836</xdr:rowOff>
    </xdr:to>
    <xdr:sp macro="" textlink="">
      <xdr:nvSpPr>
        <xdr:cNvPr id="632" name="円/楕円 631"/>
        <xdr:cNvSpPr/>
      </xdr:nvSpPr>
      <xdr:spPr>
        <a:xfrm>
          <a:off x="12763500" y="12980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42963</xdr:rowOff>
    </xdr:from>
    <xdr:ext cx="534377" cy="259045"/>
    <xdr:sp macro="" textlink="">
      <xdr:nvSpPr>
        <xdr:cNvPr id="633" name="テキスト ボックス 632"/>
        <xdr:cNvSpPr txBox="1"/>
      </xdr:nvSpPr>
      <xdr:spPr>
        <a:xfrm>
          <a:off x="12547111" y="1307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5" name="テキスト ボックス 64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7" name="テキスト ボックス 646"/>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3" name="テキスト ボックス 65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7" name="直線コネクタ 656"/>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58"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59" name="直線コネクタ 658"/>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0"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1" name="直線コネクタ 660"/>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83007</xdr:rowOff>
    </xdr:from>
    <xdr:to>
      <xdr:col>23</xdr:col>
      <xdr:colOff>517525</xdr:colOff>
      <xdr:row>98</xdr:row>
      <xdr:rowOff>28220</xdr:rowOff>
    </xdr:to>
    <xdr:cxnSp macro="">
      <xdr:nvCxnSpPr>
        <xdr:cNvPr id="662" name="直線コネクタ 661"/>
        <xdr:cNvCxnSpPr/>
      </xdr:nvCxnSpPr>
      <xdr:spPr>
        <a:xfrm>
          <a:off x="15481300" y="16713657"/>
          <a:ext cx="838200" cy="1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3"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4" name="フローチャート : 判断 663"/>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83007</xdr:rowOff>
    </xdr:from>
    <xdr:to>
      <xdr:col>22</xdr:col>
      <xdr:colOff>365125</xdr:colOff>
      <xdr:row>98</xdr:row>
      <xdr:rowOff>26924</xdr:rowOff>
    </xdr:to>
    <xdr:cxnSp macro="">
      <xdr:nvCxnSpPr>
        <xdr:cNvPr id="665" name="直線コネクタ 664"/>
        <xdr:cNvCxnSpPr/>
      </xdr:nvCxnSpPr>
      <xdr:spPr>
        <a:xfrm flipV="1">
          <a:off x="14592300" y="16713657"/>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6" name="フローチャート : 判断 665"/>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7" name="テキスト ボックス 666"/>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112040</xdr:rowOff>
    </xdr:from>
    <xdr:to>
      <xdr:col>21</xdr:col>
      <xdr:colOff>161925</xdr:colOff>
      <xdr:row>98</xdr:row>
      <xdr:rowOff>26924</xdr:rowOff>
    </xdr:to>
    <xdr:cxnSp macro="">
      <xdr:nvCxnSpPr>
        <xdr:cNvPr id="668" name="直線コネクタ 667"/>
        <xdr:cNvCxnSpPr/>
      </xdr:nvCxnSpPr>
      <xdr:spPr>
        <a:xfrm>
          <a:off x="13703300" y="16742690"/>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69" name="フローチャート : 判断 668"/>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0" name="テキスト ボックス 669"/>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112040</xdr:rowOff>
    </xdr:from>
    <xdr:to>
      <xdr:col>19</xdr:col>
      <xdr:colOff>644525</xdr:colOff>
      <xdr:row>98</xdr:row>
      <xdr:rowOff>122174</xdr:rowOff>
    </xdr:to>
    <xdr:cxnSp macro="">
      <xdr:nvCxnSpPr>
        <xdr:cNvPr id="671" name="直線コネクタ 670"/>
        <xdr:cNvCxnSpPr/>
      </xdr:nvCxnSpPr>
      <xdr:spPr>
        <a:xfrm flipV="1">
          <a:off x="12814300" y="16742690"/>
          <a:ext cx="889000" cy="1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2" name="フローチャート : 判断 671"/>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3" name="テキスト ボックス 672"/>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4" name="フローチャート : 判断 673"/>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5" name="テキスト ボックス 674"/>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148870</xdr:rowOff>
    </xdr:from>
    <xdr:to>
      <xdr:col>23</xdr:col>
      <xdr:colOff>568325</xdr:colOff>
      <xdr:row>98</xdr:row>
      <xdr:rowOff>79020</xdr:rowOff>
    </xdr:to>
    <xdr:sp macro="" textlink="">
      <xdr:nvSpPr>
        <xdr:cNvPr id="681" name="円/楕円 680"/>
        <xdr:cNvSpPr/>
      </xdr:nvSpPr>
      <xdr:spPr>
        <a:xfrm>
          <a:off x="16268700" y="167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127297</xdr:rowOff>
    </xdr:from>
    <xdr:ext cx="469744" cy="259045"/>
    <xdr:sp macro="" textlink="">
      <xdr:nvSpPr>
        <xdr:cNvPr id="682" name="積立金該当値テキスト"/>
        <xdr:cNvSpPr txBox="1"/>
      </xdr:nvSpPr>
      <xdr:spPr>
        <a:xfrm>
          <a:off x="16370300" y="167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32207</xdr:rowOff>
    </xdr:from>
    <xdr:to>
      <xdr:col>22</xdr:col>
      <xdr:colOff>415925</xdr:colOff>
      <xdr:row>97</xdr:row>
      <xdr:rowOff>133807</xdr:rowOff>
    </xdr:to>
    <xdr:sp macro="" textlink="">
      <xdr:nvSpPr>
        <xdr:cNvPr id="683" name="円/楕円 682"/>
        <xdr:cNvSpPr/>
      </xdr:nvSpPr>
      <xdr:spPr>
        <a:xfrm>
          <a:off x="15430500" y="1666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124934</xdr:rowOff>
    </xdr:from>
    <xdr:ext cx="469744" cy="259045"/>
    <xdr:sp macro="" textlink="">
      <xdr:nvSpPr>
        <xdr:cNvPr id="684" name="テキスト ボックス 683"/>
        <xdr:cNvSpPr txBox="1"/>
      </xdr:nvSpPr>
      <xdr:spPr>
        <a:xfrm>
          <a:off x="15246427" y="1675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147574</xdr:rowOff>
    </xdr:from>
    <xdr:to>
      <xdr:col>21</xdr:col>
      <xdr:colOff>212725</xdr:colOff>
      <xdr:row>98</xdr:row>
      <xdr:rowOff>77724</xdr:rowOff>
    </xdr:to>
    <xdr:sp macro="" textlink="">
      <xdr:nvSpPr>
        <xdr:cNvPr id="685" name="円/楕円 684"/>
        <xdr:cNvSpPr/>
      </xdr:nvSpPr>
      <xdr:spPr>
        <a:xfrm>
          <a:off x="14541500" y="167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68851</xdr:rowOff>
    </xdr:from>
    <xdr:ext cx="469744" cy="259045"/>
    <xdr:sp macro="" textlink="">
      <xdr:nvSpPr>
        <xdr:cNvPr id="686" name="テキスト ボックス 685"/>
        <xdr:cNvSpPr txBox="1"/>
      </xdr:nvSpPr>
      <xdr:spPr>
        <a:xfrm>
          <a:off x="14357427" y="1687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61240</xdr:rowOff>
    </xdr:from>
    <xdr:to>
      <xdr:col>20</xdr:col>
      <xdr:colOff>9525</xdr:colOff>
      <xdr:row>97</xdr:row>
      <xdr:rowOff>162840</xdr:rowOff>
    </xdr:to>
    <xdr:sp macro="" textlink="">
      <xdr:nvSpPr>
        <xdr:cNvPr id="687" name="円/楕円 686"/>
        <xdr:cNvSpPr/>
      </xdr:nvSpPr>
      <xdr:spPr>
        <a:xfrm>
          <a:off x="13652500" y="166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153967</xdr:rowOff>
    </xdr:from>
    <xdr:ext cx="469744" cy="259045"/>
    <xdr:sp macro="" textlink="">
      <xdr:nvSpPr>
        <xdr:cNvPr id="688" name="テキスト ボックス 687"/>
        <xdr:cNvSpPr txBox="1"/>
      </xdr:nvSpPr>
      <xdr:spPr>
        <a:xfrm>
          <a:off x="13468427" y="167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71374</xdr:rowOff>
    </xdr:from>
    <xdr:to>
      <xdr:col>18</xdr:col>
      <xdr:colOff>492125</xdr:colOff>
      <xdr:row>99</xdr:row>
      <xdr:rowOff>1524</xdr:rowOff>
    </xdr:to>
    <xdr:sp macro="" textlink="">
      <xdr:nvSpPr>
        <xdr:cNvPr id="689" name="円/楕円 688"/>
        <xdr:cNvSpPr/>
      </xdr:nvSpPr>
      <xdr:spPr>
        <a:xfrm>
          <a:off x="12763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164101</xdr:rowOff>
    </xdr:from>
    <xdr:ext cx="469744" cy="259045"/>
    <xdr:sp macro="" textlink="">
      <xdr:nvSpPr>
        <xdr:cNvPr id="690" name="テキスト ボックス 689"/>
        <xdr:cNvSpPr txBox="1"/>
      </xdr:nvSpPr>
      <xdr:spPr>
        <a:xfrm>
          <a:off x="12579427"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0" name="テキスト ボックス 70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4" name="直線コネクタ 713"/>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5"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6" name="直線コネクタ 715"/>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7"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18" name="直線コネクタ 717"/>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42926</xdr:rowOff>
    </xdr:from>
    <xdr:to>
      <xdr:col>32</xdr:col>
      <xdr:colOff>187325</xdr:colOff>
      <xdr:row>36</xdr:row>
      <xdr:rowOff>14541</xdr:rowOff>
    </xdr:to>
    <xdr:cxnSp macro="">
      <xdr:nvCxnSpPr>
        <xdr:cNvPr id="719" name="直線コネクタ 718"/>
        <xdr:cNvCxnSpPr/>
      </xdr:nvCxnSpPr>
      <xdr:spPr>
        <a:xfrm flipV="1">
          <a:off x="21323300" y="6043676"/>
          <a:ext cx="838200" cy="1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27703</xdr:rowOff>
    </xdr:from>
    <xdr:ext cx="469744" cy="259045"/>
    <xdr:sp macro="" textlink="">
      <xdr:nvSpPr>
        <xdr:cNvPr id="720" name="投資及び出資金平均値テキスト"/>
        <xdr:cNvSpPr txBox="1"/>
      </xdr:nvSpPr>
      <xdr:spPr>
        <a:xfrm>
          <a:off x="22212300" y="619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1" name="フローチャート : 判断 720"/>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14541</xdr:rowOff>
    </xdr:from>
    <xdr:to>
      <xdr:col>31</xdr:col>
      <xdr:colOff>34925</xdr:colOff>
      <xdr:row>36</xdr:row>
      <xdr:rowOff>124841</xdr:rowOff>
    </xdr:to>
    <xdr:cxnSp macro="">
      <xdr:nvCxnSpPr>
        <xdr:cNvPr id="722" name="直線コネクタ 721"/>
        <xdr:cNvCxnSpPr/>
      </xdr:nvCxnSpPr>
      <xdr:spPr>
        <a:xfrm flipV="1">
          <a:off x="20434300" y="6186741"/>
          <a:ext cx="889000" cy="1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3" name="フローチャート : 判断 722"/>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60850</xdr:rowOff>
    </xdr:from>
    <xdr:ext cx="469744" cy="259045"/>
    <xdr:sp macro="" textlink="">
      <xdr:nvSpPr>
        <xdr:cNvPr id="724" name="テキスト ボックス 723"/>
        <xdr:cNvSpPr txBox="1"/>
      </xdr:nvSpPr>
      <xdr:spPr>
        <a:xfrm>
          <a:off x="21088427"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34734</xdr:rowOff>
    </xdr:from>
    <xdr:to>
      <xdr:col>29</xdr:col>
      <xdr:colOff>517525</xdr:colOff>
      <xdr:row>36</xdr:row>
      <xdr:rowOff>124841</xdr:rowOff>
    </xdr:to>
    <xdr:cxnSp macro="">
      <xdr:nvCxnSpPr>
        <xdr:cNvPr id="725" name="直線コネクタ 724"/>
        <xdr:cNvCxnSpPr/>
      </xdr:nvCxnSpPr>
      <xdr:spPr>
        <a:xfrm>
          <a:off x="19545300" y="6206934"/>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6" name="フローチャート : 判断 725"/>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7" name="テキスト ボックス 726"/>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101219</xdr:rowOff>
    </xdr:from>
    <xdr:to>
      <xdr:col>28</xdr:col>
      <xdr:colOff>314325</xdr:colOff>
      <xdr:row>36</xdr:row>
      <xdr:rowOff>34734</xdr:rowOff>
    </xdr:to>
    <xdr:cxnSp macro="">
      <xdr:nvCxnSpPr>
        <xdr:cNvPr id="728" name="直線コネクタ 727"/>
        <xdr:cNvCxnSpPr/>
      </xdr:nvCxnSpPr>
      <xdr:spPr>
        <a:xfrm>
          <a:off x="18656300" y="6101969"/>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29" name="フローチャート : 判断 728"/>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60342</xdr:rowOff>
    </xdr:from>
    <xdr:ext cx="469744" cy="259045"/>
    <xdr:sp macro="" textlink="">
      <xdr:nvSpPr>
        <xdr:cNvPr id="730" name="テキスト ボックス 729"/>
        <xdr:cNvSpPr txBox="1"/>
      </xdr:nvSpPr>
      <xdr:spPr>
        <a:xfrm>
          <a:off x="19310427"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1" name="フローチャート : 判断 730"/>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150385</xdr:rowOff>
    </xdr:from>
    <xdr:ext cx="469744" cy="259045"/>
    <xdr:sp macro="" textlink="">
      <xdr:nvSpPr>
        <xdr:cNvPr id="732" name="テキスト ボックス 731"/>
        <xdr:cNvSpPr txBox="1"/>
      </xdr:nvSpPr>
      <xdr:spPr>
        <a:xfrm>
          <a:off x="18421427"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34</xdr:row>
      <xdr:rowOff>163576</xdr:rowOff>
    </xdr:from>
    <xdr:to>
      <xdr:col>32</xdr:col>
      <xdr:colOff>238125</xdr:colOff>
      <xdr:row>35</xdr:row>
      <xdr:rowOff>93726</xdr:rowOff>
    </xdr:to>
    <xdr:sp macro="" textlink="">
      <xdr:nvSpPr>
        <xdr:cNvPr id="738" name="円/楕円 737"/>
        <xdr:cNvSpPr/>
      </xdr:nvSpPr>
      <xdr:spPr>
        <a:xfrm>
          <a:off x="221107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15003</xdr:rowOff>
    </xdr:from>
    <xdr:ext cx="469744" cy="259045"/>
    <xdr:sp macro="" textlink="">
      <xdr:nvSpPr>
        <xdr:cNvPr id="739" name="投資及び出資金該当値テキスト"/>
        <xdr:cNvSpPr txBox="1"/>
      </xdr:nvSpPr>
      <xdr:spPr>
        <a:xfrm>
          <a:off x="22212300" y="584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135191</xdr:rowOff>
    </xdr:from>
    <xdr:to>
      <xdr:col>31</xdr:col>
      <xdr:colOff>85725</xdr:colOff>
      <xdr:row>36</xdr:row>
      <xdr:rowOff>65341</xdr:rowOff>
    </xdr:to>
    <xdr:sp macro="" textlink="">
      <xdr:nvSpPr>
        <xdr:cNvPr id="740" name="円/楕円 739"/>
        <xdr:cNvSpPr/>
      </xdr:nvSpPr>
      <xdr:spPr>
        <a:xfrm>
          <a:off x="21272500" y="61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81868</xdr:rowOff>
    </xdr:from>
    <xdr:ext cx="469744" cy="259045"/>
    <xdr:sp macro="" textlink="">
      <xdr:nvSpPr>
        <xdr:cNvPr id="741" name="テキスト ボックス 740"/>
        <xdr:cNvSpPr txBox="1"/>
      </xdr:nvSpPr>
      <xdr:spPr>
        <a:xfrm>
          <a:off x="21088427" y="591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74041</xdr:rowOff>
    </xdr:from>
    <xdr:to>
      <xdr:col>29</xdr:col>
      <xdr:colOff>568325</xdr:colOff>
      <xdr:row>37</xdr:row>
      <xdr:rowOff>4191</xdr:rowOff>
    </xdr:to>
    <xdr:sp macro="" textlink="">
      <xdr:nvSpPr>
        <xdr:cNvPr id="742" name="円/楕円 741"/>
        <xdr:cNvSpPr/>
      </xdr:nvSpPr>
      <xdr:spPr>
        <a:xfrm>
          <a:off x="20383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166768</xdr:rowOff>
    </xdr:from>
    <xdr:ext cx="469744" cy="259045"/>
    <xdr:sp macro="" textlink="">
      <xdr:nvSpPr>
        <xdr:cNvPr id="743" name="テキスト ボックス 742"/>
        <xdr:cNvSpPr txBox="1"/>
      </xdr:nvSpPr>
      <xdr:spPr>
        <a:xfrm>
          <a:off x="20199427" y="63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155384</xdr:rowOff>
    </xdr:from>
    <xdr:to>
      <xdr:col>28</xdr:col>
      <xdr:colOff>365125</xdr:colOff>
      <xdr:row>36</xdr:row>
      <xdr:rowOff>85534</xdr:rowOff>
    </xdr:to>
    <xdr:sp macro="" textlink="">
      <xdr:nvSpPr>
        <xdr:cNvPr id="744" name="円/楕円 743"/>
        <xdr:cNvSpPr/>
      </xdr:nvSpPr>
      <xdr:spPr>
        <a:xfrm>
          <a:off x="19494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76661</xdr:rowOff>
    </xdr:from>
    <xdr:ext cx="469744" cy="259045"/>
    <xdr:sp macro="" textlink="">
      <xdr:nvSpPr>
        <xdr:cNvPr id="745" name="テキスト ボックス 744"/>
        <xdr:cNvSpPr txBox="1"/>
      </xdr:nvSpPr>
      <xdr:spPr>
        <a:xfrm>
          <a:off x="19310427" y="62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50419</xdr:rowOff>
    </xdr:from>
    <xdr:to>
      <xdr:col>27</xdr:col>
      <xdr:colOff>161925</xdr:colOff>
      <xdr:row>35</xdr:row>
      <xdr:rowOff>152019</xdr:rowOff>
    </xdr:to>
    <xdr:sp macro="" textlink="">
      <xdr:nvSpPr>
        <xdr:cNvPr id="746" name="円/楕円 745"/>
        <xdr:cNvSpPr/>
      </xdr:nvSpPr>
      <xdr:spPr>
        <a:xfrm>
          <a:off x="186055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168546</xdr:rowOff>
    </xdr:from>
    <xdr:ext cx="469744" cy="259045"/>
    <xdr:sp macro="" textlink="">
      <xdr:nvSpPr>
        <xdr:cNvPr id="747" name="テキスト ボックス 746"/>
        <xdr:cNvSpPr txBox="1"/>
      </xdr:nvSpPr>
      <xdr:spPr>
        <a:xfrm>
          <a:off x="18421427" y="58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69" name="直線コネクタ 768"/>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0"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1" name="直線コネクタ 770"/>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2"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3" name="直線コネクタ 772"/>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46271</xdr:rowOff>
    </xdr:from>
    <xdr:to>
      <xdr:col>32</xdr:col>
      <xdr:colOff>187325</xdr:colOff>
      <xdr:row>57</xdr:row>
      <xdr:rowOff>49129</xdr:rowOff>
    </xdr:to>
    <xdr:cxnSp macro="">
      <xdr:nvCxnSpPr>
        <xdr:cNvPr id="774" name="直線コネクタ 773"/>
        <xdr:cNvCxnSpPr/>
      </xdr:nvCxnSpPr>
      <xdr:spPr>
        <a:xfrm flipV="1">
          <a:off x="21323300" y="9818921"/>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5"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6" name="フローチャート : 判断 775"/>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140</xdr:rowOff>
    </xdr:from>
    <xdr:to>
      <xdr:col>31</xdr:col>
      <xdr:colOff>34925</xdr:colOff>
      <xdr:row>57</xdr:row>
      <xdr:rowOff>49129</xdr:rowOff>
    </xdr:to>
    <xdr:cxnSp macro="">
      <xdr:nvCxnSpPr>
        <xdr:cNvPr id="777" name="直線コネクタ 776"/>
        <xdr:cNvCxnSpPr/>
      </xdr:nvCxnSpPr>
      <xdr:spPr>
        <a:xfrm>
          <a:off x="20434300" y="9772790"/>
          <a:ext cx="889000" cy="4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78" name="フローチャート : 判断 777"/>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79" name="テキスト ボックス 778"/>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44579</xdr:rowOff>
    </xdr:from>
    <xdr:to>
      <xdr:col>29</xdr:col>
      <xdr:colOff>517525</xdr:colOff>
      <xdr:row>57</xdr:row>
      <xdr:rowOff>140</xdr:rowOff>
    </xdr:to>
    <xdr:cxnSp macro="">
      <xdr:nvCxnSpPr>
        <xdr:cNvPr id="780" name="直線コネクタ 779"/>
        <xdr:cNvCxnSpPr/>
      </xdr:nvCxnSpPr>
      <xdr:spPr>
        <a:xfrm>
          <a:off x="19545300" y="9645779"/>
          <a:ext cx="889000" cy="12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1" name="フローチャート : 判断 780"/>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2" name="テキスト ボックス 781"/>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155404</xdr:rowOff>
    </xdr:from>
    <xdr:to>
      <xdr:col>28</xdr:col>
      <xdr:colOff>314325</xdr:colOff>
      <xdr:row>56</xdr:row>
      <xdr:rowOff>44579</xdr:rowOff>
    </xdr:to>
    <xdr:cxnSp macro="">
      <xdr:nvCxnSpPr>
        <xdr:cNvPr id="783" name="直線コネクタ 782"/>
        <xdr:cNvCxnSpPr/>
      </xdr:nvCxnSpPr>
      <xdr:spPr>
        <a:xfrm>
          <a:off x="18656300" y="9585154"/>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4" name="フローチャート : 判断 783"/>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5" name="テキスト ボックス 784"/>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6" name="フローチャート : 判断 785"/>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7" name="テキスト ボックス 786"/>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166921</xdr:rowOff>
    </xdr:from>
    <xdr:to>
      <xdr:col>32</xdr:col>
      <xdr:colOff>238125</xdr:colOff>
      <xdr:row>57</xdr:row>
      <xdr:rowOff>97071</xdr:rowOff>
    </xdr:to>
    <xdr:sp macro="" textlink="">
      <xdr:nvSpPr>
        <xdr:cNvPr id="793" name="円/楕円 792"/>
        <xdr:cNvSpPr/>
      </xdr:nvSpPr>
      <xdr:spPr>
        <a:xfrm>
          <a:off x="22110700" y="976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145348</xdr:rowOff>
    </xdr:from>
    <xdr:ext cx="534377" cy="259045"/>
    <xdr:sp macro="" textlink="">
      <xdr:nvSpPr>
        <xdr:cNvPr id="794" name="貸付金該当値テキスト"/>
        <xdr:cNvSpPr txBox="1"/>
      </xdr:nvSpPr>
      <xdr:spPr>
        <a:xfrm>
          <a:off x="22212300" y="974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11,587</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169779</xdr:rowOff>
    </xdr:from>
    <xdr:to>
      <xdr:col>31</xdr:col>
      <xdr:colOff>85725</xdr:colOff>
      <xdr:row>57</xdr:row>
      <xdr:rowOff>99929</xdr:rowOff>
    </xdr:to>
    <xdr:sp macro="" textlink="">
      <xdr:nvSpPr>
        <xdr:cNvPr id="795" name="円/楕円 794"/>
        <xdr:cNvSpPr/>
      </xdr:nvSpPr>
      <xdr:spPr>
        <a:xfrm>
          <a:off x="21272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91056</xdr:rowOff>
    </xdr:from>
    <xdr:ext cx="534377" cy="259045"/>
    <xdr:sp macro="" textlink="">
      <xdr:nvSpPr>
        <xdr:cNvPr id="796" name="テキスト ボックス 795"/>
        <xdr:cNvSpPr txBox="1"/>
      </xdr:nvSpPr>
      <xdr:spPr>
        <a:xfrm>
          <a:off x="21056111" y="986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120790</xdr:rowOff>
    </xdr:from>
    <xdr:to>
      <xdr:col>29</xdr:col>
      <xdr:colOff>568325</xdr:colOff>
      <xdr:row>57</xdr:row>
      <xdr:rowOff>50940</xdr:rowOff>
    </xdr:to>
    <xdr:sp macro="" textlink="">
      <xdr:nvSpPr>
        <xdr:cNvPr id="797" name="円/楕円 796"/>
        <xdr:cNvSpPr/>
      </xdr:nvSpPr>
      <xdr:spPr>
        <a:xfrm>
          <a:off x="20383500" y="97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42067</xdr:rowOff>
    </xdr:from>
    <xdr:ext cx="534377" cy="259045"/>
    <xdr:sp macro="" textlink="">
      <xdr:nvSpPr>
        <xdr:cNvPr id="798" name="テキスト ボックス 797"/>
        <xdr:cNvSpPr txBox="1"/>
      </xdr:nvSpPr>
      <xdr:spPr>
        <a:xfrm>
          <a:off x="20167111" y="98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165229</xdr:rowOff>
    </xdr:from>
    <xdr:to>
      <xdr:col>28</xdr:col>
      <xdr:colOff>365125</xdr:colOff>
      <xdr:row>56</xdr:row>
      <xdr:rowOff>95379</xdr:rowOff>
    </xdr:to>
    <xdr:sp macro="" textlink="">
      <xdr:nvSpPr>
        <xdr:cNvPr id="799" name="円/楕円 798"/>
        <xdr:cNvSpPr/>
      </xdr:nvSpPr>
      <xdr:spPr>
        <a:xfrm>
          <a:off x="194945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86506</xdr:rowOff>
    </xdr:from>
    <xdr:ext cx="534377" cy="259045"/>
    <xdr:sp macro="" textlink="">
      <xdr:nvSpPr>
        <xdr:cNvPr id="800" name="テキスト ボックス 799"/>
        <xdr:cNvSpPr txBox="1"/>
      </xdr:nvSpPr>
      <xdr:spPr>
        <a:xfrm>
          <a:off x="19278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104604</xdr:rowOff>
    </xdr:from>
    <xdr:to>
      <xdr:col>27</xdr:col>
      <xdr:colOff>161925</xdr:colOff>
      <xdr:row>56</xdr:row>
      <xdr:rowOff>34754</xdr:rowOff>
    </xdr:to>
    <xdr:sp macro="" textlink="">
      <xdr:nvSpPr>
        <xdr:cNvPr id="801" name="円/楕円 800"/>
        <xdr:cNvSpPr/>
      </xdr:nvSpPr>
      <xdr:spPr>
        <a:xfrm>
          <a:off x="18605500" y="953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25881</xdr:rowOff>
    </xdr:from>
    <xdr:ext cx="534377" cy="259045"/>
    <xdr:sp macro="" textlink="">
      <xdr:nvSpPr>
        <xdr:cNvPr id="802" name="テキスト ボックス 801"/>
        <xdr:cNvSpPr txBox="1"/>
      </xdr:nvSpPr>
      <xdr:spPr>
        <a:xfrm>
          <a:off x="18389111" y="96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5" name="テキスト ボックス 81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7" name="テキスト ボックス 81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9" name="テキスト ボックス 81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1" name="テキスト ボックス 82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5" name="直線コネクタ 824"/>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6"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7" name="直線コネクタ 826"/>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28"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29" name="直線コネクタ 828"/>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126670</xdr:rowOff>
    </xdr:from>
    <xdr:to>
      <xdr:col>32</xdr:col>
      <xdr:colOff>187325</xdr:colOff>
      <xdr:row>76</xdr:row>
      <xdr:rowOff>26863</xdr:rowOff>
    </xdr:to>
    <xdr:cxnSp macro="">
      <xdr:nvCxnSpPr>
        <xdr:cNvPr id="830" name="直線コネクタ 829"/>
        <xdr:cNvCxnSpPr/>
      </xdr:nvCxnSpPr>
      <xdr:spPr>
        <a:xfrm flipV="1">
          <a:off x="21323300" y="12985420"/>
          <a:ext cx="838200" cy="7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1"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2" name="フローチャート : 判断 831"/>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10953</xdr:rowOff>
    </xdr:from>
    <xdr:to>
      <xdr:col>31</xdr:col>
      <xdr:colOff>34925</xdr:colOff>
      <xdr:row>76</xdr:row>
      <xdr:rowOff>26863</xdr:rowOff>
    </xdr:to>
    <xdr:cxnSp macro="">
      <xdr:nvCxnSpPr>
        <xdr:cNvPr id="833" name="直線コネクタ 832"/>
        <xdr:cNvCxnSpPr/>
      </xdr:nvCxnSpPr>
      <xdr:spPr>
        <a:xfrm>
          <a:off x="20434300" y="13041153"/>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4" name="フローチャート : 判断 833"/>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5" name="テキスト ボックス 834"/>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10953</xdr:rowOff>
    </xdr:from>
    <xdr:to>
      <xdr:col>29</xdr:col>
      <xdr:colOff>517525</xdr:colOff>
      <xdr:row>76</xdr:row>
      <xdr:rowOff>84973</xdr:rowOff>
    </xdr:to>
    <xdr:cxnSp macro="">
      <xdr:nvCxnSpPr>
        <xdr:cNvPr id="836" name="直線コネクタ 835"/>
        <xdr:cNvCxnSpPr/>
      </xdr:nvCxnSpPr>
      <xdr:spPr>
        <a:xfrm flipV="1">
          <a:off x="19545300" y="13041153"/>
          <a:ext cx="889000" cy="7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7" name="フローチャート : 判断 836"/>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38" name="テキスト ボックス 837"/>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84973</xdr:rowOff>
    </xdr:from>
    <xdr:to>
      <xdr:col>28</xdr:col>
      <xdr:colOff>314325</xdr:colOff>
      <xdr:row>76</xdr:row>
      <xdr:rowOff>96083</xdr:rowOff>
    </xdr:to>
    <xdr:cxnSp macro="">
      <xdr:nvCxnSpPr>
        <xdr:cNvPr id="839" name="直線コネクタ 838"/>
        <xdr:cNvCxnSpPr/>
      </xdr:nvCxnSpPr>
      <xdr:spPr>
        <a:xfrm flipV="1">
          <a:off x="18656300" y="13115173"/>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0" name="フローチャート : 判断 839"/>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1" name="テキスト ボックス 840"/>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2" name="フローチャート : 判断 841"/>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3" name="テキスト ボックス 842"/>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75870</xdr:rowOff>
    </xdr:from>
    <xdr:to>
      <xdr:col>32</xdr:col>
      <xdr:colOff>238125</xdr:colOff>
      <xdr:row>76</xdr:row>
      <xdr:rowOff>6020</xdr:rowOff>
    </xdr:to>
    <xdr:sp macro="" textlink="">
      <xdr:nvSpPr>
        <xdr:cNvPr id="849" name="円/楕円 848"/>
        <xdr:cNvSpPr/>
      </xdr:nvSpPr>
      <xdr:spPr>
        <a:xfrm>
          <a:off x="221107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54297</xdr:rowOff>
    </xdr:from>
    <xdr:ext cx="534377" cy="259045"/>
    <xdr:sp macro="" textlink="">
      <xdr:nvSpPr>
        <xdr:cNvPr id="850" name="繰出金該当値テキスト"/>
        <xdr:cNvSpPr txBox="1"/>
      </xdr:nvSpPr>
      <xdr:spPr>
        <a:xfrm>
          <a:off x="22212300" y="129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147513</xdr:rowOff>
    </xdr:from>
    <xdr:to>
      <xdr:col>31</xdr:col>
      <xdr:colOff>85725</xdr:colOff>
      <xdr:row>76</xdr:row>
      <xdr:rowOff>77663</xdr:rowOff>
    </xdr:to>
    <xdr:sp macro="" textlink="">
      <xdr:nvSpPr>
        <xdr:cNvPr id="851" name="円/楕円 850"/>
        <xdr:cNvSpPr/>
      </xdr:nvSpPr>
      <xdr:spPr>
        <a:xfrm>
          <a:off x="21272500" y="130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68790</xdr:rowOff>
    </xdr:from>
    <xdr:ext cx="534377" cy="259045"/>
    <xdr:sp macro="" textlink="">
      <xdr:nvSpPr>
        <xdr:cNvPr id="852" name="テキスト ボックス 851"/>
        <xdr:cNvSpPr txBox="1"/>
      </xdr:nvSpPr>
      <xdr:spPr>
        <a:xfrm>
          <a:off x="21056111" y="130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131603</xdr:rowOff>
    </xdr:from>
    <xdr:to>
      <xdr:col>29</xdr:col>
      <xdr:colOff>568325</xdr:colOff>
      <xdr:row>76</xdr:row>
      <xdr:rowOff>61753</xdr:rowOff>
    </xdr:to>
    <xdr:sp macro="" textlink="">
      <xdr:nvSpPr>
        <xdr:cNvPr id="853" name="円/楕円 852"/>
        <xdr:cNvSpPr/>
      </xdr:nvSpPr>
      <xdr:spPr>
        <a:xfrm>
          <a:off x="20383500" y="129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52880</xdr:rowOff>
    </xdr:from>
    <xdr:ext cx="534377" cy="259045"/>
    <xdr:sp macro="" textlink="">
      <xdr:nvSpPr>
        <xdr:cNvPr id="854" name="テキスト ボックス 853"/>
        <xdr:cNvSpPr txBox="1"/>
      </xdr:nvSpPr>
      <xdr:spPr>
        <a:xfrm>
          <a:off x="20167111" y="130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34173</xdr:rowOff>
    </xdr:from>
    <xdr:to>
      <xdr:col>28</xdr:col>
      <xdr:colOff>365125</xdr:colOff>
      <xdr:row>76</xdr:row>
      <xdr:rowOff>135773</xdr:rowOff>
    </xdr:to>
    <xdr:sp macro="" textlink="">
      <xdr:nvSpPr>
        <xdr:cNvPr id="855" name="円/楕円 854"/>
        <xdr:cNvSpPr/>
      </xdr:nvSpPr>
      <xdr:spPr>
        <a:xfrm>
          <a:off x="194945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126900</xdr:rowOff>
    </xdr:from>
    <xdr:ext cx="534377" cy="259045"/>
    <xdr:sp macro="" textlink="">
      <xdr:nvSpPr>
        <xdr:cNvPr id="856" name="テキスト ボックス 855"/>
        <xdr:cNvSpPr txBox="1"/>
      </xdr:nvSpPr>
      <xdr:spPr>
        <a:xfrm>
          <a:off x="19278111" y="1315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45283</xdr:rowOff>
    </xdr:from>
    <xdr:to>
      <xdr:col>27</xdr:col>
      <xdr:colOff>161925</xdr:colOff>
      <xdr:row>76</xdr:row>
      <xdr:rowOff>146883</xdr:rowOff>
    </xdr:to>
    <xdr:sp macro="" textlink="">
      <xdr:nvSpPr>
        <xdr:cNvPr id="857" name="円/楕円 856"/>
        <xdr:cNvSpPr/>
      </xdr:nvSpPr>
      <xdr:spPr>
        <a:xfrm>
          <a:off x="18605500" y="1307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138010</xdr:rowOff>
    </xdr:from>
    <xdr:ext cx="534377" cy="259045"/>
    <xdr:sp macro="" textlink="">
      <xdr:nvSpPr>
        <xdr:cNvPr id="858" name="テキスト ボックス 857"/>
        <xdr:cNvSpPr txBox="1"/>
      </xdr:nvSpPr>
      <xdr:spPr>
        <a:xfrm>
          <a:off x="18389111" y="1316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28,454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歳出決算総額は、住民一人当たり</a:t>
          </a:r>
          <a:r>
            <a:rPr kumimoji="1" lang="en-US" altLang="ja-JP" sz="1300">
              <a:latin typeface="ＭＳ Ｐゴシック"/>
            </a:rPr>
            <a:t>412,628</a:t>
          </a:r>
          <a:r>
            <a:rPr kumimoji="1" lang="ja-JP" altLang="en-US" sz="1300">
              <a:latin typeface="ＭＳ Ｐゴシック"/>
            </a:rPr>
            <a:t>円（歳出総額</a:t>
          </a:r>
          <a:r>
            <a:rPr kumimoji="1" lang="en-US" altLang="ja-JP" sz="1300">
              <a:latin typeface="ＭＳ Ｐゴシック"/>
            </a:rPr>
            <a:t>÷</a:t>
          </a:r>
          <a:r>
            <a:rPr kumimoji="1" lang="ja-JP" altLang="en-US" sz="1300">
              <a:latin typeface="ＭＳ Ｐゴシック"/>
            </a:rPr>
            <a:t>Ｈ</a:t>
          </a:r>
          <a:r>
            <a:rPr kumimoji="1" lang="en-US" altLang="ja-JP" sz="1300">
              <a:latin typeface="ＭＳ Ｐゴシック"/>
            </a:rPr>
            <a:t>29.1.1</a:t>
          </a:r>
          <a:r>
            <a:rPr kumimoji="1" lang="ja-JP" altLang="en-US" sz="1300">
              <a:latin typeface="ＭＳ Ｐゴシック"/>
            </a:rPr>
            <a:t>時点の人口）となっています。各項目の住民一人当たりのコストは、概ね類似団体よりも低くなっています。</a:t>
          </a:r>
          <a:endParaRPr kumimoji="1" lang="en-US" altLang="ja-JP" sz="1300">
            <a:latin typeface="ＭＳ Ｐゴシック"/>
          </a:endParaRPr>
        </a:p>
        <a:p>
          <a:r>
            <a:rPr kumimoji="1" lang="ja-JP" altLang="en-US" sz="1300">
              <a:latin typeface="ＭＳ Ｐゴシック"/>
            </a:rPr>
            <a:t>　主な構成要素である人件費は、住民一人当たり</a:t>
          </a:r>
          <a:r>
            <a:rPr kumimoji="1" lang="en-US" altLang="ja-JP" sz="1300">
              <a:latin typeface="ＭＳ Ｐゴシック"/>
            </a:rPr>
            <a:t>53,325</a:t>
          </a:r>
          <a:r>
            <a:rPr kumimoji="1" lang="ja-JP" altLang="en-US" sz="1300">
              <a:latin typeface="ＭＳ Ｐゴシック"/>
            </a:rPr>
            <a:t>円となっています。</a:t>
          </a:r>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「横浜市中期４か年計画」（</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29</a:t>
          </a:r>
          <a:r>
            <a:rPr lang="ja-JP" altLang="ja-JP" sz="1300" b="0" i="0" baseline="0">
              <a:solidFill>
                <a:schemeClr val="dk1"/>
              </a:solidFill>
              <a:effectLst/>
              <a:latin typeface="+mn-lt"/>
              <a:ea typeface="+mn-ea"/>
              <a:cs typeface="+mn-cs"/>
            </a:rPr>
            <a:t>年度）において、増大する行政へのニーズに対応しつつ、スクラップ・アンド・ビルドにより職員定数を抑制するという目標を掲げ、効果的・効率的な執行体制の構築を進め</a:t>
          </a:r>
          <a:r>
            <a:rPr lang="ja-JP" altLang="en-US" sz="1300" b="0" i="0" baseline="0">
              <a:solidFill>
                <a:schemeClr val="dk1"/>
              </a:solidFill>
              <a:effectLst/>
              <a:latin typeface="+mn-lt"/>
              <a:ea typeface="+mn-ea"/>
              <a:cs typeface="+mn-cs"/>
            </a:rPr>
            <a:t>、類似</a:t>
          </a:r>
          <a:r>
            <a:rPr lang="ja-JP" altLang="ja-JP" sz="1300" b="0" i="0" baseline="0">
              <a:solidFill>
                <a:schemeClr val="dk1"/>
              </a:solidFill>
              <a:effectLst/>
              <a:latin typeface="+mn-lt"/>
              <a:ea typeface="+mn-ea"/>
              <a:cs typeface="+mn-cs"/>
            </a:rPr>
            <a:t>団体平均に比べ大きく下回っています。</a:t>
          </a:r>
          <a:endParaRPr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扶助費は、住民一人当たり</a:t>
          </a:r>
          <a:r>
            <a:rPr kumimoji="1" lang="en-US" altLang="ja-JP" sz="1300" b="0" i="0" baseline="0">
              <a:solidFill>
                <a:schemeClr val="dk1"/>
              </a:solidFill>
              <a:effectLst/>
              <a:latin typeface="+mn-ea"/>
              <a:ea typeface="+mn-ea"/>
              <a:cs typeface="+mn-cs"/>
            </a:rPr>
            <a:t>116,470</a:t>
          </a:r>
          <a:r>
            <a:rPr kumimoji="1" lang="ja-JP" altLang="en-US" sz="1300" b="0" i="0" baseline="0">
              <a:solidFill>
                <a:schemeClr val="dk1"/>
              </a:solidFill>
              <a:effectLst/>
              <a:latin typeface="+mn-ea"/>
              <a:ea typeface="+mn-ea"/>
              <a:cs typeface="+mn-cs"/>
            </a:rPr>
            <a:t>円となっており、類似団体と同様、年々増加しています。</a:t>
          </a:r>
          <a:r>
            <a:rPr kumimoji="1" lang="ja-JP" altLang="ja-JP" sz="1300" b="0" i="0" baseline="0">
              <a:solidFill>
                <a:schemeClr val="dk1"/>
              </a:solidFill>
              <a:effectLst/>
              <a:latin typeface="+mn-lt"/>
              <a:ea typeface="+mn-ea"/>
              <a:cs typeface="+mn-cs"/>
            </a:rPr>
            <a:t>待機児童対策などの子育て支援施策の増、障害者支援施設の増や施設利用者数の増などによるものです。</a:t>
          </a:r>
          <a:endParaRPr kumimoji="1" lang="en-US" altLang="ja-JP" sz="1300" b="0" i="0" baseline="0">
            <a:solidFill>
              <a:schemeClr val="dk1"/>
            </a:solidFill>
            <a:effectLst/>
            <a:latin typeface="+mn-ea"/>
            <a:ea typeface="+mn-ea"/>
            <a:cs typeface="+mn-cs"/>
          </a:endParaRPr>
        </a:p>
        <a:p>
          <a:r>
            <a:rPr kumimoji="1" lang="ja-JP" altLang="en-US" sz="1300" b="0" i="0" baseline="0">
              <a:solidFill>
                <a:schemeClr val="dk1"/>
              </a:solidFill>
              <a:effectLst/>
              <a:latin typeface="+mn-ea"/>
              <a:ea typeface="+mn-ea"/>
              <a:cs typeface="+mn-cs"/>
            </a:rPr>
            <a:t>　普通建設事業費は、住民一人当たり</a:t>
          </a:r>
          <a:r>
            <a:rPr kumimoji="1" lang="en-US" altLang="ja-JP" sz="1300" b="0" i="0" baseline="0">
              <a:solidFill>
                <a:schemeClr val="dk1"/>
              </a:solidFill>
              <a:effectLst/>
              <a:latin typeface="+mn-ea"/>
              <a:ea typeface="+mn-ea"/>
              <a:cs typeface="+mn-cs"/>
            </a:rPr>
            <a:t>58,178</a:t>
          </a:r>
          <a:r>
            <a:rPr kumimoji="1" lang="ja-JP" altLang="en-US" sz="1300" b="0" i="0" baseline="0">
              <a:solidFill>
                <a:schemeClr val="dk1"/>
              </a:solidFill>
              <a:effectLst/>
              <a:latin typeface="+mn-ea"/>
              <a:ea typeface="+mn-ea"/>
              <a:cs typeface="+mn-cs"/>
            </a:rPr>
            <a:t>円となっており、類似団体と比べて高くなっています。平成</a:t>
          </a:r>
          <a:r>
            <a:rPr kumimoji="1" lang="en-US" altLang="ja-JP" sz="1300" b="0" i="0" baseline="0">
              <a:solidFill>
                <a:schemeClr val="dk1"/>
              </a:solidFill>
              <a:effectLst/>
              <a:latin typeface="+mn-ea"/>
              <a:ea typeface="+mn-ea"/>
              <a:cs typeface="+mn-cs"/>
            </a:rPr>
            <a:t>27</a:t>
          </a:r>
          <a:r>
            <a:rPr kumimoji="1" lang="ja-JP" altLang="en-US" sz="1300" b="0" i="0" baseline="0">
              <a:solidFill>
                <a:schemeClr val="dk1"/>
              </a:solidFill>
              <a:effectLst/>
              <a:latin typeface="+mn-ea"/>
              <a:ea typeface="+mn-ea"/>
              <a:cs typeface="+mn-cs"/>
            </a:rPr>
            <a:t>年度から上昇傾向となっておりますが、これは街路整備費の増などによるものです。</a:t>
          </a:r>
          <a:endParaRPr kumimoji="1" lang="en-US" altLang="ja-JP" sz="1300" b="0" i="0" baseline="0">
            <a:solidFill>
              <a:schemeClr val="dk1"/>
            </a:solidFill>
            <a:effectLst/>
            <a:latin typeface="+mn-ea"/>
            <a:ea typeface="+mn-ea"/>
            <a:cs typeface="+mn-cs"/>
          </a:endParaRPr>
        </a:p>
        <a:p>
          <a:r>
            <a:rPr kumimoji="1" lang="ja-JP" altLang="en-US" sz="1300" b="0" i="0" baseline="0">
              <a:solidFill>
                <a:schemeClr val="dk1"/>
              </a:solidFill>
              <a:effectLst/>
              <a:latin typeface="+mn-ea"/>
              <a:ea typeface="+mn-ea"/>
              <a:cs typeface="+mn-cs"/>
            </a:rPr>
            <a:t>　補助費は、近年ほぼ横ばいに推移していますが、平成</a:t>
          </a:r>
          <a:r>
            <a:rPr kumimoji="1" lang="en-US" altLang="ja-JP" sz="1300" b="0" i="0" baseline="0">
              <a:solidFill>
                <a:schemeClr val="dk1"/>
              </a:solidFill>
              <a:effectLst/>
              <a:latin typeface="+mn-ea"/>
              <a:ea typeface="+mn-ea"/>
              <a:cs typeface="+mn-cs"/>
            </a:rPr>
            <a:t>25</a:t>
          </a:r>
          <a:r>
            <a:rPr kumimoji="1" lang="ja-JP" altLang="en-US" sz="1300" b="0" i="0" baseline="0">
              <a:solidFill>
                <a:schemeClr val="dk1"/>
              </a:solidFill>
              <a:effectLst/>
              <a:latin typeface="+mn-ea"/>
              <a:ea typeface="+mn-ea"/>
              <a:cs typeface="+mn-cs"/>
            </a:rPr>
            <a:t>年度に高かったのは、横浜市土地開発公社の解散に伴う負担金の増によるものです。</a:t>
          </a:r>
          <a:endParaRPr kumimoji="1" lang="en-US" altLang="ja-JP" sz="1300" b="0" i="0" baseline="0">
            <a:solidFill>
              <a:schemeClr val="dk1"/>
            </a:solidFill>
            <a:effectLst/>
            <a:latin typeface="+mn-ea"/>
            <a:ea typeface="+mn-ea"/>
            <a:cs typeface="+mn-cs"/>
          </a:endParaRPr>
        </a:p>
        <a:p>
          <a:endParaRPr kumimoji="1" lang="ja-JP" altLang="en-US"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神奈川県横浜市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3,735,843
3,649,259
437.56
1,559,291,408
1,541,514,629
8,221,974
820,065,742
2,358,434,115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16.5
160.7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48260</xdr:rowOff>
    </xdr:from>
    <xdr:to>
      <xdr:col>6</xdr:col>
      <xdr:colOff>511175</xdr:colOff>
      <xdr:row>39</xdr:row>
      <xdr:rowOff>90715</xdr:rowOff>
    </xdr:to>
    <xdr:cxnSp macro="">
      <xdr:nvCxnSpPr>
        <xdr:cNvPr id="63" name="直線コネクタ 62"/>
        <xdr:cNvCxnSpPr/>
      </xdr:nvCxnSpPr>
      <xdr:spPr>
        <a:xfrm>
          <a:off x="3797300" y="673481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141169</xdr:rowOff>
    </xdr:from>
    <xdr:ext cx="469744" cy="259045"/>
    <xdr:sp macro="" textlink="">
      <xdr:nvSpPr>
        <xdr:cNvPr id="64" name="議会費平均値テキスト"/>
        <xdr:cNvSpPr txBox="1"/>
      </xdr:nvSpPr>
      <xdr:spPr>
        <a:xfrm>
          <a:off x="4686300" y="5970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48260</xdr:rowOff>
    </xdr:from>
    <xdr:to>
      <xdr:col>5</xdr:col>
      <xdr:colOff>358775</xdr:colOff>
      <xdr:row>39</xdr:row>
      <xdr:rowOff>90715</xdr:rowOff>
    </xdr:to>
    <xdr:cxnSp macro="">
      <xdr:nvCxnSpPr>
        <xdr:cNvPr id="66" name="直線コネクタ 65"/>
        <xdr:cNvCxnSpPr/>
      </xdr:nvCxnSpPr>
      <xdr:spPr>
        <a:xfrm flipV="1">
          <a:off x="2908300" y="67348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158041</xdr:rowOff>
    </xdr:from>
    <xdr:ext cx="469744" cy="259045"/>
    <xdr:sp macro="" textlink="">
      <xdr:nvSpPr>
        <xdr:cNvPr id="68" name="テキスト ボックス 67"/>
        <xdr:cNvSpPr txBox="1"/>
      </xdr:nvSpPr>
      <xdr:spPr>
        <a:xfrm>
          <a:off x="3562427"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90715</xdr:rowOff>
    </xdr:from>
    <xdr:to>
      <xdr:col>4</xdr:col>
      <xdr:colOff>155575</xdr:colOff>
      <xdr:row>39</xdr:row>
      <xdr:rowOff>146231</xdr:rowOff>
    </xdr:to>
    <xdr:cxnSp macro="">
      <xdr:nvCxnSpPr>
        <xdr:cNvPr id="69" name="直線コネクタ 68"/>
        <xdr:cNvCxnSpPr/>
      </xdr:nvCxnSpPr>
      <xdr:spPr>
        <a:xfrm flipV="1">
          <a:off x="2019300" y="677726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42108</xdr:rowOff>
    </xdr:from>
    <xdr:ext cx="469744" cy="259045"/>
    <xdr:sp macro="" textlink="">
      <xdr:nvSpPr>
        <xdr:cNvPr id="71" name="テキスト ボックス 70"/>
        <xdr:cNvSpPr txBox="1"/>
      </xdr:nvSpPr>
      <xdr:spPr>
        <a:xfrm>
          <a:off x="2673427" y="58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103777</xdr:rowOff>
    </xdr:from>
    <xdr:to>
      <xdr:col>2</xdr:col>
      <xdr:colOff>638175</xdr:colOff>
      <xdr:row>39</xdr:row>
      <xdr:rowOff>146231</xdr:rowOff>
    </xdr:to>
    <xdr:cxnSp macro="">
      <xdr:nvCxnSpPr>
        <xdr:cNvPr id="72" name="直線コネクタ 71"/>
        <xdr:cNvCxnSpPr/>
      </xdr:nvCxnSpPr>
      <xdr:spPr>
        <a:xfrm>
          <a:off x="1130300" y="679032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69867</xdr:rowOff>
    </xdr:from>
    <xdr:ext cx="469744" cy="259045"/>
    <xdr:sp macro="" textlink="">
      <xdr:nvSpPr>
        <xdr:cNvPr id="74" name="テキスト ボックス 73"/>
        <xdr:cNvSpPr txBox="1"/>
      </xdr:nvSpPr>
      <xdr:spPr>
        <a:xfrm>
          <a:off x="1784427"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171104</xdr:rowOff>
    </xdr:from>
    <xdr:ext cx="469744" cy="259045"/>
    <xdr:sp macro="" textlink="">
      <xdr:nvSpPr>
        <xdr:cNvPr id="76" name="テキスト ボックス 75"/>
        <xdr:cNvSpPr txBox="1"/>
      </xdr:nvSpPr>
      <xdr:spPr>
        <a:xfrm>
          <a:off x="895427" y="582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39915</xdr:rowOff>
    </xdr:from>
    <xdr:to>
      <xdr:col>6</xdr:col>
      <xdr:colOff>561975</xdr:colOff>
      <xdr:row>39</xdr:row>
      <xdr:rowOff>141515</xdr:rowOff>
    </xdr:to>
    <xdr:sp macro="" textlink="">
      <xdr:nvSpPr>
        <xdr:cNvPr id="82" name="円/楕円 81"/>
        <xdr:cNvSpPr/>
      </xdr:nvSpPr>
      <xdr:spPr>
        <a:xfrm>
          <a:off x="45847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126292</xdr:rowOff>
    </xdr:from>
    <xdr:ext cx="378565" cy="259045"/>
    <xdr:sp macro="" textlink="">
      <xdr:nvSpPr>
        <xdr:cNvPr id="83" name="議会費該当値テキスト"/>
        <xdr:cNvSpPr txBox="1"/>
      </xdr:nvSpPr>
      <xdr:spPr>
        <a:xfrm>
          <a:off x="4686300" y="6641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168910</xdr:rowOff>
    </xdr:from>
    <xdr:to>
      <xdr:col>5</xdr:col>
      <xdr:colOff>409575</xdr:colOff>
      <xdr:row>39</xdr:row>
      <xdr:rowOff>99060</xdr:rowOff>
    </xdr:to>
    <xdr:sp macro="" textlink="">
      <xdr:nvSpPr>
        <xdr:cNvPr id="84" name="円/楕円 83"/>
        <xdr:cNvSpPr/>
      </xdr:nvSpPr>
      <xdr:spPr>
        <a:xfrm>
          <a:off x="3746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39</xdr:row>
      <xdr:rowOff>90187</xdr:rowOff>
    </xdr:from>
    <xdr:ext cx="378565" cy="259045"/>
    <xdr:sp macro="" textlink="">
      <xdr:nvSpPr>
        <xdr:cNvPr id="85" name="テキスト ボックス 84"/>
        <xdr:cNvSpPr txBox="1"/>
      </xdr:nvSpPr>
      <xdr:spPr>
        <a:xfrm>
          <a:off x="3608017" y="6776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39915</xdr:rowOff>
    </xdr:from>
    <xdr:to>
      <xdr:col>4</xdr:col>
      <xdr:colOff>206375</xdr:colOff>
      <xdr:row>39</xdr:row>
      <xdr:rowOff>141515</xdr:rowOff>
    </xdr:to>
    <xdr:sp macro="" textlink="">
      <xdr:nvSpPr>
        <xdr:cNvPr id="86" name="円/楕円 85"/>
        <xdr:cNvSpPr/>
      </xdr:nvSpPr>
      <xdr:spPr>
        <a:xfrm>
          <a:off x="2857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39</xdr:row>
      <xdr:rowOff>132642</xdr:rowOff>
    </xdr:from>
    <xdr:ext cx="378565" cy="259045"/>
    <xdr:sp macro="" textlink="">
      <xdr:nvSpPr>
        <xdr:cNvPr id="87" name="テキスト ボックス 86"/>
        <xdr:cNvSpPr txBox="1"/>
      </xdr:nvSpPr>
      <xdr:spPr>
        <a:xfrm>
          <a:off x="2719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95431</xdr:rowOff>
    </xdr:from>
    <xdr:to>
      <xdr:col>3</xdr:col>
      <xdr:colOff>3175</xdr:colOff>
      <xdr:row>40</xdr:row>
      <xdr:rowOff>25581</xdr:rowOff>
    </xdr:to>
    <xdr:sp macro="" textlink="">
      <xdr:nvSpPr>
        <xdr:cNvPr id="88" name="円/楕円 87"/>
        <xdr:cNvSpPr/>
      </xdr:nvSpPr>
      <xdr:spPr>
        <a:xfrm>
          <a:off x="1968500" y="67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40</xdr:row>
      <xdr:rowOff>16708</xdr:rowOff>
    </xdr:from>
    <xdr:ext cx="378565" cy="259045"/>
    <xdr:sp macro="" textlink="">
      <xdr:nvSpPr>
        <xdr:cNvPr id="89" name="テキスト ボックス 88"/>
        <xdr:cNvSpPr txBox="1"/>
      </xdr:nvSpPr>
      <xdr:spPr>
        <a:xfrm>
          <a:off x="1830017" y="687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52977</xdr:rowOff>
    </xdr:from>
    <xdr:to>
      <xdr:col>1</xdr:col>
      <xdr:colOff>485775</xdr:colOff>
      <xdr:row>39</xdr:row>
      <xdr:rowOff>154577</xdr:rowOff>
    </xdr:to>
    <xdr:sp macro="" textlink="">
      <xdr:nvSpPr>
        <xdr:cNvPr id="90" name="円/楕円 89"/>
        <xdr:cNvSpPr/>
      </xdr:nvSpPr>
      <xdr:spPr>
        <a:xfrm>
          <a:off x="1079500" y="67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39</xdr:row>
      <xdr:rowOff>145704</xdr:rowOff>
    </xdr:from>
    <xdr:ext cx="378565" cy="259045"/>
    <xdr:sp macro="" textlink="">
      <xdr:nvSpPr>
        <xdr:cNvPr id="91" name="テキスト ボックス 90"/>
        <xdr:cNvSpPr txBox="1"/>
      </xdr:nvSpPr>
      <xdr:spPr>
        <a:xfrm>
          <a:off x="941017" y="683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87350</xdr:rowOff>
    </xdr:from>
    <xdr:to>
      <xdr:col>6</xdr:col>
      <xdr:colOff>510540</xdr:colOff>
      <xdr:row>58</xdr:row>
      <xdr:rowOff>73139</xdr:rowOff>
    </xdr:to>
    <xdr:cxnSp macro="">
      <xdr:nvCxnSpPr>
        <xdr:cNvPr id="116" name="直線コネクタ 115"/>
        <xdr:cNvCxnSpPr/>
      </xdr:nvCxnSpPr>
      <xdr:spPr>
        <a:xfrm flipV="1">
          <a:off x="4633595" y="9002750"/>
          <a:ext cx="1270" cy="1014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76966</xdr:rowOff>
    </xdr:from>
    <xdr:ext cx="534377" cy="259045"/>
    <xdr:sp macro="" textlink="">
      <xdr:nvSpPr>
        <xdr:cNvPr id="117" name="総務費最小値テキスト"/>
        <xdr:cNvSpPr txBox="1"/>
      </xdr:nvSpPr>
      <xdr:spPr>
        <a:xfrm>
          <a:off x="4686300" y="100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58</xdr:row>
      <xdr:rowOff>73139</xdr:rowOff>
    </xdr:from>
    <xdr:to>
      <xdr:col>6</xdr:col>
      <xdr:colOff>600075</xdr:colOff>
      <xdr:row>58</xdr:row>
      <xdr:rowOff>73139</xdr:rowOff>
    </xdr:to>
    <xdr:cxnSp macro="">
      <xdr:nvCxnSpPr>
        <xdr:cNvPr id="118" name="直線コネクタ 117"/>
        <xdr:cNvCxnSpPr/>
      </xdr:nvCxnSpPr>
      <xdr:spPr>
        <a:xfrm>
          <a:off x="4546600" y="10017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34027</xdr:rowOff>
    </xdr:from>
    <xdr:ext cx="534377" cy="259045"/>
    <xdr:sp macro="" textlink="">
      <xdr:nvSpPr>
        <xdr:cNvPr id="119" name="総務費最大値テキスト"/>
        <xdr:cNvSpPr txBox="1"/>
      </xdr:nvSpPr>
      <xdr:spPr>
        <a:xfrm>
          <a:off x="4686300" y="87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52</xdr:row>
      <xdr:rowOff>87350</xdr:rowOff>
    </xdr:from>
    <xdr:to>
      <xdr:col>6</xdr:col>
      <xdr:colOff>600075</xdr:colOff>
      <xdr:row>52</xdr:row>
      <xdr:rowOff>87350</xdr:rowOff>
    </xdr:to>
    <xdr:cxnSp macro="">
      <xdr:nvCxnSpPr>
        <xdr:cNvPr id="120" name="直線コネクタ 119"/>
        <xdr:cNvCxnSpPr/>
      </xdr:nvCxnSpPr>
      <xdr:spPr>
        <a:xfrm>
          <a:off x="4546600" y="900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149378</xdr:rowOff>
    </xdr:from>
    <xdr:to>
      <xdr:col>6</xdr:col>
      <xdr:colOff>511175</xdr:colOff>
      <xdr:row>57</xdr:row>
      <xdr:rowOff>166103</xdr:rowOff>
    </xdr:to>
    <xdr:cxnSp macro="">
      <xdr:nvCxnSpPr>
        <xdr:cNvPr id="121" name="直線コネクタ 120"/>
        <xdr:cNvCxnSpPr/>
      </xdr:nvCxnSpPr>
      <xdr:spPr>
        <a:xfrm>
          <a:off x="3797300" y="9750578"/>
          <a:ext cx="838200" cy="1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127131</xdr:rowOff>
    </xdr:from>
    <xdr:ext cx="534377" cy="259045"/>
    <xdr:sp macro="" textlink="">
      <xdr:nvSpPr>
        <xdr:cNvPr id="122" name="総務費平均値テキスト"/>
        <xdr:cNvSpPr txBox="1"/>
      </xdr:nvSpPr>
      <xdr:spPr>
        <a:xfrm>
          <a:off x="4686300" y="9556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104254</xdr:rowOff>
    </xdr:from>
    <xdr:to>
      <xdr:col>6</xdr:col>
      <xdr:colOff>561975</xdr:colOff>
      <xdr:row>57</xdr:row>
      <xdr:rowOff>34404</xdr:rowOff>
    </xdr:to>
    <xdr:sp macro="" textlink="">
      <xdr:nvSpPr>
        <xdr:cNvPr id="123" name="フローチャート : 判断 122"/>
        <xdr:cNvSpPr/>
      </xdr:nvSpPr>
      <xdr:spPr>
        <a:xfrm>
          <a:off x="45847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149378</xdr:rowOff>
    </xdr:from>
    <xdr:to>
      <xdr:col>5</xdr:col>
      <xdr:colOff>358775</xdr:colOff>
      <xdr:row>58</xdr:row>
      <xdr:rowOff>45441</xdr:rowOff>
    </xdr:to>
    <xdr:cxnSp macro="">
      <xdr:nvCxnSpPr>
        <xdr:cNvPr id="124" name="直線コネクタ 123"/>
        <xdr:cNvCxnSpPr/>
      </xdr:nvCxnSpPr>
      <xdr:spPr>
        <a:xfrm flipV="1">
          <a:off x="2908300" y="9750578"/>
          <a:ext cx="889000" cy="23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23406</xdr:rowOff>
    </xdr:from>
    <xdr:to>
      <xdr:col>5</xdr:col>
      <xdr:colOff>409575</xdr:colOff>
      <xdr:row>56</xdr:row>
      <xdr:rowOff>125006</xdr:rowOff>
    </xdr:to>
    <xdr:sp macro="" textlink="">
      <xdr:nvSpPr>
        <xdr:cNvPr id="125" name="フローチャート : 判断 124"/>
        <xdr:cNvSpPr/>
      </xdr:nvSpPr>
      <xdr:spPr>
        <a:xfrm>
          <a:off x="3746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141533</xdr:rowOff>
    </xdr:from>
    <xdr:ext cx="534377" cy="259045"/>
    <xdr:sp macro="" textlink="">
      <xdr:nvSpPr>
        <xdr:cNvPr id="126" name="テキスト ボックス 125"/>
        <xdr:cNvSpPr txBox="1"/>
      </xdr:nvSpPr>
      <xdr:spPr>
        <a:xfrm>
          <a:off x="3530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19380</xdr:rowOff>
    </xdr:from>
    <xdr:to>
      <xdr:col>4</xdr:col>
      <xdr:colOff>155575</xdr:colOff>
      <xdr:row>58</xdr:row>
      <xdr:rowOff>45441</xdr:rowOff>
    </xdr:to>
    <xdr:cxnSp macro="">
      <xdr:nvCxnSpPr>
        <xdr:cNvPr id="127" name="直線コネクタ 126"/>
        <xdr:cNvCxnSpPr/>
      </xdr:nvCxnSpPr>
      <xdr:spPr>
        <a:xfrm>
          <a:off x="2019300" y="8591880"/>
          <a:ext cx="889000" cy="13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49543</xdr:rowOff>
    </xdr:from>
    <xdr:to>
      <xdr:col>4</xdr:col>
      <xdr:colOff>206375</xdr:colOff>
      <xdr:row>56</xdr:row>
      <xdr:rowOff>151143</xdr:rowOff>
    </xdr:to>
    <xdr:sp macro="" textlink="">
      <xdr:nvSpPr>
        <xdr:cNvPr id="128" name="フローチャート : 判断 127"/>
        <xdr:cNvSpPr/>
      </xdr:nvSpPr>
      <xdr:spPr>
        <a:xfrm>
          <a:off x="2857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167670</xdr:rowOff>
    </xdr:from>
    <xdr:ext cx="534377" cy="259045"/>
    <xdr:sp macro="" textlink="">
      <xdr:nvSpPr>
        <xdr:cNvPr id="129" name="テキスト ボックス 128"/>
        <xdr:cNvSpPr txBox="1"/>
      </xdr:nvSpPr>
      <xdr:spPr>
        <a:xfrm>
          <a:off x="2641111" y="94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19380</xdr:rowOff>
    </xdr:from>
    <xdr:to>
      <xdr:col>2</xdr:col>
      <xdr:colOff>638175</xdr:colOff>
      <xdr:row>58</xdr:row>
      <xdr:rowOff>73482</xdr:rowOff>
    </xdr:to>
    <xdr:cxnSp macro="">
      <xdr:nvCxnSpPr>
        <xdr:cNvPr id="130" name="直線コネクタ 129"/>
        <xdr:cNvCxnSpPr/>
      </xdr:nvCxnSpPr>
      <xdr:spPr>
        <a:xfrm flipV="1">
          <a:off x="1130300" y="8591880"/>
          <a:ext cx="889000" cy="14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148869</xdr:rowOff>
    </xdr:from>
    <xdr:to>
      <xdr:col>3</xdr:col>
      <xdr:colOff>3175</xdr:colOff>
      <xdr:row>55</xdr:row>
      <xdr:rowOff>79019</xdr:rowOff>
    </xdr:to>
    <xdr:sp macro="" textlink="">
      <xdr:nvSpPr>
        <xdr:cNvPr id="131" name="フローチャート : 判断 130"/>
        <xdr:cNvSpPr/>
      </xdr:nvSpPr>
      <xdr:spPr>
        <a:xfrm>
          <a:off x="1968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70146</xdr:rowOff>
    </xdr:from>
    <xdr:ext cx="534377" cy="259045"/>
    <xdr:sp macro="" textlink="">
      <xdr:nvSpPr>
        <xdr:cNvPr id="132" name="テキスト ボックス 131"/>
        <xdr:cNvSpPr txBox="1"/>
      </xdr:nvSpPr>
      <xdr:spPr>
        <a:xfrm>
          <a:off x="1752111" y="94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164262</xdr:rowOff>
    </xdr:from>
    <xdr:to>
      <xdr:col>1</xdr:col>
      <xdr:colOff>485775</xdr:colOff>
      <xdr:row>55</xdr:row>
      <xdr:rowOff>94412</xdr:rowOff>
    </xdr:to>
    <xdr:sp macro="" textlink="">
      <xdr:nvSpPr>
        <xdr:cNvPr id="133" name="フローチャート : 判断 132"/>
        <xdr:cNvSpPr/>
      </xdr:nvSpPr>
      <xdr:spPr>
        <a:xfrm>
          <a:off x="1079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110939</xdr:rowOff>
    </xdr:from>
    <xdr:ext cx="534377" cy="259045"/>
    <xdr:sp macro="" textlink="">
      <xdr:nvSpPr>
        <xdr:cNvPr id="134" name="テキスト ボックス 133"/>
        <xdr:cNvSpPr txBox="1"/>
      </xdr:nvSpPr>
      <xdr:spPr>
        <a:xfrm>
          <a:off x="863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115303</xdr:rowOff>
    </xdr:from>
    <xdr:to>
      <xdr:col>6</xdr:col>
      <xdr:colOff>561975</xdr:colOff>
      <xdr:row>58</xdr:row>
      <xdr:rowOff>45453</xdr:rowOff>
    </xdr:to>
    <xdr:sp macro="" textlink="">
      <xdr:nvSpPr>
        <xdr:cNvPr id="140" name="円/楕円 139"/>
        <xdr:cNvSpPr/>
      </xdr:nvSpPr>
      <xdr:spPr>
        <a:xfrm>
          <a:off x="4584700" y="988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30230</xdr:rowOff>
    </xdr:from>
    <xdr:ext cx="534377" cy="259045"/>
    <xdr:sp macro="" textlink="">
      <xdr:nvSpPr>
        <xdr:cNvPr id="141" name="総務費該当値テキスト"/>
        <xdr:cNvSpPr txBox="1"/>
      </xdr:nvSpPr>
      <xdr:spPr>
        <a:xfrm>
          <a:off x="4686300" y="98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98578</xdr:rowOff>
    </xdr:from>
    <xdr:to>
      <xdr:col>5</xdr:col>
      <xdr:colOff>409575</xdr:colOff>
      <xdr:row>57</xdr:row>
      <xdr:rowOff>28728</xdr:rowOff>
    </xdr:to>
    <xdr:sp macro="" textlink="">
      <xdr:nvSpPr>
        <xdr:cNvPr id="142" name="円/楕円 141"/>
        <xdr:cNvSpPr/>
      </xdr:nvSpPr>
      <xdr:spPr>
        <a:xfrm>
          <a:off x="3746500" y="96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19855</xdr:rowOff>
    </xdr:from>
    <xdr:ext cx="534377" cy="259045"/>
    <xdr:sp macro="" textlink="">
      <xdr:nvSpPr>
        <xdr:cNvPr id="143" name="テキスト ボックス 142"/>
        <xdr:cNvSpPr txBox="1"/>
      </xdr:nvSpPr>
      <xdr:spPr>
        <a:xfrm>
          <a:off x="3530111" y="97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166091</xdr:rowOff>
    </xdr:from>
    <xdr:to>
      <xdr:col>4</xdr:col>
      <xdr:colOff>206375</xdr:colOff>
      <xdr:row>58</xdr:row>
      <xdr:rowOff>96241</xdr:rowOff>
    </xdr:to>
    <xdr:sp macro="" textlink="">
      <xdr:nvSpPr>
        <xdr:cNvPr id="144" name="円/楕円 143"/>
        <xdr:cNvSpPr/>
      </xdr:nvSpPr>
      <xdr:spPr>
        <a:xfrm>
          <a:off x="2857500" y="993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87368</xdr:rowOff>
    </xdr:from>
    <xdr:ext cx="534377" cy="259045"/>
    <xdr:sp macro="" textlink="">
      <xdr:nvSpPr>
        <xdr:cNvPr id="145" name="テキスト ボックス 144"/>
        <xdr:cNvSpPr txBox="1"/>
      </xdr:nvSpPr>
      <xdr:spPr>
        <a:xfrm>
          <a:off x="2641111" y="100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24,474</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140030</xdr:rowOff>
    </xdr:from>
    <xdr:to>
      <xdr:col>3</xdr:col>
      <xdr:colOff>3175</xdr:colOff>
      <xdr:row>50</xdr:row>
      <xdr:rowOff>70180</xdr:rowOff>
    </xdr:to>
    <xdr:sp macro="" textlink="">
      <xdr:nvSpPr>
        <xdr:cNvPr id="146" name="円/楕円 145"/>
        <xdr:cNvSpPr/>
      </xdr:nvSpPr>
      <xdr:spPr>
        <a:xfrm>
          <a:off x="1968500" y="854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48</xdr:row>
      <xdr:rowOff>86707</xdr:rowOff>
    </xdr:from>
    <xdr:ext cx="534377" cy="259045"/>
    <xdr:sp macro="" textlink="">
      <xdr:nvSpPr>
        <xdr:cNvPr id="147" name="テキスト ボックス 146"/>
        <xdr:cNvSpPr txBox="1"/>
      </xdr:nvSpPr>
      <xdr:spPr>
        <a:xfrm>
          <a:off x="1752111" y="83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22682</xdr:rowOff>
    </xdr:from>
    <xdr:to>
      <xdr:col>1</xdr:col>
      <xdr:colOff>485775</xdr:colOff>
      <xdr:row>58</xdr:row>
      <xdr:rowOff>124282</xdr:rowOff>
    </xdr:to>
    <xdr:sp macro="" textlink="">
      <xdr:nvSpPr>
        <xdr:cNvPr id="148" name="円/楕円 147"/>
        <xdr:cNvSpPr/>
      </xdr:nvSpPr>
      <xdr:spPr>
        <a:xfrm>
          <a:off x="1079500" y="99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115409</xdr:rowOff>
    </xdr:from>
    <xdr:ext cx="534377" cy="259045"/>
    <xdr:sp macro="" textlink="">
      <xdr:nvSpPr>
        <xdr:cNvPr id="149" name="テキスト ボックス 148"/>
        <xdr:cNvSpPr txBox="1"/>
      </xdr:nvSpPr>
      <xdr:spPr>
        <a:xfrm>
          <a:off x="863111" y="100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6" name="直線コネクタ 175"/>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7"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8" name="直線コネクタ 177"/>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9"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80" name="直線コネクタ 179"/>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89888</xdr:rowOff>
    </xdr:from>
    <xdr:to>
      <xdr:col>6</xdr:col>
      <xdr:colOff>511175</xdr:colOff>
      <xdr:row>76</xdr:row>
      <xdr:rowOff>165379</xdr:rowOff>
    </xdr:to>
    <xdr:cxnSp macro="">
      <xdr:nvCxnSpPr>
        <xdr:cNvPr id="181" name="直線コネクタ 180"/>
        <xdr:cNvCxnSpPr/>
      </xdr:nvCxnSpPr>
      <xdr:spPr>
        <a:xfrm flipV="1">
          <a:off x="3797300" y="13120088"/>
          <a:ext cx="8382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2"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3" name="フローチャート : 判断 182"/>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165379</xdr:rowOff>
    </xdr:from>
    <xdr:to>
      <xdr:col>5</xdr:col>
      <xdr:colOff>358775</xdr:colOff>
      <xdr:row>77</xdr:row>
      <xdr:rowOff>66613</xdr:rowOff>
    </xdr:to>
    <xdr:cxnSp macro="">
      <xdr:nvCxnSpPr>
        <xdr:cNvPr id="184" name="直線コネクタ 183"/>
        <xdr:cNvCxnSpPr/>
      </xdr:nvCxnSpPr>
      <xdr:spPr>
        <a:xfrm flipV="1">
          <a:off x="2908300" y="13195579"/>
          <a:ext cx="8890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5" name="フローチャート : 判断 184"/>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6" name="テキスト ボックス 185"/>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66613</xdr:rowOff>
    </xdr:from>
    <xdr:to>
      <xdr:col>4</xdr:col>
      <xdr:colOff>155575</xdr:colOff>
      <xdr:row>77</xdr:row>
      <xdr:rowOff>150923</xdr:rowOff>
    </xdr:to>
    <xdr:cxnSp macro="">
      <xdr:nvCxnSpPr>
        <xdr:cNvPr id="187" name="直線コネクタ 186"/>
        <xdr:cNvCxnSpPr/>
      </xdr:nvCxnSpPr>
      <xdr:spPr>
        <a:xfrm flipV="1">
          <a:off x="2019300" y="13268263"/>
          <a:ext cx="889000" cy="8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8" name="フローチャート : 判断 187"/>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9" name="テキスト ボックス 188"/>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150923</xdr:rowOff>
    </xdr:from>
    <xdr:to>
      <xdr:col>2</xdr:col>
      <xdr:colOff>638175</xdr:colOff>
      <xdr:row>78</xdr:row>
      <xdr:rowOff>15647</xdr:rowOff>
    </xdr:to>
    <xdr:cxnSp macro="">
      <xdr:nvCxnSpPr>
        <xdr:cNvPr id="190" name="直線コネクタ 189"/>
        <xdr:cNvCxnSpPr/>
      </xdr:nvCxnSpPr>
      <xdr:spPr>
        <a:xfrm flipV="1">
          <a:off x="1130300" y="13352573"/>
          <a:ext cx="889000" cy="3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91" name="フローチャート : 判断 190"/>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2" name="テキスト ボックス 191"/>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3" name="フローチャート : 判断 192"/>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4" name="テキスト ボックス 193"/>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39088</xdr:rowOff>
    </xdr:from>
    <xdr:to>
      <xdr:col>6</xdr:col>
      <xdr:colOff>561975</xdr:colOff>
      <xdr:row>76</xdr:row>
      <xdr:rowOff>140688</xdr:rowOff>
    </xdr:to>
    <xdr:sp macro="" textlink="">
      <xdr:nvSpPr>
        <xdr:cNvPr id="200" name="円/楕円 199"/>
        <xdr:cNvSpPr/>
      </xdr:nvSpPr>
      <xdr:spPr>
        <a:xfrm>
          <a:off x="4584700" y="1306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17515</xdr:rowOff>
    </xdr:from>
    <xdr:ext cx="599010" cy="259045"/>
    <xdr:sp macro="" textlink="">
      <xdr:nvSpPr>
        <xdr:cNvPr id="201" name="民生費該当値テキスト"/>
        <xdr:cNvSpPr txBox="1"/>
      </xdr:nvSpPr>
      <xdr:spPr>
        <a:xfrm>
          <a:off x="4686300" y="1304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114579</xdr:rowOff>
    </xdr:from>
    <xdr:to>
      <xdr:col>5</xdr:col>
      <xdr:colOff>409575</xdr:colOff>
      <xdr:row>77</xdr:row>
      <xdr:rowOff>44729</xdr:rowOff>
    </xdr:to>
    <xdr:sp macro="" textlink="">
      <xdr:nvSpPr>
        <xdr:cNvPr id="202" name="円/楕円 201"/>
        <xdr:cNvSpPr/>
      </xdr:nvSpPr>
      <xdr:spPr>
        <a:xfrm>
          <a:off x="3746500" y="131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35856</xdr:rowOff>
    </xdr:from>
    <xdr:ext cx="599010" cy="259045"/>
    <xdr:sp macro="" textlink="">
      <xdr:nvSpPr>
        <xdr:cNvPr id="203" name="テキスト ボックス 202"/>
        <xdr:cNvSpPr txBox="1"/>
      </xdr:nvSpPr>
      <xdr:spPr>
        <a:xfrm>
          <a:off x="3497794" y="1323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15813</xdr:rowOff>
    </xdr:from>
    <xdr:to>
      <xdr:col>4</xdr:col>
      <xdr:colOff>206375</xdr:colOff>
      <xdr:row>77</xdr:row>
      <xdr:rowOff>117413</xdr:rowOff>
    </xdr:to>
    <xdr:sp macro="" textlink="">
      <xdr:nvSpPr>
        <xdr:cNvPr id="204" name="円/楕円 203"/>
        <xdr:cNvSpPr/>
      </xdr:nvSpPr>
      <xdr:spPr>
        <a:xfrm>
          <a:off x="2857500" y="132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108540</xdr:rowOff>
    </xdr:from>
    <xdr:ext cx="599010" cy="259045"/>
    <xdr:sp macro="" textlink="">
      <xdr:nvSpPr>
        <xdr:cNvPr id="205" name="テキスト ボックス 204"/>
        <xdr:cNvSpPr txBox="1"/>
      </xdr:nvSpPr>
      <xdr:spPr>
        <a:xfrm>
          <a:off x="2608794" y="133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100123</xdr:rowOff>
    </xdr:from>
    <xdr:to>
      <xdr:col>3</xdr:col>
      <xdr:colOff>3175</xdr:colOff>
      <xdr:row>78</xdr:row>
      <xdr:rowOff>30273</xdr:rowOff>
    </xdr:to>
    <xdr:sp macro="" textlink="">
      <xdr:nvSpPr>
        <xdr:cNvPr id="206" name="円/楕円 205"/>
        <xdr:cNvSpPr/>
      </xdr:nvSpPr>
      <xdr:spPr>
        <a:xfrm>
          <a:off x="1968500" y="133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21400</xdr:rowOff>
    </xdr:from>
    <xdr:ext cx="599010" cy="259045"/>
    <xdr:sp macro="" textlink="">
      <xdr:nvSpPr>
        <xdr:cNvPr id="207" name="テキスト ボックス 206"/>
        <xdr:cNvSpPr txBox="1"/>
      </xdr:nvSpPr>
      <xdr:spPr>
        <a:xfrm>
          <a:off x="1719794" y="1339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136297</xdr:rowOff>
    </xdr:from>
    <xdr:to>
      <xdr:col>1</xdr:col>
      <xdr:colOff>485775</xdr:colOff>
      <xdr:row>78</xdr:row>
      <xdr:rowOff>66447</xdr:rowOff>
    </xdr:to>
    <xdr:sp macro="" textlink="">
      <xdr:nvSpPr>
        <xdr:cNvPr id="208" name="円/楕円 207"/>
        <xdr:cNvSpPr/>
      </xdr:nvSpPr>
      <xdr:spPr>
        <a:xfrm>
          <a:off x="1079500" y="133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57574</xdr:rowOff>
    </xdr:from>
    <xdr:ext cx="599010" cy="259045"/>
    <xdr:sp macro="" textlink="">
      <xdr:nvSpPr>
        <xdr:cNvPr id="209" name="テキスト ボックス 208"/>
        <xdr:cNvSpPr txBox="1"/>
      </xdr:nvSpPr>
      <xdr:spPr>
        <a:xfrm>
          <a:off x="830794" y="13430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4" name="直線コネクタ 233"/>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5"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6" name="直線コネクタ 235"/>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7"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8" name="直線コネクタ 237"/>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136234</xdr:rowOff>
    </xdr:from>
    <xdr:to>
      <xdr:col>6</xdr:col>
      <xdr:colOff>511175</xdr:colOff>
      <xdr:row>97</xdr:row>
      <xdr:rowOff>151054</xdr:rowOff>
    </xdr:to>
    <xdr:cxnSp macro="">
      <xdr:nvCxnSpPr>
        <xdr:cNvPr id="239" name="直線コネクタ 238"/>
        <xdr:cNvCxnSpPr/>
      </xdr:nvCxnSpPr>
      <xdr:spPr>
        <a:xfrm flipV="1">
          <a:off x="3797300" y="16766884"/>
          <a:ext cx="8382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45787</xdr:rowOff>
    </xdr:from>
    <xdr:ext cx="534377" cy="259045"/>
    <xdr:sp macro="" textlink="">
      <xdr:nvSpPr>
        <xdr:cNvPr id="240" name="衛生費平均値テキスト"/>
        <xdr:cNvSpPr txBox="1"/>
      </xdr:nvSpPr>
      <xdr:spPr>
        <a:xfrm>
          <a:off x="4686300" y="1633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41" name="フローチャート : 判断 240"/>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132156</xdr:rowOff>
    </xdr:from>
    <xdr:to>
      <xdr:col>5</xdr:col>
      <xdr:colOff>358775</xdr:colOff>
      <xdr:row>97</xdr:row>
      <xdr:rowOff>151054</xdr:rowOff>
    </xdr:to>
    <xdr:cxnSp macro="">
      <xdr:nvCxnSpPr>
        <xdr:cNvPr id="242" name="直線コネクタ 241"/>
        <xdr:cNvCxnSpPr/>
      </xdr:nvCxnSpPr>
      <xdr:spPr>
        <a:xfrm>
          <a:off x="2908300" y="16762806"/>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3" name="フローチャート : 判断 242"/>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146981</xdr:rowOff>
    </xdr:from>
    <xdr:ext cx="534377" cy="259045"/>
    <xdr:sp macro="" textlink="">
      <xdr:nvSpPr>
        <xdr:cNvPr id="244" name="テキスト ボックス 243"/>
        <xdr:cNvSpPr txBox="1"/>
      </xdr:nvSpPr>
      <xdr:spPr>
        <a:xfrm>
          <a:off x="3530111"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132156</xdr:rowOff>
    </xdr:from>
    <xdr:to>
      <xdr:col>4</xdr:col>
      <xdr:colOff>155575</xdr:colOff>
      <xdr:row>98</xdr:row>
      <xdr:rowOff>49022</xdr:rowOff>
    </xdr:to>
    <xdr:cxnSp macro="">
      <xdr:nvCxnSpPr>
        <xdr:cNvPr id="245" name="直線コネクタ 244"/>
        <xdr:cNvCxnSpPr/>
      </xdr:nvCxnSpPr>
      <xdr:spPr>
        <a:xfrm flipV="1">
          <a:off x="2019300" y="16762806"/>
          <a:ext cx="8890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6" name="フローチャート : 判断 245"/>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114406</xdr:rowOff>
    </xdr:from>
    <xdr:ext cx="534377" cy="259045"/>
    <xdr:sp macro="" textlink="">
      <xdr:nvSpPr>
        <xdr:cNvPr id="247" name="テキスト ボックス 246"/>
        <xdr:cNvSpPr txBox="1"/>
      </xdr:nvSpPr>
      <xdr:spPr>
        <a:xfrm>
          <a:off x="2641111" y="162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26200</xdr:rowOff>
    </xdr:from>
    <xdr:to>
      <xdr:col>2</xdr:col>
      <xdr:colOff>638175</xdr:colOff>
      <xdr:row>98</xdr:row>
      <xdr:rowOff>49022</xdr:rowOff>
    </xdr:to>
    <xdr:cxnSp macro="">
      <xdr:nvCxnSpPr>
        <xdr:cNvPr id="248" name="直線コネクタ 247"/>
        <xdr:cNvCxnSpPr/>
      </xdr:nvCxnSpPr>
      <xdr:spPr>
        <a:xfrm>
          <a:off x="1130300" y="1682830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9" name="フローチャート : 判断 248"/>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13098</xdr:rowOff>
    </xdr:from>
    <xdr:ext cx="534377" cy="259045"/>
    <xdr:sp macro="" textlink="">
      <xdr:nvSpPr>
        <xdr:cNvPr id="250" name="テキスト ボックス 249"/>
        <xdr:cNvSpPr txBox="1"/>
      </xdr:nvSpPr>
      <xdr:spPr>
        <a:xfrm>
          <a:off x="1752111" y="163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51" name="フローチャート : 判断 250"/>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6430</xdr:rowOff>
    </xdr:from>
    <xdr:ext cx="534377" cy="259045"/>
    <xdr:sp macro="" textlink="">
      <xdr:nvSpPr>
        <xdr:cNvPr id="252" name="テキスト ボックス 251"/>
        <xdr:cNvSpPr txBox="1"/>
      </xdr:nvSpPr>
      <xdr:spPr>
        <a:xfrm>
          <a:off x="863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85434</xdr:rowOff>
    </xdr:from>
    <xdr:to>
      <xdr:col>6</xdr:col>
      <xdr:colOff>561975</xdr:colOff>
      <xdr:row>98</xdr:row>
      <xdr:rowOff>15584</xdr:rowOff>
    </xdr:to>
    <xdr:sp macro="" textlink="">
      <xdr:nvSpPr>
        <xdr:cNvPr id="258" name="円/楕円 257"/>
        <xdr:cNvSpPr/>
      </xdr:nvSpPr>
      <xdr:spPr>
        <a:xfrm>
          <a:off x="4584700" y="167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63861</xdr:rowOff>
    </xdr:from>
    <xdr:ext cx="534377" cy="259045"/>
    <xdr:sp macro="" textlink="">
      <xdr:nvSpPr>
        <xdr:cNvPr id="259" name="衛生費該当値テキスト"/>
        <xdr:cNvSpPr txBox="1"/>
      </xdr:nvSpPr>
      <xdr:spPr>
        <a:xfrm>
          <a:off x="4686300" y="16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26,591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100254</xdr:rowOff>
    </xdr:from>
    <xdr:to>
      <xdr:col>5</xdr:col>
      <xdr:colOff>409575</xdr:colOff>
      <xdr:row>98</xdr:row>
      <xdr:rowOff>30404</xdr:rowOff>
    </xdr:to>
    <xdr:sp macro="" textlink="">
      <xdr:nvSpPr>
        <xdr:cNvPr id="260" name="円/楕円 259"/>
        <xdr:cNvSpPr/>
      </xdr:nvSpPr>
      <xdr:spPr>
        <a:xfrm>
          <a:off x="3746500" y="16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21531</xdr:rowOff>
    </xdr:from>
    <xdr:ext cx="534377" cy="259045"/>
    <xdr:sp macro="" textlink="">
      <xdr:nvSpPr>
        <xdr:cNvPr id="261" name="テキスト ボックス 260"/>
        <xdr:cNvSpPr txBox="1"/>
      </xdr:nvSpPr>
      <xdr:spPr>
        <a:xfrm>
          <a:off x="3530111" y="1682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81356</xdr:rowOff>
    </xdr:from>
    <xdr:to>
      <xdr:col>4</xdr:col>
      <xdr:colOff>206375</xdr:colOff>
      <xdr:row>98</xdr:row>
      <xdr:rowOff>11506</xdr:rowOff>
    </xdr:to>
    <xdr:sp macro="" textlink="">
      <xdr:nvSpPr>
        <xdr:cNvPr id="262" name="円/楕円 261"/>
        <xdr:cNvSpPr/>
      </xdr:nvSpPr>
      <xdr:spPr>
        <a:xfrm>
          <a:off x="2857500" y="167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2633</xdr:rowOff>
    </xdr:from>
    <xdr:ext cx="534377" cy="259045"/>
    <xdr:sp macro="" textlink="">
      <xdr:nvSpPr>
        <xdr:cNvPr id="263" name="テキスト ボックス 262"/>
        <xdr:cNvSpPr txBox="1"/>
      </xdr:nvSpPr>
      <xdr:spPr>
        <a:xfrm>
          <a:off x="2641111" y="168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169672</xdr:rowOff>
    </xdr:from>
    <xdr:to>
      <xdr:col>3</xdr:col>
      <xdr:colOff>3175</xdr:colOff>
      <xdr:row>98</xdr:row>
      <xdr:rowOff>99822</xdr:rowOff>
    </xdr:to>
    <xdr:sp macro="" textlink="">
      <xdr:nvSpPr>
        <xdr:cNvPr id="264" name="円/楕円 263"/>
        <xdr:cNvSpPr/>
      </xdr:nvSpPr>
      <xdr:spPr>
        <a:xfrm>
          <a:off x="1968500" y="1680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90949</xdr:rowOff>
    </xdr:from>
    <xdr:ext cx="534377" cy="259045"/>
    <xdr:sp macro="" textlink="">
      <xdr:nvSpPr>
        <xdr:cNvPr id="265" name="テキスト ボックス 264"/>
        <xdr:cNvSpPr txBox="1"/>
      </xdr:nvSpPr>
      <xdr:spPr>
        <a:xfrm>
          <a:off x="1752111" y="1689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146850</xdr:rowOff>
    </xdr:from>
    <xdr:to>
      <xdr:col>1</xdr:col>
      <xdr:colOff>485775</xdr:colOff>
      <xdr:row>98</xdr:row>
      <xdr:rowOff>77000</xdr:rowOff>
    </xdr:to>
    <xdr:sp macro="" textlink="">
      <xdr:nvSpPr>
        <xdr:cNvPr id="266" name="円/楕円 265"/>
        <xdr:cNvSpPr/>
      </xdr:nvSpPr>
      <xdr:spPr>
        <a:xfrm>
          <a:off x="1079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68127</xdr:rowOff>
    </xdr:from>
    <xdr:ext cx="534377" cy="259045"/>
    <xdr:sp macro="" textlink="">
      <xdr:nvSpPr>
        <xdr:cNvPr id="267" name="テキスト ボックス 266"/>
        <xdr:cNvSpPr txBox="1"/>
      </xdr:nvSpPr>
      <xdr:spPr>
        <a:xfrm>
          <a:off x="863111" y="1687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91" name="直線コネクタ 290"/>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2"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3" name="直線コネクタ 292"/>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4"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5" name="直線コネクタ 294"/>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93218</xdr:rowOff>
    </xdr:from>
    <xdr:to>
      <xdr:col>15</xdr:col>
      <xdr:colOff>180975</xdr:colOff>
      <xdr:row>37</xdr:row>
      <xdr:rowOff>129032</xdr:rowOff>
    </xdr:to>
    <xdr:cxnSp macro="">
      <xdr:nvCxnSpPr>
        <xdr:cNvPr id="296" name="直線コネクタ 295"/>
        <xdr:cNvCxnSpPr/>
      </xdr:nvCxnSpPr>
      <xdr:spPr>
        <a:xfrm>
          <a:off x="9639300" y="643686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7"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8" name="フローチャート : 判断 297"/>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35306</xdr:rowOff>
    </xdr:from>
    <xdr:to>
      <xdr:col>14</xdr:col>
      <xdr:colOff>28575</xdr:colOff>
      <xdr:row>37</xdr:row>
      <xdr:rowOff>93218</xdr:rowOff>
    </xdr:to>
    <xdr:cxnSp macro="">
      <xdr:nvCxnSpPr>
        <xdr:cNvPr id="299" name="直線コネクタ 298"/>
        <xdr:cNvCxnSpPr/>
      </xdr:nvCxnSpPr>
      <xdr:spPr>
        <a:xfrm>
          <a:off x="8750300" y="63789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300" name="フローチャート : 判断 299"/>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301" name="テキスト ボックス 300"/>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154940</xdr:rowOff>
    </xdr:from>
    <xdr:to>
      <xdr:col>12</xdr:col>
      <xdr:colOff>511175</xdr:colOff>
      <xdr:row>37</xdr:row>
      <xdr:rowOff>35306</xdr:rowOff>
    </xdr:to>
    <xdr:cxnSp macro="">
      <xdr:nvCxnSpPr>
        <xdr:cNvPr id="302" name="直線コネクタ 301"/>
        <xdr:cNvCxnSpPr/>
      </xdr:nvCxnSpPr>
      <xdr:spPr>
        <a:xfrm>
          <a:off x="7861300" y="6327140"/>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3" name="フローチャート : 判断 302"/>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17289</xdr:rowOff>
    </xdr:from>
    <xdr:ext cx="378565" cy="259045"/>
    <xdr:sp macro="" textlink="">
      <xdr:nvSpPr>
        <xdr:cNvPr id="304" name="テキスト ボックス 303"/>
        <xdr:cNvSpPr txBox="1"/>
      </xdr:nvSpPr>
      <xdr:spPr>
        <a:xfrm>
          <a:off x="8561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11684</xdr:rowOff>
    </xdr:from>
    <xdr:to>
      <xdr:col>11</xdr:col>
      <xdr:colOff>307975</xdr:colOff>
      <xdr:row>36</xdr:row>
      <xdr:rowOff>154940</xdr:rowOff>
    </xdr:to>
    <xdr:cxnSp macro="">
      <xdr:nvCxnSpPr>
        <xdr:cNvPr id="305" name="直線コネクタ 304"/>
        <xdr:cNvCxnSpPr/>
      </xdr:nvCxnSpPr>
      <xdr:spPr>
        <a:xfrm>
          <a:off x="6972300" y="6183884"/>
          <a:ext cx="889000" cy="14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6" name="フローチャート : 判断 305"/>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7" name="テキスト ボックス 306"/>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8" name="フローチャート : 判断 307"/>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9" name="テキスト ボックス 308"/>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78232</xdr:rowOff>
    </xdr:from>
    <xdr:to>
      <xdr:col>15</xdr:col>
      <xdr:colOff>231775</xdr:colOff>
      <xdr:row>38</xdr:row>
      <xdr:rowOff>8382</xdr:rowOff>
    </xdr:to>
    <xdr:sp macro="" textlink="">
      <xdr:nvSpPr>
        <xdr:cNvPr id="315" name="円/楕円 314"/>
        <xdr:cNvSpPr/>
      </xdr:nvSpPr>
      <xdr:spPr>
        <a:xfrm>
          <a:off x="104267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56659</xdr:rowOff>
    </xdr:from>
    <xdr:ext cx="378565" cy="259045"/>
    <xdr:sp macro="" textlink="">
      <xdr:nvSpPr>
        <xdr:cNvPr id="316" name="労働費該当値テキスト"/>
        <xdr:cNvSpPr txBox="1"/>
      </xdr:nvSpPr>
      <xdr:spPr>
        <a:xfrm>
          <a:off x="10528300" y="6400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42418</xdr:rowOff>
    </xdr:from>
    <xdr:to>
      <xdr:col>14</xdr:col>
      <xdr:colOff>79375</xdr:colOff>
      <xdr:row>37</xdr:row>
      <xdr:rowOff>144018</xdr:rowOff>
    </xdr:to>
    <xdr:sp macro="" textlink="">
      <xdr:nvSpPr>
        <xdr:cNvPr id="317" name="円/楕円 316"/>
        <xdr:cNvSpPr/>
      </xdr:nvSpPr>
      <xdr:spPr>
        <a:xfrm>
          <a:off x="9588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135145</xdr:rowOff>
    </xdr:from>
    <xdr:ext cx="378565" cy="259045"/>
    <xdr:sp macro="" textlink="">
      <xdr:nvSpPr>
        <xdr:cNvPr id="318" name="テキスト ボックス 317"/>
        <xdr:cNvSpPr txBox="1"/>
      </xdr:nvSpPr>
      <xdr:spPr>
        <a:xfrm>
          <a:off x="9450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155956</xdr:rowOff>
    </xdr:from>
    <xdr:to>
      <xdr:col>12</xdr:col>
      <xdr:colOff>561975</xdr:colOff>
      <xdr:row>37</xdr:row>
      <xdr:rowOff>86106</xdr:rowOff>
    </xdr:to>
    <xdr:sp macro="" textlink="">
      <xdr:nvSpPr>
        <xdr:cNvPr id="319" name="円/楕円 318"/>
        <xdr:cNvSpPr/>
      </xdr:nvSpPr>
      <xdr:spPr>
        <a:xfrm>
          <a:off x="8699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77233</xdr:rowOff>
    </xdr:from>
    <xdr:ext cx="378565" cy="259045"/>
    <xdr:sp macro="" textlink="">
      <xdr:nvSpPr>
        <xdr:cNvPr id="320" name="テキスト ボックス 319"/>
        <xdr:cNvSpPr txBox="1"/>
      </xdr:nvSpPr>
      <xdr:spPr>
        <a:xfrm>
          <a:off x="8561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104140</xdr:rowOff>
    </xdr:from>
    <xdr:to>
      <xdr:col>11</xdr:col>
      <xdr:colOff>358775</xdr:colOff>
      <xdr:row>37</xdr:row>
      <xdr:rowOff>34290</xdr:rowOff>
    </xdr:to>
    <xdr:sp macro="" textlink="">
      <xdr:nvSpPr>
        <xdr:cNvPr id="321" name="円/楕円 320"/>
        <xdr:cNvSpPr/>
      </xdr:nvSpPr>
      <xdr:spPr>
        <a:xfrm>
          <a:off x="7810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25417</xdr:rowOff>
    </xdr:from>
    <xdr:ext cx="378565" cy="259045"/>
    <xdr:sp macro="" textlink="">
      <xdr:nvSpPr>
        <xdr:cNvPr id="322" name="テキスト ボックス 321"/>
        <xdr:cNvSpPr txBox="1"/>
      </xdr:nvSpPr>
      <xdr:spPr>
        <a:xfrm>
          <a:off x="7672017"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132334</xdr:rowOff>
    </xdr:from>
    <xdr:to>
      <xdr:col>10</xdr:col>
      <xdr:colOff>155575</xdr:colOff>
      <xdr:row>36</xdr:row>
      <xdr:rowOff>62484</xdr:rowOff>
    </xdr:to>
    <xdr:sp macro="" textlink="">
      <xdr:nvSpPr>
        <xdr:cNvPr id="323" name="円/楕円 322"/>
        <xdr:cNvSpPr/>
      </xdr:nvSpPr>
      <xdr:spPr>
        <a:xfrm>
          <a:off x="6921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53611</xdr:rowOff>
    </xdr:from>
    <xdr:ext cx="378565" cy="259045"/>
    <xdr:sp macro="" textlink="">
      <xdr:nvSpPr>
        <xdr:cNvPr id="324" name="テキスト ボックス 323"/>
        <xdr:cNvSpPr txBox="1"/>
      </xdr:nvSpPr>
      <xdr:spPr>
        <a:xfrm>
          <a:off x="6783017" y="62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8" name="直線コネクタ 347"/>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9"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50" name="直線コネクタ 349"/>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51"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2" name="直線コネクタ 351"/>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152781</xdr:rowOff>
    </xdr:from>
    <xdr:to>
      <xdr:col>15</xdr:col>
      <xdr:colOff>180975</xdr:colOff>
      <xdr:row>58</xdr:row>
      <xdr:rowOff>158750</xdr:rowOff>
    </xdr:to>
    <xdr:cxnSp macro="">
      <xdr:nvCxnSpPr>
        <xdr:cNvPr id="353" name="直線コネクタ 352"/>
        <xdr:cNvCxnSpPr/>
      </xdr:nvCxnSpPr>
      <xdr:spPr>
        <a:xfrm>
          <a:off x="9639300" y="10096881"/>
          <a:ext cx="8382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4"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5" name="フローチャート : 判断 354"/>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152781</xdr:rowOff>
    </xdr:from>
    <xdr:to>
      <xdr:col>14</xdr:col>
      <xdr:colOff>28575</xdr:colOff>
      <xdr:row>58</xdr:row>
      <xdr:rowOff>154051</xdr:rowOff>
    </xdr:to>
    <xdr:cxnSp macro="">
      <xdr:nvCxnSpPr>
        <xdr:cNvPr id="356" name="直線コネクタ 355"/>
        <xdr:cNvCxnSpPr/>
      </xdr:nvCxnSpPr>
      <xdr:spPr>
        <a:xfrm flipV="1">
          <a:off x="8750300" y="10096881"/>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7" name="フローチャート : 判断 356"/>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8" name="テキスト ボックス 357"/>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154051</xdr:rowOff>
    </xdr:from>
    <xdr:to>
      <xdr:col>12</xdr:col>
      <xdr:colOff>511175</xdr:colOff>
      <xdr:row>58</xdr:row>
      <xdr:rowOff>158115</xdr:rowOff>
    </xdr:to>
    <xdr:cxnSp macro="">
      <xdr:nvCxnSpPr>
        <xdr:cNvPr id="359" name="直線コネクタ 358"/>
        <xdr:cNvCxnSpPr/>
      </xdr:nvCxnSpPr>
      <xdr:spPr>
        <a:xfrm flipV="1">
          <a:off x="7861300" y="1009815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60" name="フローチャート : 判断 359"/>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61" name="テキスト ボックス 360"/>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156337</xdr:rowOff>
    </xdr:from>
    <xdr:to>
      <xdr:col>11</xdr:col>
      <xdr:colOff>307975</xdr:colOff>
      <xdr:row>58</xdr:row>
      <xdr:rowOff>158115</xdr:rowOff>
    </xdr:to>
    <xdr:cxnSp macro="">
      <xdr:nvCxnSpPr>
        <xdr:cNvPr id="362" name="直線コネクタ 361"/>
        <xdr:cNvCxnSpPr/>
      </xdr:nvCxnSpPr>
      <xdr:spPr>
        <a:xfrm>
          <a:off x="6972300" y="1010043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3" name="フローチャート : 判断 362"/>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4" name="テキスト ボックス 363"/>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5" name="フローチャート : 判断 364"/>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6" name="テキスト ボックス 365"/>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107950</xdr:rowOff>
    </xdr:from>
    <xdr:to>
      <xdr:col>15</xdr:col>
      <xdr:colOff>231775</xdr:colOff>
      <xdr:row>59</xdr:row>
      <xdr:rowOff>38100</xdr:rowOff>
    </xdr:to>
    <xdr:sp macro="" textlink="">
      <xdr:nvSpPr>
        <xdr:cNvPr id="372" name="円/楕円 371"/>
        <xdr:cNvSpPr/>
      </xdr:nvSpPr>
      <xdr:spPr>
        <a:xfrm>
          <a:off x="104267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22877</xdr:rowOff>
    </xdr:from>
    <xdr:ext cx="378565" cy="259045"/>
    <xdr:sp macro="" textlink="">
      <xdr:nvSpPr>
        <xdr:cNvPr id="373" name="農林水産業費該当値テキスト"/>
        <xdr:cNvSpPr txBox="1"/>
      </xdr:nvSpPr>
      <xdr:spPr>
        <a:xfrm>
          <a:off x="10528300" y="996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101981</xdr:rowOff>
    </xdr:from>
    <xdr:to>
      <xdr:col>14</xdr:col>
      <xdr:colOff>79375</xdr:colOff>
      <xdr:row>59</xdr:row>
      <xdr:rowOff>32131</xdr:rowOff>
    </xdr:to>
    <xdr:sp macro="" textlink="">
      <xdr:nvSpPr>
        <xdr:cNvPr id="374" name="円/楕円 373"/>
        <xdr:cNvSpPr/>
      </xdr:nvSpPr>
      <xdr:spPr>
        <a:xfrm>
          <a:off x="9588500" y="10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23258</xdr:rowOff>
    </xdr:from>
    <xdr:ext cx="378565" cy="259045"/>
    <xdr:sp macro="" textlink="">
      <xdr:nvSpPr>
        <xdr:cNvPr id="375" name="テキスト ボックス 374"/>
        <xdr:cNvSpPr txBox="1"/>
      </xdr:nvSpPr>
      <xdr:spPr>
        <a:xfrm>
          <a:off x="9450017" y="1013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103251</xdr:rowOff>
    </xdr:from>
    <xdr:to>
      <xdr:col>12</xdr:col>
      <xdr:colOff>561975</xdr:colOff>
      <xdr:row>59</xdr:row>
      <xdr:rowOff>33401</xdr:rowOff>
    </xdr:to>
    <xdr:sp macro="" textlink="">
      <xdr:nvSpPr>
        <xdr:cNvPr id="376" name="円/楕円 375"/>
        <xdr:cNvSpPr/>
      </xdr:nvSpPr>
      <xdr:spPr>
        <a:xfrm>
          <a:off x="8699500" y="100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24528</xdr:rowOff>
    </xdr:from>
    <xdr:ext cx="378565" cy="259045"/>
    <xdr:sp macro="" textlink="">
      <xdr:nvSpPr>
        <xdr:cNvPr id="377" name="テキスト ボックス 376"/>
        <xdr:cNvSpPr txBox="1"/>
      </xdr:nvSpPr>
      <xdr:spPr>
        <a:xfrm>
          <a:off x="8561017" y="101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107315</xdr:rowOff>
    </xdr:from>
    <xdr:to>
      <xdr:col>11</xdr:col>
      <xdr:colOff>358775</xdr:colOff>
      <xdr:row>59</xdr:row>
      <xdr:rowOff>37465</xdr:rowOff>
    </xdr:to>
    <xdr:sp macro="" textlink="">
      <xdr:nvSpPr>
        <xdr:cNvPr id="378" name="円/楕円 377"/>
        <xdr:cNvSpPr/>
      </xdr:nvSpPr>
      <xdr:spPr>
        <a:xfrm>
          <a:off x="7810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28592</xdr:rowOff>
    </xdr:from>
    <xdr:ext cx="378565" cy="259045"/>
    <xdr:sp macro="" textlink="">
      <xdr:nvSpPr>
        <xdr:cNvPr id="379" name="テキスト ボックス 378"/>
        <xdr:cNvSpPr txBox="1"/>
      </xdr:nvSpPr>
      <xdr:spPr>
        <a:xfrm>
          <a:off x="7672017" y="1014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105537</xdr:rowOff>
    </xdr:from>
    <xdr:to>
      <xdr:col>10</xdr:col>
      <xdr:colOff>155575</xdr:colOff>
      <xdr:row>59</xdr:row>
      <xdr:rowOff>35687</xdr:rowOff>
    </xdr:to>
    <xdr:sp macro="" textlink="">
      <xdr:nvSpPr>
        <xdr:cNvPr id="380" name="円/楕円 379"/>
        <xdr:cNvSpPr/>
      </xdr:nvSpPr>
      <xdr:spPr>
        <a:xfrm>
          <a:off x="6921500" y="100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26814</xdr:rowOff>
    </xdr:from>
    <xdr:ext cx="378565" cy="259045"/>
    <xdr:sp macro="" textlink="">
      <xdr:nvSpPr>
        <xdr:cNvPr id="381" name="テキスト ボックス 380"/>
        <xdr:cNvSpPr txBox="1"/>
      </xdr:nvSpPr>
      <xdr:spPr>
        <a:xfrm>
          <a:off x="6783017" y="1014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3" name="直線コネクタ 402"/>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4"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5" name="直線コネクタ 404"/>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6"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7" name="直線コネクタ 406"/>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153164</xdr:rowOff>
    </xdr:from>
    <xdr:to>
      <xdr:col>15</xdr:col>
      <xdr:colOff>180975</xdr:colOff>
      <xdr:row>76</xdr:row>
      <xdr:rowOff>162148</xdr:rowOff>
    </xdr:to>
    <xdr:cxnSp macro="">
      <xdr:nvCxnSpPr>
        <xdr:cNvPr id="408" name="直線コネクタ 407"/>
        <xdr:cNvCxnSpPr/>
      </xdr:nvCxnSpPr>
      <xdr:spPr>
        <a:xfrm>
          <a:off x="9639300" y="13183364"/>
          <a:ext cx="838200" cy="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9"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10" name="フローチャート : 判断 409"/>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131973</xdr:rowOff>
    </xdr:from>
    <xdr:to>
      <xdr:col>14</xdr:col>
      <xdr:colOff>28575</xdr:colOff>
      <xdr:row>76</xdr:row>
      <xdr:rowOff>153164</xdr:rowOff>
    </xdr:to>
    <xdr:cxnSp macro="">
      <xdr:nvCxnSpPr>
        <xdr:cNvPr id="411" name="直線コネクタ 410"/>
        <xdr:cNvCxnSpPr/>
      </xdr:nvCxnSpPr>
      <xdr:spPr>
        <a:xfrm>
          <a:off x="8750300" y="13162173"/>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2" name="フローチャート : 判断 411"/>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3" name="テキスト ボックス 412"/>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24783</xdr:rowOff>
    </xdr:from>
    <xdr:to>
      <xdr:col>12</xdr:col>
      <xdr:colOff>511175</xdr:colOff>
      <xdr:row>76</xdr:row>
      <xdr:rowOff>131973</xdr:rowOff>
    </xdr:to>
    <xdr:cxnSp macro="">
      <xdr:nvCxnSpPr>
        <xdr:cNvPr id="414" name="直線コネクタ 413"/>
        <xdr:cNvCxnSpPr/>
      </xdr:nvCxnSpPr>
      <xdr:spPr>
        <a:xfrm>
          <a:off x="7861300" y="13054983"/>
          <a:ext cx="889000" cy="10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5" name="フローチャート : 判断 414"/>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6" name="テキスト ボックス 415"/>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110073</xdr:rowOff>
    </xdr:from>
    <xdr:to>
      <xdr:col>11</xdr:col>
      <xdr:colOff>307975</xdr:colOff>
      <xdr:row>76</xdr:row>
      <xdr:rowOff>24783</xdr:rowOff>
    </xdr:to>
    <xdr:cxnSp macro="">
      <xdr:nvCxnSpPr>
        <xdr:cNvPr id="417" name="直線コネクタ 416"/>
        <xdr:cNvCxnSpPr/>
      </xdr:nvCxnSpPr>
      <xdr:spPr>
        <a:xfrm>
          <a:off x="6972300" y="12968823"/>
          <a:ext cx="889000" cy="8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8" name="フローチャート : 判断 417"/>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9" name="テキスト ボックス 418"/>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20" name="フローチャート : 判断 419"/>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21" name="テキスト ボックス 420"/>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111348</xdr:rowOff>
    </xdr:from>
    <xdr:to>
      <xdr:col>15</xdr:col>
      <xdr:colOff>231775</xdr:colOff>
      <xdr:row>77</xdr:row>
      <xdr:rowOff>41498</xdr:rowOff>
    </xdr:to>
    <xdr:sp macro="" textlink="">
      <xdr:nvSpPr>
        <xdr:cNvPr id="427" name="円/楕円 426"/>
        <xdr:cNvSpPr/>
      </xdr:nvSpPr>
      <xdr:spPr>
        <a:xfrm>
          <a:off x="10426700" y="131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89775</xdr:rowOff>
    </xdr:from>
    <xdr:ext cx="534377" cy="259045"/>
    <xdr:sp macro="" textlink="">
      <xdr:nvSpPr>
        <xdr:cNvPr id="428" name="商工費該当値テキスト"/>
        <xdr:cNvSpPr txBox="1"/>
      </xdr:nvSpPr>
      <xdr:spPr>
        <a:xfrm>
          <a:off x="10528300" y="131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102364</xdr:rowOff>
    </xdr:from>
    <xdr:to>
      <xdr:col>14</xdr:col>
      <xdr:colOff>79375</xdr:colOff>
      <xdr:row>77</xdr:row>
      <xdr:rowOff>32514</xdr:rowOff>
    </xdr:to>
    <xdr:sp macro="" textlink="">
      <xdr:nvSpPr>
        <xdr:cNvPr id="429" name="円/楕円 428"/>
        <xdr:cNvSpPr/>
      </xdr:nvSpPr>
      <xdr:spPr>
        <a:xfrm>
          <a:off x="9588500" y="131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23641</xdr:rowOff>
    </xdr:from>
    <xdr:ext cx="534377" cy="259045"/>
    <xdr:sp macro="" textlink="">
      <xdr:nvSpPr>
        <xdr:cNvPr id="430" name="テキスト ボックス 429"/>
        <xdr:cNvSpPr txBox="1"/>
      </xdr:nvSpPr>
      <xdr:spPr>
        <a:xfrm>
          <a:off x="9372111" y="13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81173</xdr:rowOff>
    </xdr:from>
    <xdr:to>
      <xdr:col>12</xdr:col>
      <xdr:colOff>561975</xdr:colOff>
      <xdr:row>77</xdr:row>
      <xdr:rowOff>11323</xdr:rowOff>
    </xdr:to>
    <xdr:sp macro="" textlink="">
      <xdr:nvSpPr>
        <xdr:cNvPr id="431" name="円/楕円 430"/>
        <xdr:cNvSpPr/>
      </xdr:nvSpPr>
      <xdr:spPr>
        <a:xfrm>
          <a:off x="8699500" y="131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2450</xdr:rowOff>
    </xdr:from>
    <xdr:ext cx="534377" cy="259045"/>
    <xdr:sp macro="" textlink="">
      <xdr:nvSpPr>
        <xdr:cNvPr id="432" name="テキスト ボックス 431"/>
        <xdr:cNvSpPr txBox="1"/>
      </xdr:nvSpPr>
      <xdr:spPr>
        <a:xfrm>
          <a:off x="8483111" y="132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145433</xdr:rowOff>
    </xdr:from>
    <xdr:to>
      <xdr:col>11</xdr:col>
      <xdr:colOff>358775</xdr:colOff>
      <xdr:row>76</xdr:row>
      <xdr:rowOff>75583</xdr:rowOff>
    </xdr:to>
    <xdr:sp macro="" textlink="">
      <xdr:nvSpPr>
        <xdr:cNvPr id="433" name="円/楕円 432"/>
        <xdr:cNvSpPr/>
      </xdr:nvSpPr>
      <xdr:spPr>
        <a:xfrm>
          <a:off x="7810500" y="130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66710</xdr:rowOff>
    </xdr:from>
    <xdr:ext cx="534377" cy="259045"/>
    <xdr:sp macro="" textlink="">
      <xdr:nvSpPr>
        <xdr:cNvPr id="434" name="テキスト ボックス 433"/>
        <xdr:cNvSpPr txBox="1"/>
      </xdr:nvSpPr>
      <xdr:spPr>
        <a:xfrm>
          <a:off x="7594111" y="130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59273</xdr:rowOff>
    </xdr:from>
    <xdr:to>
      <xdr:col>10</xdr:col>
      <xdr:colOff>155575</xdr:colOff>
      <xdr:row>75</xdr:row>
      <xdr:rowOff>160874</xdr:rowOff>
    </xdr:to>
    <xdr:sp macro="" textlink="">
      <xdr:nvSpPr>
        <xdr:cNvPr id="435" name="円/楕円 434"/>
        <xdr:cNvSpPr/>
      </xdr:nvSpPr>
      <xdr:spPr>
        <a:xfrm>
          <a:off x="6921500" y="12918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152001</xdr:rowOff>
    </xdr:from>
    <xdr:ext cx="534377" cy="259045"/>
    <xdr:sp macro="" textlink="">
      <xdr:nvSpPr>
        <xdr:cNvPr id="436" name="テキスト ボックス 435"/>
        <xdr:cNvSpPr txBox="1"/>
      </xdr:nvSpPr>
      <xdr:spPr>
        <a:xfrm>
          <a:off x="6705111" y="130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9" name="直線コネクタ 458"/>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60"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61" name="直線コネクタ 460"/>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2"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3" name="直線コネクタ 462"/>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78663</xdr:rowOff>
    </xdr:from>
    <xdr:to>
      <xdr:col>15</xdr:col>
      <xdr:colOff>180975</xdr:colOff>
      <xdr:row>95</xdr:row>
      <xdr:rowOff>32327</xdr:rowOff>
    </xdr:to>
    <xdr:cxnSp macro="">
      <xdr:nvCxnSpPr>
        <xdr:cNvPr id="464" name="直線コネクタ 463"/>
        <xdr:cNvCxnSpPr/>
      </xdr:nvCxnSpPr>
      <xdr:spPr>
        <a:xfrm flipV="1">
          <a:off x="9639300" y="16194963"/>
          <a:ext cx="838200" cy="1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63419</xdr:rowOff>
    </xdr:from>
    <xdr:ext cx="534377" cy="259045"/>
    <xdr:sp macro="" textlink="">
      <xdr:nvSpPr>
        <xdr:cNvPr id="465" name="土木費平均値テキスト"/>
        <xdr:cNvSpPr txBox="1"/>
      </xdr:nvSpPr>
      <xdr:spPr>
        <a:xfrm>
          <a:off x="10528300" y="16351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6" name="フローチャート : 判断 465"/>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32327</xdr:rowOff>
    </xdr:from>
    <xdr:to>
      <xdr:col>14</xdr:col>
      <xdr:colOff>28575</xdr:colOff>
      <xdr:row>95</xdr:row>
      <xdr:rowOff>99992</xdr:rowOff>
    </xdr:to>
    <xdr:cxnSp macro="">
      <xdr:nvCxnSpPr>
        <xdr:cNvPr id="467" name="直線コネクタ 466"/>
        <xdr:cNvCxnSpPr/>
      </xdr:nvCxnSpPr>
      <xdr:spPr>
        <a:xfrm flipV="1">
          <a:off x="8750300" y="16320077"/>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8" name="フローチャート : 判断 467"/>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133163</xdr:rowOff>
    </xdr:from>
    <xdr:ext cx="534377" cy="259045"/>
    <xdr:sp macro="" textlink="">
      <xdr:nvSpPr>
        <xdr:cNvPr id="469" name="テキスト ボックス 468"/>
        <xdr:cNvSpPr txBox="1"/>
      </xdr:nvSpPr>
      <xdr:spPr>
        <a:xfrm>
          <a:off x="9372111" y="164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29446</xdr:rowOff>
    </xdr:from>
    <xdr:to>
      <xdr:col>12</xdr:col>
      <xdr:colOff>511175</xdr:colOff>
      <xdr:row>95</xdr:row>
      <xdr:rowOff>99992</xdr:rowOff>
    </xdr:to>
    <xdr:cxnSp macro="">
      <xdr:nvCxnSpPr>
        <xdr:cNvPr id="470" name="直線コネクタ 469"/>
        <xdr:cNvCxnSpPr/>
      </xdr:nvCxnSpPr>
      <xdr:spPr>
        <a:xfrm>
          <a:off x="7861300" y="16317196"/>
          <a:ext cx="889000" cy="7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71" name="フローチャート : 判断 470"/>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148869</xdr:rowOff>
    </xdr:from>
    <xdr:ext cx="534377" cy="259045"/>
    <xdr:sp macro="" textlink="">
      <xdr:nvSpPr>
        <xdr:cNvPr id="472" name="テキスト ボックス 471"/>
        <xdr:cNvSpPr txBox="1"/>
      </xdr:nvSpPr>
      <xdr:spPr>
        <a:xfrm>
          <a:off x="8483111" y="164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29446</xdr:rowOff>
    </xdr:from>
    <xdr:to>
      <xdr:col>11</xdr:col>
      <xdr:colOff>307975</xdr:colOff>
      <xdr:row>96</xdr:row>
      <xdr:rowOff>27046</xdr:rowOff>
    </xdr:to>
    <xdr:cxnSp macro="">
      <xdr:nvCxnSpPr>
        <xdr:cNvPr id="473" name="直線コネクタ 472"/>
        <xdr:cNvCxnSpPr/>
      </xdr:nvCxnSpPr>
      <xdr:spPr>
        <a:xfrm flipV="1">
          <a:off x="6972300" y="16317196"/>
          <a:ext cx="889000" cy="1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4" name="フローチャート : 判断 473"/>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109641</xdr:rowOff>
    </xdr:from>
    <xdr:ext cx="534377" cy="259045"/>
    <xdr:sp macro="" textlink="">
      <xdr:nvSpPr>
        <xdr:cNvPr id="475" name="テキスト ボックス 474"/>
        <xdr:cNvSpPr txBox="1"/>
      </xdr:nvSpPr>
      <xdr:spPr>
        <a:xfrm>
          <a:off x="7594111" y="163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6" name="フローチャート : 判断 475"/>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7" name="テキスト ボックス 476"/>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27863</xdr:rowOff>
    </xdr:from>
    <xdr:to>
      <xdr:col>15</xdr:col>
      <xdr:colOff>231775</xdr:colOff>
      <xdr:row>94</xdr:row>
      <xdr:rowOff>129463</xdr:rowOff>
    </xdr:to>
    <xdr:sp macro="" textlink="">
      <xdr:nvSpPr>
        <xdr:cNvPr id="483" name="円/楕円 482"/>
        <xdr:cNvSpPr/>
      </xdr:nvSpPr>
      <xdr:spPr>
        <a:xfrm>
          <a:off x="10426700" y="161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50740</xdr:rowOff>
    </xdr:from>
    <xdr:ext cx="534377" cy="259045"/>
    <xdr:sp macro="" textlink="">
      <xdr:nvSpPr>
        <xdr:cNvPr id="484" name="土木費該当値テキスト"/>
        <xdr:cNvSpPr txBox="1"/>
      </xdr:nvSpPr>
      <xdr:spPr>
        <a:xfrm>
          <a:off x="10528300" y="159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72,670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152977</xdr:rowOff>
    </xdr:from>
    <xdr:to>
      <xdr:col>14</xdr:col>
      <xdr:colOff>79375</xdr:colOff>
      <xdr:row>95</xdr:row>
      <xdr:rowOff>83127</xdr:rowOff>
    </xdr:to>
    <xdr:sp macro="" textlink="">
      <xdr:nvSpPr>
        <xdr:cNvPr id="485" name="円/楕円 484"/>
        <xdr:cNvSpPr/>
      </xdr:nvSpPr>
      <xdr:spPr>
        <a:xfrm>
          <a:off x="9588500" y="16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99654</xdr:rowOff>
    </xdr:from>
    <xdr:ext cx="534377" cy="259045"/>
    <xdr:sp macro="" textlink="">
      <xdr:nvSpPr>
        <xdr:cNvPr id="486" name="テキスト ボックス 485"/>
        <xdr:cNvSpPr txBox="1"/>
      </xdr:nvSpPr>
      <xdr:spPr>
        <a:xfrm>
          <a:off x="9372111" y="1604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49192</xdr:rowOff>
    </xdr:from>
    <xdr:to>
      <xdr:col>12</xdr:col>
      <xdr:colOff>561975</xdr:colOff>
      <xdr:row>95</xdr:row>
      <xdr:rowOff>150792</xdr:rowOff>
    </xdr:to>
    <xdr:sp macro="" textlink="">
      <xdr:nvSpPr>
        <xdr:cNvPr id="487" name="円/楕円 486"/>
        <xdr:cNvSpPr/>
      </xdr:nvSpPr>
      <xdr:spPr>
        <a:xfrm>
          <a:off x="8699500" y="163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167319</xdr:rowOff>
    </xdr:from>
    <xdr:ext cx="534377" cy="259045"/>
    <xdr:sp macro="" textlink="">
      <xdr:nvSpPr>
        <xdr:cNvPr id="488" name="テキスト ボックス 487"/>
        <xdr:cNvSpPr txBox="1"/>
      </xdr:nvSpPr>
      <xdr:spPr>
        <a:xfrm>
          <a:off x="8483111" y="161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64,237</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150096</xdr:rowOff>
    </xdr:from>
    <xdr:to>
      <xdr:col>11</xdr:col>
      <xdr:colOff>358775</xdr:colOff>
      <xdr:row>95</xdr:row>
      <xdr:rowOff>80246</xdr:rowOff>
    </xdr:to>
    <xdr:sp macro="" textlink="">
      <xdr:nvSpPr>
        <xdr:cNvPr id="489" name="円/楕円 488"/>
        <xdr:cNvSpPr/>
      </xdr:nvSpPr>
      <xdr:spPr>
        <a:xfrm>
          <a:off x="7810500" y="162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96773</xdr:rowOff>
    </xdr:from>
    <xdr:ext cx="534377" cy="259045"/>
    <xdr:sp macro="" textlink="">
      <xdr:nvSpPr>
        <xdr:cNvPr id="490" name="テキスト ボックス 489"/>
        <xdr:cNvSpPr txBox="1"/>
      </xdr:nvSpPr>
      <xdr:spPr>
        <a:xfrm>
          <a:off x="7594111" y="1604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67,323</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147696</xdr:rowOff>
    </xdr:from>
    <xdr:to>
      <xdr:col>10</xdr:col>
      <xdr:colOff>155575</xdr:colOff>
      <xdr:row>96</xdr:row>
      <xdr:rowOff>77846</xdr:rowOff>
    </xdr:to>
    <xdr:sp macro="" textlink="">
      <xdr:nvSpPr>
        <xdr:cNvPr id="491" name="円/楕円 490"/>
        <xdr:cNvSpPr/>
      </xdr:nvSpPr>
      <xdr:spPr>
        <a:xfrm>
          <a:off x="6921500" y="164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68973</xdr:rowOff>
    </xdr:from>
    <xdr:ext cx="534377" cy="259045"/>
    <xdr:sp macro="" textlink="">
      <xdr:nvSpPr>
        <xdr:cNvPr id="492" name="テキスト ボックス 491"/>
        <xdr:cNvSpPr txBox="1"/>
      </xdr:nvSpPr>
      <xdr:spPr>
        <a:xfrm>
          <a:off x="6705111" y="16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7" name="直線コネクタ 516"/>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8"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9" name="直線コネクタ 518"/>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20"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21" name="直線コネクタ 520"/>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91694</xdr:rowOff>
    </xdr:from>
    <xdr:to>
      <xdr:col>23</xdr:col>
      <xdr:colOff>517525</xdr:colOff>
      <xdr:row>38</xdr:row>
      <xdr:rowOff>41211</xdr:rowOff>
    </xdr:to>
    <xdr:cxnSp macro="">
      <xdr:nvCxnSpPr>
        <xdr:cNvPr id="522" name="直線コネクタ 521"/>
        <xdr:cNvCxnSpPr/>
      </xdr:nvCxnSpPr>
      <xdr:spPr>
        <a:xfrm>
          <a:off x="15481300" y="6435344"/>
          <a:ext cx="838200" cy="1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3"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4" name="フローチャート : 判断 523"/>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91694</xdr:rowOff>
    </xdr:from>
    <xdr:to>
      <xdr:col>22</xdr:col>
      <xdr:colOff>365125</xdr:colOff>
      <xdr:row>37</xdr:row>
      <xdr:rowOff>134366</xdr:rowOff>
    </xdr:to>
    <xdr:cxnSp macro="">
      <xdr:nvCxnSpPr>
        <xdr:cNvPr id="525" name="直線コネクタ 524"/>
        <xdr:cNvCxnSpPr/>
      </xdr:nvCxnSpPr>
      <xdr:spPr>
        <a:xfrm flipV="1">
          <a:off x="14592300" y="643534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6" name="フローチャート : 判断 525"/>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59199</xdr:rowOff>
    </xdr:from>
    <xdr:ext cx="534377" cy="259045"/>
    <xdr:sp macro="" textlink="">
      <xdr:nvSpPr>
        <xdr:cNvPr id="527" name="テキスト ボックス 526"/>
        <xdr:cNvSpPr txBox="1"/>
      </xdr:nvSpPr>
      <xdr:spPr>
        <a:xfrm>
          <a:off x="15214111" y="58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134366</xdr:rowOff>
    </xdr:from>
    <xdr:to>
      <xdr:col>21</xdr:col>
      <xdr:colOff>161925</xdr:colOff>
      <xdr:row>38</xdr:row>
      <xdr:rowOff>133604</xdr:rowOff>
    </xdr:to>
    <xdr:cxnSp macro="">
      <xdr:nvCxnSpPr>
        <xdr:cNvPr id="528" name="直線コネクタ 527"/>
        <xdr:cNvCxnSpPr/>
      </xdr:nvCxnSpPr>
      <xdr:spPr>
        <a:xfrm flipV="1">
          <a:off x="13703300" y="6478016"/>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9" name="フローチャート : 判断 528"/>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145876</xdr:rowOff>
    </xdr:from>
    <xdr:ext cx="534377" cy="259045"/>
    <xdr:sp macro="" textlink="">
      <xdr:nvSpPr>
        <xdr:cNvPr id="530" name="テキスト ボックス 529"/>
        <xdr:cNvSpPr txBox="1"/>
      </xdr:nvSpPr>
      <xdr:spPr>
        <a:xfrm>
          <a:off x="14325111" y="597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9589</xdr:rowOff>
    </xdr:from>
    <xdr:to>
      <xdr:col>19</xdr:col>
      <xdr:colOff>644525</xdr:colOff>
      <xdr:row>38</xdr:row>
      <xdr:rowOff>133604</xdr:rowOff>
    </xdr:to>
    <xdr:cxnSp macro="">
      <xdr:nvCxnSpPr>
        <xdr:cNvPr id="531" name="直線コネクタ 530"/>
        <xdr:cNvCxnSpPr/>
      </xdr:nvCxnSpPr>
      <xdr:spPr>
        <a:xfrm>
          <a:off x="12814300" y="6524689"/>
          <a:ext cx="889000" cy="12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2" name="フローチャート : 判断 531"/>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3" name="テキスト ボックス 532"/>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4" name="フローチャート : 判断 533"/>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5" name="テキスト ボックス 534"/>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161861</xdr:rowOff>
    </xdr:from>
    <xdr:to>
      <xdr:col>23</xdr:col>
      <xdr:colOff>568325</xdr:colOff>
      <xdr:row>38</xdr:row>
      <xdr:rowOff>92011</xdr:rowOff>
    </xdr:to>
    <xdr:sp macro="" textlink="">
      <xdr:nvSpPr>
        <xdr:cNvPr id="541" name="円/楕円 540"/>
        <xdr:cNvSpPr/>
      </xdr:nvSpPr>
      <xdr:spPr>
        <a:xfrm>
          <a:off x="16268700" y="6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140288</xdr:rowOff>
    </xdr:from>
    <xdr:ext cx="534377" cy="259045"/>
    <xdr:sp macro="" textlink="">
      <xdr:nvSpPr>
        <xdr:cNvPr id="542" name="消防費該当値テキスト"/>
        <xdr:cNvSpPr txBox="1"/>
      </xdr:nvSpPr>
      <xdr:spPr>
        <a:xfrm>
          <a:off x="16370300" y="6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40894</xdr:rowOff>
    </xdr:from>
    <xdr:to>
      <xdr:col>22</xdr:col>
      <xdr:colOff>415925</xdr:colOff>
      <xdr:row>37</xdr:row>
      <xdr:rowOff>142494</xdr:rowOff>
    </xdr:to>
    <xdr:sp macro="" textlink="">
      <xdr:nvSpPr>
        <xdr:cNvPr id="543" name="円/楕円 542"/>
        <xdr:cNvSpPr/>
      </xdr:nvSpPr>
      <xdr:spPr>
        <a:xfrm>
          <a:off x="15430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133621</xdr:rowOff>
    </xdr:from>
    <xdr:ext cx="534377" cy="259045"/>
    <xdr:sp macro="" textlink="">
      <xdr:nvSpPr>
        <xdr:cNvPr id="544" name="テキスト ボックス 543"/>
        <xdr:cNvSpPr txBox="1"/>
      </xdr:nvSpPr>
      <xdr:spPr>
        <a:xfrm>
          <a:off x="15214111"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83566</xdr:rowOff>
    </xdr:from>
    <xdr:to>
      <xdr:col>21</xdr:col>
      <xdr:colOff>212725</xdr:colOff>
      <xdr:row>38</xdr:row>
      <xdr:rowOff>13715</xdr:rowOff>
    </xdr:to>
    <xdr:sp macro="" textlink="">
      <xdr:nvSpPr>
        <xdr:cNvPr id="545" name="円/楕円 544"/>
        <xdr:cNvSpPr/>
      </xdr:nvSpPr>
      <xdr:spPr>
        <a:xfrm>
          <a:off x="14541500" y="64272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4843</xdr:rowOff>
    </xdr:from>
    <xdr:ext cx="534377" cy="259045"/>
    <xdr:sp macro="" textlink="">
      <xdr:nvSpPr>
        <xdr:cNvPr id="546" name="テキスト ボックス 545"/>
        <xdr:cNvSpPr txBox="1"/>
      </xdr:nvSpPr>
      <xdr:spPr>
        <a:xfrm>
          <a:off x="14325111" y="6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82804</xdr:rowOff>
    </xdr:from>
    <xdr:to>
      <xdr:col>20</xdr:col>
      <xdr:colOff>9525</xdr:colOff>
      <xdr:row>39</xdr:row>
      <xdr:rowOff>12954</xdr:rowOff>
    </xdr:to>
    <xdr:sp macro="" textlink="">
      <xdr:nvSpPr>
        <xdr:cNvPr id="547" name="円/楕円 546"/>
        <xdr:cNvSpPr/>
      </xdr:nvSpPr>
      <xdr:spPr>
        <a:xfrm>
          <a:off x="13652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4081</xdr:rowOff>
    </xdr:from>
    <xdr:ext cx="534377" cy="259045"/>
    <xdr:sp macro="" textlink="">
      <xdr:nvSpPr>
        <xdr:cNvPr id="548" name="テキスト ボックス 547"/>
        <xdr:cNvSpPr txBox="1"/>
      </xdr:nvSpPr>
      <xdr:spPr>
        <a:xfrm>
          <a:off x="13436111" y="66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130239</xdr:rowOff>
    </xdr:from>
    <xdr:to>
      <xdr:col>18</xdr:col>
      <xdr:colOff>492125</xdr:colOff>
      <xdr:row>38</xdr:row>
      <xdr:rowOff>60389</xdr:rowOff>
    </xdr:to>
    <xdr:sp macro="" textlink="">
      <xdr:nvSpPr>
        <xdr:cNvPr id="549" name="円/楕円 548"/>
        <xdr:cNvSpPr/>
      </xdr:nvSpPr>
      <xdr:spPr>
        <a:xfrm>
          <a:off x="12763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51516</xdr:rowOff>
    </xdr:from>
    <xdr:ext cx="534377" cy="259045"/>
    <xdr:sp macro="" textlink="">
      <xdr:nvSpPr>
        <xdr:cNvPr id="550" name="テキスト ボックス 549"/>
        <xdr:cNvSpPr txBox="1"/>
      </xdr:nvSpPr>
      <xdr:spPr>
        <a:xfrm>
          <a:off x="12547111" y="65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3" name="直線コネクタ 572"/>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4"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5" name="直線コネクタ 574"/>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6"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7" name="直線コネクタ 576"/>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38202</xdr:rowOff>
    </xdr:from>
    <xdr:to>
      <xdr:col>23</xdr:col>
      <xdr:colOff>517525</xdr:colOff>
      <xdr:row>57</xdr:row>
      <xdr:rowOff>65725</xdr:rowOff>
    </xdr:to>
    <xdr:cxnSp macro="">
      <xdr:nvCxnSpPr>
        <xdr:cNvPr id="578" name="直線コネクタ 577"/>
        <xdr:cNvCxnSpPr/>
      </xdr:nvCxnSpPr>
      <xdr:spPr>
        <a:xfrm flipV="1">
          <a:off x="15481300" y="9810852"/>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9"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80" name="フローチャート : 判断 579"/>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65725</xdr:rowOff>
    </xdr:from>
    <xdr:to>
      <xdr:col>22</xdr:col>
      <xdr:colOff>365125</xdr:colOff>
      <xdr:row>57</xdr:row>
      <xdr:rowOff>155565</xdr:rowOff>
    </xdr:to>
    <xdr:cxnSp macro="">
      <xdr:nvCxnSpPr>
        <xdr:cNvPr id="581" name="直線コネクタ 580"/>
        <xdr:cNvCxnSpPr/>
      </xdr:nvCxnSpPr>
      <xdr:spPr>
        <a:xfrm flipV="1">
          <a:off x="14592300" y="9838375"/>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2" name="フローチャート : 判断 581"/>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3" name="テキスト ボックス 582"/>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98003</xdr:rowOff>
    </xdr:from>
    <xdr:to>
      <xdr:col>21</xdr:col>
      <xdr:colOff>161925</xdr:colOff>
      <xdr:row>57</xdr:row>
      <xdr:rowOff>155565</xdr:rowOff>
    </xdr:to>
    <xdr:cxnSp macro="">
      <xdr:nvCxnSpPr>
        <xdr:cNvPr id="584" name="直線コネクタ 583"/>
        <xdr:cNvCxnSpPr/>
      </xdr:nvCxnSpPr>
      <xdr:spPr>
        <a:xfrm>
          <a:off x="13703300" y="9870653"/>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5" name="フローチャート : 判断 584"/>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6" name="テキスト ボックス 585"/>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60741</xdr:rowOff>
    </xdr:from>
    <xdr:to>
      <xdr:col>19</xdr:col>
      <xdr:colOff>644525</xdr:colOff>
      <xdr:row>57</xdr:row>
      <xdr:rowOff>98003</xdr:rowOff>
    </xdr:to>
    <xdr:cxnSp macro="">
      <xdr:nvCxnSpPr>
        <xdr:cNvPr id="587" name="直線コネクタ 586"/>
        <xdr:cNvCxnSpPr/>
      </xdr:nvCxnSpPr>
      <xdr:spPr>
        <a:xfrm>
          <a:off x="12814300" y="9833391"/>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8" name="フローチャート : 判断 587"/>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9" name="テキスト ボックス 588"/>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90" name="フローチャート : 判断 589"/>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91" name="テキスト ボックス 590"/>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158852</xdr:rowOff>
    </xdr:from>
    <xdr:to>
      <xdr:col>23</xdr:col>
      <xdr:colOff>568325</xdr:colOff>
      <xdr:row>57</xdr:row>
      <xdr:rowOff>89002</xdr:rowOff>
    </xdr:to>
    <xdr:sp macro="" textlink="">
      <xdr:nvSpPr>
        <xdr:cNvPr id="597" name="円/楕円 596"/>
        <xdr:cNvSpPr/>
      </xdr:nvSpPr>
      <xdr:spPr>
        <a:xfrm>
          <a:off x="16268700" y="97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137279</xdr:rowOff>
    </xdr:from>
    <xdr:ext cx="534377" cy="259045"/>
    <xdr:sp macro="" textlink="">
      <xdr:nvSpPr>
        <xdr:cNvPr id="598" name="教育費該当値テキスト"/>
        <xdr:cNvSpPr txBox="1"/>
      </xdr:nvSpPr>
      <xdr:spPr>
        <a:xfrm>
          <a:off x="16370300" y="973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14925</xdr:rowOff>
    </xdr:from>
    <xdr:to>
      <xdr:col>22</xdr:col>
      <xdr:colOff>415925</xdr:colOff>
      <xdr:row>57</xdr:row>
      <xdr:rowOff>116525</xdr:rowOff>
    </xdr:to>
    <xdr:sp macro="" textlink="">
      <xdr:nvSpPr>
        <xdr:cNvPr id="599" name="円/楕円 598"/>
        <xdr:cNvSpPr/>
      </xdr:nvSpPr>
      <xdr:spPr>
        <a:xfrm>
          <a:off x="15430500" y="978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107652</xdr:rowOff>
    </xdr:from>
    <xdr:ext cx="534377" cy="259045"/>
    <xdr:sp macro="" textlink="">
      <xdr:nvSpPr>
        <xdr:cNvPr id="600" name="テキスト ボックス 599"/>
        <xdr:cNvSpPr txBox="1"/>
      </xdr:nvSpPr>
      <xdr:spPr>
        <a:xfrm>
          <a:off x="15214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104765</xdr:rowOff>
    </xdr:from>
    <xdr:to>
      <xdr:col>21</xdr:col>
      <xdr:colOff>212725</xdr:colOff>
      <xdr:row>58</xdr:row>
      <xdr:rowOff>34915</xdr:rowOff>
    </xdr:to>
    <xdr:sp macro="" textlink="">
      <xdr:nvSpPr>
        <xdr:cNvPr id="601" name="円/楕円 600"/>
        <xdr:cNvSpPr/>
      </xdr:nvSpPr>
      <xdr:spPr>
        <a:xfrm>
          <a:off x="14541500" y="9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26042</xdr:rowOff>
    </xdr:from>
    <xdr:ext cx="534377" cy="259045"/>
    <xdr:sp macro="" textlink="">
      <xdr:nvSpPr>
        <xdr:cNvPr id="602" name="テキスト ボックス 601"/>
        <xdr:cNvSpPr txBox="1"/>
      </xdr:nvSpPr>
      <xdr:spPr>
        <a:xfrm>
          <a:off x="14325111" y="99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47203</xdr:rowOff>
    </xdr:from>
    <xdr:to>
      <xdr:col>20</xdr:col>
      <xdr:colOff>9525</xdr:colOff>
      <xdr:row>57</xdr:row>
      <xdr:rowOff>148803</xdr:rowOff>
    </xdr:to>
    <xdr:sp macro="" textlink="">
      <xdr:nvSpPr>
        <xdr:cNvPr id="603" name="円/楕円 602"/>
        <xdr:cNvSpPr/>
      </xdr:nvSpPr>
      <xdr:spPr>
        <a:xfrm>
          <a:off x="13652500" y="981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139930</xdr:rowOff>
    </xdr:from>
    <xdr:ext cx="534377" cy="259045"/>
    <xdr:sp macro="" textlink="">
      <xdr:nvSpPr>
        <xdr:cNvPr id="604" name="テキスト ボックス 603"/>
        <xdr:cNvSpPr txBox="1"/>
      </xdr:nvSpPr>
      <xdr:spPr>
        <a:xfrm>
          <a:off x="13436111" y="991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9941</xdr:rowOff>
    </xdr:from>
    <xdr:to>
      <xdr:col>18</xdr:col>
      <xdr:colOff>492125</xdr:colOff>
      <xdr:row>57</xdr:row>
      <xdr:rowOff>111541</xdr:rowOff>
    </xdr:to>
    <xdr:sp macro="" textlink="">
      <xdr:nvSpPr>
        <xdr:cNvPr id="605" name="円/楕円 604"/>
        <xdr:cNvSpPr/>
      </xdr:nvSpPr>
      <xdr:spPr>
        <a:xfrm>
          <a:off x="12763500" y="97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102668</xdr:rowOff>
    </xdr:from>
    <xdr:ext cx="534377" cy="259045"/>
    <xdr:sp macro="" textlink="">
      <xdr:nvSpPr>
        <xdr:cNvPr id="606" name="テキスト ボックス 605"/>
        <xdr:cNvSpPr txBox="1"/>
      </xdr:nvSpPr>
      <xdr:spPr>
        <a:xfrm>
          <a:off x="12547111" y="98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0" name="テキスト ボックス 61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30" name="直線コネクタ 629"/>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3"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4" name="直線コネクタ 633"/>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6"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7" name="フローチャート : 判断 636"/>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9" name="フローチャート : 判断 638"/>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40" name="テキスト ボックス 639"/>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2" name="フローチャート : 判断 641"/>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3" name="テキスト ボックス 642"/>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43383</xdr:rowOff>
    </xdr:from>
    <xdr:to>
      <xdr:col>19</xdr:col>
      <xdr:colOff>644525</xdr:colOff>
      <xdr:row>79</xdr:row>
      <xdr:rowOff>44450</xdr:rowOff>
    </xdr:to>
    <xdr:cxnSp macro="">
      <xdr:nvCxnSpPr>
        <xdr:cNvPr id="644" name="直線コネクタ 643"/>
        <xdr:cNvCxnSpPr/>
      </xdr:nvCxnSpPr>
      <xdr:spPr>
        <a:xfrm>
          <a:off x="12814300" y="13587933"/>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5" name="フローチャート : 判断 644"/>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6" name="テキスト ボックス 645"/>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7" name="フローチャート : 判断 646"/>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8" name="テキスト ボックス 647"/>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249299" cy="259045"/>
    <xdr:sp macro="" textlink="">
      <xdr:nvSpPr>
        <xdr:cNvPr id="655" name="災害復旧費該当値テキスト"/>
        <xdr:cNvSpPr txBox="1"/>
      </xdr:nvSpPr>
      <xdr:spPr>
        <a:xfrm>
          <a:off x="16370300" y="134549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164033</xdr:rowOff>
    </xdr:from>
    <xdr:to>
      <xdr:col>18</xdr:col>
      <xdr:colOff>492125</xdr:colOff>
      <xdr:row>79</xdr:row>
      <xdr:rowOff>94183</xdr:rowOff>
    </xdr:to>
    <xdr:sp macro="" textlink="">
      <xdr:nvSpPr>
        <xdr:cNvPr id="662" name="円/楕円 661"/>
        <xdr:cNvSpPr/>
      </xdr:nvSpPr>
      <xdr:spPr>
        <a:xfrm>
          <a:off x="12763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85310</xdr:rowOff>
    </xdr:from>
    <xdr:ext cx="313932" cy="259045"/>
    <xdr:sp macro="" textlink="">
      <xdr:nvSpPr>
        <xdr:cNvPr id="663" name="テキスト ボックス 662"/>
        <xdr:cNvSpPr txBox="1"/>
      </xdr:nvSpPr>
      <xdr:spPr>
        <a:xfrm>
          <a:off x="12657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8" name="直線コネクタ 687"/>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9"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90" name="直線コネクタ 689"/>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91"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2" name="直線コネクタ 691"/>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110858</xdr:rowOff>
    </xdr:from>
    <xdr:to>
      <xdr:col>23</xdr:col>
      <xdr:colOff>517525</xdr:colOff>
      <xdr:row>95</xdr:row>
      <xdr:rowOff>153663</xdr:rowOff>
    </xdr:to>
    <xdr:cxnSp macro="">
      <xdr:nvCxnSpPr>
        <xdr:cNvPr id="693" name="直線コネクタ 692"/>
        <xdr:cNvCxnSpPr/>
      </xdr:nvCxnSpPr>
      <xdr:spPr>
        <a:xfrm flipV="1">
          <a:off x="15481300" y="16398608"/>
          <a:ext cx="838200" cy="4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4"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5" name="フローチャート : 判断 694"/>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124516</xdr:rowOff>
    </xdr:from>
    <xdr:to>
      <xdr:col>22</xdr:col>
      <xdr:colOff>365125</xdr:colOff>
      <xdr:row>95</xdr:row>
      <xdr:rowOff>153663</xdr:rowOff>
    </xdr:to>
    <xdr:cxnSp macro="">
      <xdr:nvCxnSpPr>
        <xdr:cNvPr id="696" name="直線コネクタ 695"/>
        <xdr:cNvCxnSpPr/>
      </xdr:nvCxnSpPr>
      <xdr:spPr>
        <a:xfrm>
          <a:off x="14592300" y="164122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7" name="フローチャート : 判断 696"/>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8" name="テキスト ボックス 697"/>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124516</xdr:rowOff>
    </xdr:from>
    <xdr:to>
      <xdr:col>21</xdr:col>
      <xdr:colOff>161925</xdr:colOff>
      <xdr:row>96</xdr:row>
      <xdr:rowOff>20256</xdr:rowOff>
    </xdr:to>
    <xdr:cxnSp macro="">
      <xdr:nvCxnSpPr>
        <xdr:cNvPr id="699" name="直線コネクタ 698"/>
        <xdr:cNvCxnSpPr/>
      </xdr:nvCxnSpPr>
      <xdr:spPr>
        <a:xfrm flipV="1">
          <a:off x="13703300" y="16412266"/>
          <a:ext cx="889000" cy="6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700" name="フローチャート : 判断 699"/>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701" name="テキスト ボックス 700"/>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170295</xdr:rowOff>
    </xdr:from>
    <xdr:to>
      <xdr:col>19</xdr:col>
      <xdr:colOff>644525</xdr:colOff>
      <xdr:row>96</xdr:row>
      <xdr:rowOff>20256</xdr:rowOff>
    </xdr:to>
    <xdr:cxnSp macro="">
      <xdr:nvCxnSpPr>
        <xdr:cNvPr id="702" name="直線コネクタ 701"/>
        <xdr:cNvCxnSpPr/>
      </xdr:nvCxnSpPr>
      <xdr:spPr>
        <a:xfrm>
          <a:off x="12814300" y="16458045"/>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3" name="フローチャート : 判断 702"/>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4" name="テキスト ボックス 703"/>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5" name="フローチャート : 判断 704"/>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6" name="テキスト ボックス 705"/>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60058</xdr:rowOff>
    </xdr:from>
    <xdr:to>
      <xdr:col>23</xdr:col>
      <xdr:colOff>568325</xdr:colOff>
      <xdr:row>95</xdr:row>
      <xdr:rowOff>161658</xdr:rowOff>
    </xdr:to>
    <xdr:sp macro="" textlink="">
      <xdr:nvSpPr>
        <xdr:cNvPr id="712" name="円/楕円 711"/>
        <xdr:cNvSpPr/>
      </xdr:nvSpPr>
      <xdr:spPr>
        <a:xfrm>
          <a:off x="16268700" y="163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38485</xdr:rowOff>
    </xdr:from>
    <xdr:ext cx="534377" cy="259045"/>
    <xdr:sp macro="" textlink="">
      <xdr:nvSpPr>
        <xdr:cNvPr id="713" name="公債費該当値テキスト"/>
        <xdr:cNvSpPr txBox="1"/>
      </xdr:nvSpPr>
      <xdr:spPr>
        <a:xfrm>
          <a:off x="16370300" y="1632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52,514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102863</xdr:rowOff>
    </xdr:from>
    <xdr:to>
      <xdr:col>22</xdr:col>
      <xdr:colOff>415925</xdr:colOff>
      <xdr:row>96</xdr:row>
      <xdr:rowOff>33013</xdr:rowOff>
    </xdr:to>
    <xdr:sp macro="" textlink="">
      <xdr:nvSpPr>
        <xdr:cNvPr id="714" name="円/楕円 713"/>
        <xdr:cNvSpPr/>
      </xdr:nvSpPr>
      <xdr:spPr>
        <a:xfrm>
          <a:off x="15430500" y="1639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24140</xdr:rowOff>
    </xdr:from>
    <xdr:ext cx="534377" cy="259045"/>
    <xdr:sp macro="" textlink="">
      <xdr:nvSpPr>
        <xdr:cNvPr id="715" name="テキスト ボックス 714"/>
        <xdr:cNvSpPr txBox="1"/>
      </xdr:nvSpPr>
      <xdr:spPr>
        <a:xfrm>
          <a:off x="15214111" y="1648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73716</xdr:rowOff>
    </xdr:from>
    <xdr:to>
      <xdr:col>21</xdr:col>
      <xdr:colOff>212725</xdr:colOff>
      <xdr:row>96</xdr:row>
      <xdr:rowOff>3866</xdr:rowOff>
    </xdr:to>
    <xdr:sp macro="" textlink="">
      <xdr:nvSpPr>
        <xdr:cNvPr id="716" name="円/楕円 715"/>
        <xdr:cNvSpPr/>
      </xdr:nvSpPr>
      <xdr:spPr>
        <a:xfrm>
          <a:off x="14541500" y="1636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166443</xdr:rowOff>
    </xdr:from>
    <xdr:ext cx="534377" cy="259045"/>
    <xdr:sp macro="" textlink="">
      <xdr:nvSpPr>
        <xdr:cNvPr id="717" name="テキスト ボックス 716"/>
        <xdr:cNvSpPr txBox="1"/>
      </xdr:nvSpPr>
      <xdr:spPr>
        <a:xfrm>
          <a:off x="14325111" y="1645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51,797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140906</xdr:rowOff>
    </xdr:from>
    <xdr:to>
      <xdr:col>20</xdr:col>
      <xdr:colOff>9525</xdr:colOff>
      <xdr:row>96</xdr:row>
      <xdr:rowOff>71056</xdr:rowOff>
    </xdr:to>
    <xdr:sp macro="" textlink="">
      <xdr:nvSpPr>
        <xdr:cNvPr id="718" name="円/楕円 717"/>
        <xdr:cNvSpPr/>
      </xdr:nvSpPr>
      <xdr:spPr>
        <a:xfrm>
          <a:off x="13652500" y="164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62183</xdr:rowOff>
    </xdr:from>
    <xdr:ext cx="534377" cy="259045"/>
    <xdr:sp macro="" textlink="">
      <xdr:nvSpPr>
        <xdr:cNvPr id="719" name="テキスト ボックス 718"/>
        <xdr:cNvSpPr txBox="1"/>
      </xdr:nvSpPr>
      <xdr:spPr>
        <a:xfrm>
          <a:off x="13436111" y="165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119495</xdr:rowOff>
    </xdr:from>
    <xdr:to>
      <xdr:col>18</xdr:col>
      <xdr:colOff>492125</xdr:colOff>
      <xdr:row>96</xdr:row>
      <xdr:rowOff>49645</xdr:rowOff>
    </xdr:to>
    <xdr:sp macro="" textlink="">
      <xdr:nvSpPr>
        <xdr:cNvPr id="720" name="円/楕円 719"/>
        <xdr:cNvSpPr/>
      </xdr:nvSpPr>
      <xdr:spPr>
        <a:xfrm>
          <a:off x="12763500" y="16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40772</xdr:rowOff>
    </xdr:from>
    <xdr:ext cx="534377" cy="259045"/>
    <xdr:sp macro="" textlink="">
      <xdr:nvSpPr>
        <xdr:cNvPr id="721" name="テキスト ボックス 720"/>
        <xdr:cNvSpPr txBox="1"/>
      </xdr:nvSpPr>
      <xdr:spPr>
        <a:xfrm>
          <a:off x="12547111" y="164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7" name="直線コネクタ 746"/>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50"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51" name="直線コネクタ 750"/>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126637</xdr:rowOff>
    </xdr:from>
    <xdr:to>
      <xdr:col>32</xdr:col>
      <xdr:colOff>187325</xdr:colOff>
      <xdr:row>37</xdr:row>
      <xdr:rowOff>10487</xdr:rowOff>
    </xdr:to>
    <xdr:cxnSp macro="">
      <xdr:nvCxnSpPr>
        <xdr:cNvPr id="752" name="直線コネクタ 751"/>
        <xdr:cNvCxnSpPr/>
      </xdr:nvCxnSpPr>
      <xdr:spPr>
        <a:xfrm flipV="1">
          <a:off x="21323300" y="6298837"/>
          <a:ext cx="838200" cy="5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107822</xdr:rowOff>
    </xdr:from>
    <xdr:ext cx="469744" cy="259045"/>
    <xdr:sp macro="" textlink="">
      <xdr:nvSpPr>
        <xdr:cNvPr id="753" name="諸支出金平均値テキスト"/>
        <xdr:cNvSpPr txBox="1"/>
      </xdr:nvSpPr>
      <xdr:spPr>
        <a:xfrm>
          <a:off x="22212300" y="6280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4" name="フローチャート : 判断 753"/>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150912</xdr:rowOff>
    </xdr:from>
    <xdr:to>
      <xdr:col>31</xdr:col>
      <xdr:colOff>34925</xdr:colOff>
      <xdr:row>37</xdr:row>
      <xdr:rowOff>10487</xdr:rowOff>
    </xdr:to>
    <xdr:cxnSp macro="">
      <xdr:nvCxnSpPr>
        <xdr:cNvPr id="755" name="直線コネクタ 754"/>
        <xdr:cNvCxnSpPr/>
      </xdr:nvCxnSpPr>
      <xdr:spPr>
        <a:xfrm>
          <a:off x="20434300" y="632311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6" name="フローチャート : 判断 755"/>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7" name="テキスト ボックス 756"/>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90388</xdr:rowOff>
    </xdr:from>
    <xdr:to>
      <xdr:col>29</xdr:col>
      <xdr:colOff>517525</xdr:colOff>
      <xdr:row>36</xdr:row>
      <xdr:rowOff>150912</xdr:rowOff>
    </xdr:to>
    <xdr:cxnSp macro="">
      <xdr:nvCxnSpPr>
        <xdr:cNvPr id="758" name="直線コネクタ 757"/>
        <xdr:cNvCxnSpPr/>
      </xdr:nvCxnSpPr>
      <xdr:spPr>
        <a:xfrm>
          <a:off x="19545300" y="6262588"/>
          <a:ext cx="889000" cy="6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9" name="フローチャート : 判断 758"/>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60" name="テキスト ボックス 759"/>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90388</xdr:rowOff>
    </xdr:from>
    <xdr:to>
      <xdr:col>28</xdr:col>
      <xdr:colOff>314325</xdr:colOff>
      <xdr:row>36</xdr:row>
      <xdr:rowOff>98116</xdr:rowOff>
    </xdr:to>
    <xdr:cxnSp macro="">
      <xdr:nvCxnSpPr>
        <xdr:cNvPr id="761" name="直線コネクタ 760"/>
        <xdr:cNvCxnSpPr/>
      </xdr:nvCxnSpPr>
      <xdr:spPr>
        <a:xfrm flipV="1">
          <a:off x="18656300" y="6262588"/>
          <a:ext cx="889000" cy="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2" name="フローチャート : 判断 761"/>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137431</xdr:rowOff>
    </xdr:from>
    <xdr:ext cx="469744" cy="259045"/>
    <xdr:sp macro="" textlink="">
      <xdr:nvSpPr>
        <xdr:cNvPr id="763" name="テキスト ボックス 762"/>
        <xdr:cNvSpPr txBox="1"/>
      </xdr:nvSpPr>
      <xdr:spPr>
        <a:xfrm>
          <a:off x="19310427"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4" name="フローチャート : 判断 763"/>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5" name="テキスト ボックス 764"/>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75837</xdr:rowOff>
    </xdr:from>
    <xdr:to>
      <xdr:col>32</xdr:col>
      <xdr:colOff>238125</xdr:colOff>
      <xdr:row>37</xdr:row>
      <xdr:rowOff>5987</xdr:rowOff>
    </xdr:to>
    <xdr:sp macro="" textlink="">
      <xdr:nvSpPr>
        <xdr:cNvPr id="771" name="円/楕円 770"/>
        <xdr:cNvSpPr/>
      </xdr:nvSpPr>
      <xdr:spPr>
        <a:xfrm>
          <a:off x="22110700" y="62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98714</xdr:rowOff>
    </xdr:from>
    <xdr:ext cx="469744" cy="259045"/>
    <xdr:sp macro="" textlink="">
      <xdr:nvSpPr>
        <xdr:cNvPr id="772" name="諸支出金該当値テキスト"/>
        <xdr:cNvSpPr txBox="1"/>
      </xdr:nvSpPr>
      <xdr:spPr>
        <a:xfrm>
          <a:off x="22212300" y="609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131137</xdr:rowOff>
    </xdr:from>
    <xdr:to>
      <xdr:col>31</xdr:col>
      <xdr:colOff>85725</xdr:colOff>
      <xdr:row>37</xdr:row>
      <xdr:rowOff>61287</xdr:rowOff>
    </xdr:to>
    <xdr:sp macro="" textlink="">
      <xdr:nvSpPr>
        <xdr:cNvPr id="773" name="円/楕円 772"/>
        <xdr:cNvSpPr/>
      </xdr:nvSpPr>
      <xdr:spPr>
        <a:xfrm>
          <a:off x="21272500" y="63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52414</xdr:rowOff>
    </xdr:from>
    <xdr:ext cx="469744" cy="259045"/>
    <xdr:sp macro="" textlink="">
      <xdr:nvSpPr>
        <xdr:cNvPr id="774" name="テキスト ボックス 773"/>
        <xdr:cNvSpPr txBox="1"/>
      </xdr:nvSpPr>
      <xdr:spPr>
        <a:xfrm>
          <a:off x="21088427" y="639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100112</xdr:rowOff>
    </xdr:from>
    <xdr:to>
      <xdr:col>29</xdr:col>
      <xdr:colOff>568325</xdr:colOff>
      <xdr:row>37</xdr:row>
      <xdr:rowOff>30262</xdr:rowOff>
    </xdr:to>
    <xdr:sp macro="" textlink="">
      <xdr:nvSpPr>
        <xdr:cNvPr id="775" name="円/楕円 774"/>
        <xdr:cNvSpPr/>
      </xdr:nvSpPr>
      <xdr:spPr>
        <a:xfrm>
          <a:off x="20383500" y="627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21389</xdr:rowOff>
    </xdr:from>
    <xdr:ext cx="469744" cy="259045"/>
    <xdr:sp macro="" textlink="">
      <xdr:nvSpPr>
        <xdr:cNvPr id="776" name="テキスト ボックス 775"/>
        <xdr:cNvSpPr txBox="1"/>
      </xdr:nvSpPr>
      <xdr:spPr>
        <a:xfrm>
          <a:off x="20199427" y="63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39588</xdr:rowOff>
    </xdr:from>
    <xdr:to>
      <xdr:col>28</xdr:col>
      <xdr:colOff>365125</xdr:colOff>
      <xdr:row>36</xdr:row>
      <xdr:rowOff>141188</xdr:rowOff>
    </xdr:to>
    <xdr:sp macro="" textlink="">
      <xdr:nvSpPr>
        <xdr:cNvPr id="777" name="円/楕円 776"/>
        <xdr:cNvSpPr/>
      </xdr:nvSpPr>
      <xdr:spPr>
        <a:xfrm>
          <a:off x="19494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157715</xdr:rowOff>
    </xdr:from>
    <xdr:ext cx="469744" cy="259045"/>
    <xdr:sp macro="" textlink="">
      <xdr:nvSpPr>
        <xdr:cNvPr id="778" name="テキスト ボックス 777"/>
        <xdr:cNvSpPr txBox="1"/>
      </xdr:nvSpPr>
      <xdr:spPr>
        <a:xfrm>
          <a:off x="19310427" y="59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47316</xdr:rowOff>
    </xdr:from>
    <xdr:to>
      <xdr:col>27</xdr:col>
      <xdr:colOff>161925</xdr:colOff>
      <xdr:row>36</xdr:row>
      <xdr:rowOff>148916</xdr:rowOff>
    </xdr:to>
    <xdr:sp macro="" textlink="">
      <xdr:nvSpPr>
        <xdr:cNvPr id="779" name="円/楕円 778"/>
        <xdr:cNvSpPr/>
      </xdr:nvSpPr>
      <xdr:spPr>
        <a:xfrm>
          <a:off x="18605500" y="62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140043</xdr:rowOff>
    </xdr:from>
    <xdr:ext cx="469744" cy="259045"/>
    <xdr:sp macro="" textlink="">
      <xdr:nvSpPr>
        <xdr:cNvPr id="780" name="テキスト ボックス 779"/>
        <xdr:cNvSpPr txBox="1"/>
      </xdr:nvSpPr>
      <xdr:spPr>
        <a:xfrm>
          <a:off x="18421427" y="631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412,628</a:t>
          </a:r>
          <a:r>
            <a:rPr kumimoji="1" lang="ja-JP" altLang="en-US" sz="1300">
              <a:latin typeface="ＭＳ Ｐゴシック"/>
            </a:rPr>
            <a:t>円（歳出総額</a:t>
          </a:r>
          <a:r>
            <a:rPr kumimoji="1" lang="en-US" altLang="ja-JP" sz="1300">
              <a:latin typeface="ＭＳ Ｐゴシック"/>
            </a:rPr>
            <a:t>÷</a:t>
          </a:r>
          <a:r>
            <a:rPr kumimoji="1" lang="ja-JP" altLang="en-US" sz="1300">
              <a:latin typeface="ＭＳ Ｐゴシック"/>
            </a:rPr>
            <a:t>Ｈ</a:t>
          </a:r>
          <a:r>
            <a:rPr kumimoji="1" lang="en-US" altLang="ja-JP" sz="1300">
              <a:latin typeface="ＭＳ Ｐゴシック"/>
            </a:rPr>
            <a:t>29.1.1</a:t>
          </a:r>
          <a:r>
            <a:rPr kumimoji="1" lang="ja-JP" altLang="en-US" sz="1300">
              <a:latin typeface="ＭＳ Ｐゴシック"/>
            </a:rPr>
            <a:t>時点の人口）となっています。各項目の住民一人当たりコストは、概ね類似団体よりも低くなっています。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民生費は、住民一人当たり</a:t>
          </a:r>
          <a:r>
            <a:rPr kumimoji="1" lang="en-US" altLang="ja-JP" sz="1300">
              <a:latin typeface="ＭＳ Ｐゴシック"/>
            </a:rPr>
            <a:t>168,076</a:t>
          </a:r>
          <a:r>
            <a:rPr kumimoji="1" lang="ja-JP" altLang="en-US" sz="1300">
              <a:latin typeface="ＭＳ Ｐゴシック"/>
            </a:rPr>
            <a:t>円となっており、類似団体と同様、年々増加しています。</a:t>
          </a:r>
          <a:r>
            <a:rPr kumimoji="1" lang="ja-JP" altLang="ja-JP" sz="1300" b="0" i="0" baseline="0">
              <a:solidFill>
                <a:schemeClr val="dk1"/>
              </a:solidFill>
              <a:effectLst/>
              <a:latin typeface="+mn-lt"/>
              <a:ea typeface="+mn-ea"/>
              <a:cs typeface="+mn-cs"/>
            </a:rPr>
            <a:t>待機児童対策などの子育て支援施策の増、障害者支援施設の増や施設利用者数の増などによるものです。</a:t>
          </a:r>
          <a:endParaRPr lang="ja-JP" altLang="ja-JP" sz="1300">
            <a:effectLst/>
          </a:endParaRPr>
        </a:p>
        <a:p>
          <a:r>
            <a:rPr kumimoji="1" lang="ja-JP" altLang="en-US" sz="1300">
              <a:latin typeface="ＭＳ Ｐゴシック"/>
            </a:rPr>
            <a:t>　総務費は、住民一人当たり</a:t>
          </a:r>
          <a:r>
            <a:rPr kumimoji="1" lang="en-US" altLang="ja-JP" sz="1300">
              <a:latin typeface="ＭＳ Ｐゴシック"/>
            </a:rPr>
            <a:t>30,597</a:t>
          </a:r>
          <a:r>
            <a:rPr kumimoji="1" lang="ja-JP" altLang="en-US" sz="1300">
              <a:latin typeface="ＭＳ Ｐゴシック"/>
            </a:rPr>
            <a:t>円となっています。平成</a:t>
          </a:r>
          <a:r>
            <a:rPr kumimoji="1" lang="en-US" altLang="ja-JP" sz="1300">
              <a:latin typeface="ＭＳ Ｐゴシック"/>
            </a:rPr>
            <a:t>28</a:t>
          </a:r>
          <a:r>
            <a:rPr kumimoji="1" lang="ja-JP" altLang="en-US" sz="1300">
              <a:latin typeface="ＭＳ Ｐゴシック"/>
            </a:rPr>
            <a:t>年度は、平成</a:t>
          </a:r>
          <a:r>
            <a:rPr kumimoji="1" lang="en-US" altLang="ja-JP" sz="1300">
              <a:latin typeface="ＭＳ Ｐゴシック"/>
            </a:rPr>
            <a:t>27</a:t>
          </a:r>
          <a:r>
            <a:rPr kumimoji="1" lang="ja-JP" altLang="en-US" sz="1300">
              <a:latin typeface="ＭＳ Ｐゴシック"/>
            </a:rPr>
            <a:t>年度の増加要因だった区庁舎の再整備などの減により、減少しています。また、平成</a:t>
          </a:r>
          <a:r>
            <a:rPr kumimoji="1" lang="en-US" altLang="ja-JP" sz="1300">
              <a:latin typeface="ＭＳ Ｐゴシック"/>
            </a:rPr>
            <a:t>25</a:t>
          </a:r>
          <a:r>
            <a:rPr kumimoji="1" lang="ja-JP" altLang="en-US" sz="1300">
              <a:latin typeface="ＭＳ Ｐゴシック"/>
            </a:rPr>
            <a:t>年度に高かったのは、横浜市土地開発公社の解散に伴う負担金の増によるものです。</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土木費は、住民一人当たり</a:t>
          </a:r>
          <a:r>
            <a:rPr kumimoji="1" lang="en-US" altLang="ja-JP" sz="1300">
              <a:latin typeface="ＭＳ Ｐゴシック"/>
            </a:rPr>
            <a:t>72,670</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年度は、</a:t>
          </a:r>
          <a:r>
            <a:rPr kumimoji="1" lang="ja-JP" altLang="ja-JP" sz="1300" b="0" i="0" baseline="0">
              <a:solidFill>
                <a:schemeClr val="dk1"/>
              </a:solidFill>
              <a:effectLst/>
              <a:latin typeface="+mn-lt"/>
              <a:ea typeface="+mn-ea"/>
              <a:cs typeface="+mn-cs"/>
            </a:rPr>
            <a:t>街路整備費の増などによ</a:t>
          </a:r>
          <a:r>
            <a:rPr kumimoji="1" lang="ja-JP" altLang="en-US" sz="1300" b="0" i="0" baseline="0">
              <a:solidFill>
                <a:schemeClr val="dk1"/>
              </a:solidFill>
              <a:effectLst/>
              <a:latin typeface="+mn-lt"/>
              <a:ea typeface="+mn-ea"/>
              <a:cs typeface="+mn-cs"/>
            </a:rPr>
            <a:t>り、前年度より増加しました。</a:t>
          </a:r>
          <a:endParaRPr kumimoji="1" lang="en-US" altLang="ja-JP" sz="13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消防費は、住民一人当たり</a:t>
          </a:r>
          <a:r>
            <a:rPr kumimoji="1" lang="en-US" altLang="ja-JP" sz="1300" b="0" i="0" baseline="0">
              <a:solidFill>
                <a:schemeClr val="dk1"/>
              </a:solidFill>
              <a:effectLst/>
              <a:latin typeface="+mn-ea"/>
              <a:ea typeface="+mn-ea"/>
              <a:cs typeface="+mn-cs"/>
            </a:rPr>
            <a:t>10,917</a:t>
          </a:r>
          <a:r>
            <a:rPr kumimoji="1" lang="ja-JP" altLang="en-US" sz="1300" b="0" i="0" baseline="0">
              <a:solidFill>
                <a:schemeClr val="dk1"/>
              </a:solidFill>
              <a:effectLst/>
              <a:latin typeface="+mn-ea"/>
              <a:ea typeface="+mn-ea"/>
              <a:cs typeface="+mn-cs"/>
            </a:rPr>
            <a:t>円となっており、平成</a:t>
          </a:r>
          <a:r>
            <a:rPr kumimoji="1" lang="en-US" altLang="ja-JP" sz="1300" b="0" i="0" baseline="0">
              <a:solidFill>
                <a:schemeClr val="dk1"/>
              </a:solidFill>
              <a:effectLst/>
              <a:latin typeface="+mn-ea"/>
              <a:ea typeface="+mn-ea"/>
              <a:cs typeface="+mn-cs"/>
            </a:rPr>
            <a:t>28</a:t>
          </a:r>
          <a:r>
            <a:rPr kumimoji="1" lang="ja-JP" altLang="en-US" sz="1300" b="0" i="0" baseline="0">
              <a:solidFill>
                <a:schemeClr val="dk1"/>
              </a:solidFill>
              <a:effectLst/>
              <a:latin typeface="+mn-ea"/>
              <a:ea typeface="+mn-ea"/>
              <a:cs typeface="+mn-cs"/>
            </a:rPr>
            <a:t>年度は、消防庁舎建設費の減などにより、前年度より減少しました。</a:t>
          </a:r>
          <a:endParaRPr kumimoji="1" lang="en-US" altLang="ja-JP" sz="1300" b="0" i="0" baseline="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ea"/>
              <a:ea typeface="+mn-ea"/>
              <a:cs typeface="+mn-cs"/>
            </a:rPr>
            <a:t>　</a:t>
          </a:r>
          <a:endParaRPr lang="ja-JP" altLang="ja-JP" sz="13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年度は、財政調整基金への積み立てなどにより、実質単年度収支が改善し、黒字となっています。平成</a:t>
          </a:r>
          <a:r>
            <a:rPr kumimoji="1" lang="en-US" altLang="ja-JP" sz="900">
              <a:latin typeface="ＭＳ ゴシック" pitchFamily="49" charset="-128"/>
              <a:ea typeface="ＭＳ ゴシック" pitchFamily="49" charset="-128"/>
            </a:rPr>
            <a:t>26</a:t>
          </a:r>
          <a:r>
            <a:rPr kumimoji="1" lang="ja-JP" altLang="en-US" sz="900">
              <a:latin typeface="ＭＳ ゴシック" pitchFamily="49" charset="-128"/>
              <a:ea typeface="ＭＳ ゴシック" pitchFamily="49" charset="-128"/>
            </a:rPr>
            <a:t>年度は、「歳入歳出差引」「翌年度に繰り越すべき財源」がともに減少したため、実質収支額が減少し、実質単年度収支も赤字となっています。平成</a:t>
          </a:r>
          <a:r>
            <a:rPr kumimoji="1" lang="en-US" altLang="ja-JP" sz="900">
              <a:latin typeface="ＭＳ ゴシック" pitchFamily="49" charset="-128"/>
              <a:ea typeface="ＭＳ ゴシック" pitchFamily="49" charset="-128"/>
            </a:rPr>
            <a:t>27</a:t>
          </a:r>
          <a:r>
            <a:rPr kumimoji="1" lang="ja-JP" altLang="en-US" sz="900">
              <a:latin typeface="ＭＳ ゴシック" pitchFamily="49" charset="-128"/>
              <a:ea typeface="ＭＳ ゴシック" pitchFamily="49" charset="-128"/>
            </a:rPr>
            <a:t>年度は、前年度に比べ、財政調整基金の積立金が増加したことなどにより、実質単年度収支は黒字になっています。平成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年度は、「歳入歳出差引」「翌年度に繰り越すべき財源」がともに減少し、実質収支額が減少しました。加えて、財政調整基金の積立金の減及び取崩額の増により、実質単年度収支は赤字となっています。</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なお、財政調整基金は、毎年度決算剰余金の</a:t>
          </a:r>
          <a:r>
            <a:rPr kumimoji="1" lang="en-US" altLang="ja-JP" sz="900">
              <a:latin typeface="ＭＳ ゴシック" pitchFamily="49" charset="-128"/>
              <a:ea typeface="ＭＳ ゴシック" pitchFamily="49" charset="-128"/>
            </a:rPr>
            <a:t>1/2</a:t>
          </a:r>
          <a:r>
            <a:rPr kumimoji="1" lang="ja-JP" altLang="en-US" sz="900">
              <a:latin typeface="ＭＳ ゴシック" pitchFamily="49" charset="-128"/>
              <a:ea typeface="ＭＳ ゴシック" pitchFamily="49" charset="-128"/>
            </a:rPr>
            <a:t>の積立てに加え、平成</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年度以降、効率的・効果的な執行により捻出した財源を一旦積み立て（</a:t>
          </a:r>
          <a:r>
            <a:rPr kumimoji="1" lang="en-US" altLang="ja-JP" sz="900">
              <a:latin typeface="ＭＳ ゴシック" pitchFamily="49" charset="-128"/>
              <a:ea typeface="ＭＳ ゴシック" pitchFamily="49" charset="-128"/>
            </a:rPr>
            <a:t>※</a:t>
          </a:r>
          <a:r>
            <a:rPr kumimoji="1" lang="ja-JP" altLang="en-US" sz="900">
              <a:latin typeface="ＭＳ ゴシック" pitchFamily="49" charset="-128"/>
              <a:ea typeface="ＭＳ ゴシック" pitchFamily="49" charset="-128"/>
            </a:rPr>
            <a:t>）、翌年度の財源として活用しています。そのため、</a:t>
          </a:r>
          <a:r>
            <a:rPr kumimoji="1" lang="en-US" altLang="ja-JP" sz="900">
              <a:latin typeface="ＭＳ ゴシック" pitchFamily="49" charset="-128"/>
              <a:ea typeface="ＭＳ ゴシック" pitchFamily="49" charset="-128"/>
            </a:rPr>
            <a:t>25</a:t>
          </a:r>
          <a:r>
            <a:rPr kumimoji="1" lang="ja-JP" altLang="en-US" sz="900">
              <a:latin typeface="ＭＳ ゴシック" pitchFamily="49" charset="-128"/>
              <a:ea typeface="ＭＳ ゴシック" pitchFamily="49" charset="-128"/>
            </a:rPr>
            <a:t>年度以降の標準財政規模比の財政調整基金残高が増加しています。</a:t>
          </a:r>
          <a:endParaRPr kumimoji="1" lang="en-US" altLang="ja-JP" sz="900">
            <a:latin typeface="ＭＳ ゴシック" pitchFamily="49" charset="-128"/>
            <a:ea typeface="ＭＳ ゴシック" pitchFamily="49" charset="-128"/>
          </a:endParaRPr>
        </a:p>
        <a:p>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この積立てを除いた場合、表中の基金残高は、Ｈ</a:t>
          </a:r>
          <a:r>
            <a:rPr kumimoji="1" lang="en-US" altLang="ja-JP" sz="800">
              <a:latin typeface="ＭＳ ゴシック" pitchFamily="49" charset="-128"/>
              <a:ea typeface="ＭＳ ゴシック" pitchFamily="49" charset="-128"/>
            </a:rPr>
            <a:t>25 1.27%</a:t>
          </a:r>
          <a:r>
            <a:rPr kumimoji="1" lang="ja-JP" altLang="en-US" sz="800">
              <a:latin typeface="ＭＳ ゴシック" pitchFamily="49" charset="-128"/>
              <a:ea typeface="ＭＳ ゴシック" pitchFamily="49" charset="-128"/>
            </a:rPr>
            <a:t>　Ｈ</a:t>
          </a:r>
          <a:r>
            <a:rPr kumimoji="1" lang="en-US" altLang="ja-JP" sz="800">
              <a:latin typeface="ＭＳ ゴシック" pitchFamily="49" charset="-128"/>
              <a:ea typeface="ＭＳ ゴシック" pitchFamily="49" charset="-128"/>
            </a:rPr>
            <a:t>26</a:t>
          </a:r>
          <a:r>
            <a:rPr kumimoji="1" lang="ja-JP" altLang="en-US" sz="800" baseline="0">
              <a:latin typeface="ＭＳ ゴシック" pitchFamily="49" charset="-128"/>
              <a:ea typeface="ＭＳ ゴシック" pitchFamily="49" charset="-128"/>
            </a:rPr>
            <a:t> </a:t>
          </a:r>
          <a:r>
            <a:rPr kumimoji="1" lang="en-US" altLang="ja-JP" sz="800" baseline="0">
              <a:latin typeface="ＭＳ ゴシック" pitchFamily="49" charset="-128"/>
              <a:ea typeface="ＭＳ ゴシック" pitchFamily="49" charset="-128"/>
            </a:rPr>
            <a:t>1.73%</a:t>
          </a:r>
          <a:r>
            <a:rPr kumimoji="1" lang="ja-JP" altLang="en-US" sz="800" baseline="0">
              <a:latin typeface="ＭＳ ゴシック" pitchFamily="49" charset="-128"/>
              <a:ea typeface="ＭＳ ゴシック" pitchFamily="49" charset="-128"/>
            </a:rPr>
            <a:t>　Ｈ</a:t>
          </a:r>
          <a:r>
            <a:rPr kumimoji="1" lang="en-US" altLang="ja-JP" sz="800" baseline="0">
              <a:latin typeface="ＭＳ ゴシック" pitchFamily="49" charset="-128"/>
              <a:ea typeface="ＭＳ ゴシック" pitchFamily="49" charset="-128"/>
            </a:rPr>
            <a:t>27 1.46%</a:t>
          </a:r>
          <a:r>
            <a:rPr kumimoji="1" lang="ja-JP" altLang="en-US" sz="800" baseline="0">
              <a:latin typeface="ＭＳ ゴシック" pitchFamily="49" charset="-128"/>
              <a:ea typeface="ＭＳ ゴシック" pitchFamily="49" charset="-128"/>
            </a:rPr>
            <a:t>　Ｈ</a:t>
          </a:r>
          <a:r>
            <a:rPr kumimoji="1" lang="en-US" altLang="ja-JP" sz="800" baseline="0">
              <a:latin typeface="ＭＳ ゴシック" pitchFamily="49" charset="-128"/>
              <a:ea typeface="ＭＳ ゴシック" pitchFamily="49" charset="-128"/>
            </a:rPr>
            <a:t>28 1.46%</a:t>
          </a:r>
          <a:r>
            <a:rPr kumimoji="1" lang="ja-JP" altLang="en-US" sz="800" baseline="0">
              <a:latin typeface="ＭＳ ゴシック" pitchFamily="49" charset="-128"/>
              <a:ea typeface="ＭＳ ゴシック" pitchFamily="49" charset="-128"/>
            </a:rPr>
            <a:t>　となります。</a:t>
          </a:r>
          <a:endParaRPr kumimoji="1" lang="en-US" altLang="ja-JP"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年度から引き続き、全会計が黒字会計のため、連結実質赤字比率は発生していません。近年の傾向としては、</a:t>
          </a:r>
          <a:r>
            <a:rPr kumimoji="1" lang="ja-JP" altLang="en-US" sz="1100">
              <a:solidFill>
                <a:sysClr val="windowText" lastClr="000000"/>
              </a:solidFill>
              <a:latin typeface="ＭＳ ゴシック" pitchFamily="49" charset="-128"/>
              <a:ea typeface="ＭＳ ゴシック" pitchFamily="49" charset="-128"/>
            </a:rPr>
            <a:t>国民健康保険事業費会計において被保険者数の減による給付費の減などにより実質収支が改善したことや、下水道事業会計において企業債の残高の減に伴い資金剰余金が増加したことなどにより、標準財政規模比の全体の黒字額が増加しています。今後は、企業会計を中心に施設やインフラ設備の老朽化による維持補修費等の上昇が見込まれますが、経営計画等により、計画的な財政運営を行っていきます</a:t>
          </a:r>
          <a:r>
            <a:rPr kumimoji="1" lang="ja-JP" altLang="en-US" sz="11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1559291408</v>
      </c>
      <c r="BO4" s="411"/>
      <c r="BP4" s="411"/>
      <c r="BQ4" s="411"/>
      <c r="BR4" s="411"/>
      <c r="BS4" s="411"/>
      <c r="BT4" s="411"/>
      <c r="BU4" s="412"/>
      <c r="BV4" s="410">
        <v>1526933174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v>
      </c>
      <c r="CU4" s="588"/>
      <c r="CV4" s="588"/>
      <c r="CW4" s="588"/>
      <c r="CX4" s="588"/>
      <c r="CY4" s="588"/>
      <c r="CZ4" s="588"/>
      <c r="DA4" s="589"/>
      <c r="DB4" s="587">
        <v>1.6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1541514629</v>
      </c>
      <c r="BO5" s="416"/>
      <c r="BP5" s="416"/>
      <c r="BQ5" s="416"/>
      <c r="BR5" s="416"/>
      <c r="BS5" s="416"/>
      <c r="BT5" s="416"/>
      <c r="BU5" s="417"/>
      <c r="BV5" s="415">
        <v>1501290070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98.9</v>
      </c>
      <c r="CU5" s="386"/>
      <c r="CV5" s="386"/>
      <c r="CW5" s="386"/>
      <c r="CX5" s="386"/>
      <c r="CY5" s="386"/>
      <c r="CZ5" s="386"/>
      <c r="DA5" s="387"/>
      <c r="DB5" s="385">
        <v>95.2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17776779</v>
      </c>
      <c r="BO6" s="416"/>
      <c r="BP6" s="416"/>
      <c r="BQ6" s="416"/>
      <c r="BR6" s="416"/>
      <c r="BS6" s="416"/>
      <c r="BT6" s="416"/>
      <c r="BU6" s="417"/>
      <c r="BV6" s="415">
        <v>25643104</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105</v>
      </c>
      <c r="CU6" s="562"/>
      <c r="CV6" s="562"/>
      <c r="CW6" s="562"/>
      <c r="CX6" s="562"/>
      <c r="CY6" s="562"/>
      <c r="CZ6" s="562"/>
      <c r="DA6" s="563"/>
      <c r="DB6" s="561">
        <v>101.7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9554805</v>
      </c>
      <c r="BO7" s="416"/>
      <c r="BP7" s="416"/>
      <c r="BQ7" s="416"/>
      <c r="BR7" s="416"/>
      <c r="BS7" s="416"/>
      <c r="BT7" s="416"/>
      <c r="BU7" s="417"/>
      <c r="BV7" s="415">
        <v>12668817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820065742</v>
      </c>
      <c r="CU7" s="416"/>
      <c r="CV7" s="416"/>
      <c r="CW7" s="416"/>
      <c r="CX7" s="416"/>
      <c r="CY7" s="416"/>
      <c r="CZ7" s="416"/>
      <c r="DA7" s="417"/>
      <c r="DB7" s="415">
        <v>814374931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8221974</v>
      </c>
      <c r="BO8" s="416"/>
      <c r="BP8" s="416"/>
      <c r="BQ8" s="416"/>
      <c r="BR8" s="416"/>
      <c r="BS8" s="416"/>
      <c r="BT8" s="416"/>
      <c r="BU8" s="417"/>
      <c r="BV8" s="415">
        <v>12974287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0.97</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3724844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-4752313</v>
      </c>
      <c r="BO9" s="416"/>
      <c r="BP9" s="416"/>
      <c r="BQ9" s="416"/>
      <c r="BR9" s="416"/>
      <c r="BS9" s="416"/>
      <c r="BT9" s="416"/>
      <c r="BU9" s="417"/>
      <c r="BV9" s="415">
        <v>2396188</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17.399999999999999</v>
      </c>
      <c r="CU9" s="386"/>
      <c r="CV9" s="386"/>
      <c r="CW9" s="386"/>
      <c r="CX9" s="386"/>
      <c r="CY9" s="386"/>
      <c r="CZ9" s="386"/>
      <c r="DA9" s="387"/>
      <c r="DB9" s="385">
        <v>17.2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3688773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5410014</v>
      </c>
      <c r="BO10" s="416"/>
      <c r="BP10" s="416"/>
      <c r="BQ10" s="416"/>
      <c r="BR10" s="416"/>
      <c r="BS10" s="416"/>
      <c r="BT10" s="416"/>
      <c r="BU10" s="417"/>
      <c r="BV10" s="415">
        <v>11217673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3735843</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14200000</v>
      </c>
      <c r="BO12" s="416"/>
      <c r="BP12" s="416"/>
      <c r="BQ12" s="416"/>
      <c r="BR12" s="416"/>
      <c r="BS12" s="416"/>
      <c r="BT12" s="416"/>
      <c r="BU12" s="417"/>
      <c r="BV12" s="415">
        <v>8400000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3649259</v>
      </c>
      <c r="S13" s="517"/>
      <c r="T13" s="517"/>
      <c r="U13" s="517"/>
      <c r="V13" s="518"/>
      <c r="W13" s="504" t="s">
        <v>125</v>
      </c>
      <c r="X13" s="428"/>
      <c r="Y13" s="428"/>
      <c r="Z13" s="428"/>
      <c r="AA13" s="428"/>
      <c r="AB13" s="429"/>
      <c r="AC13" s="391">
        <v>7761</v>
      </c>
      <c r="AD13" s="392"/>
      <c r="AE13" s="392"/>
      <c r="AF13" s="392"/>
      <c r="AG13" s="393"/>
      <c r="AH13" s="391">
        <v>7814</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-13542299</v>
      </c>
      <c r="BO13" s="416"/>
      <c r="BP13" s="416"/>
      <c r="BQ13" s="416"/>
      <c r="BR13" s="416"/>
      <c r="BS13" s="416"/>
      <c r="BT13" s="416"/>
      <c r="BU13" s="417"/>
      <c r="BV13" s="415">
        <v>5213861</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16.5</v>
      </c>
      <c r="CU13" s="386"/>
      <c r="CV13" s="386"/>
      <c r="CW13" s="386"/>
      <c r="CX13" s="386"/>
      <c r="CY13" s="386"/>
      <c r="CZ13" s="386"/>
      <c r="DA13" s="387"/>
      <c r="DB13" s="385">
        <v>17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3729357</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160.69999999999999</v>
      </c>
      <c r="CU14" s="488"/>
      <c r="CV14" s="488"/>
      <c r="CW14" s="488"/>
      <c r="CX14" s="488"/>
      <c r="CY14" s="488"/>
      <c r="CZ14" s="488"/>
      <c r="DA14" s="489"/>
      <c r="DB14" s="520">
        <v>175.6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3647934</v>
      </c>
      <c r="S15" s="517"/>
      <c r="T15" s="517"/>
      <c r="U15" s="517"/>
      <c r="V15" s="518"/>
      <c r="W15" s="504" t="s">
        <v>132</v>
      </c>
      <c r="X15" s="428"/>
      <c r="Y15" s="428"/>
      <c r="Z15" s="428"/>
      <c r="AA15" s="428"/>
      <c r="AB15" s="429"/>
      <c r="AC15" s="391">
        <v>324156</v>
      </c>
      <c r="AD15" s="392"/>
      <c r="AE15" s="392"/>
      <c r="AF15" s="392"/>
      <c r="AG15" s="393"/>
      <c r="AH15" s="391">
        <v>334137</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578071210</v>
      </c>
      <c r="BO15" s="411"/>
      <c r="BP15" s="411"/>
      <c r="BQ15" s="411"/>
      <c r="BR15" s="411"/>
      <c r="BS15" s="411"/>
      <c r="BT15" s="411"/>
      <c r="BU15" s="412"/>
      <c r="BV15" s="410">
        <v>569253542</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20.7</v>
      </c>
      <c r="AD16" s="510"/>
      <c r="AE16" s="510"/>
      <c r="AF16" s="510"/>
      <c r="AG16" s="511"/>
      <c r="AH16" s="509">
        <v>20.7</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596534765</v>
      </c>
      <c r="BO16" s="416"/>
      <c r="BP16" s="416"/>
      <c r="BQ16" s="416"/>
      <c r="BR16" s="416"/>
      <c r="BS16" s="416"/>
      <c r="BT16" s="416"/>
      <c r="BU16" s="417"/>
      <c r="BV16" s="415">
        <v>587881623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1233147</v>
      </c>
      <c r="AD17" s="392"/>
      <c r="AE17" s="392"/>
      <c r="AF17" s="392"/>
      <c r="AG17" s="393"/>
      <c r="AH17" s="391">
        <v>1274381</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753168952</v>
      </c>
      <c r="BO17" s="416"/>
      <c r="BP17" s="416"/>
      <c r="BQ17" s="416"/>
      <c r="BR17" s="416"/>
      <c r="BS17" s="416"/>
      <c r="BT17" s="416"/>
      <c r="BU17" s="417"/>
      <c r="BV17" s="415">
        <v>740488819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437.56</v>
      </c>
      <c r="M18" s="480"/>
      <c r="N18" s="480"/>
      <c r="O18" s="480"/>
      <c r="P18" s="480"/>
      <c r="Q18" s="480"/>
      <c r="R18" s="481"/>
      <c r="S18" s="481"/>
      <c r="T18" s="481"/>
      <c r="U18" s="481"/>
      <c r="V18" s="482"/>
      <c r="W18" s="496"/>
      <c r="X18" s="497"/>
      <c r="Y18" s="497"/>
      <c r="Z18" s="497"/>
      <c r="AA18" s="497"/>
      <c r="AB18" s="505"/>
      <c r="AC18" s="379">
        <v>78.8</v>
      </c>
      <c r="AD18" s="380"/>
      <c r="AE18" s="380"/>
      <c r="AF18" s="380"/>
      <c r="AG18" s="483"/>
      <c r="AH18" s="379">
        <v>78.8</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821454560</v>
      </c>
      <c r="BO18" s="416"/>
      <c r="BP18" s="416"/>
      <c r="BQ18" s="416"/>
      <c r="BR18" s="416"/>
      <c r="BS18" s="416"/>
      <c r="BT18" s="416"/>
      <c r="BU18" s="417"/>
      <c r="BV18" s="415">
        <v>804864088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8513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959194357</v>
      </c>
      <c r="BO19" s="416"/>
      <c r="BP19" s="416"/>
      <c r="BQ19" s="416"/>
      <c r="BR19" s="416"/>
      <c r="BS19" s="416"/>
      <c r="BT19" s="416"/>
      <c r="BU19" s="417"/>
      <c r="BV19" s="415">
        <v>956581598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1645618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2358434115</v>
      </c>
      <c r="BO23" s="416"/>
      <c r="BP23" s="416"/>
      <c r="BQ23" s="416"/>
      <c r="BR23" s="416"/>
      <c r="BS23" s="416"/>
      <c r="BT23" s="416"/>
      <c r="BU23" s="417"/>
      <c r="BV23" s="415">
        <v>2362487076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15990</v>
      </c>
      <c r="R24" s="392"/>
      <c r="S24" s="392"/>
      <c r="T24" s="392"/>
      <c r="U24" s="392"/>
      <c r="V24" s="393"/>
      <c r="W24" s="457"/>
      <c r="X24" s="448"/>
      <c r="Y24" s="449"/>
      <c r="Z24" s="388" t="s">
        <v>156</v>
      </c>
      <c r="AA24" s="389"/>
      <c r="AB24" s="389"/>
      <c r="AC24" s="389"/>
      <c r="AD24" s="389"/>
      <c r="AE24" s="389"/>
      <c r="AF24" s="389"/>
      <c r="AG24" s="390"/>
      <c r="AH24" s="391">
        <v>20736</v>
      </c>
      <c r="AI24" s="392"/>
      <c r="AJ24" s="392"/>
      <c r="AK24" s="392"/>
      <c r="AL24" s="393"/>
      <c r="AM24" s="391">
        <v>65276928</v>
      </c>
      <c r="AN24" s="392"/>
      <c r="AO24" s="392"/>
      <c r="AP24" s="392"/>
      <c r="AQ24" s="392"/>
      <c r="AR24" s="393"/>
      <c r="AS24" s="391">
        <v>3148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512386461</v>
      </c>
      <c r="BO24" s="416"/>
      <c r="BP24" s="416"/>
      <c r="BQ24" s="416"/>
      <c r="BR24" s="416"/>
      <c r="BS24" s="416"/>
      <c r="BT24" s="416"/>
      <c r="BU24" s="417"/>
      <c r="BV24" s="415">
        <v>519515837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158</v>
      </c>
      <c r="F25" s="389"/>
      <c r="G25" s="389"/>
      <c r="H25" s="389"/>
      <c r="I25" s="389"/>
      <c r="J25" s="389"/>
      <c r="K25" s="390"/>
      <c r="L25" s="391">
        <v>4</v>
      </c>
      <c r="M25" s="392"/>
      <c r="N25" s="392"/>
      <c r="O25" s="392"/>
      <c r="P25" s="393"/>
      <c r="Q25" s="391">
        <v>12850</v>
      </c>
      <c r="R25" s="392"/>
      <c r="S25" s="392"/>
      <c r="T25" s="392"/>
      <c r="U25" s="392"/>
      <c r="V25" s="393"/>
      <c r="W25" s="457"/>
      <c r="X25" s="448"/>
      <c r="Y25" s="449"/>
      <c r="Z25" s="388" t="s">
        <v>159</v>
      </c>
      <c r="AA25" s="389"/>
      <c r="AB25" s="389"/>
      <c r="AC25" s="389"/>
      <c r="AD25" s="389"/>
      <c r="AE25" s="389"/>
      <c r="AF25" s="389"/>
      <c r="AG25" s="390"/>
      <c r="AH25" s="391">
        <v>3537</v>
      </c>
      <c r="AI25" s="392"/>
      <c r="AJ25" s="392"/>
      <c r="AK25" s="392"/>
      <c r="AL25" s="393"/>
      <c r="AM25" s="391">
        <v>10929330</v>
      </c>
      <c r="AN25" s="392"/>
      <c r="AO25" s="392"/>
      <c r="AP25" s="392"/>
      <c r="AQ25" s="392"/>
      <c r="AR25" s="393"/>
      <c r="AS25" s="391">
        <v>3090</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318088797</v>
      </c>
      <c r="BO25" s="411"/>
      <c r="BP25" s="411"/>
      <c r="BQ25" s="411"/>
      <c r="BR25" s="411"/>
      <c r="BS25" s="411"/>
      <c r="BT25" s="411"/>
      <c r="BU25" s="412"/>
      <c r="BV25" s="410">
        <v>343887618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161</v>
      </c>
      <c r="F26" s="389"/>
      <c r="G26" s="389"/>
      <c r="H26" s="389"/>
      <c r="I26" s="389"/>
      <c r="J26" s="389"/>
      <c r="K26" s="390"/>
      <c r="L26" s="391">
        <v>1</v>
      </c>
      <c r="M26" s="392"/>
      <c r="N26" s="392"/>
      <c r="O26" s="392"/>
      <c r="P26" s="393"/>
      <c r="Q26" s="391">
        <v>9400</v>
      </c>
      <c r="R26" s="392"/>
      <c r="S26" s="392"/>
      <c r="T26" s="392"/>
      <c r="U26" s="392"/>
      <c r="V26" s="393"/>
      <c r="W26" s="457"/>
      <c r="X26" s="448"/>
      <c r="Y26" s="449"/>
      <c r="Z26" s="388" t="s">
        <v>162</v>
      </c>
      <c r="AA26" s="470"/>
      <c r="AB26" s="470"/>
      <c r="AC26" s="470"/>
      <c r="AD26" s="470"/>
      <c r="AE26" s="470"/>
      <c r="AF26" s="470"/>
      <c r="AG26" s="471"/>
      <c r="AH26" s="391">
        <v>2698</v>
      </c>
      <c r="AI26" s="392"/>
      <c r="AJ26" s="392"/>
      <c r="AK26" s="392"/>
      <c r="AL26" s="393"/>
      <c r="AM26" s="391">
        <v>8776594</v>
      </c>
      <c r="AN26" s="392"/>
      <c r="AO26" s="392"/>
      <c r="AP26" s="392"/>
      <c r="AQ26" s="392"/>
      <c r="AR26" s="393"/>
      <c r="AS26" s="391">
        <v>3253</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8584382</v>
      </c>
      <c r="BO26" s="416"/>
      <c r="BP26" s="416"/>
      <c r="BQ26" s="416"/>
      <c r="BR26" s="416"/>
      <c r="BS26" s="416"/>
      <c r="BT26" s="416"/>
      <c r="BU26" s="417"/>
      <c r="BV26" s="415">
        <v>8923086</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11790</v>
      </c>
      <c r="R27" s="392"/>
      <c r="S27" s="392"/>
      <c r="T27" s="392"/>
      <c r="U27" s="392"/>
      <c r="V27" s="393"/>
      <c r="W27" s="457"/>
      <c r="X27" s="448"/>
      <c r="Y27" s="449"/>
      <c r="Z27" s="388" t="s">
        <v>165</v>
      </c>
      <c r="AA27" s="389"/>
      <c r="AB27" s="389"/>
      <c r="AC27" s="389"/>
      <c r="AD27" s="389"/>
      <c r="AE27" s="389"/>
      <c r="AF27" s="389"/>
      <c r="AG27" s="390"/>
      <c r="AH27" s="391">
        <v>15244</v>
      </c>
      <c r="AI27" s="392"/>
      <c r="AJ27" s="392"/>
      <c r="AK27" s="392"/>
      <c r="AL27" s="393"/>
      <c r="AM27" s="391">
        <v>51931208</v>
      </c>
      <c r="AN27" s="392"/>
      <c r="AO27" s="392"/>
      <c r="AP27" s="392"/>
      <c r="AQ27" s="392"/>
      <c r="AR27" s="393"/>
      <c r="AS27" s="391">
        <v>3407</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130497415</v>
      </c>
      <c r="BO27" s="419"/>
      <c r="BP27" s="419"/>
      <c r="BQ27" s="419"/>
      <c r="BR27" s="419"/>
      <c r="BS27" s="419"/>
      <c r="BT27" s="419"/>
      <c r="BU27" s="420"/>
      <c r="BV27" s="418">
        <v>131086728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10610</v>
      </c>
      <c r="R28" s="392"/>
      <c r="S28" s="392"/>
      <c r="T28" s="392"/>
      <c r="U28" s="392"/>
      <c r="V28" s="393"/>
      <c r="W28" s="457"/>
      <c r="X28" s="448"/>
      <c r="Y28" s="449"/>
      <c r="Z28" s="388" t="s">
        <v>168</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17356526</v>
      </c>
      <c r="BO28" s="411"/>
      <c r="BP28" s="411"/>
      <c r="BQ28" s="411"/>
      <c r="BR28" s="411"/>
      <c r="BS28" s="411"/>
      <c r="BT28" s="411"/>
      <c r="BU28" s="412"/>
      <c r="BV28" s="410">
        <v>23124449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84</v>
      </c>
      <c r="M29" s="392"/>
      <c r="N29" s="392"/>
      <c r="O29" s="392"/>
      <c r="P29" s="393"/>
      <c r="Q29" s="391">
        <v>9530</v>
      </c>
      <c r="R29" s="392"/>
      <c r="S29" s="392"/>
      <c r="T29" s="392"/>
      <c r="U29" s="392"/>
      <c r="V29" s="393"/>
      <c r="W29" s="458"/>
      <c r="X29" s="459"/>
      <c r="Y29" s="460"/>
      <c r="Z29" s="388" t="s">
        <v>172</v>
      </c>
      <c r="AA29" s="389"/>
      <c r="AB29" s="389"/>
      <c r="AC29" s="389"/>
      <c r="AD29" s="389"/>
      <c r="AE29" s="389"/>
      <c r="AF29" s="389"/>
      <c r="AG29" s="390"/>
      <c r="AH29" s="391">
        <v>35980</v>
      </c>
      <c r="AI29" s="392"/>
      <c r="AJ29" s="392"/>
      <c r="AK29" s="392"/>
      <c r="AL29" s="393"/>
      <c r="AM29" s="391">
        <v>117208136</v>
      </c>
      <c r="AN29" s="392"/>
      <c r="AO29" s="392"/>
      <c r="AP29" s="392"/>
      <c r="AQ29" s="392"/>
      <c r="AR29" s="393"/>
      <c r="AS29" s="391">
        <v>3258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t="s">
        <v>123</v>
      </c>
      <c r="BO29" s="416"/>
      <c r="BP29" s="416"/>
      <c r="BQ29" s="416"/>
      <c r="BR29" s="416"/>
      <c r="BS29" s="416"/>
      <c r="BT29" s="416"/>
      <c r="BU29" s="417"/>
      <c r="BV29" s="415" t="s">
        <v>123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14646007</v>
      </c>
      <c r="BO30" s="419"/>
      <c r="BP30" s="419"/>
      <c r="BQ30" s="419"/>
      <c r="BR30" s="419"/>
      <c r="BS30" s="419"/>
      <c r="BT30" s="419"/>
      <c r="BU30" s="420"/>
      <c r="BV30" s="418">
        <v>14842469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9</v>
      </c>
      <c r="V34" s="375"/>
      <c r="W34" s="374" t="str">
        <f>IF('各会計、関係団体の財政状況及び健全化判断比率'!B28="","",'各会計、関係団体の財政状況及び健全化判断比率'!B28)</f>
        <v>国民健康保険事業費会計</v>
      </c>
      <c r="X34" s="374"/>
      <c r="Y34" s="374"/>
      <c r="Z34" s="374"/>
      <c r="AA34" s="374"/>
      <c r="AB34" s="374"/>
      <c r="AC34" s="374"/>
      <c r="AD34" s="374"/>
      <c r="AE34" s="374"/>
      <c r="AF34" s="374"/>
      <c r="AG34" s="374"/>
      <c r="AH34" s="374"/>
      <c r="AI34" s="374"/>
      <c r="AJ34" s="374"/>
      <c r="AK34" s="374"/>
      <c r="AL34" s="167"/>
      <c r="AM34" s="375">
        <f>IF(AO34="","",MAX(C34:D43,U34:V43)+1)</f>
        <v>13</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20</v>
      </c>
      <c r="BF34" s="375"/>
      <c r="BG34" s="374" t="str">
        <f>IF('各会計、関係団体の財政状況及び健全化判断比率'!B39="","",'各会計、関係団体の財政状況及び健全化判断比率'!B39)</f>
        <v>港湾整備事業費会計</v>
      </c>
      <c r="BH34" s="374"/>
      <c r="BI34" s="374"/>
      <c r="BJ34" s="374"/>
      <c r="BK34" s="374"/>
      <c r="BL34" s="374"/>
      <c r="BM34" s="374"/>
      <c r="BN34" s="374"/>
      <c r="BO34" s="374"/>
      <c r="BP34" s="374"/>
      <c r="BQ34" s="374"/>
      <c r="BR34" s="374"/>
      <c r="BS34" s="374"/>
      <c r="BT34" s="374"/>
      <c r="BU34" s="374"/>
      <c r="BV34" s="167"/>
      <c r="BW34" s="375">
        <f>IF(BY34="","",MAX(C34:D43,U34:V43,AM34:AN43,BE34:BF43)+1)</f>
        <v>25</v>
      </c>
      <c r="BX34" s="375"/>
      <c r="BY34" s="374" t="str">
        <f>IF('各会計、関係団体の財政状況及び健全化判断比率'!B68="","",'各会計、関係団体の財政状況及び健全化判断比率'!B68)</f>
        <v>神奈川県内広域水道企業団（水道用水供給事業会計）</v>
      </c>
      <c r="BZ34" s="374"/>
      <c r="CA34" s="374"/>
      <c r="CB34" s="374"/>
      <c r="CC34" s="374"/>
      <c r="CD34" s="374"/>
      <c r="CE34" s="374"/>
      <c r="CF34" s="374"/>
      <c r="CG34" s="374"/>
      <c r="CH34" s="374"/>
      <c r="CI34" s="374"/>
      <c r="CJ34" s="374"/>
      <c r="CK34" s="374"/>
      <c r="CL34" s="374"/>
      <c r="CM34" s="374"/>
      <c r="CN34" s="167"/>
      <c r="CO34" s="375">
        <f>IF(CQ34="","",MAX(C34:D43,U34:V43,AM34:AN43,BE34:BF43,BW34:BX43)+1)</f>
        <v>28</v>
      </c>
      <c r="CP34" s="375"/>
      <c r="CQ34" s="374" t="str">
        <f>IF('各会計、関係団体の財政状況及び健全化判断比率'!BS7="","",'各会計、関係団体の財政状況及び健全化判断比率'!BS7)</f>
        <v>公益財団法人横浜市男女共同参画推進協会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市債金会計</v>
      </c>
      <c r="F35" s="374"/>
      <c r="G35" s="374"/>
      <c r="H35" s="374"/>
      <c r="I35" s="374"/>
      <c r="J35" s="374"/>
      <c r="K35" s="374"/>
      <c r="L35" s="374"/>
      <c r="M35" s="374"/>
      <c r="N35" s="374"/>
      <c r="O35" s="374"/>
      <c r="P35" s="374"/>
      <c r="Q35" s="374"/>
      <c r="R35" s="374"/>
      <c r="S35" s="374"/>
      <c r="T35" s="167"/>
      <c r="U35" s="375">
        <f>IF(W35="","",U34+1)</f>
        <v>10</v>
      </c>
      <c r="V35" s="375"/>
      <c r="W35" s="374" t="str">
        <f>IF('各会計、関係団体の財政状況及び健全化判断比率'!B29="","",'各会計、関係団体の財政状況及び健全化判断比率'!B29)</f>
        <v>介護保険事業費会計</v>
      </c>
      <c r="X35" s="374"/>
      <c r="Y35" s="374"/>
      <c r="Z35" s="374"/>
      <c r="AA35" s="374"/>
      <c r="AB35" s="374"/>
      <c r="AC35" s="374"/>
      <c r="AD35" s="374"/>
      <c r="AE35" s="374"/>
      <c r="AF35" s="374"/>
      <c r="AG35" s="374"/>
      <c r="AH35" s="374"/>
      <c r="AI35" s="374"/>
      <c r="AJ35" s="374"/>
      <c r="AK35" s="374"/>
      <c r="AL35" s="167"/>
      <c r="AM35" s="375">
        <f t="shared" ref="AM35:AM43" si="0">IF(AO35="","",AM34+1)</f>
        <v>14</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21</v>
      </c>
      <c r="BF35" s="375"/>
      <c r="BG35" s="374" t="str">
        <f>IF('各会計、関係団体の財政状況及び健全化判断比率'!B40="","",'各会計、関係団体の財政状況及び健全化判断比率'!B40)</f>
        <v>中央卸売市場費会計</v>
      </c>
      <c r="BH35" s="374"/>
      <c r="BI35" s="374"/>
      <c r="BJ35" s="374"/>
      <c r="BK35" s="374"/>
      <c r="BL35" s="374"/>
      <c r="BM35" s="374"/>
      <c r="BN35" s="374"/>
      <c r="BO35" s="374"/>
      <c r="BP35" s="374"/>
      <c r="BQ35" s="374"/>
      <c r="BR35" s="374"/>
      <c r="BS35" s="374"/>
      <c r="BT35" s="374"/>
      <c r="BU35" s="374"/>
      <c r="BV35" s="167"/>
      <c r="BW35" s="375">
        <f t="shared" ref="BW35:BW43" si="2">IF(BY35="","",BW34+1)</f>
        <v>26</v>
      </c>
      <c r="BX35" s="375"/>
      <c r="BY35" s="374" t="str">
        <f>IF('各会計、関係団体の財政状況及び健全化判断比率'!B69="","",'各会計、関係団体の財政状況及び健全化判断比率'!B69)</f>
        <v>神奈川県後期高齢者医療広域連合（一般会計）</v>
      </c>
      <c r="BZ35" s="374"/>
      <c r="CA35" s="374"/>
      <c r="CB35" s="374"/>
      <c r="CC35" s="374"/>
      <c r="CD35" s="374"/>
      <c r="CE35" s="374"/>
      <c r="CF35" s="374"/>
      <c r="CG35" s="374"/>
      <c r="CH35" s="374"/>
      <c r="CI35" s="374"/>
      <c r="CJ35" s="374"/>
      <c r="CK35" s="374"/>
      <c r="CL35" s="374"/>
      <c r="CM35" s="374"/>
      <c r="CN35" s="167"/>
      <c r="CO35" s="375">
        <f t="shared" ref="CO35:CO43" si="3">IF(CQ35="","",CO34+1)</f>
        <v>29</v>
      </c>
      <c r="CP35" s="375"/>
      <c r="CQ35" s="374" t="str">
        <f>IF('各会計、関係団体の財政状況及び健全化判断比率'!BS8="","",'各会計、関係団体の財政状況及び健全化判断比率'!BS8)</f>
        <v>公益財団法人横浜市国際交流協会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母子父子寡婦福祉資金会計</v>
      </c>
      <c r="F36" s="374"/>
      <c r="G36" s="374"/>
      <c r="H36" s="374"/>
      <c r="I36" s="374"/>
      <c r="J36" s="374"/>
      <c r="K36" s="374"/>
      <c r="L36" s="374"/>
      <c r="M36" s="374"/>
      <c r="N36" s="374"/>
      <c r="O36" s="374"/>
      <c r="P36" s="374"/>
      <c r="Q36" s="374"/>
      <c r="R36" s="374"/>
      <c r="S36" s="374"/>
      <c r="T36" s="167"/>
      <c r="U36" s="375">
        <f t="shared" ref="U36:U43" si="4">IF(W36="","",U35+1)</f>
        <v>11</v>
      </c>
      <c r="V36" s="375"/>
      <c r="W36" s="374" t="str">
        <f>IF('各会計、関係団体の財政状況及び健全化判断比率'!B30="","",'各会計、関係団体の財政状況及び健全化判断比率'!B30)</f>
        <v>後期高齢者医療事業費会計</v>
      </c>
      <c r="X36" s="374"/>
      <c r="Y36" s="374"/>
      <c r="Z36" s="374"/>
      <c r="AA36" s="374"/>
      <c r="AB36" s="374"/>
      <c r="AC36" s="374"/>
      <c r="AD36" s="374"/>
      <c r="AE36" s="374"/>
      <c r="AF36" s="374"/>
      <c r="AG36" s="374"/>
      <c r="AH36" s="374"/>
      <c r="AI36" s="374"/>
      <c r="AJ36" s="374"/>
      <c r="AK36" s="374"/>
      <c r="AL36" s="167"/>
      <c r="AM36" s="375">
        <f t="shared" si="0"/>
        <v>15</v>
      </c>
      <c r="AN36" s="375"/>
      <c r="AO36" s="374" t="str">
        <f>IF('各会計、関係団体の財政状況及び健全化判断比率'!B34="","",'各会計、関係団体の財政状況及び健全化判断比率'!B34)</f>
        <v>自動車事業会計</v>
      </c>
      <c r="AP36" s="374"/>
      <c r="AQ36" s="374"/>
      <c r="AR36" s="374"/>
      <c r="AS36" s="374"/>
      <c r="AT36" s="374"/>
      <c r="AU36" s="374"/>
      <c r="AV36" s="374"/>
      <c r="AW36" s="374"/>
      <c r="AX36" s="374"/>
      <c r="AY36" s="374"/>
      <c r="AZ36" s="374"/>
      <c r="BA36" s="374"/>
      <c r="BB36" s="374"/>
      <c r="BC36" s="374"/>
      <c r="BD36" s="167"/>
      <c r="BE36" s="375">
        <f t="shared" si="1"/>
        <v>22</v>
      </c>
      <c r="BF36" s="375"/>
      <c r="BG36" s="374" t="str">
        <f>IF('各会計、関係団体の財政状況及び健全化判断比率'!B41="","",'各会計、関係団体の財政状況及び健全化判断比率'!B41)</f>
        <v>中央と畜場費会計</v>
      </c>
      <c r="BH36" s="374"/>
      <c r="BI36" s="374"/>
      <c r="BJ36" s="374"/>
      <c r="BK36" s="374"/>
      <c r="BL36" s="374"/>
      <c r="BM36" s="374"/>
      <c r="BN36" s="374"/>
      <c r="BO36" s="374"/>
      <c r="BP36" s="374"/>
      <c r="BQ36" s="374"/>
      <c r="BR36" s="374"/>
      <c r="BS36" s="374"/>
      <c r="BT36" s="374"/>
      <c r="BU36" s="374"/>
      <c r="BV36" s="167"/>
      <c r="BW36" s="375">
        <f t="shared" si="2"/>
        <v>27</v>
      </c>
      <c r="BX36" s="375"/>
      <c r="BY36" s="374" t="str">
        <f>IF('各会計、関係団体の財政状況及び健全化判断比率'!B70="","",'各会計、関係団体の財政状況及び健全化判断比率'!B70)</f>
        <v>神奈川県後期高齢者医療広域連合（後期高齢者医療特別会計）</v>
      </c>
      <c r="BZ36" s="374"/>
      <c r="CA36" s="374"/>
      <c r="CB36" s="374"/>
      <c r="CC36" s="374"/>
      <c r="CD36" s="374"/>
      <c r="CE36" s="374"/>
      <c r="CF36" s="374"/>
      <c r="CG36" s="374"/>
      <c r="CH36" s="374"/>
      <c r="CI36" s="374"/>
      <c r="CJ36" s="374"/>
      <c r="CK36" s="374"/>
      <c r="CL36" s="374"/>
      <c r="CM36" s="374"/>
      <c r="CN36" s="167"/>
      <c r="CO36" s="375">
        <f t="shared" si="3"/>
        <v>30</v>
      </c>
      <c r="CP36" s="375"/>
      <c r="CQ36" s="374" t="str">
        <f>IF('各会計、関係団体の財政状況及び健全化判断比率'!BS9="","",'各会計、関係団体の財政状況及び健全化判断比率'!BS9)</f>
        <v>公益財団法人横浜市体育協会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勤労者福祉共済事業費会計</v>
      </c>
      <c r="F37" s="374"/>
      <c r="G37" s="374"/>
      <c r="H37" s="374"/>
      <c r="I37" s="374"/>
      <c r="J37" s="374"/>
      <c r="K37" s="374"/>
      <c r="L37" s="374"/>
      <c r="M37" s="374"/>
      <c r="N37" s="374"/>
      <c r="O37" s="374"/>
      <c r="P37" s="374"/>
      <c r="Q37" s="374"/>
      <c r="R37" s="374"/>
      <c r="S37" s="374"/>
      <c r="T37" s="167"/>
      <c r="U37" s="375">
        <f t="shared" si="4"/>
        <v>12</v>
      </c>
      <c r="V37" s="375"/>
      <c r="W37" s="374" t="str">
        <f>IF('各会計、関係団体の財政状況及び健全化判断比率'!B31="","",'各会計、関係団体の財政状況及び健全化判断比率'!B31)</f>
        <v>自動車駐車場事業費会計</v>
      </c>
      <c r="X37" s="374"/>
      <c r="Y37" s="374"/>
      <c r="Z37" s="374"/>
      <c r="AA37" s="374"/>
      <c r="AB37" s="374"/>
      <c r="AC37" s="374"/>
      <c r="AD37" s="374"/>
      <c r="AE37" s="374"/>
      <c r="AF37" s="374"/>
      <c r="AG37" s="374"/>
      <c r="AH37" s="374"/>
      <c r="AI37" s="374"/>
      <c r="AJ37" s="374"/>
      <c r="AK37" s="374"/>
      <c r="AL37" s="167"/>
      <c r="AM37" s="375">
        <f t="shared" si="0"/>
        <v>16</v>
      </c>
      <c r="AN37" s="375"/>
      <c r="AO37" s="374" t="str">
        <f>IF('各会計、関係団体の財政状況及び健全化判断比率'!B35="","",'各会計、関係団体の財政状況及び健全化判断比率'!B35)</f>
        <v>高速鉄道事業会計</v>
      </c>
      <c r="AP37" s="374"/>
      <c r="AQ37" s="374"/>
      <c r="AR37" s="374"/>
      <c r="AS37" s="374"/>
      <c r="AT37" s="374"/>
      <c r="AU37" s="374"/>
      <c r="AV37" s="374"/>
      <c r="AW37" s="374"/>
      <c r="AX37" s="374"/>
      <c r="AY37" s="374"/>
      <c r="AZ37" s="374"/>
      <c r="BA37" s="374"/>
      <c r="BB37" s="374"/>
      <c r="BC37" s="374"/>
      <c r="BD37" s="167"/>
      <c r="BE37" s="375">
        <f t="shared" si="1"/>
        <v>23</v>
      </c>
      <c r="BF37" s="375"/>
      <c r="BG37" s="374" t="str">
        <f>IF('各会計、関係団体の財政状況及び健全化判断比率'!B42="","",'各会計、関係団体の財政状況及び健全化判断比率'!B42)</f>
        <v>風力発電事業費会計</v>
      </c>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f t="shared" si="3"/>
        <v>31</v>
      </c>
      <c r="CP37" s="375"/>
      <c r="CQ37" s="374" t="str">
        <f>IF('各会計、関係団体の財政状況及び健全化判断比率'!BS10="","",'各会計、関係団体の財政状況及び健全化判断比率'!BS10)</f>
        <v>公益財団法人横浜市芸術文化振興財団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公害被害者救済事業費会計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f t="shared" si="0"/>
        <v>17</v>
      </c>
      <c r="AN38" s="375"/>
      <c r="AO38" s="374" t="str">
        <f>IF('各会計、関係団体の財政状況及び健全化判断比率'!B36="","",'各会計、関係団体の財政状況及び健全化判断比率'!B36)</f>
        <v>下水道事業会計</v>
      </c>
      <c r="AP38" s="374"/>
      <c r="AQ38" s="374"/>
      <c r="AR38" s="374"/>
      <c r="AS38" s="374"/>
      <c r="AT38" s="374"/>
      <c r="AU38" s="374"/>
      <c r="AV38" s="374"/>
      <c r="AW38" s="374"/>
      <c r="AX38" s="374"/>
      <c r="AY38" s="374"/>
      <c r="AZ38" s="374"/>
      <c r="BA38" s="374"/>
      <c r="BB38" s="374"/>
      <c r="BC38" s="374"/>
      <c r="BD38" s="167"/>
      <c r="BE38" s="375">
        <f t="shared" si="1"/>
        <v>24</v>
      </c>
      <c r="BF38" s="375"/>
      <c r="BG38" s="374" t="str">
        <f>IF('各会計、関係団体の財政状況及び健全化判断比率'!B43="","",'各会計、関係団体の財政状況及び健全化判断比率'!B43)</f>
        <v>市街地開発事業費会計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32</v>
      </c>
      <c r="CP38" s="375"/>
      <c r="CQ38" s="374" t="str">
        <f>IF('各会計、関係団体の財政状況及び健全化判断比率'!BS11="","",'各会計、関係団体の財政状況及び健全化判断比率'!BS11)</f>
        <v>公益財団法人三溪園保勝会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公共事業用地費会計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f t="shared" si="0"/>
        <v>18</v>
      </c>
      <c r="AN39" s="375"/>
      <c r="AO39" s="374" t="str">
        <f>IF('各会計、関係団体の財政状況及び健全化判断比率'!B37="","",'各会計、関係団体の財政状況及び健全化判断比率'!B37)</f>
        <v>病院事業会計</v>
      </c>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33</v>
      </c>
      <c r="CP39" s="375"/>
      <c r="CQ39" s="374" t="str">
        <f>IF('各会計、関係団体の財政状況及び健全化判断比率'!BS12="","",'各会計、関係団体の財政状況及び健全化判断比率'!BS12)</f>
        <v>公益財団法人横浜観光コンベンション・ビューロー</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新墓園事業費会計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f t="shared" si="0"/>
        <v>19</v>
      </c>
      <c r="AN40" s="375"/>
      <c r="AO40" s="374" t="str">
        <f>IF('各会計、関係団体の財政状況及び健全化判断比率'!B38="","",'各会計、関係団体の財政状況及び健全化判断比率'!B38)</f>
        <v>埋立事業会計</v>
      </c>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34</v>
      </c>
      <c r="CP40" s="375"/>
      <c r="CQ40" s="374" t="str">
        <f>IF('各会計、関係団体の財政状況及び健全化判断比率'!BS13="","",'各会計、関係団体の財政状況及び健全化判断比率'!BS13)</f>
        <v>株式会社横浜国際平和会議場</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みどり保全創造事業費会計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35</v>
      </c>
      <c r="CP41" s="375"/>
      <c r="CQ41" s="374" t="str">
        <f>IF('各会計、関係団体の財政状況及び健全化判断比率'!BS14="","",'各会計、関係団体の財政状況及び健全化判断比率'!BS14)</f>
        <v>公益財団法人木原記念横浜生命科学振興財団</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36</v>
      </c>
      <c r="CP42" s="375"/>
      <c r="CQ42" s="374" t="str">
        <f>IF('各会計、関係団体の財政状況及び健全化判断比率'!BS15="","",'各会計、関係団体の財政状況及び健全化判断比率'!BS15)</f>
        <v>公益財団法人横浜企業経営支援財団</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37</v>
      </c>
      <c r="CP43" s="375"/>
      <c r="CQ43" s="374" t="str">
        <f>IF('各会計、関係団体の財政状況及び健全化判断比率'!BS16="","",'各会計、関係団体の財政状況及び健全化判断比率'!BS16)</f>
        <v>公益財団法人横浜市消費者協会</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c r="A34" s="22"/>
      <c r="B34" s="31"/>
      <c r="C34" s="1188" t="s">
        <v>545</v>
      </c>
      <c r="D34" s="1188"/>
      <c r="E34" s="1189"/>
      <c r="F34" s="32">
        <v>1.1200000000000001</v>
      </c>
      <c r="G34" s="33">
        <v>1.46</v>
      </c>
      <c r="H34" s="33">
        <v>1.73</v>
      </c>
      <c r="I34" s="33">
        <v>2.16</v>
      </c>
      <c r="J34" s="34">
        <v>3.49</v>
      </c>
      <c r="K34" s="22"/>
      <c r="L34" s="22"/>
      <c r="M34" s="22"/>
      <c r="N34" s="22"/>
      <c r="O34" s="22"/>
      <c r="P34" s="22"/>
    </row>
    <row r="35" spans="1:16" ht="39" customHeight="1">
      <c r="A35" s="22"/>
      <c r="B35" s="35"/>
      <c r="C35" s="1182" t="s">
        <v>546</v>
      </c>
      <c r="D35" s="1183"/>
      <c r="E35" s="1184"/>
      <c r="F35" s="36">
        <v>2.99</v>
      </c>
      <c r="G35" s="37">
        <v>3.39</v>
      </c>
      <c r="H35" s="37">
        <v>2.96</v>
      </c>
      <c r="I35" s="37">
        <v>2.9</v>
      </c>
      <c r="J35" s="38">
        <v>3.12</v>
      </c>
      <c r="K35" s="22"/>
      <c r="L35" s="22"/>
      <c r="M35" s="22"/>
      <c r="N35" s="22"/>
      <c r="O35" s="22"/>
      <c r="P35" s="22"/>
    </row>
    <row r="36" spans="1:16" ht="39" customHeight="1">
      <c r="A36" s="22"/>
      <c r="B36" s="35"/>
      <c r="C36" s="1182" t="s">
        <v>547</v>
      </c>
      <c r="D36" s="1183"/>
      <c r="E36" s="1184"/>
      <c r="F36" s="36">
        <v>0.13</v>
      </c>
      <c r="G36" s="37">
        <v>0.26</v>
      </c>
      <c r="H36" s="37">
        <v>0.56999999999999995</v>
      </c>
      <c r="I36" s="37">
        <v>0.55000000000000004</v>
      </c>
      <c r="J36" s="38">
        <v>1.3</v>
      </c>
      <c r="K36" s="22"/>
      <c r="L36" s="22"/>
      <c r="M36" s="22"/>
      <c r="N36" s="22"/>
      <c r="O36" s="22"/>
      <c r="P36" s="22"/>
    </row>
    <row r="37" spans="1:16" ht="39" customHeight="1">
      <c r="A37" s="22"/>
      <c r="B37" s="35"/>
      <c r="C37" s="1182" t="s">
        <v>548</v>
      </c>
      <c r="D37" s="1183"/>
      <c r="E37" s="1184"/>
      <c r="F37" s="36" t="s">
        <v>549</v>
      </c>
      <c r="G37" s="37">
        <v>1.41</v>
      </c>
      <c r="H37" s="37">
        <v>1.98</v>
      </c>
      <c r="I37" s="37">
        <v>1.44</v>
      </c>
      <c r="J37" s="38">
        <v>1.22</v>
      </c>
      <c r="K37" s="22"/>
      <c r="L37" s="22"/>
      <c r="M37" s="22"/>
      <c r="N37" s="22"/>
      <c r="O37" s="22"/>
      <c r="P37" s="22"/>
    </row>
    <row r="38" spans="1:16" ht="39" customHeight="1">
      <c r="A38" s="22"/>
      <c r="B38" s="35"/>
      <c r="C38" s="1182" t="s">
        <v>550</v>
      </c>
      <c r="D38" s="1183"/>
      <c r="E38" s="1184"/>
      <c r="F38" s="36">
        <v>0.09</v>
      </c>
      <c r="G38" s="37">
        <v>0.68</v>
      </c>
      <c r="H38" s="37">
        <v>0.81</v>
      </c>
      <c r="I38" s="37">
        <v>0.64</v>
      </c>
      <c r="J38" s="38">
        <v>1.03</v>
      </c>
      <c r="K38" s="22"/>
      <c r="L38" s="22"/>
      <c r="M38" s="22"/>
      <c r="N38" s="22"/>
      <c r="O38" s="22"/>
      <c r="P38" s="22"/>
    </row>
    <row r="39" spans="1:16" ht="39" customHeight="1">
      <c r="A39" s="22"/>
      <c r="B39" s="35"/>
      <c r="C39" s="1182" t="s">
        <v>551</v>
      </c>
      <c r="D39" s="1183"/>
      <c r="E39" s="1184"/>
      <c r="F39" s="36">
        <v>0.63</v>
      </c>
      <c r="G39" s="37">
        <v>0.7</v>
      </c>
      <c r="H39" s="37">
        <v>0.78</v>
      </c>
      <c r="I39" s="37">
        <v>0.82</v>
      </c>
      <c r="J39" s="38">
        <v>0.86</v>
      </c>
      <c r="K39" s="22"/>
      <c r="L39" s="22"/>
      <c r="M39" s="22"/>
      <c r="N39" s="22"/>
      <c r="O39" s="22"/>
      <c r="P39" s="22"/>
    </row>
    <row r="40" spans="1:16" ht="39" customHeight="1">
      <c r="A40" s="22"/>
      <c r="B40" s="35"/>
      <c r="C40" s="1182" t="s">
        <v>552</v>
      </c>
      <c r="D40" s="1183"/>
      <c r="E40" s="1184"/>
      <c r="F40" s="36">
        <v>0.33</v>
      </c>
      <c r="G40" s="37">
        <v>0.43</v>
      </c>
      <c r="H40" s="37">
        <v>0.44</v>
      </c>
      <c r="I40" s="37">
        <v>0.5</v>
      </c>
      <c r="J40" s="38">
        <v>0.55000000000000004</v>
      </c>
      <c r="K40" s="22"/>
      <c r="L40" s="22"/>
      <c r="M40" s="22"/>
      <c r="N40" s="22"/>
      <c r="O40" s="22"/>
      <c r="P40" s="22"/>
    </row>
    <row r="41" spans="1:16" ht="39" customHeight="1">
      <c r="A41" s="22"/>
      <c r="B41" s="35"/>
      <c r="C41" s="1182" t="s">
        <v>553</v>
      </c>
      <c r="D41" s="1183"/>
      <c r="E41" s="1184"/>
      <c r="F41" s="36">
        <v>0.44</v>
      </c>
      <c r="G41" s="37">
        <v>0.43</v>
      </c>
      <c r="H41" s="37">
        <v>0.47</v>
      </c>
      <c r="I41" s="37">
        <v>0.46</v>
      </c>
      <c r="J41" s="38">
        <v>0.46</v>
      </c>
      <c r="K41" s="22"/>
      <c r="L41" s="22"/>
      <c r="M41" s="22"/>
      <c r="N41" s="22"/>
      <c r="O41" s="22"/>
      <c r="P41" s="22"/>
    </row>
    <row r="42" spans="1:16" ht="39" customHeight="1">
      <c r="A42" s="22"/>
      <c r="B42" s="39"/>
      <c r="C42" s="1182" t="s">
        <v>554</v>
      </c>
      <c r="D42" s="1183"/>
      <c r="E42" s="1184"/>
      <c r="F42" s="36" t="s">
        <v>498</v>
      </c>
      <c r="G42" s="37" t="s">
        <v>498</v>
      </c>
      <c r="H42" s="37" t="s">
        <v>498</v>
      </c>
      <c r="I42" s="37" t="s">
        <v>498</v>
      </c>
      <c r="J42" s="38" t="s">
        <v>498</v>
      </c>
      <c r="K42" s="22"/>
      <c r="L42" s="22"/>
      <c r="M42" s="22"/>
      <c r="N42" s="22"/>
      <c r="O42" s="22"/>
      <c r="P42" s="22"/>
    </row>
    <row r="43" spans="1:16" ht="39" customHeight="1" thickBot="1">
      <c r="A43" s="22"/>
      <c r="B43" s="40"/>
      <c r="C43" s="1185" t="s">
        <v>555</v>
      </c>
      <c r="D43" s="1186"/>
      <c r="E43" s="1187"/>
      <c r="F43" s="41">
        <v>0.93</v>
      </c>
      <c r="G43" s="42">
        <v>1.85</v>
      </c>
      <c r="H43" s="42">
        <v>1.1100000000000001</v>
      </c>
      <c r="I43" s="42">
        <v>1.32</v>
      </c>
      <c r="J43" s="43">
        <v>0.72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c r="A45" s="48"/>
      <c r="B45" s="1198" t="s">
        <v>11</v>
      </c>
      <c r="C45" s="1199"/>
      <c r="D45" s="58"/>
      <c r="E45" s="1204" t="s">
        <v>12</v>
      </c>
      <c r="F45" s="1204"/>
      <c r="G45" s="1204"/>
      <c r="H45" s="1204"/>
      <c r="I45" s="1204"/>
      <c r="J45" s="1205"/>
      <c r="K45" s="59">
        <v>101189</v>
      </c>
      <c r="L45" s="60">
        <v>98626</v>
      </c>
      <c r="M45" s="60">
        <v>111412</v>
      </c>
      <c r="N45" s="60">
        <v>104527</v>
      </c>
      <c r="O45" s="61">
        <v>106090</v>
      </c>
      <c r="P45" s="48"/>
      <c r="Q45" s="48"/>
      <c r="R45" s="48"/>
      <c r="S45" s="48"/>
      <c r="T45" s="48"/>
      <c r="U45" s="48"/>
    </row>
    <row r="46" spans="1:21" ht="30.75" customHeight="1">
      <c r="A46" s="48"/>
      <c r="B46" s="1200"/>
      <c r="C46" s="1201"/>
      <c r="D46" s="62"/>
      <c r="E46" s="1192" t="s">
        <v>13</v>
      </c>
      <c r="F46" s="1192"/>
      <c r="G46" s="1192"/>
      <c r="H46" s="1192"/>
      <c r="I46" s="1192"/>
      <c r="J46" s="1193"/>
      <c r="K46" s="63">
        <v>38508</v>
      </c>
      <c r="L46" s="64">
        <v>47405</v>
      </c>
      <c r="M46" s="64">
        <v>52758</v>
      </c>
      <c r="N46" s="64">
        <v>47442</v>
      </c>
      <c r="O46" s="65">
        <v>42139</v>
      </c>
      <c r="P46" s="48"/>
      <c r="Q46" s="48"/>
      <c r="R46" s="48"/>
      <c r="S46" s="48"/>
      <c r="T46" s="48"/>
      <c r="U46" s="48"/>
    </row>
    <row r="47" spans="1:21" ht="30.75" customHeight="1">
      <c r="A47" s="48"/>
      <c r="B47" s="1200"/>
      <c r="C47" s="1201"/>
      <c r="D47" s="62"/>
      <c r="E47" s="1192" t="s">
        <v>14</v>
      </c>
      <c r="F47" s="1192"/>
      <c r="G47" s="1192"/>
      <c r="H47" s="1192"/>
      <c r="I47" s="1192"/>
      <c r="J47" s="1193"/>
      <c r="K47" s="63">
        <v>79687</v>
      </c>
      <c r="L47" s="64">
        <v>78841</v>
      </c>
      <c r="M47" s="64">
        <v>78853</v>
      </c>
      <c r="N47" s="64">
        <v>78757</v>
      </c>
      <c r="O47" s="65">
        <v>74182</v>
      </c>
      <c r="P47" s="48"/>
      <c r="Q47" s="48"/>
      <c r="R47" s="48"/>
      <c r="S47" s="48"/>
      <c r="T47" s="48"/>
      <c r="U47" s="48"/>
    </row>
    <row r="48" spans="1:21" ht="30.75" customHeight="1">
      <c r="A48" s="48"/>
      <c r="B48" s="1200"/>
      <c r="C48" s="1201"/>
      <c r="D48" s="62"/>
      <c r="E48" s="1192" t="s">
        <v>15</v>
      </c>
      <c r="F48" s="1192"/>
      <c r="G48" s="1192"/>
      <c r="H48" s="1192"/>
      <c r="I48" s="1192"/>
      <c r="J48" s="1193"/>
      <c r="K48" s="63">
        <v>65397</v>
      </c>
      <c r="L48" s="64">
        <v>63039</v>
      </c>
      <c r="M48" s="64">
        <v>62735</v>
      </c>
      <c r="N48" s="64">
        <v>59166</v>
      </c>
      <c r="O48" s="65">
        <v>57351</v>
      </c>
      <c r="P48" s="48"/>
      <c r="Q48" s="48"/>
      <c r="R48" s="48"/>
      <c r="S48" s="48"/>
      <c r="T48" s="48"/>
      <c r="U48" s="48"/>
    </row>
    <row r="49" spans="1:21" ht="30.75" customHeight="1">
      <c r="A49" s="48"/>
      <c r="B49" s="1200"/>
      <c r="C49" s="1201"/>
      <c r="D49" s="62"/>
      <c r="E49" s="1192" t="s">
        <v>16</v>
      </c>
      <c r="F49" s="1192"/>
      <c r="G49" s="1192"/>
      <c r="H49" s="1192"/>
      <c r="I49" s="1192"/>
      <c r="J49" s="1193"/>
      <c r="K49" s="63" t="s">
        <v>498</v>
      </c>
      <c r="L49" s="64" t="s">
        <v>498</v>
      </c>
      <c r="M49" s="64" t="s">
        <v>498</v>
      </c>
      <c r="N49" s="64" t="s">
        <v>498</v>
      </c>
      <c r="O49" s="65" t="s">
        <v>498</v>
      </c>
      <c r="P49" s="48"/>
      <c r="Q49" s="48"/>
      <c r="R49" s="48"/>
      <c r="S49" s="48"/>
      <c r="T49" s="48"/>
      <c r="U49" s="48"/>
    </row>
    <row r="50" spans="1:21" ht="30.75" customHeight="1">
      <c r="A50" s="48"/>
      <c r="B50" s="1200"/>
      <c r="C50" s="1201"/>
      <c r="D50" s="62"/>
      <c r="E50" s="1192" t="s">
        <v>17</v>
      </c>
      <c r="F50" s="1192"/>
      <c r="G50" s="1192"/>
      <c r="H50" s="1192"/>
      <c r="I50" s="1192"/>
      <c r="J50" s="1193"/>
      <c r="K50" s="63">
        <v>1308</v>
      </c>
      <c r="L50" s="64">
        <v>1649</v>
      </c>
      <c r="M50" s="64">
        <v>1650</v>
      </c>
      <c r="N50" s="64">
        <v>1652</v>
      </c>
      <c r="O50" s="65">
        <v>1653</v>
      </c>
      <c r="P50" s="48"/>
      <c r="Q50" s="48"/>
      <c r="R50" s="48"/>
      <c r="S50" s="48"/>
      <c r="T50" s="48"/>
      <c r="U50" s="48"/>
    </row>
    <row r="51" spans="1:21" ht="30.75" customHeight="1">
      <c r="A51" s="48"/>
      <c r="B51" s="1202"/>
      <c r="C51" s="1203"/>
      <c r="D51" s="66"/>
      <c r="E51" s="1192" t="s">
        <v>18</v>
      </c>
      <c r="F51" s="1192"/>
      <c r="G51" s="1192"/>
      <c r="H51" s="1192"/>
      <c r="I51" s="1192"/>
      <c r="J51" s="1193"/>
      <c r="K51" s="63">
        <v>1</v>
      </c>
      <c r="L51" s="64">
        <v>0</v>
      </c>
      <c r="M51" s="64" t="s">
        <v>498</v>
      </c>
      <c r="N51" s="64">
        <v>0</v>
      </c>
      <c r="O51" s="65" t="s">
        <v>498</v>
      </c>
      <c r="P51" s="48"/>
      <c r="Q51" s="48"/>
      <c r="R51" s="48"/>
      <c r="S51" s="48"/>
      <c r="T51" s="48"/>
      <c r="U51" s="48"/>
    </row>
    <row r="52" spans="1:21" ht="30.75" customHeight="1">
      <c r="A52" s="48"/>
      <c r="B52" s="1190" t="s">
        <v>19</v>
      </c>
      <c r="C52" s="1191"/>
      <c r="D52" s="66"/>
      <c r="E52" s="1192" t="s">
        <v>20</v>
      </c>
      <c r="F52" s="1192"/>
      <c r="G52" s="1192"/>
      <c r="H52" s="1192"/>
      <c r="I52" s="1192"/>
      <c r="J52" s="1193"/>
      <c r="K52" s="63">
        <v>177969</v>
      </c>
      <c r="L52" s="64">
        <v>178200</v>
      </c>
      <c r="M52" s="64">
        <v>172440</v>
      </c>
      <c r="N52" s="64">
        <v>178901</v>
      </c>
      <c r="O52" s="65">
        <v>179633</v>
      </c>
      <c r="P52" s="48"/>
      <c r="Q52" s="48"/>
      <c r="R52" s="48"/>
      <c r="S52" s="48"/>
      <c r="T52" s="48"/>
      <c r="U52" s="48"/>
    </row>
    <row r="53" spans="1:21" ht="30.75" customHeight="1" thickBot="1">
      <c r="A53" s="48"/>
      <c r="B53" s="1194" t="s">
        <v>21</v>
      </c>
      <c r="C53" s="1195"/>
      <c r="D53" s="67"/>
      <c r="E53" s="1196" t="s">
        <v>22</v>
      </c>
      <c r="F53" s="1196"/>
      <c r="G53" s="1196"/>
      <c r="H53" s="1196"/>
      <c r="I53" s="1196"/>
      <c r="J53" s="1197"/>
      <c r="K53" s="68">
        <v>108121</v>
      </c>
      <c r="L53" s="69">
        <v>111360</v>
      </c>
      <c r="M53" s="69">
        <v>134968</v>
      </c>
      <c r="N53" s="69">
        <v>112643</v>
      </c>
      <c r="O53" s="70">
        <v>101782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headerFooter>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537</v>
      </c>
      <c r="J40" s="79" t="s">
        <v>538</v>
      </c>
      <c r="K40" s="79" t="s">
        <v>539</v>
      </c>
      <c r="L40" s="79" t="s">
        <v>540</v>
      </c>
      <c r="M40" s="80" t="s">
        <v>541</v>
      </c>
    </row>
    <row r="41" spans="2:13" ht="27.75" customHeight="1">
      <c r="B41" s="1218" t="s">
        <v>24</v>
      </c>
      <c r="C41" s="1219"/>
      <c r="D41" s="81"/>
      <c r="E41" s="1220" t="s">
        <v>25</v>
      </c>
      <c r="F41" s="1220"/>
      <c r="G41" s="1220"/>
      <c r="H41" s="1221"/>
      <c r="I41" s="82">
        <v>2520347</v>
      </c>
      <c r="J41" s="83">
        <v>2623876</v>
      </c>
      <c r="K41" s="83">
        <v>2596234</v>
      </c>
      <c r="L41" s="83">
        <v>2598085</v>
      </c>
      <c r="M41" s="84">
        <v>2587859</v>
      </c>
    </row>
    <row r="42" spans="2:13" ht="27.75" customHeight="1">
      <c r="B42" s="1208"/>
      <c r="C42" s="1209"/>
      <c r="D42" s="85"/>
      <c r="E42" s="1212" t="s">
        <v>26</v>
      </c>
      <c r="F42" s="1212"/>
      <c r="G42" s="1212"/>
      <c r="H42" s="1213"/>
      <c r="I42" s="86">
        <v>17204</v>
      </c>
      <c r="J42" s="87">
        <v>15704</v>
      </c>
      <c r="K42" s="87">
        <v>14154</v>
      </c>
      <c r="L42" s="87">
        <v>12603</v>
      </c>
      <c r="M42" s="88">
        <v>11072</v>
      </c>
    </row>
    <row r="43" spans="2:13" ht="27.75" customHeight="1">
      <c r="B43" s="1208"/>
      <c r="C43" s="1209"/>
      <c r="D43" s="85"/>
      <c r="E43" s="1212" t="s">
        <v>27</v>
      </c>
      <c r="F43" s="1212"/>
      <c r="G43" s="1212"/>
      <c r="H43" s="1213"/>
      <c r="I43" s="86">
        <v>788742</v>
      </c>
      <c r="J43" s="87">
        <v>745137</v>
      </c>
      <c r="K43" s="87">
        <v>637032</v>
      </c>
      <c r="L43" s="87">
        <v>601221</v>
      </c>
      <c r="M43" s="88">
        <v>572183</v>
      </c>
    </row>
    <row r="44" spans="2:13" ht="27.75" customHeight="1">
      <c r="B44" s="1208"/>
      <c r="C44" s="1209"/>
      <c r="D44" s="85"/>
      <c r="E44" s="1212" t="s">
        <v>28</v>
      </c>
      <c r="F44" s="1212"/>
      <c r="G44" s="1212"/>
      <c r="H44" s="1213"/>
      <c r="I44" s="86">
        <v>2652</v>
      </c>
      <c r="J44" s="87">
        <v>2043</v>
      </c>
      <c r="K44" s="87">
        <v>1479</v>
      </c>
      <c r="L44" s="87">
        <v>983</v>
      </c>
      <c r="M44" s="88">
        <v>590</v>
      </c>
    </row>
    <row r="45" spans="2:13" ht="27.75" customHeight="1">
      <c r="B45" s="1208"/>
      <c r="C45" s="1209"/>
      <c r="D45" s="85"/>
      <c r="E45" s="1212" t="s">
        <v>29</v>
      </c>
      <c r="F45" s="1212"/>
      <c r="G45" s="1212"/>
      <c r="H45" s="1213"/>
      <c r="I45" s="86">
        <v>180489</v>
      </c>
      <c r="J45" s="87">
        <v>169247</v>
      </c>
      <c r="K45" s="87">
        <v>156632</v>
      </c>
      <c r="L45" s="87">
        <v>146890</v>
      </c>
      <c r="M45" s="88">
        <v>143758</v>
      </c>
    </row>
    <row r="46" spans="2:13" ht="27.75" customHeight="1">
      <c r="B46" s="1208"/>
      <c r="C46" s="1209"/>
      <c r="D46" s="89"/>
      <c r="E46" s="1212" t="s">
        <v>30</v>
      </c>
      <c r="F46" s="1212"/>
      <c r="G46" s="1212"/>
      <c r="H46" s="1213"/>
      <c r="I46" s="86">
        <v>234717</v>
      </c>
      <c r="J46" s="87">
        <v>81409</v>
      </c>
      <c r="K46" s="87">
        <v>76211</v>
      </c>
      <c r="L46" s="87">
        <v>70388</v>
      </c>
      <c r="M46" s="88">
        <v>64639</v>
      </c>
    </row>
    <row r="47" spans="2:13" ht="27.75" customHeight="1">
      <c r="B47" s="1208"/>
      <c r="C47" s="1209"/>
      <c r="D47" s="90"/>
      <c r="E47" s="1222" t="s">
        <v>31</v>
      </c>
      <c r="F47" s="1223"/>
      <c r="G47" s="1223"/>
      <c r="H47" s="1224"/>
      <c r="I47" s="86" t="s">
        <v>498</v>
      </c>
      <c r="J47" s="87" t="s">
        <v>498</v>
      </c>
      <c r="K47" s="87" t="s">
        <v>498</v>
      </c>
      <c r="L47" s="87" t="s">
        <v>498</v>
      </c>
      <c r="M47" s="88" t="s">
        <v>498</v>
      </c>
    </row>
    <row r="48" spans="2:13" ht="27.75" customHeight="1">
      <c r="B48" s="1208"/>
      <c r="C48" s="1209"/>
      <c r="D48" s="85"/>
      <c r="E48" s="1212" t="s">
        <v>32</v>
      </c>
      <c r="F48" s="1212"/>
      <c r="G48" s="1212"/>
      <c r="H48" s="1213"/>
      <c r="I48" s="86" t="s">
        <v>498</v>
      </c>
      <c r="J48" s="87" t="s">
        <v>498</v>
      </c>
      <c r="K48" s="87" t="s">
        <v>498</v>
      </c>
      <c r="L48" s="87" t="s">
        <v>498</v>
      </c>
      <c r="M48" s="88" t="s">
        <v>498</v>
      </c>
    </row>
    <row r="49" spans="2:13" ht="27.75" customHeight="1">
      <c r="B49" s="1210"/>
      <c r="C49" s="1211"/>
      <c r="D49" s="85"/>
      <c r="E49" s="1212" t="s">
        <v>33</v>
      </c>
      <c r="F49" s="1212"/>
      <c r="G49" s="1212"/>
      <c r="H49" s="1213"/>
      <c r="I49" s="86">
        <v>1503</v>
      </c>
      <c r="J49" s="87">
        <v>1503</v>
      </c>
      <c r="K49" s="87" t="s">
        <v>498</v>
      </c>
      <c r="L49" s="87" t="s">
        <v>498</v>
      </c>
      <c r="M49" s="88" t="s">
        <v>498</v>
      </c>
    </row>
    <row r="50" spans="2:13" ht="27.75" customHeight="1">
      <c r="B50" s="1206" t="s">
        <v>34</v>
      </c>
      <c r="C50" s="1207"/>
      <c r="D50" s="91"/>
      <c r="E50" s="1212" t="s">
        <v>35</v>
      </c>
      <c r="F50" s="1212"/>
      <c r="G50" s="1212"/>
      <c r="H50" s="1213"/>
      <c r="I50" s="86">
        <v>186548</v>
      </c>
      <c r="J50" s="87">
        <v>158910</v>
      </c>
      <c r="K50" s="87">
        <v>142221</v>
      </c>
      <c r="L50" s="87">
        <v>139041</v>
      </c>
      <c r="M50" s="88">
        <v>132395</v>
      </c>
    </row>
    <row r="51" spans="2:13" ht="27.75" customHeight="1">
      <c r="B51" s="1208"/>
      <c r="C51" s="1209"/>
      <c r="D51" s="85"/>
      <c r="E51" s="1212" t="s">
        <v>36</v>
      </c>
      <c r="F51" s="1212"/>
      <c r="G51" s="1212"/>
      <c r="H51" s="1213"/>
      <c r="I51" s="86">
        <v>770652</v>
      </c>
      <c r="J51" s="87">
        <v>695267</v>
      </c>
      <c r="K51" s="87">
        <v>658715</v>
      </c>
      <c r="L51" s="87">
        <v>646672</v>
      </c>
      <c r="M51" s="88">
        <v>706008</v>
      </c>
    </row>
    <row r="52" spans="2:13" ht="27.75" customHeight="1">
      <c r="B52" s="1210"/>
      <c r="C52" s="1211"/>
      <c r="D52" s="85"/>
      <c r="E52" s="1212" t="s">
        <v>37</v>
      </c>
      <c r="F52" s="1212"/>
      <c r="G52" s="1212"/>
      <c r="H52" s="1213"/>
      <c r="I52" s="86">
        <v>1408845</v>
      </c>
      <c r="J52" s="87">
        <v>1400502</v>
      </c>
      <c r="K52" s="87">
        <v>1401034</v>
      </c>
      <c r="L52" s="87">
        <v>1406770</v>
      </c>
      <c r="M52" s="88">
        <v>1403720</v>
      </c>
    </row>
    <row r="53" spans="2:13" ht="27.75" customHeight="1" thickBot="1">
      <c r="B53" s="1214" t="s">
        <v>38</v>
      </c>
      <c r="C53" s="1215"/>
      <c r="D53" s="92"/>
      <c r="E53" s="1216" t="s">
        <v>39</v>
      </c>
      <c r="F53" s="1216"/>
      <c r="G53" s="1216"/>
      <c r="H53" s="1217"/>
      <c r="I53" s="93">
        <v>1379609</v>
      </c>
      <c r="J53" s="94">
        <v>1384238</v>
      </c>
      <c r="K53" s="94">
        <v>1279770</v>
      </c>
      <c r="L53" s="94">
        <v>1237688</v>
      </c>
      <c r="M53" s="95">
        <v>1137979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Normal="100" zoomScaleSheetLayoutView="100"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608</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608</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609</v>
      </c>
      <c r="C41" s="248"/>
      <c r="D41" s="248"/>
      <c r="E41" s="248"/>
      <c r="F41" s="248"/>
      <c r="G41" s="248"/>
      <c r="H41" s="248"/>
      <c r="I41" s="248"/>
      <c r="J41" s="248"/>
      <c r="K41" s="248"/>
      <c r="L41" s="248"/>
      <c r="M41" s="248"/>
      <c r="N41" s="248"/>
      <c r="O41" s="248"/>
      <c r="P41" s="249"/>
    </row>
    <row r="42" spans="2:17" ht="13.2">
      <c r="B42" s="250"/>
      <c r="C42" s="246"/>
      <c r="D42" s="246"/>
      <c r="E42" s="246"/>
      <c r="F42" s="246"/>
      <c r="G42" s="353" t="s">
        <v>610</v>
      </c>
      <c r="I42" s="354"/>
      <c r="J42" s="354"/>
      <c r="K42" s="354"/>
      <c r="L42" s="246"/>
      <c r="M42" s="246"/>
      <c r="N42" s="246"/>
      <c r="O42" s="246"/>
    </row>
    <row r="43" spans="2:17" ht="13.2">
      <c r="B43" s="250"/>
      <c r="C43" s="246"/>
      <c r="D43" s="246"/>
      <c r="E43" s="246"/>
      <c r="F43" s="246"/>
      <c r="G43" s="1225" t="s">
        <v>611</v>
      </c>
      <c r="H43" s="1226"/>
      <c r="I43" s="1226"/>
      <c r="J43" s="1226"/>
      <c r="K43" s="1226"/>
      <c r="L43" s="1226"/>
      <c r="M43" s="1226"/>
      <c r="N43" s="1226"/>
      <c r="O43" s="1227"/>
    </row>
    <row r="44" spans="2:17" ht="13.2">
      <c r="B44" s="250"/>
      <c r="C44" s="246"/>
      <c r="D44" s="246"/>
      <c r="E44" s="246"/>
      <c r="F44" s="246"/>
      <c r="G44" s="1228"/>
      <c r="H44" s="1229"/>
      <c r="I44" s="1229"/>
      <c r="J44" s="1229"/>
      <c r="K44" s="1229"/>
      <c r="L44" s="1229"/>
      <c r="M44" s="1229"/>
      <c r="N44" s="1229"/>
      <c r="O44" s="1230"/>
    </row>
    <row r="45" spans="2:17" ht="13.2">
      <c r="B45" s="250"/>
      <c r="C45" s="246"/>
      <c r="D45" s="246"/>
      <c r="E45" s="246"/>
      <c r="F45" s="246"/>
      <c r="G45" s="1228"/>
      <c r="H45" s="1229"/>
      <c r="I45" s="1229"/>
      <c r="J45" s="1229"/>
      <c r="K45" s="1229"/>
      <c r="L45" s="1229"/>
      <c r="M45" s="1229"/>
      <c r="N45" s="1229"/>
      <c r="O45" s="1230"/>
    </row>
    <row r="46" spans="2:17" ht="13.2">
      <c r="B46" s="250"/>
      <c r="C46" s="246"/>
      <c r="D46" s="246"/>
      <c r="E46" s="246"/>
      <c r="F46" s="246"/>
      <c r="G46" s="1228"/>
      <c r="H46" s="1229"/>
      <c r="I46" s="1229"/>
      <c r="J46" s="1229"/>
      <c r="K46" s="1229"/>
      <c r="L46" s="1229"/>
      <c r="M46" s="1229"/>
      <c r="N46" s="1229"/>
      <c r="O46" s="1230"/>
    </row>
    <row r="47" spans="2:17" ht="13.2">
      <c r="B47" s="250"/>
      <c r="C47" s="246"/>
      <c r="D47" s="246"/>
      <c r="E47" s="246"/>
      <c r="F47" s="246"/>
      <c r="G47" s="1231"/>
      <c r="H47" s="1232"/>
      <c r="I47" s="1232"/>
      <c r="J47" s="1232"/>
      <c r="K47" s="1232"/>
      <c r="L47" s="1232"/>
      <c r="M47" s="1232"/>
      <c r="N47" s="1232"/>
      <c r="O47" s="1233"/>
    </row>
    <row r="48" spans="2:17" ht="13.2">
      <c r="B48" s="250"/>
      <c r="C48" s="246"/>
      <c r="D48" s="246"/>
      <c r="E48" s="246"/>
      <c r="F48" s="246"/>
      <c r="G48" s="246"/>
      <c r="H48" s="355"/>
      <c r="I48" s="355"/>
      <c r="J48" s="355"/>
    </row>
    <row r="49" spans="1:17" ht="13.2">
      <c r="B49" s="250"/>
      <c r="C49" s="246"/>
      <c r="D49" s="246"/>
      <c r="E49" s="246"/>
      <c r="F49" s="246"/>
      <c r="G49" s="245" t="s">
        <v>612</v>
      </c>
    </row>
    <row r="50" spans="1:17" ht="13.2">
      <c r="B50" s="250"/>
      <c r="C50" s="246"/>
      <c r="D50" s="246"/>
      <c r="E50" s="246"/>
      <c r="F50" s="246"/>
      <c r="G50" s="1234"/>
      <c r="H50" s="1235"/>
      <c r="I50" s="1235"/>
      <c r="J50" s="1236"/>
      <c r="K50" s="356" t="s">
        <v>537</v>
      </c>
      <c r="L50" s="356" t="s">
        <v>538</v>
      </c>
      <c r="M50" s="356" t="s">
        <v>539</v>
      </c>
      <c r="N50" s="356" t="s">
        <v>540</v>
      </c>
      <c r="O50" s="356" t="s">
        <v>541</v>
      </c>
    </row>
    <row r="51" spans="1:17" ht="13.2">
      <c r="B51" s="250"/>
      <c r="C51" s="246"/>
      <c r="D51" s="246"/>
      <c r="E51" s="246"/>
      <c r="F51" s="246"/>
      <c r="G51" s="1237" t="s">
        <v>613</v>
      </c>
      <c r="H51" s="1238"/>
      <c r="I51" s="1243" t="s">
        <v>614</v>
      </c>
      <c r="J51" s="1243"/>
      <c r="K51" s="1245"/>
      <c r="L51" s="1245"/>
      <c r="M51" s="1245"/>
      <c r="N51" s="1245"/>
      <c r="O51" s="1246">
        <v>160.69999999999999</v>
      </c>
    </row>
    <row r="52" spans="1:17" ht="13.2">
      <c r="B52" s="250"/>
      <c r="C52" s="246"/>
      <c r="D52" s="246"/>
      <c r="E52" s="246"/>
      <c r="F52" s="246"/>
      <c r="G52" s="1239"/>
      <c r="H52" s="1240"/>
      <c r="I52" s="1244"/>
      <c r="J52" s="1244"/>
      <c r="K52" s="1246"/>
      <c r="L52" s="1246"/>
      <c r="M52" s="1246"/>
      <c r="N52" s="1246"/>
      <c r="O52" s="1246"/>
    </row>
    <row r="53" spans="1:17" ht="13.2">
      <c r="A53" s="357"/>
      <c r="B53" s="250"/>
      <c r="C53" s="246"/>
      <c r="D53" s="246"/>
      <c r="E53" s="246"/>
      <c r="F53" s="246"/>
      <c r="G53" s="1239"/>
      <c r="H53" s="1240"/>
      <c r="I53" s="1247" t="s">
        <v>615</v>
      </c>
      <c r="J53" s="1247"/>
      <c r="K53" s="1254"/>
      <c r="L53" s="1254"/>
      <c r="M53" s="1254"/>
      <c r="N53" s="1254"/>
      <c r="O53" s="1256">
        <v>54.7</v>
      </c>
    </row>
    <row r="54" spans="1:17" ht="13.2">
      <c r="A54" s="357"/>
      <c r="B54" s="250"/>
      <c r="C54" s="246"/>
      <c r="D54" s="246"/>
      <c r="E54" s="246"/>
      <c r="F54" s="246"/>
      <c r="G54" s="1241"/>
      <c r="H54" s="1242"/>
      <c r="I54" s="1247"/>
      <c r="J54" s="1247"/>
      <c r="K54" s="1255"/>
      <c r="L54" s="1255"/>
      <c r="M54" s="1255"/>
      <c r="N54" s="1255"/>
      <c r="O54" s="1255"/>
    </row>
    <row r="55" spans="1:17" ht="13.2">
      <c r="A55" s="357"/>
      <c r="B55" s="250"/>
      <c r="C55" s="246"/>
      <c r="D55" s="246"/>
      <c r="E55" s="246"/>
      <c r="F55" s="246"/>
      <c r="G55" s="1248" t="s">
        <v>616</v>
      </c>
      <c r="H55" s="1249"/>
      <c r="I55" s="1247" t="s">
        <v>614</v>
      </c>
      <c r="J55" s="1247"/>
      <c r="K55" s="1245"/>
      <c r="L55" s="1245"/>
      <c r="M55" s="1245"/>
      <c r="N55" s="1245"/>
      <c r="O55" s="1246">
        <v>115.7</v>
      </c>
    </row>
    <row r="56" spans="1:17" ht="13.2">
      <c r="A56" s="357"/>
      <c r="B56" s="250"/>
      <c r="C56" s="246"/>
      <c r="D56" s="246"/>
      <c r="E56" s="246"/>
      <c r="F56" s="246"/>
      <c r="G56" s="1250"/>
      <c r="H56" s="1251"/>
      <c r="I56" s="1247"/>
      <c r="J56" s="1247"/>
      <c r="K56" s="1246"/>
      <c r="L56" s="1246"/>
      <c r="M56" s="1246"/>
      <c r="N56" s="1246"/>
      <c r="O56" s="1246"/>
    </row>
    <row r="57" spans="1:17" s="357" customFormat="1" ht="13.2">
      <c r="B57" s="358"/>
      <c r="C57" s="354"/>
      <c r="D57" s="354"/>
      <c r="E57" s="354"/>
      <c r="F57" s="354"/>
      <c r="G57" s="1250"/>
      <c r="H57" s="1251"/>
      <c r="I57" s="1257" t="s">
        <v>615</v>
      </c>
      <c r="J57" s="1257"/>
      <c r="K57" s="1254"/>
      <c r="L57" s="1254"/>
      <c r="M57" s="1254"/>
      <c r="N57" s="1254"/>
      <c r="O57" s="1256">
        <v>58.7</v>
      </c>
      <c r="P57" s="359"/>
      <c r="Q57" s="358"/>
    </row>
    <row r="58" spans="1:17" s="357" customFormat="1" ht="13.2">
      <c r="A58" s="245"/>
      <c r="B58" s="358"/>
      <c r="C58" s="354"/>
      <c r="D58" s="354"/>
      <c r="E58" s="354"/>
      <c r="F58" s="354"/>
      <c r="G58" s="1252"/>
      <c r="H58" s="1253"/>
      <c r="I58" s="1257"/>
      <c r="J58" s="1257"/>
      <c r="K58" s="1255"/>
      <c r="L58" s="1255"/>
      <c r="M58" s="1255"/>
      <c r="N58" s="1255"/>
      <c r="O58" s="1255"/>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617</v>
      </c>
      <c r="C63" s="246"/>
      <c r="D63" s="246"/>
      <c r="E63" s="246"/>
      <c r="F63" s="246"/>
      <c r="G63" s="246"/>
      <c r="H63" s="246"/>
      <c r="I63" s="246"/>
      <c r="J63" s="246"/>
      <c r="K63" s="246"/>
      <c r="L63" s="246"/>
      <c r="M63" s="246"/>
      <c r="N63" s="246"/>
      <c r="O63" s="246"/>
    </row>
    <row r="64" spans="1:17" ht="13.2">
      <c r="B64" s="250"/>
      <c r="C64" s="246"/>
      <c r="D64" s="246"/>
      <c r="E64" s="246"/>
      <c r="F64" s="246"/>
      <c r="G64" s="353" t="s">
        <v>610</v>
      </c>
      <c r="I64" s="354"/>
      <c r="J64" s="354"/>
      <c r="K64" s="354"/>
      <c r="L64" s="246"/>
      <c r="M64" s="246"/>
      <c r="N64" s="246"/>
      <c r="O64" s="246"/>
    </row>
    <row r="65" spans="2:30" ht="13.2">
      <c r="B65" s="250"/>
      <c r="C65" s="246"/>
      <c r="D65" s="246"/>
      <c r="E65" s="246"/>
      <c r="F65" s="246"/>
      <c r="G65" s="1225" t="s">
        <v>618</v>
      </c>
      <c r="H65" s="1226"/>
      <c r="I65" s="1226"/>
      <c r="J65" s="1226"/>
      <c r="K65" s="1226"/>
      <c r="L65" s="1226"/>
      <c r="M65" s="1226"/>
      <c r="N65" s="1226"/>
      <c r="O65" s="1227"/>
    </row>
    <row r="66" spans="2:30" ht="13.2">
      <c r="B66" s="250"/>
      <c r="C66" s="246"/>
      <c r="D66" s="246"/>
      <c r="E66" s="246"/>
      <c r="F66" s="246"/>
      <c r="G66" s="1228"/>
      <c r="H66" s="1229"/>
      <c r="I66" s="1229"/>
      <c r="J66" s="1229"/>
      <c r="K66" s="1229"/>
      <c r="L66" s="1229"/>
      <c r="M66" s="1229"/>
      <c r="N66" s="1229"/>
      <c r="O66" s="1230"/>
    </row>
    <row r="67" spans="2:30" ht="13.2">
      <c r="B67" s="250"/>
      <c r="C67" s="246"/>
      <c r="D67" s="246"/>
      <c r="E67" s="246"/>
      <c r="F67" s="246"/>
      <c r="G67" s="1228"/>
      <c r="H67" s="1229"/>
      <c r="I67" s="1229"/>
      <c r="J67" s="1229"/>
      <c r="K67" s="1229"/>
      <c r="L67" s="1229"/>
      <c r="M67" s="1229"/>
      <c r="N67" s="1229"/>
      <c r="O67" s="1230"/>
    </row>
    <row r="68" spans="2:30" ht="13.2">
      <c r="B68" s="250"/>
      <c r="C68" s="246"/>
      <c r="D68" s="246"/>
      <c r="E68" s="246"/>
      <c r="F68" s="246"/>
      <c r="G68" s="1228"/>
      <c r="H68" s="1229"/>
      <c r="I68" s="1229"/>
      <c r="J68" s="1229"/>
      <c r="K68" s="1229"/>
      <c r="L68" s="1229"/>
      <c r="M68" s="1229"/>
      <c r="N68" s="1229"/>
      <c r="O68" s="1230"/>
    </row>
    <row r="69" spans="2:30" ht="13.2">
      <c r="B69" s="250"/>
      <c r="C69" s="246"/>
      <c r="D69" s="246"/>
      <c r="E69" s="246"/>
      <c r="F69" s="246"/>
      <c r="G69" s="1231"/>
      <c r="H69" s="1232"/>
      <c r="I69" s="1232"/>
      <c r="J69" s="1232"/>
      <c r="K69" s="1232"/>
      <c r="L69" s="1232"/>
      <c r="M69" s="1232"/>
      <c r="N69" s="1232"/>
      <c r="O69" s="1233"/>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619</v>
      </c>
      <c r="I71" s="370"/>
      <c r="J71" s="366"/>
      <c r="K71" s="366"/>
      <c r="L71" s="367"/>
      <c r="M71" s="366"/>
      <c r="N71" s="367"/>
      <c r="O71" s="368"/>
    </row>
    <row r="72" spans="2:30" ht="13.2">
      <c r="B72" s="250"/>
      <c r="C72" s="246"/>
      <c r="D72" s="246"/>
      <c r="E72" s="246"/>
      <c r="F72" s="246"/>
      <c r="G72" s="1234"/>
      <c r="H72" s="1235"/>
      <c r="I72" s="1235"/>
      <c r="J72" s="1236"/>
      <c r="K72" s="356" t="s">
        <v>537</v>
      </c>
      <c r="L72" s="356" t="s">
        <v>538</v>
      </c>
      <c r="M72" s="356" t="s">
        <v>539</v>
      </c>
      <c r="N72" s="356" t="s">
        <v>540</v>
      </c>
      <c r="O72" s="356" t="s">
        <v>541</v>
      </c>
    </row>
    <row r="73" spans="2:30" ht="13.2">
      <c r="B73" s="250"/>
      <c r="C73" s="246"/>
      <c r="D73" s="246"/>
      <c r="E73" s="246"/>
      <c r="F73" s="246"/>
      <c r="G73" s="1237" t="s">
        <v>613</v>
      </c>
      <c r="H73" s="1238"/>
      <c r="I73" s="1243" t="s">
        <v>614</v>
      </c>
      <c r="J73" s="1243"/>
      <c r="K73" s="1258">
        <v>200.4</v>
      </c>
      <c r="L73" s="1258">
        <v>198.7</v>
      </c>
      <c r="M73" s="1246">
        <v>182.5</v>
      </c>
      <c r="N73" s="1246">
        <v>175.6</v>
      </c>
      <c r="O73" s="1246">
        <v>160.69999999999999</v>
      </c>
      <c r="S73" s="245">
        <v>9.9</v>
      </c>
    </row>
    <row r="74" spans="2:30" ht="13.2">
      <c r="B74" s="250"/>
      <c r="C74" s="246"/>
      <c r="D74" s="246"/>
      <c r="E74" s="246"/>
      <c r="F74" s="246"/>
      <c r="G74" s="1239"/>
      <c r="H74" s="1240"/>
      <c r="I74" s="1244"/>
      <c r="J74" s="1244"/>
      <c r="K74" s="1258"/>
      <c r="L74" s="1258"/>
      <c r="M74" s="1246"/>
      <c r="N74" s="1246"/>
      <c r="O74" s="1246"/>
    </row>
    <row r="75" spans="2:30" ht="13.2">
      <c r="B75" s="250"/>
      <c r="C75" s="246"/>
      <c r="D75" s="246"/>
      <c r="E75" s="246"/>
      <c r="F75" s="246"/>
      <c r="G75" s="1239"/>
      <c r="H75" s="1240"/>
      <c r="I75" s="1247" t="s">
        <v>620</v>
      </c>
      <c r="J75" s="1247"/>
      <c r="K75" s="1256">
        <v>15.4</v>
      </c>
      <c r="L75" s="1256">
        <v>15.4</v>
      </c>
      <c r="M75" s="1256">
        <v>16.899999999999999</v>
      </c>
      <c r="N75" s="1256">
        <v>17</v>
      </c>
      <c r="O75" s="1256">
        <v>16.5</v>
      </c>
      <c r="U75" s="245">
        <v>81.2</v>
      </c>
      <c r="W75" s="245">
        <v>87.2</v>
      </c>
      <c r="Y75" s="245">
        <v>99.8</v>
      </c>
      <c r="AA75" s="245">
        <v>109.5</v>
      </c>
      <c r="AC75" s="245">
        <v>115.2</v>
      </c>
    </row>
    <row r="76" spans="2:30" ht="13.2">
      <c r="B76" s="250"/>
      <c r="C76" s="246"/>
      <c r="D76" s="246"/>
      <c r="E76" s="246"/>
      <c r="F76" s="246"/>
      <c r="G76" s="1241"/>
      <c r="H76" s="1242"/>
      <c r="I76" s="1247"/>
      <c r="J76" s="1247"/>
      <c r="K76" s="1255"/>
      <c r="L76" s="1255"/>
      <c r="M76" s="1255"/>
      <c r="N76" s="1255"/>
      <c r="O76" s="1255"/>
    </row>
    <row r="77" spans="2:30" ht="13.2">
      <c r="B77" s="250"/>
      <c r="C77" s="246"/>
      <c r="D77" s="246"/>
      <c r="E77" s="246"/>
      <c r="F77" s="246"/>
      <c r="G77" s="1248" t="s">
        <v>616</v>
      </c>
      <c r="H77" s="1249"/>
      <c r="I77" s="1247" t="s">
        <v>614</v>
      </c>
      <c r="J77" s="1247"/>
      <c r="K77" s="1258">
        <v>150.5</v>
      </c>
      <c r="L77" s="1258">
        <v>139</v>
      </c>
      <c r="M77" s="1246">
        <v>132.4</v>
      </c>
      <c r="N77" s="1246">
        <v>124.2</v>
      </c>
      <c r="O77" s="1246">
        <v>115.7</v>
      </c>
      <c r="R77" s="245">
        <v>12.3</v>
      </c>
      <c r="T77" s="245">
        <v>11.1</v>
      </c>
    </row>
    <row r="78" spans="2:30" ht="13.2">
      <c r="B78" s="250"/>
      <c r="C78" s="246"/>
      <c r="D78" s="246"/>
      <c r="E78" s="246"/>
      <c r="F78" s="246"/>
      <c r="G78" s="1250"/>
      <c r="H78" s="1251"/>
      <c r="I78" s="1247"/>
      <c r="J78" s="1247"/>
      <c r="K78" s="1258"/>
      <c r="L78" s="1258"/>
      <c r="M78" s="1246"/>
      <c r="N78" s="1246"/>
      <c r="O78" s="1246"/>
    </row>
    <row r="79" spans="2:30" ht="13.2">
      <c r="B79" s="250"/>
      <c r="C79" s="246"/>
      <c r="D79" s="246"/>
      <c r="E79" s="246"/>
      <c r="F79" s="246"/>
      <c r="G79" s="1250"/>
      <c r="H79" s="1251"/>
      <c r="I79" s="1259" t="s">
        <v>620</v>
      </c>
      <c r="J79" s="1257"/>
      <c r="K79" s="1260">
        <v>11.5</v>
      </c>
      <c r="L79" s="1260">
        <v>11.2</v>
      </c>
      <c r="M79" s="1260">
        <v>11.2</v>
      </c>
      <c r="N79" s="1260">
        <v>10.9</v>
      </c>
      <c r="O79" s="1260">
        <v>10.3</v>
      </c>
      <c r="V79" s="245">
        <v>53.5</v>
      </c>
      <c r="X79" s="245">
        <v>48.2</v>
      </c>
      <c r="Z79" s="245">
        <v>34.200000000000003</v>
      </c>
      <c r="AB79" s="245">
        <v>30.3</v>
      </c>
      <c r="AD79" s="245">
        <v>28.9</v>
      </c>
    </row>
    <row r="80" spans="2:30" ht="13.2">
      <c r="B80" s="250"/>
      <c r="C80" s="246"/>
      <c r="D80" s="246"/>
      <c r="E80" s="246"/>
      <c r="F80" s="246"/>
      <c r="G80" s="1252"/>
      <c r="H80" s="1253"/>
      <c r="I80" s="1257"/>
      <c r="J80" s="1257"/>
      <c r="K80" s="1260"/>
      <c r="L80" s="1260"/>
      <c r="M80" s="1260"/>
      <c r="N80" s="1260"/>
      <c r="O80" s="1260"/>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OZtzb5MVkcdvck8uI+CxqcAT+nL/U2fQVOaffEuqnLlQ5y9bZ4qFOoqi5lanKMpxH9GjQhdl1Q4hNxooVN4EQ==" saltValue="KlGn+W8BneBlHliIk2gg9Q==" spinCount="100000"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6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Normal="100" zoomScaleSheetLayoutView="10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41</v>
      </c>
      <c r="E2" s="111"/>
      <c r="F2" s="112" t="s">
        <v>536</v>
      </c>
      <c r="G2" s="113"/>
      <c r="H2" s="114"/>
    </row>
    <row r="3" spans="1:8">
      <c r="A3" s="110" t="s">
        <v>529</v>
      </c>
      <c r="B3" s="115"/>
      <c r="C3" s="116"/>
      <c r="D3" s="117">
        <v>46203</v>
      </c>
      <c r="E3" s="118"/>
      <c r="F3" s="119">
        <v>47129</v>
      </c>
      <c r="G3" s="120"/>
      <c r="H3" s="121"/>
    </row>
    <row r="4" spans="1:8">
      <c r="A4" s="122"/>
      <c r="B4" s="123"/>
      <c r="C4" s="124"/>
      <c r="D4" s="125">
        <v>24313</v>
      </c>
      <c r="E4" s="126"/>
      <c r="F4" s="127">
        <v>23069</v>
      </c>
      <c r="G4" s="128"/>
      <c r="H4" s="129"/>
    </row>
    <row r="5" spans="1:8">
      <c r="A5" s="110" t="s">
        <v>531</v>
      </c>
      <c r="B5" s="115"/>
      <c r="C5" s="116"/>
      <c r="D5" s="117">
        <v>49782</v>
      </c>
      <c r="E5" s="118"/>
      <c r="F5" s="119">
        <v>50848</v>
      </c>
      <c r="G5" s="120"/>
      <c r="H5" s="121"/>
    </row>
    <row r="6" spans="1:8">
      <c r="A6" s="122"/>
      <c r="B6" s="123"/>
      <c r="C6" s="124"/>
      <c r="D6" s="125">
        <v>25000</v>
      </c>
      <c r="E6" s="126"/>
      <c r="F6" s="127">
        <v>22583</v>
      </c>
      <c r="G6" s="128"/>
      <c r="H6" s="129"/>
    </row>
    <row r="7" spans="1:8">
      <c r="A7" s="110" t="s">
        <v>532</v>
      </c>
      <c r="B7" s="115"/>
      <c r="C7" s="116"/>
      <c r="D7" s="117">
        <v>47548</v>
      </c>
      <c r="E7" s="118"/>
      <c r="F7" s="119">
        <v>53572</v>
      </c>
      <c r="G7" s="120"/>
      <c r="H7" s="121"/>
    </row>
    <row r="8" spans="1:8">
      <c r="A8" s="122"/>
      <c r="B8" s="123"/>
      <c r="C8" s="124"/>
      <c r="D8" s="125">
        <v>24722</v>
      </c>
      <c r="E8" s="126"/>
      <c r="F8" s="127">
        <v>25259</v>
      </c>
      <c r="G8" s="128"/>
      <c r="H8" s="129"/>
    </row>
    <row r="9" spans="1:8">
      <c r="A9" s="110" t="s">
        <v>533</v>
      </c>
      <c r="B9" s="115"/>
      <c r="C9" s="116"/>
      <c r="D9" s="117">
        <v>58470</v>
      </c>
      <c r="E9" s="118"/>
      <c r="F9" s="119">
        <v>51898</v>
      </c>
      <c r="G9" s="120"/>
      <c r="H9" s="121"/>
    </row>
    <row r="10" spans="1:8">
      <c r="A10" s="122"/>
      <c r="B10" s="123"/>
      <c r="C10" s="124"/>
      <c r="D10" s="125">
        <v>31702</v>
      </c>
      <c r="E10" s="126"/>
      <c r="F10" s="127">
        <v>25986</v>
      </c>
      <c r="G10" s="128"/>
      <c r="H10" s="129"/>
    </row>
    <row r="11" spans="1:8">
      <c r="A11" s="110" t="s">
        <v>534</v>
      </c>
      <c r="B11" s="115"/>
      <c r="C11" s="116"/>
      <c r="D11" s="117">
        <v>58178</v>
      </c>
      <c r="E11" s="118"/>
      <c r="F11" s="119">
        <v>51684</v>
      </c>
      <c r="G11" s="120"/>
      <c r="H11" s="121"/>
    </row>
    <row r="12" spans="1:8">
      <c r="A12" s="122"/>
      <c r="B12" s="123"/>
      <c r="C12" s="130"/>
      <c r="D12" s="125">
        <v>33978</v>
      </c>
      <c r="E12" s="126"/>
      <c r="F12" s="127">
        <v>26671</v>
      </c>
      <c r="G12" s="128"/>
      <c r="H12" s="129"/>
    </row>
    <row r="13" spans="1:8">
      <c r="A13" s="110"/>
      <c r="B13" s="115"/>
      <c r="C13" s="131"/>
      <c r="D13" s="132">
        <v>52036</v>
      </c>
      <c r="E13" s="133"/>
      <c r="F13" s="134">
        <v>51026</v>
      </c>
      <c r="G13" s="135"/>
      <c r="H13" s="121"/>
    </row>
    <row r="14" spans="1:8">
      <c r="A14" s="122"/>
      <c r="B14" s="123"/>
      <c r="C14" s="124"/>
      <c r="D14" s="125">
        <v>27943</v>
      </c>
      <c r="E14" s="126"/>
      <c r="F14" s="127">
        <v>24714</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1.02</v>
      </c>
      <c r="C19" s="136">
        <f>ROUND(VALUE(SUBSTITUTE(実質収支比率等に係る経年分析!G$48,"▲","-")),2)</f>
        <v>2.23</v>
      </c>
      <c r="D19" s="136">
        <f>ROUND(VALUE(SUBSTITUTE(実質収支比率等に係る経年分析!H$48,"▲","-")),2)</f>
        <v>1.3</v>
      </c>
      <c r="E19" s="136">
        <f>ROUND(VALUE(SUBSTITUTE(実質収支比率等に係る経年分析!I$48,"▲","-")),2)</f>
        <v>1.59</v>
      </c>
      <c r="F19" s="136">
        <f>ROUND(VALUE(SUBSTITUTE(実質収支比率等に係る経年分析!J$48,"▲","-")),2)</f>
        <v>1</v>
      </c>
    </row>
    <row r="20" spans="1:11">
      <c r="A20" s="136" t="s">
        <v>44</v>
      </c>
      <c r="B20" s="136">
        <f>ROUND(VALUE(SUBSTITUTE(実質収支比率等に係る経年分析!F$47,"▲","-")),2)</f>
        <v>1.59</v>
      </c>
      <c r="C20" s="136">
        <f>ROUND(VALUE(SUBSTITUTE(実質収支比率等に係る経年分析!G$47,"▲","-")),2)</f>
        <v>2.2999999999999998</v>
      </c>
      <c r="D20" s="136">
        <f>ROUND(VALUE(SUBSTITUTE(実質収支比率等に係る経年分析!H$47,"▲","-")),2)</f>
        <v>2.31</v>
      </c>
      <c r="E20" s="136">
        <f>ROUND(VALUE(SUBSTITUTE(実質収支比率等に係る経年分析!I$47,"▲","-")),2)</f>
        <v>2.84</v>
      </c>
      <c r="F20" s="136">
        <f>ROUND(VALUE(SUBSTITUTE(実質収支比率等に係る経年分析!J$47,"▲","-")),2)</f>
        <v>2.12</v>
      </c>
    </row>
    <row r="21" spans="1:11">
      <c r="A21" s="136" t="s">
        <v>45</v>
      </c>
      <c r="B21" s="136">
        <f>IF(ISNUMBER(VALUE(SUBSTITUTE(実質収支比率等に係る経年分析!F$49,"▲","-"))),ROUND(VALUE(SUBSTITUTE(実質収支比率等に係る経年分析!F$49,"▲","-")),2),NA())</f>
        <v>-0.45</v>
      </c>
      <c r="C21" s="136">
        <f>IF(ISNUMBER(VALUE(SUBSTITUTE(実質収支比率等に係る経年分析!G$49,"▲","-"))),ROUND(VALUE(SUBSTITUTE(実質収支比率等に係る経年分析!G$49,"▲","-")),2),NA())</f>
        <v>1.89</v>
      </c>
      <c r="D21" s="136">
        <f>IF(ISNUMBER(VALUE(SUBSTITUTE(実質収支比率等に係る経年分析!H$49,"▲","-"))),ROUND(VALUE(SUBSTITUTE(実質収支比率等に係る経年分析!H$49,"▲","-")),2),NA())</f>
        <v>-1.39</v>
      </c>
      <c r="E21" s="136">
        <f>IF(ISNUMBER(VALUE(SUBSTITUTE(実質収支比率等に係る経年分析!I$49,"▲","-"))),ROUND(VALUE(SUBSTITUTE(実質収支比率等に係る経年分析!I$49,"▲","-")),2),NA())</f>
        <v>0.64</v>
      </c>
      <c r="F21" s="136">
        <f>IF(ISNUMBER(VALUE(SUBSTITUTE(実質収支比率等に係る経年分析!J$49,"▲","-"))),ROUND(VALUE(SUBSTITUTE(実質収支比率等に係る経年分析!J$49,"▲","-")),2),NA())</f>
        <v>-1.65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0.93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1.85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1.1100000000000001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1.32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0.72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病院事業会計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0.43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0.47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0.46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0.46</v>
      </c>
    </row>
    <row r="30" spans="1:11">
      <c r="A30" s="137" t="str">
        <f>IF(連結実質赤字比率に係る赤字・黒字の構成分析!C$40="",NA(),連結実質赤字比率に係る赤字・黒字の構成分析!C$40)</f>
        <v>工業用水道事業会計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0.55000000000000004</v>
      </c>
    </row>
    <row r="31" spans="1:11">
      <c r="A31" s="137" t="str">
        <f>IF(連結実質赤字比率に係る赤字・黒字の構成分析!C$39="",NA(),連結実質赤字比率に係る赤字・黒字の構成分析!C$39)</f>
        <v>自動車事業会計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0.86</v>
      </c>
    </row>
    <row r="32" spans="1:11">
      <c r="A32" s="137" t="str">
        <f>IF(連結実質赤字比率に係る赤字・黒字の構成分析!C$38="",NA(),連結実質赤字比率に係る赤字・黒字の構成分析!C$38)</f>
        <v>高速鉄道事業会計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c r="A33" s="137" t="str">
        <f>IF(連結実質赤字比率に係る赤字・黒字の構成分析!C$37="",NA(),連結実質赤字比率に係る赤字・黒字の構成分析!C$37)</f>
        <v>国民健康保険事業費会計</v>
      </c>
      <c r="B33" s="137">
        <f>IF(ROUND(VALUE(SUBSTITUTE(連結実質赤字比率に係る赤字・黒字の構成分析!F$37,"▲", "-")), 2) &lt; 0, ABS(ROUND(VALUE(SUBSTITUTE(連結実質赤字比率に係る赤字・黒字の構成分析!F$37,"▲", "-")), 2)), NA())</f>
        <v>0.03</v>
      </c>
      <c r="C33" s="137" t="e">
        <f>IF(ROUND(VALUE(SUBSTITUTE(連結実質赤字比率に係る赤字・黒字の構成分析!F$37,"▲", "-")), 2) &gt;= 0, ABS(ROUND(VALUE(SUBSTITUTE(連結実質赤字比率に係る赤字・黒字の構成分析!F$37,"▲", "-")), 2)), NA())</f>
        <v>#N/A</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1.22</v>
      </c>
    </row>
    <row r="34" spans="1:16">
      <c r="A34" s="137" t="str">
        <f>IF(連結実質赤字比率に係る赤字・黒字の構成分析!C$36="",NA(),連結実質赤字比率に係る赤字・黒字の構成分析!C$36)</f>
        <v>介護保険事業費会計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0.56999999999999995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0.55000000000000004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3.12</v>
      </c>
    </row>
    <row r="36" spans="1:16">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1.1200000000000001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3.49</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177969</v>
      </c>
      <c r="E42" s="138"/>
      <c r="F42" s="138"/>
      <c r="G42" s="138">
        <f>'実質公債費比率（分子）の構造'!L$52</f>
        <v>178200</v>
      </c>
      <c r="H42" s="138"/>
      <c r="I42" s="138"/>
      <c r="J42" s="138">
        <f>'実質公債費比率（分子）の構造'!M$52</f>
        <v>172440</v>
      </c>
      <c r="K42" s="138"/>
      <c r="L42" s="138"/>
      <c r="M42" s="138">
        <f>'実質公債費比率（分子）の構造'!N$52</f>
        <v>178901</v>
      </c>
      <c r="N42" s="138"/>
      <c r="O42" s="138"/>
      <c r="P42" s="138">
        <f>'実質公債費比率（分子）の構造'!O$52</f>
        <v>179633</v>
      </c>
    </row>
    <row r="43" spans="1:16">
      <c r="A43" s="138" t="s">
        <v>53</v>
      </c>
      <c r="B43" s="138">
        <f>'実質公債費比率（分子）の構造'!K$51</f>
        <v>1</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54</v>
      </c>
      <c r="B44" s="138">
        <f>'実質公債費比率（分子）の構造'!K$50</f>
        <v>1308</v>
      </c>
      <c r="C44" s="138"/>
      <c r="D44" s="138"/>
      <c r="E44" s="138">
        <f>'実質公債費比率（分子）の構造'!L$50</f>
        <v>1649</v>
      </c>
      <c r="F44" s="138"/>
      <c r="G44" s="138"/>
      <c r="H44" s="138">
        <f>'実質公債費比率（分子）の構造'!M$50</f>
        <v>1650</v>
      </c>
      <c r="I44" s="138"/>
      <c r="J44" s="138"/>
      <c r="K44" s="138">
        <f>'実質公債費比率（分子）の構造'!N$50</f>
        <v>1652</v>
      </c>
      <c r="L44" s="138"/>
      <c r="M44" s="138"/>
      <c r="N44" s="138">
        <f>'実質公債費比率（分子）の構造'!O$50</f>
        <v>1653</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65397</v>
      </c>
      <c r="C46" s="138"/>
      <c r="D46" s="138"/>
      <c r="E46" s="138">
        <f>'実質公債費比率（分子）の構造'!L$48</f>
        <v>63039</v>
      </c>
      <c r="F46" s="138"/>
      <c r="G46" s="138"/>
      <c r="H46" s="138">
        <f>'実質公債費比率（分子）の構造'!M$48</f>
        <v>62735</v>
      </c>
      <c r="I46" s="138"/>
      <c r="J46" s="138"/>
      <c r="K46" s="138">
        <f>'実質公債費比率（分子）の構造'!N$48</f>
        <v>59166</v>
      </c>
      <c r="L46" s="138"/>
      <c r="M46" s="138"/>
      <c r="N46" s="138">
        <f>'実質公債費比率（分子）の構造'!O$48</f>
        <v>57351</v>
      </c>
      <c r="O46" s="138"/>
      <c r="P46" s="138"/>
    </row>
    <row r="47" spans="1:16">
      <c r="A47" s="138" t="s">
        <v>57</v>
      </c>
      <c r="B47" s="138">
        <f>'実質公債費比率（分子）の構造'!K$47</f>
        <v>79687</v>
      </c>
      <c r="C47" s="138"/>
      <c r="D47" s="138"/>
      <c r="E47" s="138">
        <f>'実質公債費比率（分子）の構造'!L$47</f>
        <v>78841</v>
      </c>
      <c r="F47" s="138"/>
      <c r="G47" s="138"/>
      <c r="H47" s="138">
        <f>'実質公債費比率（分子）の構造'!M$47</f>
        <v>78853</v>
      </c>
      <c r="I47" s="138"/>
      <c r="J47" s="138"/>
      <c r="K47" s="138">
        <f>'実質公債費比率（分子）の構造'!N$47</f>
        <v>78757</v>
      </c>
      <c r="L47" s="138"/>
      <c r="M47" s="138"/>
      <c r="N47" s="138">
        <f>'実質公債費比率（分子）の構造'!O$47</f>
        <v>74182</v>
      </c>
      <c r="O47" s="138"/>
      <c r="P47" s="138"/>
    </row>
    <row r="48" spans="1:16">
      <c r="A48" s="138" t="s">
        <v>58</v>
      </c>
      <c r="B48" s="138">
        <f>'実質公債費比率（分子）の構造'!K$46</f>
        <v>38508</v>
      </c>
      <c r="C48" s="138"/>
      <c r="D48" s="138"/>
      <c r="E48" s="138">
        <f>'実質公債費比率（分子）の構造'!L$46</f>
        <v>47405</v>
      </c>
      <c r="F48" s="138"/>
      <c r="G48" s="138"/>
      <c r="H48" s="138">
        <f>'実質公債費比率（分子）の構造'!M$46</f>
        <v>52758</v>
      </c>
      <c r="I48" s="138"/>
      <c r="J48" s="138"/>
      <c r="K48" s="138">
        <f>'実質公債費比率（分子）の構造'!N$46</f>
        <v>47442</v>
      </c>
      <c r="L48" s="138"/>
      <c r="M48" s="138"/>
      <c r="N48" s="138">
        <f>'実質公債費比率（分子）の構造'!O$46</f>
        <v>42139</v>
      </c>
      <c r="O48" s="138"/>
      <c r="P48" s="138"/>
    </row>
    <row r="49" spans="1:16">
      <c r="A49" s="138" t="s">
        <v>59</v>
      </c>
      <c r="B49" s="138">
        <f>'実質公債費比率（分子）の構造'!K$45</f>
        <v>101189</v>
      </c>
      <c r="C49" s="138"/>
      <c r="D49" s="138"/>
      <c r="E49" s="138">
        <f>'実質公債費比率（分子）の構造'!L$45</f>
        <v>98626</v>
      </c>
      <c r="F49" s="138"/>
      <c r="G49" s="138"/>
      <c r="H49" s="138">
        <f>'実質公債費比率（分子）の構造'!M$45</f>
        <v>111412</v>
      </c>
      <c r="I49" s="138"/>
      <c r="J49" s="138"/>
      <c r="K49" s="138">
        <f>'実質公債費比率（分子）の構造'!N$45</f>
        <v>104527</v>
      </c>
      <c r="L49" s="138"/>
      <c r="M49" s="138"/>
      <c r="N49" s="138">
        <f>'実質公債費比率（分子）の構造'!O$45</f>
        <v>106090</v>
      </c>
      <c r="O49" s="138"/>
      <c r="P49" s="138"/>
    </row>
    <row r="50" spans="1:16">
      <c r="A50" s="138" t="s">
        <v>60</v>
      </c>
      <c r="B50" s="138" t="e">
        <f>NA()</f>
        <v>#N/A</v>
      </c>
      <c r="C50" s="138">
        <f>IF(ISNUMBER('実質公債費比率（分子）の構造'!K$53),'実質公債費比率（分子）の構造'!K$53,NA())</f>
        <v>108121</v>
      </c>
      <c r="D50" s="138" t="e">
        <f>NA()</f>
        <v>#N/A</v>
      </c>
      <c r="E50" s="138" t="e">
        <f>NA()</f>
        <v>#N/A</v>
      </c>
      <c r="F50" s="138">
        <f>IF(ISNUMBER('実質公債費比率（分子）の構造'!L$53),'実質公債費比率（分子）の構造'!L$53,NA())</f>
        <v>111360</v>
      </c>
      <c r="G50" s="138" t="e">
        <f>NA()</f>
        <v>#N/A</v>
      </c>
      <c r="H50" s="138" t="e">
        <f>NA()</f>
        <v>#N/A</v>
      </c>
      <c r="I50" s="138">
        <f>IF(ISNUMBER('実質公債費比率（分子）の構造'!M$53),'実質公債費比率（分子）の構造'!M$53,NA())</f>
        <v>134968</v>
      </c>
      <c r="J50" s="138" t="e">
        <f>NA()</f>
        <v>#N/A</v>
      </c>
      <c r="K50" s="138" t="e">
        <f>NA()</f>
        <v>#N/A</v>
      </c>
      <c r="L50" s="138">
        <f>IF(ISNUMBER('実質公債費比率（分子）の構造'!N$53),'実質公債費比率（分子）の構造'!N$53,NA())</f>
        <v>112643</v>
      </c>
      <c r="M50" s="138" t="e">
        <f>NA()</f>
        <v>#N/A</v>
      </c>
      <c r="N50" s="138" t="e">
        <f>NA()</f>
        <v>#N/A</v>
      </c>
      <c r="O50" s="138">
        <f>IF(ISNUMBER('実質公債費比率（分子）の構造'!O$53),'実質公債費比率（分子）の構造'!O$53,NA())</f>
        <v>101782</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1408845</v>
      </c>
      <c r="E56" s="137"/>
      <c r="F56" s="137"/>
      <c r="G56" s="137">
        <f>'将来負担比率（分子）の構造'!J$52</f>
        <v>1400502</v>
      </c>
      <c r="H56" s="137"/>
      <c r="I56" s="137"/>
      <c r="J56" s="137">
        <f>'将来負担比率（分子）の構造'!K$52</f>
        <v>1401034</v>
      </c>
      <c r="K56" s="137"/>
      <c r="L56" s="137"/>
      <c r="M56" s="137">
        <f>'将来負担比率（分子）の構造'!L$52</f>
        <v>1406770</v>
      </c>
      <c r="N56" s="137"/>
      <c r="O56" s="137"/>
      <c r="P56" s="137">
        <f>'将来負担比率（分子）の構造'!M$52</f>
        <v>1403720</v>
      </c>
    </row>
    <row r="57" spans="1:16">
      <c r="A57" s="137" t="s">
        <v>36</v>
      </c>
      <c r="B57" s="137"/>
      <c r="C57" s="137"/>
      <c r="D57" s="137">
        <f>'将来負担比率（分子）の構造'!I$51</f>
        <v>770652</v>
      </c>
      <c r="E57" s="137"/>
      <c r="F57" s="137"/>
      <c r="G57" s="137">
        <f>'将来負担比率（分子）の構造'!J$51</f>
        <v>695267</v>
      </c>
      <c r="H57" s="137"/>
      <c r="I57" s="137"/>
      <c r="J57" s="137">
        <f>'将来負担比率（分子）の構造'!K$51</f>
        <v>658715</v>
      </c>
      <c r="K57" s="137"/>
      <c r="L57" s="137"/>
      <c r="M57" s="137">
        <f>'将来負担比率（分子）の構造'!L$51</f>
        <v>646672</v>
      </c>
      <c r="N57" s="137"/>
      <c r="O57" s="137"/>
      <c r="P57" s="137">
        <f>'将来負担比率（分子）の構造'!M$51</f>
        <v>706008</v>
      </c>
    </row>
    <row r="58" spans="1:16">
      <c r="A58" s="137" t="s">
        <v>35</v>
      </c>
      <c r="B58" s="137"/>
      <c r="C58" s="137"/>
      <c r="D58" s="137">
        <f>'将来負担比率（分子）の構造'!I$50</f>
        <v>186548</v>
      </c>
      <c r="E58" s="137"/>
      <c r="F58" s="137"/>
      <c r="G58" s="137">
        <f>'将来負担比率（分子）の構造'!J$50</f>
        <v>158910</v>
      </c>
      <c r="H58" s="137"/>
      <c r="I58" s="137"/>
      <c r="J58" s="137">
        <f>'将来負担比率（分子）の構造'!K$50</f>
        <v>142221</v>
      </c>
      <c r="K58" s="137"/>
      <c r="L58" s="137"/>
      <c r="M58" s="137">
        <f>'将来負担比率（分子）の構造'!L$50</f>
        <v>139041</v>
      </c>
      <c r="N58" s="137"/>
      <c r="O58" s="137"/>
      <c r="P58" s="137">
        <f>'将来負担比率（分子）の構造'!M$50</f>
        <v>132395</v>
      </c>
    </row>
    <row r="59" spans="1:16">
      <c r="A59" s="137" t="s">
        <v>33</v>
      </c>
      <c r="B59" s="137">
        <f>'将来負担比率（分子）の構造'!I$49</f>
        <v>1503</v>
      </c>
      <c r="C59" s="137"/>
      <c r="D59" s="137"/>
      <c r="E59" s="137">
        <f>'将来負担比率（分子）の構造'!J$49</f>
        <v>1503</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234717</v>
      </c>
      <c r="C61" s="137"/>
      <c r="D61" s="137"/>
      <c r="E61" s="137">
        <f>'将来負担比率（分子）の構造'!J$46</f>
        <v>81409</v>
      </c>
      <c r="F61" s="137"/>
      <c r="G61" s="137"/>
      <c r="H61" s="137">
        <f>'将来負担比率（分子）の構造'!K$46</f>
        <v>76211</v>
      </c>
      <c r="I61" s="137"/>
      <c r="J61" s="137"/>
      <c r="K61" s="137">
        <f>'将来負担比率（分子）の構造'!L$46</f>
        <v>70388</v>
      </c>
      <c r="L61" s="137"/>
      <c r="M61" s="137"/>
      <c r="N61" s="137">
        <f>'将来負担比率（分子）の構造'!M$46</f>
        <v>64639</v>
      </c>
      <c r="O61" s="137"/>
      <c r="P61" s="137"/>
    </row>
    <row r="62" spans="1:16">
      <c r="A62" s="137" t="s">
        <v>29</v>
      </c>
      <c r="B62" s="137">
        <f>'将来負担比率（分子）の構造'!I$45</f>
        <v>180489</v>
      </c>
      <c r="C62" s="137"/>
      <c r="D62" s="137"/>
      <c r="E62" s="137">
        <f>'将来負担比率（分子）の構造'!J$45</f>
        <v>169247</v>
      </c>
      <c r="F62" s="137"/>
      <c r="G62" s="137"/>
      <c r="H62" s="137">
        <f>'将来負担比率（分子）の構造'!K$45</f>
        <v>156632</v>
      </c>
      <c r="I62" s="137"/>
      <c r="J62" s="137"/>
      <c r="K62" s="137">
        <f>'将来負担比率（分子）の構造'!L$45</f>
        <v>146890</v>
      </c>
      <c r="L62" s="137"/>
      <c r="M62" s="137"/>
      <c r="N62" s="137">
        <f>'将来負担比率（分子）の構造'!M$45</f>
        <v>143758</v>
      </c>
      <c r="O62" s="137"/>
      <c r="P62" s="137"/>
    </row>
    <row r="63" spans="1:16">
      <c r="A63" s="137" t="s">
        <v>28</v>
      </c>
      <c r="B63" s="137">
        <f>'将来負担比率（分子）の構造'!I$44</f>
        <v>2652</v>
      </c>
      <c r="C63" s="137"/>
      <c r="D63" s="137"/>
      <c r="E63" s="137">
        <f>'将来負担比率（分子）の構造'!J$44</f>
        <v>2043</v>
      </c>
      <c r="F63" s="137"/>
      <c r="G63" s="137"/>
      <c r="H63" s="137">
        <f>'将来負担比率（分子）の構造'!K$44</f>
        <v>1479</v>
      </c>
      <c r="I63" s="137"/>
      <c r="J63" s="137"/>
      <c r="K63" s="137">
        <f>'将来負担比率（分子）の構造'!L$44</f>
        <v>983</v>
      </c>
      <c r="L63" s="137"/>
      <c r="M63" s="137"/>
      <c r="N63" s="137">
        <f>'将来負担比率（分子）の構造'!M$44</f>
        <v>590</v>
      </c>
      <c r="O63" s="137"/>
      <c r="P63" s="137"/>
    </row>
    <row r="64" spans="1:16">
      <c r="A64" s="137" t="s">
        <v>27</v>
      </c>
      <c r="B64" s="137">
        <f>'将来負担比率（分子）の構造'!I$43</f>
        <v>788742</v>
      </c>
      <c r="C64" s="137"/>
      <c r="D64" s="137"/>
      <c r="E64" s="137">
        <f>'将来負担比率（分子）の構造'!J$43</f>
        <v>745137</v>
      </c>
      <c r="F64" s="137"/>
      <c r="G64" s="137"/>
      <c r="H64" s="137">
        <f>'将来負担比率（分子）の構造'!K$43</f>
        <v>637032</v>
      </c>
      <c r="I64" s="137"/>
      <c r="J64" s="137"/>
      <c r="K64" s="137">
        <f>'将来負担比率（分子）の構造'!L$43</f>
        <v>601221</v>
      </c>
      <c r="L64" s="137"/>
      <c r="M64" s="137"/>
      <c r="N64" s="137">
        <f>'将来負担比率（分子）の構造'!M$43</f>
        <v>572183</v>
      </c>
      <c r="O64" s="137"/>
      <c r="P64" s="137"/>
    </row>
    <row r="65" spans="1:16">
      <c r="A65" s="137" t="s">
        <v>26</v>
      </c>
      <c r="B65" s="137">
        <f>'将来負担比率（分子）の構造'!I$42</f>
        <v>17204</v>
      </c>
      <c r="C65" s="137"/>
      <c r="D65" s="137"/>
      <c r="E65" s="137">
        <f>'将来負担比率（分子）の構造'!J$42</f>
        <v>15704</v>
      </c>
      <c r="F65" s="137"/>
      <c r="G65" s="137"/>
      <c r="H65" s="137">
        <f>'将来負担比率（分子）の構造'!K$42</f>
        <v>14154</v>
      </c>
      <c r="I65" s="137"/>
      <c r="J65" s="137"/>
      <c r="K65" s="137">
        <f>'将来負担比率（分子）の構造'!L$42</f>
        <v>12603</v>
      </c>
      <c r="L65" s="137"/>
      <c r="M65" s="137"/>
      <c r="N65" s="137">
        <f>'将来負担比率（分子）の構造'!M$42</f>
        <v>11072</v>
      </c>
      <c r="O65" s="137"/>
      <c r="P65" s="137"/>
    </row>
    <row r="66" spans="1:16">
      <c r="A66" s="137" t="s">
        <v>25</v>
      </c>
      <c r="B66" s="137">
        <f>'将来負担比率（分子）の構造'!I$41</f>
        <v>2520347</v>
      </c>
      <c r="C66" s="137"/>
      <c r="D66" s="137"/>
      <c r="E66" s="137">
        <f>'将来負担比率（分子）の構造'!J$41</f>
        <v>2623876</v>
      </c>
      <c r="F66" s="137"/>
      <c r="G66" s="137"/>
      <c r="H66" s="137">
        <f>'将来負担比率（分子）の構造'!K$41</f>
        <v>2596234</v>
      </c>
      <c r="I66" s="137"/>
      <c r="J66" s="137"/>
      <c r="K66" s="137">
        <f>'将来負担比率（分子）の構造'!L$41</f>
        <v>2598085</v>
      </c>
      <c r="L66" s="137"/>
      <c r="M66" s="137"/>
      <c r="N66" s="137">
        <f>'将来負担比率（分子）の構造'!M$41</f>
        <v>2587859</v>
      </c>
      <c r="O66" s="137"/>
      <c r="P66" s="137"/>
    </row>
    <row r="67" spans="1:16">
      <c r="A67" s="137" t="s">
        <v>64</v>
      </c>
      <c r="B67" s="137" t="e">
        <f>NA()</f>
        <v>#N/A</v>
      </c>
      <c r="C67" s="137">
        <f>IF(ISNUMBER('将来負担比率（分子）の構造'!I$53), IF('将来負担比率（分子）の構造'!I$53 &lt; 0, 0, '将来負担比率（分子）の構造'!I$53), NA())</f>
        <v>1379609</v>
      </c>
      <c r="D67" s="137" t="e">
        <f>NA()</f>
        <v>#N/A</v>
      </c>
      <c r="E67" s="137" t="e">
        <f>NA()</f>
        <v>#N/A</v>
      </c>
      <c r="F67" s="137">
        <f>IF(ISNUMBER('将来負担比率（分子）の構造'!J$53), IF('将来負担比率（分子）の構造'!J$53 &lt; 0, 0, '将来負担比率（分子）の構造'!J$53), NA())</f>
        <v>1384238</v>
      </c>
      <c r="G67" s="137" t="e">
        <f>NA()</f>
        <v>#N/A</v>
      </c>
      <c r="H67" s="137" t="e">
        <f>NA()</f>
        <v>#N/A</v>
      </c>
      <c r="I67" s="137">
        <f>IF(ISNUMBER('将来負担比率（分子）の構造'!K$53), IF('将来負担比率（分子）の構造'!K$53 &lt; 0, 0, '将来負担比率（分子）の構造'!K$53), NA())</f>
        <v>1279770</v>
      </c>
      <c r="J67" s="137" t="e">
        <f>NA()</f>
        <v>#N/A</v>
      </c>
      <c r="K67" s="137" t="e">
        <f>NA()</f>
        <v>#N/A</v>
      </c>
      <c r="L67" s="137">
        <f>IF(ISNUMBER('将来負担比率（分子）の構造'!L$53), IF('将来負担比率（分子）の構造'!L$53 &lt; 0, 0, '将来負担比率（分子）の構造'!L$53), NA())</f>
        <v>1237688</v>
      </c>
      <c r="M67" s="137" t="e">
        <f>NA()</f>
        <v>#N/A</v>
      </c>
      <c r="N67" s="137" t="e">
        <f>NA()</f>
        <v>#N/A</v>
      </c>
      <c r="O67" s="137">
        <f>IF(ISNUMBER('将来負担比率（分子）の構造'!M$53), IF('将来負担比率（分子）の構造'!M$53 &lt; 0, 0, '将来負担比率（分子）の構造'!M$53), NA())</f>
        <v>1137979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210</v>
      </c>
      <c r="C5" s="708"/>
      <c r="D5" s="708"/>
      <c r="E5" s="708"/>
      <c r="F5" s="708"/>
      <c r="G5" s="708"/>
      <c r="H5" s="708"/>
      <c r="I5" s="708"/>
      <c r="J5" s="708"/>
      <c r="K5" s="708"/>
      <c r="L5" s="708"/>
      <c r="M5" s="708"/>
      <c r="N5" s="708"/>
      <c r="O5" s="708"/>
      <c r="P5" s="708"/>
      <c r="Q5" s="709"/>
      <c r="R5" s="670">
        <v>720759941</v>
      </c>
      <c r="S5" s="671"/>
      <c r="T5" s="671"/>
      <c r="U5" s="671"/>
      <c r="V5" s="671"/>
      <c r="W5" s="671"/>
      <c r="X5" s="671"/>
      <c r="Y5" s="718"/>
      <c r="Z5" s="731">
        <v>46.2</v>
      </c>
      <c r="AA5" s="731"/>
      <c r="AB5" s="731"/>
      <c r="AC5" s="731"/>
      <c r="AD5" s="732">
        <v>663797509</v>
      </c>
      <c r="AE5" s="732"/>
      <c r="AF5" s="732"/>
      <c r="AG5" s="732"/>
      <c r="AH5" s="732"/>
      <c r="AI5" s="732"/>
      <c r="AJ5" s="732"/>
      <c r="AK5" s="732"/>
      <c r="AL5" s="719">
        <v>84.9</v>
      </c>
      <c r="AM5" s="688"/>
      <c r="AN5" s="688"/>
      <c r="AO5" s="720"/>
      <c r="AP5" s="707" t="s">
        <v>211</v>
      </c>
      <c r="AQ5" s="708"/>
      <c r="AR5" s="708"/>
      <c r="AS5" s="708"/>
      <c r="AT5" s="708"/>
      <c r="AU5" s="708"/>
      <c r="AV5" s="708"/>
      <c r="AW5" s="708"/>
      <c r="AX5" s="708"/>
      <c r="AY5" s="708"/>
      <c r="AZ5" s="708"/>
      <c r="BA5" s="708"/>
      <c r="BB5" s="708"/>
      <c r="BC5" s="708"/>
      <c r="BD5" s="708"/>
      <c r="BE5" s="708"/>
      <c r="BF5" s="709"/>
      <c r="BG5" s="620">
        <v>645634310</v>
      </c>
      <c r="BH5" s="621"/>
      <c r="BI5" s="621"/>
      <c r="BJ5" s="621"/>
      <c r="BK5" s="621"/>
      <c r="BL5" s="621"/>
      <c r="BM5" s="621"/>
      <c r="BN5" s="622"/>
      <c r="BO5" s="673">
        <v>89.6</v>
      </c>
      <c r="BP5" s="673"/>
      <c r="BQ5" s="673"/>
      <c r="BR5" s="673"/>
      <c r="BS5" s="674">
        <v>7914855</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8793866</v>
      </c>
      <c r="S6" s="621"/>
      <c r="T6" s="621"/>
      <c r="U6" s="621"/>
      <c r="V6" s="621"/>
      <c r="W6" s="621"/>
      <c r="X6" s="621"/>
      <c r="Y6" s="622"/>
      <c r="Z6" s="673">
        <v>0.6</v>
      </c>
      <c r="AA6" s="673"/>
      <c r="AB6" s="673"/>
      <c r="AC6" s="673"/>
      <c r="AD6" s="674">
        <v>8793866</v>
      </c>
      <c r="AE6" s="674"/>
      <c r="AF6" s="674"/>
      <c r="AG6" s="674"/>
      <c r="AH6" s="674"/>
      <c r="AI6" s="674"/>
      <c r="AJ6" s="674"/>
      <c r="AK6" s="674"/>
      <c r="AL6" s="643">
        <v>1.1000000000000001</v>
      </c>
      <c r="AM6" s="675"/>
      <c r="AN6" s="675"/>
      <c r="AO6" s="676"/>
      <c r="AP6" s="617" t="s">
        <v>216</v>
      </c>
      <c r="AQ6" s="618"/>
      <c r="AR6" s="618"/>
      <c r="AS6" s="618"/>
      <c r="AT6" s="618"/>
      <c r="AU6" s="618"/>
      <c r="AV6" s="618"/>
      <c r="AW6" s="618"/>
      <c r="AX6" s="618"/>
      <c r="AY6" s="618"/>
      <c r="AZ6" s="618"/>
      <c r="BA6" s="618"/>
      <c r="BB6" s="618"/>
      <c r="BC6" s="618"/>
      <c r="BD6" s="618"/>
      <c r="BE6" s="618"/>
      <c r="BF6" s="619"/>
      <c r="BG6" s="620">
        <v>645634310</v>
      </c>
      <c r="BH6" s="621"/>
      <c r="BI6" s="621"/>
      <c r="BJ6" s="621"/>
      <c r="BK6" s="621"/>
      <c r="BL6" s="621"/>
      <c r="BM6" s="621"/>
      <c r="BN6" s="622"/>
      <c r="BO6" s="673">
        <v>89.6</v>
      </c>
      <c r="BP6" s="673"/>
      <c r="BQ6" s="673"/>
      <c r="BR6" s="673"/>
      <c r="BS6" s="674">
        <v>7914855</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3008269</v>
      </c>
      <c r="CS6" s="621"/>
      <c r="CT6" s="621"/>
      <c r="CU6" s="621"/>
      <c r="CV6" s="621"/>
      <c r="CW6" s="621"/>
      <c r="CX6" s="621"/>
      <c r="CY6" s="622"/>
      <c r="CZ6" s="673">
        <v>0.2</v>
      </c>
      <c r="DA6" s="673"/>
      <c r="DB6" s="673"/>
      <c r="DC6" s="673"/>
      <c r="DD6" s="626" t="s">
        <v>218</v>
      </c>
      <c r="DE6" s="621"/>
      <c r="DF6" s="621"/>
      <c r="DG6" s="621"/>
      <c r="DH6" s="621"/>
      <c r="DI6" s="621"/>
      <c r="DJ6" s="621"/>
      <c r="DK6" s="621"/>
      <c r="DL6" s="621"/>
      <c r="DM6" s="621"/>
      <c r="DN6" s="621"/>
      <c r="DO6" s="621"/>
      <c r="DP6" s="622"/>
      <c r="DQ6" s="626">
        <v>3008159</v>
      </c>
      <c r="DR6" s="621"/>
      <c r="DS6" s="621"/>
      <c r="DT6" s="621"/>
      <c r="DU6" s="621"/>
      <c r="DV6" s="621"/>
      <c r="DW6" s="621"/>
      <c r="DX6" s="621"/>
      <c r="DY6" s="621"/>
      <c r="DZ6" s="621"/>
      <c r="EA6" s="621"/>
      <c r="EB6" s="621"/>
      <c r="EC6" s="656"/>
    </row>
    <row r="7" spans="2:143" ht="11.25" customHeight="1">
      <c r="B7" s="617" t="s">
        <v>219</v>
      </c>
      <c r="C7" s="618"/>
      <c r="D7" s="618"/>
      <c r="E7" s="618"/>
      <c r="F7" s="618"/>
      <c r="G7" s="618"/>
      <c r="H7" s="618"/>
      <c r="I7" s="618"/>
      <c r="J7" s="618"/>
      <c r="K7" s="618"/>
      <c r="L7" s="618"/>
      <c r="M7" s="618"/>
      <c r="N7" s="618"/>
      <c r="O7" s="618"/>
      <c r="P7" s="618"/>
      <c r="Q7" s="619"/>
      <c r="R7" s="620">
        <v>590395</v>
      </c>
      <c r="S7" s="621"/>
      <c r="T7" s="621"/>
      <c r="U7" s="621"/>
      <c r="V7" s="621"/>
      <c r="W7" s="621"/>
      <c r="X7" s="621"/>
      <c r="Y7" s="622"/>
      <c r="Z7" s="673">
        <v>0</v>
      </c>
      <c r="AA7" s="673"/>
      <c r="AB7" s="673"/>
      <c r="AC7" s="673"/>
      <c r="AD7" s="674">
        <v>590395</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352647686</v>
      </c>
      <c r="BH7" s="621"/>
      <c r="BI7" s="621"/>
      <c r="BJ7" s="621"/>
      <c r="BK7" s="621"/>
      <c r="BL7" s="621"/>
      <c r="BM7" s="621"/>
      <c r="BN7" s="622"/>
      <c r="BO7" s="673">
        <v>48.9</v>
      </c>
      <c r="BP7" s="673"/>
      <c r="BQ7" s="673"/>
      <c r="BR7" s="673"/>
      <c r="BS7" s="674">
        <v>7914855</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96412584</v>
      </c>
      <c r="CS7" s="621"/>
      <c r="CT7" s="621"/>
      <c r="CU7" s="621"/>
      <c r="CV7" s="621"/>
      <c r="CW7" s="621"/>
      <c r="CX7" s="621"/>
      <c r="CY7" s="622"/>
      <c r="CZ7" s="673">
        <v>6.3</v>
      </c>
      <c r="DA7" s="673"/>
      <c r="DB7" s="673"/>
      <c r="DC7" s="673"/>
      <c r="DD7" s="626">
        <v>12811440</v>
      </c>
      <c r="DE7" s="621"/>
      <c r="DF7" s="621"/>
      <c r="DG7" s="621"/>
      <c r="DH7" s="621"/>
      <c r="DI7" s="621"/>
      <c r="DJ7" s="621"/>
      <c r="DK7" s="621"/>
      <c r="DL7" s="621"/>
      <c r="DM7" s="621"/>
      <c r="DN7" s="621"/>
      <c r="DO7" s="621"/>
      <c r="DP7" s="622"/>
      <c r="DQ7" s="626">
        <v>75665861</v>
      </c>
      <c r="DR7" s="621"/>
      <c r="DS7" s="621"/>
      <c r="DT7" s="621"/>
      <c r="DU7" s="621"/>
      <c r="DV7" s="621"/>
      <c r="DW7" s="621"/>
      <c r="DX7" s="621"/>
      <c r="DY7" s="621"/>
      <c r="DZ7" s="621"/>
      <c r="EA7" s="621"/>
      <c r="EB7" s="621"/>
      <c r="EC7" s="656"/>
    </row>
    <row r="8" spans="2:143" ht="11.25" customHeight="1">
      <c r="B8" s="617" t="s">
        <v>222</v>
      </c>
      <c r="C8" s="618"/>
      <c r="D8" s="618"/>
      <c r="E8" s="618"/>
      <c r="F8" s="618"/>
      <c r="G8" s="618"/>
      <c r="H8" s="618"/>
      <c r="I8" s="618"/>
      <c r="J8" s="618"/>
      <c r="K8" s="618"/>
      <c r="L8" s="618"/>
      <c r="M8" s="618"/>
      <c r="N8" s="618"/>
      <c r="O8" s="618"/>
      <c r="P8" s="618"/>
      <c r="Q8" s="619"/>
      <c r="R8" s="620">
        <v>3075261</v>
      </c>
      <c r="S8" s="621"/>
      <c r="T8" s="621"/>
      <c r="U8" s="621"/>
      <c r="V8" s="621"/>
      <c r="W8" s="621"/>
      <c r="X8" s="621"/>
      <c r="Y8" s="622"/>
      <c r="Z8" s="673">
        <v>0.2</v>
      </c>
      <c r="AA8" s="673"/>
      <c r="AB8" s="673"/>
      <c r="AC8" s="673"/>
      <c r="AD8" s="674">
        <v>3075261</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8214330</v>
      </c>
      <c r="BH8" s="621"/>
      <c r="BI8" s="621"/>
      <c r="BJ8" s="621"/>
      <c r="BK8" s="621"/>
      <c r="BL8" s="621"/>
      <c r="BM8" s="621"/>
      <c r="BN8" s="622"/>
      <c r="BO8" s="673">
        <v>1.1000000000000001</v>
      </c>
      <c r="BP8" s="673"/>
      <c r="BQ8" s="673"/>
      <c r="BR8" s="673"/>
      <c r="BS8" s="626">
        <v>1670270</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627903945</v>
      </c>
      <c r="CS8" s="621"/>
      <c r="CT8" s="621"/>
      <c r="CU8" s="621"/>
      <c r="CV8" s="621"/>
      <c r="CW8" s="621"/>
      <c r="CX8" s="621"/>
      <c r="CY8" s="622"/>
      <c r="CZ8" s="673">
        <v>40.700000000000003</v>
      </c>
      <c r="DA8" s="673"/>
      <c r="DB8" s="673"/>
      <c r="DC8" s="673"/>
      <c r="DD8" s="626">
        <v>14385250</v>
      </c>
      <c r="DE8" s="621"/>
      <c r="DF8" s="621"/>
      <c r="DG8" s="621"/>
      <c r="DH8" s="621"/>
      <c r="DI8" s="621"/>
      <c r="DJ8" s="621"/>
      <c r="DK8" s="621"/>
      <c r="DL8" s="621"/>
      <c r="DM8" s="621"/>
      <c r="DN8" s="621"/>
      <c r="DO8" s="621"/>
      <c r="DP8" s="622"/>
      <c r="DQ8" s="626">
        <v>320495125</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1903955</v>
      </c>
      <c r="S9" s="621"/>
      <c r="T9" s="621"/>
      <c r="U9" s="621"/>
      <c r="V9" s="621"/>
      <c r="W9" s="621"/>
      <c r="X9" s="621"/>
      <c r="Y9" s="622"/>
      <c r="Z9" s="673">
        <v>0.1</v>
      </c>
      <c r="AA9" s="673"/>
      <c r="AB9" s="673"/>
      <c r="AC9" s="673"/>
      <c r="AD9" s="674">
        <v>1903955</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289829214</v>
      </c>
      <c r="BH9" s="621"/>
      <c r="BI9" s="621"/>
      <c r="BJ9" s="621"/>
      <c r="BK9" s="621"/>
      <c r="BL9" s="621"/>
      <c r="BM9" s="621"/>
      <c r="BN9" s="622"/>
      <c r="BO9" s="673">
        <v>40.200000000000003</v>
      </c>
      <c r="BP9" s="673"/>
      <c r="BQ9" s="673"/>
      <c r="BR9" s="673"/>
      <c r="BS9" s="626" t="s">
        <v>227</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99339086</v>
      </c>
      <c r="CS9" s="621"/>
      <c r="CT9" s="621"/>
      <c r="CU9" s="621"/>
      <c r="CV9" s="621"/>
      <c r="CW9" s="621"/>
      <c r="CX9" s="621"/>
      <c r="CY9" s="622"/>
      <c r="CZ9" s="673">
        <v>6.4</v>
      </c>
      <c r="DA9" s="673"/>
      <c r="DB9" s="673"/>
      <c r="DC9" s="673"/>
      <c r="DD9" s="626">
        <v>11097390</v>
      </c>
      <c r="DE9" s="621"/>
      <c r="DF9" s="621"/>
      <c r="DG9" s="621"/>
      <c r="DH9" s="621"/>
      <c r="DI9" s="621"/>
      <c r="DJ9" s="621"/>
      <c r="DK9" s="621"/>
      <c r="DL9" s="621"/>
      <c r="DM9" s="621"/>
      <c r="DN9" s="621"/>
      <c r="DO9" s="621"/>
      <c r="DP9" s="622"/>
      <c r="DQ9" s="626">
        <v>82475277</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60172831</v>
      </c>
      <c r="S10" s="621"/>
      <c r="T10" s="621"/>
      <c r="U10" s="621"/>
      <c r="V10" s="621"/>
      <c r="W10" s="621"/>
      <c r="X10" s="621"/>
      <c r="Y10" s="622"/>
      <c r="Z10" s="673">
        <v>3.9</v>
      </c>
      <c r="AA10" s="673"/>
      <c r="AB10" s="673"/>
      <c r="AC10" s="673"/>
      <c r="AD10" s="674">
        <v>60172831</v>
      </c>
      <c r="AE10" s="674"/>
      <c r="AF10" s="674"/>
      <c r="AG10" s="674"/>
      <c r="AH10" s="674"/>
      <c r="AI10" s="674"/>
      <c r="AJ10" s="674"/>
      <c r="AK10" s="674"/>
      <c r="AL10" s="643">
        <v>7.7</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12991781</v>
      </c>
      <c r="BH10" s="621"/>
      <c r="BI10" s="621"/>
      <c r="BJ10" s="621"/>
      <c r="BK10" s="621"/>
      <c r="BL10" s="621"/>
      <c r="BM10" s="621"/>
      <c r="BN10" s="622"/>
      <c r="BO10" s="673">
        <v>1.8</v>
      </c>
      <c r="BP10" s="673"/>
      <c r="BQ10" s="673"/>
      <c r="BR10" s="673"/>
      <c r="BS10" s="626">
        <v>1071755</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1268213</v>
      </c>
      <c r="CS10" s="621"/>
      <c r="CT10" s="621"/>
      <c r="CU10" s="621"/>
      <c r="CV10" s="621"/>
      <c r="CW10" s="621"/>
      <c r="CX10" s="621"/>
      <c r="CY10" s="622"/>
      <c r="CZ10" s="673">
        <v>0.1</v>
      </c>
      <c r="DA10" s="673"/>
      <c r="DB10" s="673"/>
      <c r="DC10" s="673"/>
      <c r="DD10" s="626" t="s">
        <v>227</v>
      </c>
      <c r="DE10" s="621"/>
      <c r="DF10" s="621"/>
      <c r="DG10" s="621"/>
      <c r="DH10" s="621"/>
      <c r="DI10" s="621"/>
      <c r="DJ10" s="621"/>
      <c r="DK10" s="621"/>
      <c r="DL10" s="621"/>
      <c r="DM10" s="621"/>
      <c r="DN10" s="621"/>
      <c r="DO10" s="621"/>
      <c r="DP10" s="622"/>
      <c r="DQ10" s="626">
        <v>472318</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v>139147</v>
      </c>
      <c r="S11" s="621"/>
      <c r="T11" s="621"/>
      <c r="U11" s="621"/>
      <c r="V11" s="621"/>
      <c r="W11" s="621"/>
      <c r="X11" s="621"/>
      <c r="Y11" s="622"/>
      <c r="Z11" s="673">
        <v>0</v>
      </c>
      <c r="AA11" s="673"/>
      <c r="AB11" s="673"/>
      <c r="AC11" s="673"/>
      <c r="AD11" s="674">
        <v>139147</v>
      </c>
      <c r="AE11" s="674"/>
      <c r="AF11" s="674"/>
      <c r="AG11" s="674"/>
      <c r="AH11" s="674"/>
      <c r="AI11" s="674"/>
      <c r="AJ11" s="674"/>
      <c r="AK11" s="674"/>
      <c r="AL11" s="643">
        <v>0</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41612361</v>
      </c>
      <c r="BH11" s="621"/>
      <c r="BI11" s="621"/>
      <c r="BJ11" s="621"/>
      <c r="BK11" s="621"/>
      <c r="BL11" s="621"/>
      <c r="BM11" s="621"/>
      <c r="BN11" s="622"/>
      <c r="BO11" s="673">
        <v>5.8</v>
      </c>
      <c r="BP11" s="673"/>
      <c r="BQ11" s="673"/>
      <c r="BR11" s="673"/>
      <c r="BS11" s="626">
        <v>5172830</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1681609</v>
      </c>
      <c r="CS11" s="621"/>
      <c r="CT11" s="621"/>
      <c r="CU11" s="621"/>
      <c r="CV11" s="621"/>
      <c r="CW11" s="621"/>
      <c r="CX11" s="621"/>
      <c r="CY11" s="622"/>
      <c r="CZ11" s="673">
        <v>0.1</v>
      </c>
      <c r="DA11" s="673"/>
      <c r="DB11" s="673"/>
      <c r="DC11" s="673"/>
      <c r="DD11" s="626">
        <v>190352</v>
      </c>
      <c r="DE11" s="621"/>
      <c r="DF11" s="621"/>
      <c r="DG11" s="621"/>
      <c r="DH11" s="621"/>
      <c r="DI11" s="621"/>
      <c r="DJ11" s="621"/>
      <c r="DK11" s="621"/>
      <c r="DL11" s="621"/>
      <c r="DM11" s="621"/>
      <c r="DN11" s="621"/>
      <c r="DO11" s="621"/>
      <c r="DP11" s="622"/>
      <c r="DQ11" s="626">
        <v>1576246</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227</v>
      </c>
      <c r="S12" s="621"/>
      <c r="T12" s="621"/>
      <c r="U12" s="621"/>
      <c r="V12" s="621"/>
      <c r="W12" s="621"/>
      <c r="X12" s="621"/>
      <c r="Y12" s="622"/>
      <c r="Z12" s="673" t="s">
        <v>227</v>
      </c>
      <c r="AA12" s="673"/>
      <c r="AB12" s="673"/>
      <c r="AC12" s="673"/>
      <c r="AD12" s="674" t="s">
        <v>227</v>
      </c>
      <c r="AE12" s="674"/>
      <c r="AF12" s="674"/>
      <c r="AG12" s="674"/>
      <c r="AH12" s="674"/>
      <c r="AI12" s="674"/>
      <c r="AJ12" s="674"/>
      <c r="AK12" s="674"/>
      <c r="AL12" s="643" t="s">
        <v>227</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267801027</v>
      </c>
      <c r="BH12" s="621"/>
      <c r="BI12" s="621"/>
      <c r="BJ12" s="621"/>
      <c r="BK12" s="621"/>
      <c r="BL12" s="621"/>
      <c r="BM12" s="621"/>
      <c r="BN12" s="622"/>
      <c r="BO12" s="673">
        <v>37.200000000000003</v>
      </c>
      <c r="BP12" s="673"/>
      <c r="BQ12" s="673"/>
      <c r="BR12" s="673"/>
      <c r="BS12" s="626" t="s">
        <v>227</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52369004</v>
      </c>
      <c r="CS12" s="621"/>
      <c r="CT12" s="621"/>
      <c r="CU12" s="621"/>
      <c r="CV12" s="621"/>
      <c r="CW12" s="621"/>
      <c r="CX12" s="621"/>
      <c r="CY12" s="622"/>
      <c r="CZ12" s="673">
        <v>3.4</v>
      </c>
      <c r="DA12" s="673"/>
      <c r="DB12" s="673"/>
      <c r="DC12" s="673"/>
      <c r="DD12" s="626">
        <v>3182021</v>
      </c>
      <c r="DE12" s="621"/>
      <c r="DF12" s="621"/>
      <c r="DG12" s="621"/>
      <c r="DH12" s="621"/>
      <c r="DI12" s="621"/>
      <c r="DJ12" s="621"/>
      <c r="DK12" s="621"/>
      <c r="DL12" s="621"/>
      <c r="DM12" s="621"/>
      <c r="DN12" s="621"/>
      <c r="DO12" s="621"/>
      <c r="DP12" s="622"/>
      <c r="DQ12" s="626">
        <v>13656313</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3731554</v>
      </c>
      <c r="S13" s="621"/>
      <c r="T13" s="621"/>
      <c r="U13" s="621"/>
      <c r="V13" s="621"/>
      <c r="W13" s="621"/>
      <c r="X13" s="621"/>
      <c r="Y13" s="622"/>
      <c r="Z13" s="673">
        <v>0.2</v>
      </c>
      <c r="AA13" s="673"/>
      <c r="AB13" s="673"/>
      <c r="AC13" s="673"/>
      <c r="AD13" s="674">
        <v>3731554</v>
      </c>
      <c r="AE13" s="674"/>
      <c r="AF13" s="674"/>
      <c r="AG13" s="674"/>
      <c r="AH13" s="674"/>
      <c r="AI13" s="674"/>
      <c r="AJ13" s="674"/>
      <c r="AK13" s="674"/>
      <c r="AL13" s="643">
        <v>0.5</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266848078</v>
      </c>
      <c r="BH13" s="621"/>
      <c r="BI13" s="621"/>
      <c r="BJ13" s="621"/>
      <c r="BK13" s="621"/>
      <c r="BL13" s="621"/>
      <c r="BM13" s="621"/>
      <c r="BN13" s="622"/>
      <c r="BO13" s="673">
        <v>37</v>
      </c>
      <c r="BP13" s="673"/>
      <c r="BQ13" s="673"/>
      <c r="BR13" s="673"/>
      <c r="BS13" s="626" t="s">
        <v>227</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271485542</v>
      </c>
      <c r="CS13" s="621"/>
      <c r="CT13" s="621"/>
      <c r="CU13" s="621"/>
      <c r="CV13" s="621"/>
      <c r="CW13" s="621"/>
      <c r="CX13" s="621"/>
      <c r="CY13" s="622"/>
      <c r="CZ13" s="673">
        <v>17.600000000000001</v>
      </c>
      <c r="DA13" s="673"/>
      <c r="DB13" s="673"/>
      <c r="DC13" s="673"/>
      <c r="DD13" s="626">
        <v>150267326</v>
      </c>
      <c r="DE13" s="621"/>
      <c r="DF13" s="621"/>
      <c r="DG13" s="621"/>
      <c r="DH13" s="621"/>
      <c r="DI13" s="621"/>
      <c r="DJ13" s="621"/>
      <c r="DK13" s="621"/>
      <c r="DL13" s="621"/>
      <c r="DM13" s="621"/>
      <c r="DN13" s="621"/>
      <c r="DO13" s="621"/>
      <c r="DP13" s="622"/>
      <c r="DQ13" s="626">
        <v>130260889</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v>11101824</v>
      </c>
      <c r="S14" s="621"/>
      <c r="T14" s="621"/>
      <c r="U14" s="621"/>
      <c r="V14" s="621"/>
      <c r="W14" s="621"/>
      <c r="X14" s="621"/>
      <c r="Y14" s="622"/>
      <c r="Z14" s="673">
        <v>0.7</v>
      </c>
      <c r="AA14" s="673"/>
      <c r="AB14" s="673"/>
      <c r="AC14" s="673"/>
      <c r="AD14" s="674">
        <v>11101824</v>
      </c>
      <c r="AE14" s="674"/>
      <c r="AF14" s="674"/>
      <c r="AG14" s="674"/>
      <c r="AH14" s="674"/>
      <c r="AI14" s="674"/>
      <c r="AJ14" s="674"/>
      <c r="AK14" s="674"/>
      <c r="AL14" s="643">
        <v>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2639948</v>
      </c>
      <c r="BH14" s="621"/>
      <c r="BI14" s="621"/>
      <c r="BJ14" s="621"/>
      <c r="BK14" s="621"/>
      <c r="BL14" s="621"/>
      <c r="BM14" s="621"/>
      <c r="BN14" s="622"/>
      <c r="BO14" s="673">
        <v>0.4</v>
      </c>
      <c r="BP14" s="673"/>
      <c r="BQ14" s="673"/>
      <c r="BR14" s="673"/>
      <c r="BS14" s="626" t="s">
        <v>227</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40784369</v>
      </c>
      <c r="CS14" s="621"/>
      <c r="CT14" s="621"/>
      <c r="CU14" s="621"/>
      <c r="CV14" s="621"/>
      <c r="CW14" s="621"/>
      <c r="CX14" s="621"/>
      <c r="CY14" s="622"/>
      <c r="CZ14" s="673">
        <v>2.6</v>
      </c>
      <c r="DA14" s="673"/>
      <c r="DB14" s="673"/>
      <c r="DC14" s="673"/>
      <c r="DD14" s="626">
        <v>3238589</v>
      </c>
      <c r="DE14" s="621"/>
      <c r="DF14" s="621"/>
      <c r="DG14" s="621"/>
      <c r="DH14" s="621"/>
      <c r="DI14" s="621"/>
      <c r="DJ14" s="621"/>
      <c r="DK14" s="621"/>
      <c r="DL14" s="621"/>
      <c r="DM14" s="621"/>
      <c r="DN14" s="621"/>
      <c r="DO14" s="621"/>
      <c r="DP14" s="622"/>
      <c r="DQ14" s="626">
        <v>37713455</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2503961</v>
      </c>
      <c r="S15" s="621"/>
      <c r="T15" s="621"/>
      <c r="U15" s="621"/>
      <c r="V15" s="621"/>
      <c r="W15" s="621"/>
      <c r="X15" s="621"/>
      <c r="Y15" s="622"/>
      <c r="Z15" s="673">
        <v>0.2</v>
      </c>
      <c r="AA15" s="673"/>
      <c r="AB15" s="673"/>
      <c r="AC15" s="673"/>
      <c r="AD15" s="674">
        <v>2503961</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22538008</v>
      </c>
      <c r="BH15" s="621"/>
      <c r="BI15" s="621"/>
      <c r="BJ15" s="621"/>
      <c r="BK15" s="621"/>
      <c r="BL15" s="621"/>
      <c r="BM15" s="621"/>
      <c r="BN15" s="622"/>
      <c r="BO15" s="673">
        <v>3.1</v>
      </c>
      <c r="BP15" s="673"/>
      <c r="BQ15" s="673"/>
      <c r="BR15" s="673"/>
      <c r="BS15" s="626" t="s">
        <v>227</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134377199</v>
      </c>
      <c r="CS15" s="621"/>
      <c r="CT15" s="621"/>
      <c r="CU15" s="621"/>
      <c r="CV15" s="621"/>
      <c r="CW15" s="621"/>
      <c r="CX15" s="621"/>
      <c r="CY15" s="622"/>
      <c r="CZ15" s="673">
        <v>8.6999999999999993</v>
      </c>
      <c r="DA15" s="673"/>
      <c r="DB15" s="673"/>
      <c r="DC15" s="673"/>
      <c r="DD15" s="626">
        <v>22170339</v>
      </c>
      <c r="DE15" s="621"/>
      <c r="DF15" s="621"/>
      <c r="DG15" s="621"/>
      <c r="DH15" s="621"/>
      <c r="DI15" s="621"/>
      <c r="DJ15" s="621"/>
      <c r="DK15" s="621"/>
      <c r="DL15" s="621"/>
      <c r="DM15" s="621"/>
      <c r="DN15" s="621"/>
      <c r="DO15" s="621"/>
      <c r="DP15" s="622"/>
      <c r="DQ15" s="626">
        <v>104375158</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19096417</v>
      </c>
      <c r="S16" s="621"/>
      <c r="T16" s="621"/>
      <c r="U16" s="621"/>
      <c r="V16" s="621"/>
      <c r="W16" s="621"/>
      <c r="X16" s="621"/>
      <c r="Y16" s="622"/>
      <c r="Z16" s="673">
        <v>1.2</v>
      </c>
      <c r="AA16" s="673"/>
      <c r="AB16" s="673"/>
      <c r="AC16" s="673"/>
      <c r="AD16" s="674">
        <v>17922615</v>
      </c>
      <c r="AE16" s="674"/>
      <c r="AF16" s="674"/>
      <c r="AG16" s="674"/>
      <c r="AH16" s="674"/>
      <c r="AI16" s="674"/>
      <c r="AJ16" s="674"/>
      <c r="AK16" s="674"/>
      <c r="AL16" s="643">
        <v>2.2999999999999998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227</v>
      </c>
      <c r="BH16" s="621"/>
      <c r="BI16" s="621"/>
      <c r="BJ16" s="621"/>
      <c r="BK16" s="621"/>
      <c r="BL16" s="621"/>
      <c r="BM16" s="621"/>
      <c r="BN16" s="622"/>
      <c r="BO16" s="673" t="s">
        <v>227</v>
      </c>
      <c r="BP16" s="673"/>
      <c r="BQ16" s="673"/>
      <c r="BR16" s="673"/>
      <c r="BS16" s="626" t="s">
        <v>227</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227</v>
      </c>
      <c r="CS16" s="621"/>
      <c r="CT16" s="621"/>
      <c r="CU16" s="621"/>
      <c r="CV16" s="621"/>
      <c r="CW16" s="621"/>
      <c r="CX16" s="621"/>
      <c r="CY16" s="622"/>
      <c r="CZ16" s="673" t="s">
        <v>227</v>
      </c>
      <c r="DA16" s="673"/>
      <c r="DB16" s="673"/>
      <c r="DC16" s="673"/>
      <c r="DD16" s="626" t="s">
        <v>227</v>
      </c>
      <c r="DE16" s="621"/>
      <c r="DF16" s="621"/>
      <c r="DG16" s="621"/>
      <c r="DH16" s="621"/>
      <c r="DI16" s="621"/>
      <c r="DJ16" s="621"/>
      <c r="DK16" s="621"/>
      <c r="DL16" s="621"/>
      <c r="DM16" s="621"/>
      <c r="DN16" s="621"/>
      <c r="DO16" s="621"/>
      <c r="DP16" s="622"/>
      <c r="DQ16" s="626" t="s">
        <v>227</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17922615</v>
      </c>
      <c r="S17" s="621"/>
      <c r="T17" s="621"/>
      <c r="U17" s="621"/>
      <c r="V17" s="621"/>
      <c r="W17" s="621"/>
      <c r="X17" s="621"/>
      <c r="Y17" s="622"/>
      <c r="Z17" s="673">
        <v>1.1000000000000001</v>
      </c>
      <c r="AA17" s="673"/>
      <c r="AB17" s="673"/>
      <c r="AC17" s="673"/>
      <c r="AD17" s="674">
        <v>17922615</v>
      </c>
      <c r="AE17" s="674"/>
      <c r="AF17" s="674"/>
      <c r="AG17" s="674"/>
      <c r="AH17" s="674"/>
      <c r="AI17" s="674"/>
      <c r="AJ17" s="674"/>
      <c r="AK17" s="674"/>
      <c r="AL17" s="643">
        <v>2.2999999999999998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v>7641</v>
      </c>
      <c r="BH17" s="621"/>
      <c r="BI17" s="621"/>
      <c r="BJ17" s="621"/>
      <c r="BK17" s="621"/>
      <c r="BL17" s="621"/>
      <c r="BM17" s="621"/>
      <c r="BN17" s="622"/>
      <c r="BO17" s="673">
        <v>0</v>
      </c>
      <c r="BP17" s="673"/>
      <c r="BQ17" s="673"/>
      <c r="BR17" s="673"/>
      <c r="BS17" s="626" t="s">
        <v>227</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196185301</v>
      </c>
      <c r="CS17" s="621"/>
      <c r="CT17" s="621"/>
      <c r="CU17" s="621"/>
      <c r="CV17" s="621"/>
      <c r="CW17" s="621"/>
      <c r="CX17" s="621"/>
      <c r="CY17" s="622"/>
      <c r="CZ17" s="673">
        <v>12.7</v>
      </c>
      <c r="DA17" s="673"/>
      <c r="DB17" s="673"/>
      <c r="DC17" s="673"/>
      <c r="DD17" s="626" t="s">
        <v>227</v>
      </c>
      <c r="DE17" s="621"/>
      <c r="DF17" s="621"/>
      <c r="DG17" s="621"/>
      <c r="DH17" s="621"/>
      <c r="DI17" s="621"/>
      <c r="DJ17" s="621"/>
      <c r="DK17" s="621"/>
      <c r="DL17" s="621"/>
      <c r="DM17" s="621"/>
      <c r="DN17" s="621"/>
      <c r="DO17" s="621"/>
      <c r="DP17" s="622"/>
      <c r="DQ17" s="626">
        <v>167925706</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1173715</v>
      </c>
      <c r="S18" s="621"/>
      <c r="T18" s="621"/>
      <c r="U18" s="621"/>
      <c r="V18" s="621"/>
      <c r="W18" s="621"/>
      <c r="X18" s="621"/>
      <c r="Y18" s="622"/>
      <c r="Z18" s="673">
        <v>0.1</v>
      </c>
      <c r="AA18" s="673"/>
      <c r="AB18" s="673"/>
      <c r="AC18" s="673"/>
      <c r="AD18" s="674" t="s">
        <v>227</v>
      </c>
      <c r="AE18" s="674"/>
      <c r="AF18" s="674"/>
      <c r="AG18" s="674"/>
      <c r="AH18" s="674"/>
      <c r="AI18" s="674"/>
      <c r="AJ18" s="674"/>
      <c r="AK18" s="674"/>
      <c r="AL18" s="643" t="s">
        <v>227</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227</v>
      </c>
      <c r="BH18" s="621"/>
      <c r="BI18" s="621"/>
      <c r="BJ18" s="621"/>
      <c r="BK18" s="621"/>
      <c r="BL18" s="621"/>
      <c r="BM18" s="621"/>
      <c r="BN18" s="622"/>
      <c r="BO18" s="673" t="s">
        <v>227</v>
      </c>
      <c r="BP18" s="673"/>
      <c r="BQ18" s="673"/>
      <c r="BR18" s="673"/>
      <c r="BS18" s="626" t="s">
        <v>227</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v>16699508</v>
      </c>
      <c r="CS18" s="621"/>
      <c r="CT18" s="621"/>
      <c r="CU18" s="621"/>
      <c r="CV18" s="621"/>
      <c r="CW18" s="621"/>
      <c r="CX18" s="621"/>
      <c r="CY18" s="622"/>
      <c r="CZ18" s="673">
        <v>1.1000000000000001</v>
      </c>
      <c r="DA18" s="673"/>
      <c r="DB18" s="673"/>
      <c r="DC18" s="673"/>
      <c r="DD18" s="626" t="s">
        <v>227</v>
      </c>
      <c r="DE18" s="621"/>
      <c r="DF18" s="621"/>
      <c r="DG18" s="621"/>
      <c r="DH18" s="621"/>
      <c r="DI18" s="621"/>
      <c r="DJ18" s="621"/>
      <c r="DK18" s="621"/>
      <c r="DL18" s="621"/>
      <c r="DM18" s="621"/>
      <c r="DN18" s="621"/>
      <c r="DO18" s="621"/>
      <c r="DP18" s="622"/>
      <c r="DQ18" s="626">
        <v>12564424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v>87</v>
      </c>
      <c r="S19" s="621"/>
      <c r="T19" s="621"/>
      <c r="U19" s="621"/>
      <c r="V19" s="621"/>
      <c r="W19" s="621"/>
      <c r="X19" s="621"/>
      <c r="Y19" s="622"/>
      <c r="Z19" s="673">
        <v>0</v>
      </c>
      <c r="AA19" s="673"/>
      <c r="AB19" s="673"/>
      <c r="AC19" s="673"/>
      <c r="AD19" s="674" t="s">
        <v>227</v>
      </c>
      <c r="AE19" s="674"/>
      <c r="AF19" s="674"/>
      <c r="AG19" s="674"/>
      <c r="AH19" s="674"/>
      <c r="AI19" s="674"/>
      <c r="AJ19" s="674"/>
      <c r="AK19" s="674"/>
      <c r="AL19" s="643" t="s">
        <v>227</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75125631</v>
      </c>
      <c r="BH19" s="621"/>
      <c r="BI19" s="621"/>
      <c r="BJ19" s="621"/>
      <c r="BK19" s="621"/>
      <c r="BL19" s="621"/>
      <c r="BM19" s="621"/>
      <c r="BN19" s="622"/>
      <c r="BO19" s="673">
        <v>10.4</v>
      </c>
      <c r="BP19" s="673"/>
      <c r="BQ19" s="673"/>
      <c r="BR19" s="673"/>
      <c r="BS19" s="626" t="s">
        <v>227</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227</v>
      </c>
      <c r="CS19" s="621"/>
      <c r="CT19" s="621"/>
      <c r="CU19" s="621"/>
      <c r="CV19" s="621"/>
      <c r="CW19" s="621"/>
      <c r="CX19" s="621"/>
      <c r="CY19" s="622"/>
      <c r="CZ19" s="673" t="s">
        <v>227</v>
      </c>
      <c r="DA19" s="673"/>
      <c r="DB19" s="673"/>
      <c r="DC19" s="673"/>
      <c r="DD19" s="626" t="s">
        <v>227</v>
      </c>
      <c r="DE19" s="621"/>
      <c r="DF19" s="621"/>
      <c r="DG19" s="621"/>
      <c r="DH19" s="621"/>
      <c r="DI19" s="621"/>
      <c r="DJ19" s="621"/>
      <c r="DK19" s="621"/>
      <c r="DL19" s="621"/>
      <c r="DM19" s="621"/>
      <c r="DN19" s="621"/>
      <c r="DO19" s="621"/>
      <c r="DP19" s="622"/>
      <c r="DQ19" s="626" t="s">
        <v>227</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831869152</v>
      </c>
      <c r="S20" s="621"/>
      <c r="T20" s="621"/>
      <c r="U20" s="621"/>
      <c r="V20" s="621"/>
      <c r="W20" s="621"/>
      <c r="X20" s="621"/>
      <c r="Y20" s="622"/>
      <c r="Z20" s="673">
        <v>53.3</v>
      </c>
      <c r="AA20" s="673"/>
      <c r="AB20" s="673"/>
      <c r="AC20" s="673"/>
      <c r="AD20" s="674">
        <v>773732918</v>
      </c>
      <c r="AE20" s="674"/>
      <c r="AF20" s="674"/>
      <c r="AG20" s="674"/>
      <c r="AH20" s="674"/>
      <c r="AI20" s="674"/>
      <c r="AJ20" s="674"/>
      <c r="AK20" s="674"/>
      <c r="AL20" s="643">
        <v>98.9</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75125631</v>
      </c>
      <c r="BH20" s="621"/>
      <c r="BI20" s="621"/>
      <c r="BJ20" s="621"/>
      <c r="BK20" s="621"/>
      <c r="BL20" s="621"/>
      <c r="BM20" s="621"/>
      <c r="BN20" s="622"/>
      <c r="BO20" s="673">
        <v>10.4</v>
      </c>
      <c r="BP20" s="673"/>
      <c r="BQ20" s="673"/>
      <c r="BR20" s="673"/>
      <c r="BS20" s="626" t="s">
        <v>227</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1541514629</v>
      </c>
      <c r="CS20" s="621"/>
      <c r="CT20" s="621"/>
      <c r="CU20" s="621"/>
      <c r="CV20" s="621"/>
      <c r="CW20" s="621"/>
      <c r="CX20" s="621"/>
      <c r="CY20" s="622"/>
      <c r="CZ20" s="673">
        <v>100</v>
      </c>
      <c r="DA20" s="673"/>
      <c r="DB20" s="673"/>
      <c r="DC20" s="673"/>
      <c r="DD20" s="626">
        <v>217342707</v>
      </c>
      <c r="DE20" s="621"/>
      <c r="DF20" s="621"/>
      <c r="DG20" s="621"/>
      <c r="DH20" s="621"/>
      <c r="DI20" s="621"/>
      <c r="DJ20" s="621"/>
      <c r="DK20" s="621"/>
      <c r="DL20" s="621"/>
      <c r="DM20" s="621"/>
      <c r="DN20" s="621"/>
      <c r="DO20" s="621"/>
      <c r="DP20" s="622"/>
      <c r="DQ20" s="626">
        <v>950188931</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925037</v>
      </c>
      <c r="S21" s="621"/>
      <c r="T21" s="621"/>
      <c r="U21" s="621"/>
      <c r="V21" s="621"/>
      <c r="W21" s="621"/>
      <c r="X21" s="621"/>
      <c r="Y21" s="622"/>
      <c r="Z21" s="673">
        <v>0.1</v>
      </c>
      <c r="AA21" s="673"/>
      <c r="AB21" s="673"/>
      <c r="AC21" s="673"/>
      <c r="AD21" s="674">
        <v>925037</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83218</v>
      </c>
      <c r="BH21" s="621"/>
      <c r="BI21" s="621"/>
      <c r="BJ21" s="621"/>
      <c r="BK21" s="621"/>
      <c r="BL21" s="621"/>
      <c r="BM21" s="621"/>
      <c r="BN21" s="622"/>
      <c r="BO21" s="673">
        <v>0</v>
      </c>
      <c r="BP21" s="673"/>
      <c r="BQ21" s="673"/>
      <c r="BR21" s="673"/>
      <c r="BS21" s="626" t="s">
        <v>227</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41698750</v>
      </c>
      <c r="S22" s="621"/>
      <c r="T22" s="621"/>
      <c r="U22" s="621"/>
      <c r="V22" s="621"/>
      <c r="W22" s="621"/>
      <c r="X22" s="621"/>
      <c r="Y22" s="622"/>
      <c r="Z22" s="673">
        <v>2.7</v>
      </c>
      <c r="AA22" s="673"/>
      <c r="AB22" s="673"/>
      <c r="AC22" s="673"/>
      <c r="AD22" s="674" t="s">
        <v>227</v>
      </c>
      <c r="AE22" s="674"/>
      <c r="AF22" s="674"/>
      <c r="AG22" s="674"/>
      <c r="AH22" s="674"/>
      <c r="AI22" s="674"/>
      <c r="AJ22" s="674"/>
      <c r="AK22" s="674"/>
      <c r="AL22" s="643" t="s">
        <v>227</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v>18079981</v>
      </c>
      <c r="BH22" s="621"/>
      <c r="BI22" s="621"/>
      <c r="BJ22" s="621"/>
      <c r="BK22" s="621"/>
      <c r="BL22" s="621"/>
      <c r="BM22" s="621"/>
      <c r="BN22" s="622"/>
      <c r="BO22" s="673">
        <v>2.5</v>
      </c>
      <c r="BP22" s="673"/>
      <c r="BQ22" s="673"/>
      <c r="BR22" s="673"/>
      <c r="BS22" s="626" t="s">
        <v>227</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32776820</v>
      </c>
      <c r="S23" s="621"/>
      <c r="T23" s="621"/>
      <c r="U23" s="621"/>
      <c r="V23" s="621"/>
      <c r="W23" s="621"/>
      <c r="X23" s="621"/>
      <c r="Y23" s="622"/>
      <c r="Z23" s="673">
        <v>2.1</v>
      </c>
      <c r="AA23" s="673"/>
      <c r="AB23" s="673"/>
      <c r="AC23" s="673"/>
      <c r="AD23" s="674">
        <v>4396483</v>
      </c>
      <c r="AE23" s="674"/>
      <c r="AF23" s="674"/>
      <c r="AG23" s="674"/>
      <c r="AH23" s="674"/>
      <c r="AI23" s="674"/>
      <c r="AJ23" s="674"/>
      <c r="AK23" s="674"/>
      <c r="AL23" s="643">
        <v>0.6</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56962432</v>
      </c>
      <c r="BH23" s="621"/>
      <c r="BI23" s="621"/>
      <c r="BJ23" s="621"/>
      <c r="BK23" s="621"/>
      <c r="BL23" s="621"/>
      <c r="BM23" s="621"/>
      <c r="BN23" s="622"/>
      <c r="BO23" s="673">
        <v>7.9</v>
      </c>
      <c r="BP23" s="673"/>
      <c r="BQ23" s="673"/>
      <c r="BR23" s="673"/>
      <c r="BS23" s="626" t="s">
        <v>227</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9481655</v>
      </c>
      <c r="S24" s="621"/>
      <c r="T24" s="621"/>
      <c r="U24" s="621"/>
      <c r="V24" s="621"/>
      <c r="W24" s="621"/>
      <c r="X24" s="621"/>
      <c r="Y24" s="622"/>
      <c r="Z24" s="673">
        <v>0.6</v>
      </c>
      <c r="AA24" s="673"/>
      <c r="AB24" s="673"/>
      <c r="AC24" s="673"/>
      <c r="AD24" s="674" t="s">
        <v>227</v>
      </c>
      <c r="AE24" s="674"/>
      <c r="AF24" s="674"/>
      <c r="AG24" s="674"/>
      <c r="AH24" s="674"/>
      <c r="AI24" s="674"/>
      <c r="AJ24" s="674"/>
      <c r="AK24" s="674"/>
      <c r="AL24" s="643" t="s">
        <v>227</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227</v>
      </c>
      <c r="BH24" s="621"/>
      <c r="BI24" s="621"/>
      <c r="BJ24" s="621"/>
      <c r="BK24" s="621"/>
      <c r="BL24" s="621"/>
      <c r="BM24" s="621"/>
      <c r="BN24" s="622"/>
      <c r="BO24" s="673" t="s">
        <v>227</v>
      </c>
      <c r="BP24" s="673"/>
      <c r="BQ24" s="673"/>
      <c r="BR24" s="673"/>
      <c r="BS24" s="626" t="s">
        <v>227</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829899324</v>
      </c>
      <c r="CS24" s="671"/>
      <c r="CT24" s="671"/>
      <c r="CU24" s="671"/>
      <c r="CV24" s="671"/>
      <c r="CW24" s="671"/>
      <c r="CX24" s="671"/>
      <c r="CY24" s="718"/>
      <c r="CZ24" s="722">
        <v>53.8</v>
      </c>
      <c r="DA24" s="723"/>
      <c r="DB24" s="723"/>
      <c r="DC24" s="724"/>
      <c r="DD24" s="717">
        <v>511962740</v>
      </c>
      <c r="DE24" s="671"/>
      <c r="DF24" s="671"/>
      <c r="DG24" s="671"/>
      <c r="DH24" s="671"/>
      <c r="DI24" s="671"/>
      <c r="DJ24" s="671"/>
      <c r="DK24" s="718"/>
      <c r="DL24" s="717">
        <v>500683236</v>
      </c>
      <c r="DM24" s="671"/>
      <c r="DN24" s="671"/>
      <c r="DO24" s="671"/>
      <c r="DP24" s="671"/>
      <c r="DQ24" s="671"/>
      <c r="DR24" s="671"/>
      <c r="DS24" s="671"/>
      <c r="DT24" s="671"/>
      <c r="DU24" s="671"/>
      <c r="DV24" s="718"/>
      <c r="DW24" s="719">
        <v>60.3</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268929073</v>
      </c>
      <c r="S25" s="621"/>
      <c r="T25" s="621"/>
      <c r="U25" s="621"/>
      <c r="V25" s="621"/>
      <c r="W25" s="621"/>
      <c r="X25" s="621"/>
      <c r="Y25" s="622"/>
      <c r="Z25" s="673">
        <v>17.2</v>
      </c>
      <c r="AA25" s="673"/>
      <c r="AB25" s="673"/>
      <c r="AC25" s="673"/>
      <c r="AD25" s="674" t="s">
        <v>227</v>
      </c>
      <c r="AE25" s="674"/>
      <c r="AF25" s="674"/>
      <c r="AG25" s="674"/>
      <c r="AH25" s="674"/>
      <c r="AI25" s="674"/>
      <c r="AJ25" s="674"/>
      <c r="AK25" s="674"/>
      <c r="AL25" s="643" t="s">
        <v>227</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227</v>
      </c>
      <c r="BH25" s="621"/>
      <c r="BI25" s="621"/>
      <c r="BJ25" s="621"/>
      <c r="BK25" s="621"/>
      <c r="BL25" s="621"/>
      <c r="BM25" s="621"/>
      <c r="BN25" s="622"/>
      <c r="BO25" s="673" t="s">
        <v>227</v>
      </c>
      <c r="BP25" s="673"/>
      <c r="BQ25" s="673"/>
      <c r="BR25" s="673"/>
      <c r="BS25" s="626" t="s">
        <v>227</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199214853</v>
      </c>
      <c r="CS25" s="639"/>
      <c r="CT25" s="639"/>
      <c r="CU25" s="639"/>
      <c r="CV25" s="639"/>
      <c r="CW25" s="639"/>
      <c r="CX25" s="639"/>
      <c r="CY25" s="640"/>
      <c r="CZ25" s="623">
        <v>12.9</v>
      </c>
      <c r="DA25" s="641"/>
      <c r="DB25" s="641"/>
      <c r="DC25" s="642"/>
      <c r="DD25" s="626">
        <v>179938070</v>
      </c>
      <c r="DE25" s="639"/>
      <c r="DF25" s="639"/>
      <c r="DG25" s="639"/>
      <c r="DH25" s="639"/>
      <c r="DI25" s="639"/>
      <c r="DJ25" s="639"/>
      <c r="DK25" s="640"/>
      <c r="DL25" s="626">
        <v>178340257</v>
      </c>
      <c r="DM25" s="639"/>
      <c r="DN25" s="639"/>
      <c r="DO25" s="639"/>
      <c r="DP25" s="639"/>
      <c r="DQ25" s="639"/>
      <c r="DR25" s="639"/>
      <c r="DS25" s="639"/>
      <c r="DT25" s="639"/>
      <c r="DU25" s="639"/>
      <c r="DV25" s="640"/>
      <c r="DW25" s="643">
        <v>21.5</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v>537161</v>
      </c>
      <c r="S26" s="621"/>
      <c r="T26" s="621"/>
      <c r="U26" s="621"/>
      <c r="V26" s="621"/>
      <c r="W26" s="621"/>
      <c r="X26" s="621"/>
      <c r="Y26" s="622"/>
      <c r="Z26" s="673">
        <v>0</v>
      </c>
      <c r="AA26" s="673"/>
      <c r="AB26" s="673"/>
      <c r="AC26" s="673"/>
      <c r="AD26" s="674">
        <v>537161</v>
      </c>
      <c r="AE26" s="674"/>
      <c r="AF26" s="674"/>
      <c r="AG26" s="674"/>
      <c r="AH26" s="674"/>
      <c r="AI26" s="674"/>
      <c r="AJ26" s="674"/>
      <c r="AK26" s="674"/>
      <c r="AL26" s="643">
        <v>0.1</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227</v>
      </c>
      <c r="BH26" s="621"/>
      <c r="BI26" s="621"/>
      <c r="BJ26" s="621"/>
      <c r="BK26" s="621"/>
      <c r="BL26" s="621"/>
      <c r="BM26" s="621"/>
      <c r="BN26" s="622"/>
      <c r="BO26" s="673" t="s">
        <v>227</v>
      </c>
      <c r="BP26" s="673"/>
      <c r="BQ26" s="673"/>
      <c r="BR26" s="673"/>
      <c r="BS26" s="626" t="s">
        <v>227</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139667221</v>
      </c>
      <c r="CS26" s="621"/>
      <c r="CT26" s="621"/>
      <c r="CU26" s="621"/>
      <c r="CV26" s="621"/>
      <c r="CW26" s="621"/>
      <c r="CX26" s="621"/>
      <c r="CY26" s="622"/>
      <c r="CZ26" s="623">
        <v>9.1</v>
      </c>
      <c r="DA26" s="641"/>
      <c r="DB26" s="641"/>
      <c r="DC26" s="642"/>
      <c r="DD26" s="626">
        <v>127576374</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64103014</v>
      </c>
      <c r="S27" s="621"/>
      <c r="T27" s="621"/>
      <c r="U27" s="621"/>
      <c r="V27" s="621"/>
      <c r="W27" s="621"/>
      <c r="X27" s="621"/>
      <c r="Y27" s="622"/>
      <c r="Z27" s="673">
        <v>4.0999999999999996</v>
      </c>
      <c r="AA27" s="673"/>
      <c r="AB27" s="673"/>
      <c r="AC27" s="673"/>
      <c r="AD27" s="674" t="s">
        <v>227</v>
      </c>
      <c r="AE27" s="674"/>
      <c r="AF27" s="674"/>
      <c r="AG27" s="674"/>
      <c r="AH27" s="674"/>
      <c r="AI27" s="674"/>
      <c r="AJ27" s="674"/>
      <c r="AK27" s="674"/>
      <c r="AL27" s="643" t="s">
        <v>227</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720759941</v>
      </c>
      <c r="BH27" s="621"/>
      <c r="BI27" s="621"/>
      <c r="BJ27" s="621"/>
      <c r="BK27" s="621"/>
      <c r="BL27" s="621"/>
      <c r="BM27" s="621"/>
      <c r="BN27" s="622"/>
      <c r="BO27" s="673">
        <v>100</v>
      </c>
      <c r="BP27" s="673"/>
      <c r="BQ27" s="673"/>
      <c r="BR27" s="673"/>
      <c r="BS27" s="626">
        <v>7914855</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435111887</v>
      </c>
      <c r="CS27" s="639"/>
      <c r="CT27" s="639"/>
      <c r="CU27" s="639"/>
      <c r="CV27" s="639"/>
      <c r="CW27" s="639"/>
      <c r="CX27" s="639"/>
      <c r="CY27" s="640"/>
      <c r="CZ27" s="623">
        <v>28.2</v>
      </c>
      <c r="DA27" s="641"/>
      <c r="DB27" s="641"/>
      <c r="DC27" s="642"/>
      <c r="DD27" s="626">
        <v>164709657</v>
      </c>
      <c r="DE27" s="639"/>
      <c r="DF27" s="639"/>
      <c r="DG27" s="639"/>
      <c r="DH27" s="639"/>
      <c r="DI27" s="639"/>
      <c r="DJ27" s="639"/>
      <c r="DK27" s="640"/>
      <c r="DL27" s="626">
        <v>164703573</v>
      </c>
      <c r="DM27" s="639"/>
      <c r="DN27" s="639"/>
      <c r="DO27" s="639"/>
      <c r="DP27" s="639"/>
      <c r="DQ27" s="639"/>
      <c r="DR27" s="639"/>
      <c r="DS27" s="639"/>
      <c r="DT27" s="639"/>
      <c r="DU27" s="639"/>
      <c r="DV27" s="640"/>
      <c r="DW27" s="643">
        <v>19.8</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32347556</v>
      </c>
      <c r="S28" s="621"/>
      <c r="T28" s="621"/>
      <c r="U28" s="621"/>
      <c r="V28" s="621"/>
      <c r="W28" s="621"/>
      <c r="X28" s="621"/>
      <c r="Y28" s="622"/>
      <c r="Z28" s="673">
        <v>2.1</v>
      </c>
      <c r="AA28" s="673"/>
      <c r="AB28" s="673"/>
      <c r="AC28" s="673"/>
      <c r="AD28" s="674">
        <v>1066178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195572584</v>
      </c>
      <c r="CS28" s="621"/>
      <c r="CT28" s="621"/>
      <c r="CU28" s="621"/>
      <c r="CV28" s="621"/>
      <c r="CW28" s="621"/>
      <c r="CX28" s="621"/>
      <c r="CY28" s="622"/>
      <c r="CZ28" s="623">
        <v>12.7</v>
      </c>
      <c r="DA28" s="641"/>
      <c r="DB28" s="641"/>
      <c r="DC28" s="642"/>
      <c r="DD28" s="626">
        <v>167315013</v>
      </c>
      <c r="DE28" s="621"/>
      <c r="DF28" s="621"/>
      <c r="DG28" s="621"/>
      <c r="DH28" s="621"/>
      <c r="DI28" s="621"/>
      <c r="DJ28" s="621"/>
      <c r="DK28" s="622"/>
      <c r="DL28" s="626">
        <v>157639406</v>
      </c>
      <c r="DM28" s="621"/>
      <c r="DN28" s="621"/>
      <c r="DO28" s="621"/>
      <c r="DP28" s="621"/>
      <c r="DQ28" s="621"/>
      <c r="DR28" s="621"/>
      <c r="DS28" s="621"/>
      <c r="DT28" s="621"/>
      <c r="DU28" s="621"/>
      <c r="DV28" s="622"/>
      <c r="DW28" s="643">
        <v>19</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475249</v>
      </c>
      <c r="S29" s="621"/>
      <c r="T29" s="621"/>
      <c r="U29" s="621"/>
      <c r="V29" s="621"/>
      <c r="W29" s="621"/>
      <c r="X29" s="621"/>
      <c r="Y29" s="622"/>
      <c r="Z29" s="673">
        <v>0</v>
      </c>
      <c r="AA29" s="673"/>
      <c r="AB29" s="673"/>
      <c r="AC29" s="673"/>
      <c r="AD29" s="674" t="s">
        <v>227</v>
      </c>
      <c r="AE29" s="674"/>
      <c r="AF29" s="674"/>
      <c r="AG29" s="674"/>
      <c r="AH29" s="674"/>
      <c r="AI29" s="674"/>
      <c r="AJ29" s="674"/>
      <c r="AK29" s="674"/>
      <c r="AL29" s="643" t="s">
        <v>227</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195501361</v>
      </c>
      <c r="CS29" s="639"/>
      <c r="CT29" s="639"/>
      <c r="CU29" s="639"/>
      <c r="CV29" s="639"/>
      <c r="CW29" s="639"/>
      <c r="CX29" s="639"/>
      <c r="CY29" s="640"/>
      <c r="CZ29" s="623">
        <v>12.7</v>
      </c>
      <c r="DA29" s="641"/>
      <c r="DB29" s="641"/>
      <c r="DC29" s="642"/>
      <c r="DD29" s="626">
        <v>167243790</v>
      </c>
      <c r="DE29" s="639"/>
      <c r="DF29" s="639"/>
      <c r="DG29" s="639"/>
      <c r="DH29" s="639"/>
      <c r="DI29" s="639"/>
      <c r="DJ29" s="639"/>
      <c r="DK29" s="640"/>
      <c r="DL29" s="626">
        <v>157568183</v>
      </c>
      <c r="DM29" s="639"/>
      <c r="DN29" s="639"/>
      <c r="DO29" s="639"/>
      <c r="DP29" s="639"/>
      <c r="DQ29" s="639"/>
      <c r="DR29" s="639"/>
      <c r="DS29" s="639"/>
      <c r="DT29" s="639"/>
      <c r="DU29" s="639"/>
      <c r="DV29" s="640"/>
      <c r="DW29" s="643">
        <v>19</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28876399</v>
      </c>
      <c r="S30" s="621"/>
      <c r="T30" s="621"/>
      <c r="U30" s="621"/>
      <c r="V30" s="621"/>
      <c r="W30" s="621"/>
      <c r="X30" s="621"/>
      <c r="Y30" s="622"/>
      <c r="Z30" s="673">
        <v>1.9</v>
      </c>
      <c r="AA30" s="673"/>
      <c r="AB30" s="673"/>
      <c r="AC30" s="673"/>
      <c r="AD30" s="674" t="s">
        <v>227</v>
      </c>
      <c r="AE30" s="674"/>
      <c r="AF30" s="674"/>
      <c r="AG30" s="674"/>
      <c r="AH30" s="674"/>
      <c r="AI30" s="674"/>
      <c r="AJ30" s="674"/>
      <c r="AK30" s="674"/>
      <c r="AL30" s="643" t="s">
        <v>227</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99.5</v>
      </c>
      <c r="BH30" s="687"/>
      <c r="BI30" s="687"/>
      <c r="BJ30" s="687"/>
      <c r="BK30" s="687"/>
      <c r="BL30" s="687"/>
      <c r="BM30" s="688">
        <v>99</v>
      </c>
      <c r="BN30" s="687"/>
      <c r="BO30" s="687"/>
      <c r="BP30" s="687"/>
      <c r="BQ30" s="689"/>
      <c r="BR30" s="686">
        <v>99.5</v>
      </c>
      <c r="BS30" s="687"/>
      <c r="BT30" s="687"/>
      <c r="BU30" s="687"/>
      <c r="BV30" s="687"/>
      <c r="BW30" s="687"/>
      <c r="BX30" s="688">
        <v>98.9</v>
      </c>
      <c r="BY30" s="687"/>
      <c r="BZ30" s="687"/>
      <c r="CA30" s="687"/>
      <c r="CB30" s="689"/>
      <c r="CD30" s="692"/>
      <c r="CE30" s="693"/>
      <c r="CF30" s="657" t="s">
        <v>295</v>
      </c>
      <c r="CG30" s="654"/>
      <c r="CH30" s="654"/>
      <c r="CI30" s="654"/>
      <c r="CJ30" s="654"/>
      <c r="CK30" s="654"/>
      <c r="CL30" s="654"/>
      <c r="CM30" s="654"/>
      <c r="CN30" s="654"/>
      <c r="CO30" s="654"/>
      <c r="CP30" s="654"/>
      <c r="CQ30" s="655"/>
      <c r="CR30" s="620">
        <v>162834261</v>
      </c>
      <c r="CS30" s="621"/>
      <c r="CT30" s="621"/>
      <c r="CU30" s="621"/>
      <c r="CV30" s="621"/>
      <c r="CW30" s="621"/>
      <c r="CX30" s="621"/>
      <c r="CY30" s="622"/>
      <c r="CZ30" s="623">
        <v>10.6</v>
      </c>
      <c r="DA30" s="641"/>
      <c r="DB30" s="641"/>
      <c r="DC30" s="642"/>
      <c r="DD30" s="626">
        <v>139541362</v>
      </c>
      <c r="DE30" s="621"/>
      <c r="DF30" s="621"/>
      <c r="DG30" s="621"/>
      <c r="DH30" s="621"/>
      <c r="DI30" s="621"/>
      <c r="DJ30" s="621"/>
      <c r="DK30" s="622"/>
      <c r="DL30" s="626">
        <v>129865755</v>
      </c>
      <c r="DM30" s="621"/>
      <c r="DN30" s="621"/>
      <c r="DO30" s="621"/>
      <c r="DP30" s="621"/>
      <c r="DQ30" s="621"/>
      <c r="DR30" s="621"/>
      <c r="DS30" s="621"/>
      <c r="DT30" s="621"/>
      <c r="DU30" s="621"/>
      <c r="DV30" s="622"/>
      <c r="DW30" s="643">
        <v>15.6</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22621041</v>
      </c>
      <c r="S31" s="621"/>
      <c r="T31" s="621"/>
      <c r="U31" s="621"/>
      <c r="V31" s="621"/>
      <c r="W31" s="621"/>
      <c r="X31" s="621"/>
      <c r="Y31" s="622"/>
      <c r="Z31" s="673">
        <v>1.5</v>
      </c>
      <c r="AA31" s="673"/>
      <c r="AB31" s="673"/>
      <c r="AC31" s="673"/>
      <c r="AD31" s="674" t="s">
        <v>227</v>
      </c>
      <c r="AE31" s="674"/>
      <c r="AF31" s="674"/>
      <c r="AG31" s="674"/>
      <c r="AH31" s="674"/>
      <c r="AI31" s="674"/>
      <c r="AJ31" s="674"/>
      <c r="AK31" s="674"/>
      <c r="AL31" s="643" t="s">
        <v>227</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99.4</v>
      </c>
      <c r="BH31" s="639"/>
      <c r="BI31" s="639"/>
      <c r="BJ31" s="639"/>
      <c r="BK31" s="639"/>
      <c r="BL31" s="639"/>
      <c r="BM31" s="675">
        <v>98.7</v>
      </c>
      <c r="BN31" s="685"/>
      <c r="BO31" s="685"/>
      <c r="BP31" s="685"/>
      <c r="BQ31" s="649"/>
      <c r="BR31" s="684">
        <v>99.3</v>
      </c>
      <c r="BS31" s="639"/>
      <c r="BT31" s="639"/>
      <c r="BU31" s="639"/>
      <c r="BV31" s="639"/>
      <c r="BW31" s="639"/>
      <c r="BX31" s="675">
        <v>98.5</v>
      </c>
      <c r="BY31" s="685"/>
      <c r="BZ31" s="685"/>
      <c r="CA31" s="685"/>
      <c r="CB31" s="649"/>
      <c r="CD31" s="692"/>
      <c r="CE31" s="693"/>
      <c r="CF31" s="657" t="s">
        <v>299</v>
      </c>
      <c r="CG31" s="654"/>
      <c r="CH31" s="654"/>
      <c r="CI31" s="654"/>
      <c r="CJ31" s="654"/>
      <c r="CK31" s="654"/>
      <c r="CL31" s="654"/>
      <c r="CM31" s="654"/>
      <c r="CN31" s="654"/>
      <c r="CO31" s="654"/>
      <c r="CP31" s="654"/>
      <c r="CQ31" s="655"/>
      <c r="CR31" s="620">
        <v>32667100</v>
      </c>
      <c r="CS31" s="639"/>
      <c r="CT31" s="639"/>
      <c r="CU31" s="639"/>
      <c r="CV31" s="639"/>
      <c r="CW31" s="639"/>
      <c r="CX31" s="639"/>
      <c r="CY31" s="640"/>
      <c r="CZ31" s="623">
        <v>2.1</v>
      </c>
      <c r="DA31" s="641"/>
      <c r="DB31" s="641"/>
      <c r="DC31" s="642"/>
      <c r="DD31" s="626">
        <v>27702428</v>
      </c>
      <c r="DE31" s="639"/>
      <c r="DF31" s="639"/>
      <c r="DG31" s="639"/>
      <c r="DH31" s="639"/>
      <c r="DI31" s="639"/>
      <c r="DJ31" s="639"/>
      <c r="DK31" s="640"/>
      <c r="DL31" s="626">
        <v>27702428</v>
      </c>
      <c r="DM31" s="639"/>
      <c r="DN31" s="639"/>
      <c r="DO31" s="639"/>
      <c r="DP31" s="639"/>
      <c r="DQ31" s="639"/>
      <c r="DR31" s="639"/>
      <c r="DS31" s="639"/>
      <c r="DT31" s="639"/>
      <c r="DU31" s="639"/>
      <c r="DV31" s="640"/>
      <c r="DW31" s="643">
        <v>3.3</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65869201</v>
      </c>
      <c r="S32" s="621"/>
      <c r="T32" s="621"/>
      <c r="U32" s="621"/>
      <c r="V32" s="621"/>
      <c r="W32" s="621"/>
      <c r="X32" s="621"/>
      <c r="Y32" s="622"/>
      <c r="Z32" s="673">
        <v>4.2</v>
      </c>
      <c r="AA32" s="673"/>
      <c r="AB32" s="673"/>
      <c r="AC32" s="673"/>
      <c r="AD32" s="674">
        <v>1350088</v>
      </c>
      <c r="AE32" s="674"/>
      <c r="AF32" s="674"/>
      <c r="AG32" s="674"/>
      <c r="AH32" s="674"/>
      <c r="AI32" s="674"/>
      <c r="AJ32" s="674"/>
      <c r="AK32" s="674"/>
      <c r="AL32" s="643">
        <v>0.2</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99.7</v>
      </c>
      <c r="BH32" s="605"/>
      <c r="BI32" s="605"/>
      <c r="BJ32" s="605"/>
      <c r="BK32" s="605"/>
      <c r="BL32" s="605"/>
      <c r="BM32" s="668">
        <v>99.4</v>
      </c>
      <c r="BN32" s="605"/>
      <c r="BO32" s="605"/>
      <c r="BP32" s="605"/>
      <c r="BQ32" s="662"/>
      <c r="BR32" s="683">
        <v>99.6</v>
      </c>
      <c r="BS32" s="605"/>
      <c r="BT32" s="605"/>
      <c r="BU32" s="605"/>
      <c r="BV32" s="605"/>
      <c r="BW32" s="605"/>
      <c r="BX32" s="668">
        <v>99.2</v>
      </c>
      <c r="BY32" s="605"/>
      <c r="BZ32" s="605"/>
      <c r="CA32" s="605"/>
      <c r="CB32" s="662"/>
      <c r="CD32" s="694"/>
      <c r="CE32" s="695"/>
      <c r="CF32" s="657" t="s">
        <v>302</v>
      </c>
      <c r="CG32" s="654"/>
      <c r="CH32" s="654"/>
      <c r="CI32" s="654"/>
      <c r="CJ32" s="654"/>
      <c r="CK32" s="654"/>
      <c r="CL32" s="654"/>
      <c r="CM32" s="654"/>
      <c r="CN32" s="654"/>
      <c r="CO32" s="654"/>
      <c r="CP32" s="654"/>
      <c r="CQ32" s="655"/>
      <c r="CR32" s="620">
        <v>71223</v>
      </c>
      <c r="CS32" s="621"/>
      <c r="CT32" s="621"/>
      <c r="CU32" s="621"/>
      <c r="CV32" s="621"/>
      <c r="CW32" s="621"/>
      <c r="CX32" s="621"/>
      <c r="CY32" s="622"/>
      <c r="CZ32" s="623">
        <v>0</v>
      </c>
      <c r="DA32" s="641"/>
      <c r="DB32" s="641"/>
      <c r="DC32" s="642"/>
      <c r="DD32" s="626">
        <v>71223</v>
      </c>
      <c r="DE32" s="621"/>
      <c r="DF32" s="621"/>
      <c r="DG32" s="621"/>
      <c r="DH32" s="621"/>
      <c r="DI32" s="621"/>
      <c r="DJ32" s="621"/>
      <c r="DK32" s="622"/>
      <c r="DL32" s="626">
        <v>71223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158781300</v>
      </c>
      <c r="S33" s="621"/>
      <c r="T33" s="621"/>
      <c r="U33" s="621"/>
      <c r="V33" s="621"/>
      <c r="W33" s="621"/>
      <c r="X33" s="621"/>
      <c r="Y33" s="622"/>
      <c r="Z33" s="673">
        <v>10.199999999999999</v>
      </c>
      <c r="AA33" s="673"/>
      <c r="AB33" s="673"/>
      <c r="AC33" s="673"/>
      <c r="AD33" s="674" t="s">
        <v>227</v>
      </c>
      <c r="AE33" s="674"/>
      <c r="AF33" s="674"/>
      <c r="AG33" s="674"/>
      <c r="AH33" s="674"/>
      <c r="AI33" s="674"/>
      <c r="AJ33" s="674"/>
      <c r="AK33" s="674"/>
      <c r="AL33" s="643" t="s">
        <v>227</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494272598</v>
      </c>
      <c r="CS33" s="639"/>
      <c r="CT33" s="639"/>
      <c r="CU33" s="639"/>
      <c r="CV33" s="639"/>
      <c r="CW33" s="639"/>
      <c r="CX33" s="639"/>
      <c r="CY33" s="640"/>
      <c r="CZ33" s="623">
        <v>32.1</v>
      </c>
      <c r="DA33" s="641"/>
      <c r="DB33" s="641"/>
      <c r="DC33" s="642"/>
      <c r="DD33" s="626">
        <v>374133722</v>
      </c>
      <c r="DE33" s="639"/>
      <c r="DF33" s="639"/>
      <c r="DG33" s="639"/>
      <c r="DH33" s="639"/>
      <c r="DI33" s="639"/>
      <c r="DJ33" s="639"/>
      <c r="DK33" s="640"/>
      <c r="DL33" s="626">
        <v>320771324</v>
      </c>
      <c r="DM33" s="639"/>
      <c r="DN33" s="639"/>
      <c r="DO33" s="639"/>
      <c r="DP33" s="639"/>
      <c r="DQ33" s="639"/>
      <c r="DR33" s="639"/>
      <c r="DS33" s="639"/>
      <c r="DT33" s="639"/>
      <c r="DU33" s="639"/>
      <c r="DV33" s="640"/>
      <c r="DW33" s="643">
        <v>38.6</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227</v>
      </c>
      <c r="S34" s="621"/>
      <c r="T34" s="621"/>
      <c r="U34" s="621"/>
      <c r="V34" s="621"/>
      <c r="W34" s="621"/>
      <c r="X34" s="621"/>
      <c r="Y34" s="622"/>
      <c r="Z34" s="673" t="s">
        <v>227</v>
      </c>
      <c r="AA34" s="673"/>
      <c r="AB34" s="673"/>
      <c r="AC34" s="673"/>
      <c r="AD34" s="674" t="s">
        <v>227</v>
      </c>
      <c r="AE34" s="674"/>
      <c r="AF34" s="674"/>
      <c r="AG34" s="674"/>
      <c r="AH34" s="674"/>
      <c r="AI34" s="674"/>
      <c r="AJ34" s="674"/>
      <c r="AK34" s="674"/>
      <c r="AL34" s="643" t="s">
        <v>227</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157670460</v>
      </c>
      <c r="CS34" s="621"/>
      <c r="CT34" s="621"/>
      <c r="CU34" s="621"/>
      <c r="CV34" s="621"/>
      <c r="CW34" s="621"/>
      <c r="CX34" s="621"/>
      <c r="CY34" s="622"/>
      <c r="CZ34" s="623">
        <v>10.199999999999999</v>
      </c>
      <c r="DA34" s="641"/>
      <c r="DB34" s="641"/>
      <c r="DC34" s="642"/>
      <c r="DD34" s="626">
        <v>119606759</v>
      </c>
      <c r="DE34" s="621"/>
      <c r="DF34" s="621"/>
      <c r="DG34" s="621"/>
      <c r="DH34" s="621"/>
      <c r="DI34" s="621"/>
      <c r="DJ34" s="621"/>
      <c r="DK34" s="622"/>
      <c r="DL34" s="626">
        <v>115137797</v>
      </c>
      <c r="DM34" s="621"/>
      <c r="DN34" s="621"/>
      <c r="DO34" s="621"/>
      <c r="DP34" s="621"/>
      <c r="DQ34" s="621"/>
      <c r="DR34" s="621"/>
      <c r="DS34" s="621"/>
      <c r="DT34" s="621"/>
      <c r="DU34" s="621"/>
      <c r="DV34" s="622"/>
      <c r="DW34" s="643">
        <v>13.9</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48973800</v>
      </c>
      <c r="S35" s="621"/>
      <c r="T35" s="621"/>
      <c r="U35" s="621"/>
      <c r="V35" s="621"/>
      <c r="W35" s="621"/>
      <c r="X35" s="621"/>
      <c r="Y35" s="622"/>
      <c r="Z35" s="673">
        <v>3.1</v>
      </c>
      <c r="AA35" s="673"/>
      <c r="AB35" s="673"/>
      <c r="AC35" s="673"/>
      <c r="AD35" s="674" t="s">
        <v>227</v>
      </c>
      <c r="AE35" s="674"/>
      <c r="AF35" s="674"/>
      <c r="AG35" s="674"/>
      <c r="AH35" s="674"/>
      <c r="AI35" s="674"/>
      <c r="AJ35" s="674"/>
      <c r="AK35" s="674"/>
      <c r="AL35" s="643" t="s">
        <v>227</v>
      </c>
      <c r="AM35" s="675"/>
      <c r="AN35" s="675"/>
      <c r="AO35" s="676"/>
      <c r="AP35" s="188"/>
      <c r="AQ35" s="677" t="s">
        <v>310</v>
      </c>
      <c r="AR35" s="678"/>
      <c r="AS35" s="678"/>
      <c r="AT35" s="678"/>
      <c r="AU35" s="678"/>
      <c r="AV35" s="678"/>
      <c r="AW35" s="678"/>
      <c r="AX35" s="678"/>
      <c r="AY35" s="679"/>
      <c r="AZ35" s="670">
        <v>194908345</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10060395</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11266298</v>
      </c>
      <c r="CS35" s="639"/>
      <c r="CT35" s="639"/>
      <c r="CU35" s="639"/>
      <c r="CV35" s="639"/>
      <c r="CW35" s="639"/>
      <c r="CX35" s="639"/>
      <c r="CY35" s="640"/>
      <c r="CZ35" s="623">
        <v>0.7</v>
      </c>
      <c r="DA35" s="641"/>
      <c r="DB35" s="641"/>
      <c r="DC35" s="642"/>
      <c r="DD35" s="626">
        <v>9433144</v>
      </c>
      <c r="DE35" s="639"/>
      <c r="DF35" s="639"/>
      <c r="DG35" s="639"/>
      <c r="DH35" s="639"/>
      <c r="DI35" s="639"/>
      <c r="DJ35" s="639"/>
      <c r="DK35" s="640"/>
      <c r="DL35" s="626">
        <v>9419779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1559291408</v>
      </c>
      <c r="S36" s="661"/>
      <c r="T36" s="661"/>
      <c r="U36" s="661"/>
      <c r="V36" s="661"/>
      <c r="W36" s="661"/>
      <c r="X36" s="661"/>
      <c r="Y36" s="664"/>
      <c r="Z36" s="665">
        <v>100</v>
      </c>
      <c r="AA36" s="665"/>
      <c r="AB36" s="665"/>
      <c r="AC36" s="665"/>
      <c r="AD36" s="666">
        <v>782007865</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45804403</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7043646</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141557528</v>
      </c>
      <c r="CS36" s="621"/>
      <c r="CT36" s="621"/>
      <c r="CU36" s="621"/>
      <c r="CV36" s="621"/>
      <c r="CW36" s="621"/>
      <c r="CX36" s="621"/>
      <c r="CY36" s="622"/>
      <c r="CZ36" s="623">
        <v>9.1999999999999993</v>
      </c>
      <c r="DA36" s="641"/>
      <c r="DB36" s="641"/>
      <c r="DC36" s="642"/>
      <c r="DD36" s="626">
        <v>131053284</v>
      </c>
      <c r="DE36" s="621"/>
      <c r="DF36" s="621"/>
      <c r="DG36" s="621"/>
      <c r="DH36" s="621"/>
      <c r="DI36" s="621"/>
      <c r="DJ36" s="621"/>
      <c r="DK36" s="622"/>
      <c r="DL36" s="626">
        <v>115635785</v>
      </c>
      <c r="DM36" s="621"/>
      <c r="DN36" s="621"/>
      <c r="DO36" s="621"/>
      <c r="DP36" s="621"/>
      <c r="DQ36" s="621"/>
      <c r="DR36" s="621"/>
      <c r="DS36" s="621"/>
      <c r="DT36" s="621"/>
      <c r="DU36" s="621"/>
      <c r="DV36" s="622"/>
      <c r="DW36" s="643">
        <v>13.9</v>
      </c>
      <c r="DX36" s="644"/>
      <c r="DY36" s="644"/>
      <c r="DZ36" s="644"/>
      <c r="EA36" s="644"/>
      <c r="EB36" s="644"/>
      <c r="EC36" s="645"/>
    </row>
    <row r="37" spans="2:133" ht="11.25" customHeight="1">
      <c r="AQ37" s="646" t="s">
        <v>317</v>
      </c>
      <c r="AR37" s="647"/>
      <c r="AS37" s="647"/>
      <c r="AT37" s="647"/>
      <c r="AU37" s="647"/>
      <c r="AV37" s="647"/>
      <c r="AW37" s="647"/>
      <c r="AX37" s="647"/>
      <c r="AY37" s="648"/>
      <c r="AZ37" s="620">
        <v>16699508</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507605</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90879</v>
      </c>
      <c r="CS37" s="639"/>
      <c r="CT37" s="639"/>
      <c r="CU37" s="639"/>
      <c r="CV37" s="639"/>
      <c r="CW37" s="639"/>
      <c r="CX37" s="639"/>
      <c r="CY37" s="640"/>
      <c r="CZ37" s="623">
        <v>0</v>
      </c>
      <c r="DA37" s="641"/>
      <c r="DB37" s="641"/>
      <c r="DC37" s="642"/>
      <c r="DD37" s="626">
        <v>90879</v>
      </c>
      <c r="DE37" s="639"/>
      <c r="DF37" s="639"/>
      <c r="DG37" s="639"/>
      <c r="DH37" s="639"/>
      <c r="DI37" s="639"/>
      <c r="DJ37" s="639"/>
      <c r="DK37" s="640"/>
      <c r="DL37" s="626">
        <v>90879</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320</v>
      </c>
      <c r="AR38" s="647"/>
      <c r="AS38" s="647"/>
      <c r="AT38" s="647"/>
      <c r="AU38" s="647"/>
      <c r="AV38" s="647"/>
      <c r="AW38" s="647"/>
      <c r="AX38" s="647"/>
      <c r="AY38" s="648"/>
      <c r="AZ38" s="620">
        <v>10902422</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782199</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117810653</v>
      </c>
      <c r="CS38" s="621"/>
      <c r="CT38" s="621"/>
      <c r="CU38" s="621"/>
      <c r="CV38" s="621"/>
      <c r="CW38" s="621"/>
      <c r="CX38" s="621"/>
      <c r="CY38" s="622"/>
      <c r="CZ38" s="623">
        <v>7.6</v>
      </c>
      <c r="DA38" s="641"/>
      <c r="DB38" s="641"/>
      <c r="DC38" s="642"/>
      <c r="DD38" s="626">
        <v>101209417</v>
      </c>
      <c r="DE38" s="621"/>
      <c r="DF38" s="621"/>
      <c r="DG38" s="621"/>
      <c r="DH38" s="621"/>
      <c r="DI38" s="621"/>
      <c r="DJ38" s="621"/>
      <c r="DK38" s="622"/>
      <c r="DL38" s="626">
        <v>78872068</v>
      </c>
      <c r="DM38" s="621"/>
      <c r="DN38" s="621"/>
      <c r="DO38" s="621"/>
      <c r="DP38" s="621"/>
      <c r="DQ38" s="621"/>
      <c r="DR38" s="621"/>
      <c r="DS38" s="621"/>
      <c r="DT38" s="621"/>
      <c r="DU38" s="621"/>
      <c r="DV38" s="622"/>
      <c r="DW38" s="643">
        <v>9.5</v>
      </c>
      <c r="DX38" s="644"/>
      <c r="DY38" s="644"/>
      <c r="DZ38" s="644"/>
      <c r="EA38" s="644"/>
      <c r="EB38" s="644"/>
      <c r="EC38" s="645"/>
    </row>
    <row r="39" spans="2:133" ht="11.25" customHeight="1">
      <c r="AQ39" s="646" t="s">
        <v>323</v>
      </c>
      <c r="AR39" s="647"/>
      <c r="AS39" s="647"/>
      <c r="AT39" s="647"/>
      <c r="AU39" s="647"/>
      <c r="AV39" s="647"/>
      <c r="AW39" s="647"/>
      <c r="AX39" s="647"/>
      <c r="AY39" s="648"/>
      <c r="AZ39" s="620">
        <v>7474403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104</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9202487</v>
      </c>
      <c r="CS39" s="639"/>
      <c r="CT39" s="639"/>
      <c r="CU39" s="639"/>
      <c r="CV39" s="639"/>
      <c r="CW39" s="639"/>
      <c r="CX39" s="639"/>
      <c r="CY39" s="640"/>
      <c r="CZ39" s="623">
        <v>0.6</v>
      </c>
      <c r="DA39" s="641"/>
      <c r="DB39" s="641"/>
      <c r="DC39" s="642"/>
      <c r="DD39" s="626">
        <v>9079464</v>
      </c>
      <c r="DE39" s="639"/>
      <c r="DF39" s="639"/>
      <c r="DG39" s="639"/>
      <c r="DH39" s="639"/>
      <c r="DI39" s="639"/>
      <c r="DJ39" s="639"/>
      <c r="DK39" s="640"/>
      <c r="DL39" s="626" t="s">
        <v>327</v>
      </c>
      <c r="DM39" s="639"/>
      <c r="DN39" s="639"/>
      <c r="DO39" s="639"/>
      <c r="DP39" s="639"/>
      <c r="DQ39" s="639"/>
      <c r="DR39" s="639"/>
      <c r="DS39" s="639"/>
      <c r="DT39" s="639"/>
      <c r="DU39" s="639"/>
      <c r="DV39" s="640"/>
      <c r="DW39" s="643" t="s">
        <v>327</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32356404</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88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56765172</v>
      </c>
      <c r="CS40" s="621"/>
      <c r="CT40" s="621"/>
      <c r="CU40" s="621"/>
      <c r="CV40" s="621"/>
      <c r="CW40" s="621"/>
      <c r="CX40" s="621"/>
      <c r="CY40" s="622"/>
      <c r="CZ40" s="623">
        <v>3.7</v>
      </c>
      <c r="DA40" s="641"/>
      <c r="DB40" s="641"/>
      <c r="DC40" s="642"/>
      <c r="DD40" s="626">
        <v>3751654</v>
      </c>
      <c r="DE40" s="621"/>
      <c r="DF40" s="621"/>
      <c r="DG40" s="621"/>
      <c r="DH40" s="621"/>
      <c r="DI40" s="621"/>
      <c r="DJ40" s="621"/>
      <c r="DK40" s="622"/>
      <c r="DL40" s="626">
        <v>1705895</v>
      </c>
      <c r="DM40" s="621"/>
      <c r="DN40" s="621"/>
      <c r="DO40" s="621"/>
      <c r="DP40" s="621"/>
      <c r="DQ40" s="621"/>
      <c r="DR40" s="621"/>
      <c r="DS40" s="621"/>
      <c r="DT40" s="621"/>
      <c r="DU40" s="621"/>
      <c r="DV40" s="622"/>
      <c r="DW40" s="643">
        <v>0.2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81671205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297</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217342707</v>
      </c>
      <c r="CS42" s="621"/>
      <c r="CT42" s="621"/>
      <c r="CU42" s="621"/>
      <c r="CV42" s="621"/>
      <c r="CW42" s="621"/>
      <c r="CX42" s="621"/>
      <c r="CY42" s="622"/>
      <c r="CZ42" s="623">
        <v>14.1</v>
      </c>
      <c r="DA42" s="624"/>
      <c r="DB42" s="624"/>
      <c r="DC42" s="625"/>
      <c r="DD42" s="626">
        <v>64092469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5131311</v>
      </c>
      <c r="CS43" s="639"/>
      <c r="CT43" s="639"/>
      <c r="CU43" s="639"/>
      <c r="CV43" s="639"/>
      <c r="CW43" s="639"/>
      <c r="CX43" s="639"/>
      <c r="CY43" s="640"/>
      <c r="CZ43" s="623">
        <v>0.3</v>
      </c>
      <c r="DA43" s="641"/>
      <c r="DB43" s="641"/>
      <c r="DC43" s="642"/>
      <c r="DD43" s="626">
        <v>5131311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217342707</v>
      </c>
      <c r="CS44" s="621"/>
      <c r="CT44" s="621"/>
      <c r="CU44" s="621"/>
      <c r="CV44" s="621"/>
      <c r="CW44" s="621"/>
      <c r="CX44" s="621"/>
      <c r="CY44" s="622"/>
      <c r="CZ44" s="623">
        <v>14.1</v>
      </c>
      <c r="DA44" s="624"/>
      <c r="DB44" s="624"/>
      <c r="DC44" s="625"/>
      <c r="DD44" s="626">
        <v>64092469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79037836</v>
      </c>
      <c r="CS45" s="639"/>
      <c r="CT45" s="639"/>
      <c r="CU45" s="639"/>
      <c r="CV45" s="639"/>
      <c r="CW45" s="639"/>
      <c r="CX45" s="639"/>
      <c r="CY45" s="640"/>
      <c r="CZ45" s="623">
        <v>5.0999999999999996</v>
      </c>
      <c r="DA45" s="641"/>
      <c r="DB45" s="641"/>
      <c r="DC45" s="642"/>
      <c r="DD45" s="626">
        <v>7259078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126935454</v>
      </c>
      <c r="CS46" s="621"/>
      <c r="CT46" s="621"/>
      <c r="CU46" s="621"/>
      <c r="CV46" s="621"/>
      <c r="CW46" s="621"/>
      <c r="CX46" s="621"/>
      <c r="CY46" s="622"/>
      <c r="CZ46" s="623">
        <v>8.1999999999999993</v>
      </c>
      <c r="DA46" s="624"/>
      <c r="DB46" s="624"/>
      <c r="DC46" s="625"/>
      <c r="DD46" s="626">
        <v>56648548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t="s">
        <v>227</v>
      </c>
      <c r="CS47" s="639"/>
      <c r="CT47" s="639"/>
      <c r="CU47" s="639"/>
      <c r="CV47" s="639"/>
      <c r="CW47" s="639"/>
      <c r="CX47" s="639"/>
      <c r="CY47" s="640"/>
      <c r="CZ47" s="623" t="s">
        <v>227</v>
      </c>
      <c r="DA47" s="641"/>
      <c r="DB47" s="641"/>
      <c r="DC47" s="642"/>
      <c r="DD47" s="626" t="s">
        <v>227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c r="CD48" s="637"/>
      <c r="CE48" s="638"/>
      <c r="CF48" s="617" t="s">
        <v>344</v>
      </c>
      <c r="CG48" s="618"/>
      <c r="CH48" s="618"/>
      <c r="CI48" s="618"/>
      <c r="CJ48" s="618"/>
      <c r="CK48" s="618"/>
      <c r="CL48" s="618"/>
      <c r="CM48" s="618"/>
      <c r="CN48" s="618"/>
      <c r="CO48" s="618"/>
      <c r="CP48" s="618"/>
      <c r="CQ48" s="619"/>
      <c r="CR48" s="620" t="s">
        <v>227</v>
      </c>
      <c r="CS48" s="621"/>
      <c r="CT48" s="621"/>
      <c r="CU48" s="621"/>
      <c r="CV48" s="621"/>
      <c r="CW48" s="621"/>
      <c r="CX48" s="621"/>
      <c r="CY48" s="622"/>
      <c r="CZ48" s="623" t="s">
        <v>227</v>
      </c>
      <c r="DA48" s="624"/>
      <c r="DB48" s="624"/>
      <c r="DC48" s="625"/>
      <c r="DD48" s="626" t="s">
        <v>227</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1541514629</v>
      </c>
      <c r="CS49" s="605"/>
      <c r="CT49" s="605"/>
      <c r="CU49" s="605"/>
      <c r="CV49" s="605"/>
      <c r="CW49" s="605"/>
      <c r="CX49" s="605"/>
      <c r="CY49" s="606"/>
      <c r="CZ49" s="607">
        <v>100</v>
      </c>
      <c r="DA49" s="608"/>
      <c r="DB49" s="608"/>
      <c r="DC49" s="609"/>
      <c r="DD49" s="610">
        <v>950188931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row r="51" spans="82:133" ht="10.8"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4" orientation="landscape" cellComments="asDisplayed" horizontalDpi="300" verticalDpi="300"/>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3" t="s">
        <v>347</v>
      </c>
      <c r="DK2" s="1144"/>
      <c r="DL2" s="1144"/>
      <c r="DM2" s="1144"/>
      <c r="DN2" s="1144"/>
      <c r="DO2" s="1145"/>
      <c r="DP2" s="202"/>
      <c r="DQ2" s="1143" t="s">
        <v>348</v>
      </c>
      <c r="DR2" s="1144"/>
      <c r="DS2" s="1144"/>
      <c r="DT2" s="1144"/>
      <c r="DU2" s="1144"/>
      <c r="DV2" s="1144"/>
      <c r="DW2" s="1144"/>
      <c r="DX2" s="1144"/>
      <c r="DY2" s="1144"/>
      <c r="DZ2" s="1145"/>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6"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31" t="s">
        <v>365</v>
      </c>
      <c r="DH5" s="1132"/>
      <c r="DI5" s="1132"/>
      <c r="DJ5" s="1132"/>
      <c r="DK5" s="1133"/>
      <c r="DL5" s="1131" t="s">
        <v>366</v>
      </c>
      <c r="DM5" s="1132"/>
      <c r="DN5" s="1132"/>
      <c r="DO5" s="1132"/>
      <c r="DP5" s="1133"/>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7"/>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4"/>
      <c r="DH6" s="1135"/>
      <c r="DI6" s="1135"/>
      <c r="DJ6" s="1135"/>
      <c r="DK6" s="1136"/>
      <c r="DL6" s="1134"/>
      <c r="DM6" s="1135"/>
      <c r="DN6" s="1135"/>
      <c r="DO6" s="1135"/>
      <c r="DP6" s="1136"/>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7">
        <v>1539715</v>
      </c>
      <c r="R7" s="1138"/>
      <c r="S7" s="1138"/>
      <c r="T7" s="1138"/>
      <c r="U7" s="1138"/>
      <c r="V7" s="1138">
        <v>1528825</v>
      </c>
      <c r="W7" s="1138"/>
      <c r="X7" s="1138"/>
      <c r="Y7" s="1138"/>
      <c r="Z7" s="1138"/>
      <c r="AA7" s="1138">
        <v>10890</v>
      </c>
      <c r="AB7" s="1138"/>
      <c r="AC7" s="1138"/>
      <c r="AD7" s="1138"/>
      <c r="AE7" s="1139"/>
      <c r="AF7" s="1140">
        <v>2485</v>
      </c>
      <c r="AG7" s="1141"/>
      <c r="AH7" s="1141"/>
      <c r="AI7" s="1141"/>
      <c r="AJ7" s="1142"/>
      <c r="AK7" s="1123">
        <v>23133</v>
      </c>
      <c r="AL7" s="1121"/>
      <c r="AM7" s="1121"/>
      <c r="AN7" s="1121"/>
      <c r="AO7" s="1124"/>
      <c r="AP7" s="1125">
        <v>2523227</v>
      </c>
      <c r="AQ7" s="1121"/>
      <c r="AR7" s="1121"/>
      <c r="AS7" s="1121"/>
      <c r="AT7" s="1124"/>
      <c r="AU7" s="1126"/>
      <c r="AV7" s="1126"/>
      <c r="AW7" s="1126"/>
      <c r="AX7" s="1126"/>
      <c r="AY7" s="1127"/>
      <c r="AZ7" s="205"/>
      <c r="BA7" s="205"/>
      <c r="BB7" s="205"/>
      <c r="BC7" s="205"/>
      <c r="BD7" s="205"/>
      <c r="BE7" s="206"/>
      <c r="BF7" s="206"/>
      <c r="BG7" s="206"/>
      <c r="BH7" s="206"/>
      <c r="BI7" s="206"/>
      <c r="BJ7" s="206"/>
      <c r="BK7" s="206"/>
      <c r="BL7" s="206"/>
      <c r="BM7" s="206"/>
      <c r="BN7" s="206"/>
      <c r="BO7" s="206"/>
      <c r="BP7" s="206"/>
      <c r="BQ7" s="212">
        <v>1</v>
      </c>
      <c r="BR7" s="213"/>
      <c r="BS7" s="1128" t="s">
        <v>558</v>
      </c>
      <c r="BT7" s="1129"/>
      <c r="BU7" s="1129"/>
      <c r="BV7" s="1129"/>
      <c r="BW7" s="1129"/>
      <c r="BX7" s="1129"/>
      <c r="BY7" s="1129"/>
      <c r="BZ7" s="1129"/>
      <c r="CA7" s="1129"/>
      <c r="CB7" s="1129"/>
      <c r="CC7" s="1129"/>
      <c r="CD7" s="1129"/>
      <c r="CE7" s="1129"/>
      <c r="CF7" s="1129"/>
      <c r="CG7" s="1130"/>
      <c r="CH7" s="1120">
        <v>13</v>
      </c>
      <c r="CI7" s="1121"/>
      <c r="CJ7" s="1121"/>
      <c r="CK7" s="1121"/>
      <c r="CL7" s="1122"/>
      <c r="CM7" s="1120">
        <v>124</v>
      </c>
      <c r="CN7" s="1121"/>
      <c r="CO7" s="1121"/>
      <c r="CP7" s="1121"/>
      <c r="CQ7" s="1122"/>
      <c r="CR7" s="1120">
        <v>30</v>
      </c>
      <c r="CS7" s="1121"/>
      <c r="CT7" s="1121"/>
      <c r="CU7" s="1121"/>
      <c r="CV7" s="1122"/>
      <c r="CW7" s="1120">
        <v>76</v>
      </c>
      <c r="CX7" s="1121"/>
      <c r="CY7" s="1121"/>
      <c r="CZ7" s="1121"/>
      <c r="DA7" s="1122"/>
      <c r="DB7" s="1120" t="s">
        <v>498</v>
      </c>
      <c r="DC7" s="1121"/>
      <c r="DD7" s="1121"/>
      <c r="DE7" s="1121"/>
      <c r="DF7" s="1122"/>
      <c r="DG7" s="1120" t="s">
        <v>602</v>
      </c>
      <c r="DH7" s="1121"/>
      <c r="DI7" s="1121"/>
      <c r="DJ7" s="1121"/>
      <c r="DK7" s="1122"/>
      <c r="DL7" s="1120" t="s">
        <v>498</v>
      </c>
      <c r="DM7" s="1121"/>
      <c r="DN7" s="1121"/>
      <c r="DO7" s="1121"/>
      <c r="DP7" s="1122"/>
      <c r="DQ7" s="1120" t="s">
        <v>498</v>
      </c>
      <c r="DR7" s="1121"/>
      <c r="DS7" s="1121"/>
      <c r="DT7" s="1121"/>
      <c r="DU7" s="1122"/>
      <c r="DV7" s="1148"/>
      <c r="DW7" s="1149"/>
      <c r="DX7" s="1149"/>
      <c r="DY7" s="1149"/>
      <c r="DZ7" s="1150"/>
      <c r="EA7" s="207"/>
    </row>
    <row r="8" spans="1:131" s="208" customFormat="1" ht="26.25" customHeight="1">
      <c r="A8" s="214">
        <v>2</v>
      </c>
      <c r="B8" s="1066" t="s">
        <v>369</v>
      </c>
      <c r="C8" s="1067"/>
      <c r="D8" s="1067"/>
      <c r="E8" s="1067"/>
      <c r="F8" s="1067"/>
      <c r="G8" s="1067"/>
      <c r="H8" s="1067"/>
      <c r="I8" s="1067"/>
      <c r="J8" s="1067"/>
      <c r="K8" s="1067"/>
      <c r="L8" s="1067"/>
      <c r="M8" s="1067"/>
      <c r="N8" s="1067"/>
      <c r="O8" s="1067"/>
      <c r="P8" s="1068"/>
      <c r="Q8" s="1072">
        <v>534717</v>
      </c>
      <c r="R8" s="1073"/>
      <c r="S8" s="1073"/>
      <c r="T8" s="1073"/>
      <c r="U8" s="1073"/>
      <c r="V8" s="1073">
        <v>534717</v>
      </c>
      <c r="W8" s="1073"/>
      <c r="X8" s="1073"/>
      <c r="Y8" s="1073"/>
      <c r="Z8" s="1073"/>
      <c r="AA8" s="1073" t="s">
        <v>600</v>
      </c>
      <c r="AB8" s="1073"/>
      <c r="AC8" s="1073"/>
      <c r="AD8" s="1073"/>
      <c r="AE8" s="1074"/>
      <c r="AF8" s="1048" t="s">
        <v>227</v>
      </c>
      <c r="AG8" s="1049"/>
      <c r="AH8" s="1049"/>
      <c r="AI8" s="1049"/>
      <c r="AJ8" s="1050"/>
      <c r="AK8" s="1118">
        <v>449674</v>
      </c>
      <c r="AL8" s="1019"/>
      <c r="AM8" s="1019"/>
      <c r="AN8" s="1019"/>
      <c r="AO8" s="1115"/>
      <c r="AP8" s="1119" t="s">
        <v>600</v>
      </c>
      <c r="AQ8" s="1019"/>
      <c r="AR8" s="1019"/>
      <c r="AS8" s="1019"/>
      <c r="AT8" s="1115"/>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559</v>
      </c>
      <c r="BT8" s="1044"/>
      <c r="BU8" s="1044"/>
      <c r="BV8" s="1044"/>
      <c r="BW8" s="1044"/>
      <c r="BX8" s="1044"/>
      <c r="BY8" s="1044"/>
      <c r="BZ8" s="1044"/>
      <c r="CA8" s="1044"/>
      <c r="CB8" s="1044"/>
      <c r="CC8" s="1044"/>
      <c r="CD8" s="1044"/>
      <c r="CE8" s="1044"/>
      <c r="CF8" s="1044"/>
      <c r="CG8" s="1045"/>
      <c r="CH8" s="1018">
        <v>-6</v>
      </c>
      <c r="CI8" s="1019"/>
      <c r="CJ8" s="1019"/>
      <c r="CK8" s="1019"/>
      <c r="CL8" s="1020"/>
      <c r="CM8" s="1018">
        <v>1249</v>
      </c>
      <c r="CN8" s="1019"/>
      <c r="CO8" s="1019"/>
      <c r="CP8" s="1019"/>
      <c r="CQ8" s="1020"/>
      <c r="CR8" s="1018">
        <v>100</v>
      </c>
      <c r="CS8" s="1019"/>
      <c r="CT8" s="1019"/>
      <c r="CU8" s="1019"/>
      <c r="CV8" s="1020"/>
      <c r="CW8" s="1018">
        <v>205</v>
      </c>
      <c r="CX8" s="1019"/>
      <c r="CY8" s="1019"/>
      <c r="CZ8" s="1019"/>
      <c r="DA8" s="1020"/>
      <c r="DB8" s="1018" t="s">
        <v>498</v>
      </c>
      <c r="DC8" s="1019"/>
      <c r="DD8" s="1019"/>
      <c r="DE8" s="1019"/>
      <c r="DF8" s="1020"/>
      <c r="DG8" s="1018" t="s">
        <v>603</v>
      </c>
      <c r="DH8" s="1019"/>
      <c r="DI8" s="1019"/>
      <c r="DJ8" s="1019"/>
      <c r="DK8" s="1020"/>
      <c r="DL8" s="1018" t="s">
        <v>498</v>
      </c>
      <c r="DM8" s="1019"/>
      <c r="DN8" s="1019"/>
      <c r="DO8" s="1019"/>
      <c r="DP8" s="1020"/>
      <c r="DQ8" s="1018" t="s">
        <v>498</v>
      </c>
      <c r="DR8" s="1019"/>
      <c r="DS8" s="1019"/>
      <c r="DT8" s="1019"/>
      <c r="DU8" s="1020"/>
      <c r="DV8" s="1021"/>
      <c r="DW8" s="1022"/>
      <c r="DX8" s="1022"/>
      <c r="DY8" s="1022"/>
      <c r="DZ8" s="1023"/>
      <c r="EA8" s="207"/>
    </row>
    <row r="9" spans="1:131" s="208" customFormat="1" ht="26.25" customHeight="1">
      <c r="A9" s="214">
        <v>3</v>
      </c>
      <c r="B9" s="1066" t="s">
        <v>370</v>
      </c>
      <c r="C9" s="1067"/>
      <c r="D9" s="1067"/>
      <c r="E9" s="1067"/>
      <c r="F9" s="1067"/>
      <c r="G9" s="1067"/>
      <c r="H9" s="1067"/>
      <c r="I9" s="1067"/>
      <c r="J9" s="1067"/>
      <c r="K9" s="1067"/>
      <c r="L9" s="1067"/>
      <c r="M9" s="1067"/>
      <c r="N9" s="1067"/>
      <c r="O9" s="1067"/>
      <c r="P9" s="1068"/>
      <c r="Q9" s="1072">
        <v>1338</v>
      </c>
      <c r="R9" s="1073"/>
      <c r="S9" s="1073"/>
      <c r="T9" s="1073"/>
      <c r="U9" s="1073"/>
      <c r="V9" s="1073">
        <v>858</v>
      </c>
      <c r="W9" s="1073"/>
      <c r="X9" s="1073"/>
      <c r="Y9" s="1073"/>
      <c r="Z9" s="1073"/>
      <c r="AA9" s="1073">
        <v>479</v>
      </c>
      <c r="AB9" s="1073"/>
      <c r="AC9" s="1073"/>
      <c r="AD9" s="1073"/>
      <c r="AE9" s="1074"/>
      <c r="AF9" s="1048" t="s">
        <v>227</v>
      </c>
      <c r="AG9" s="1049"/>
      <c r="AH9" s="1049"/>
      <c r="AI9" s="1049"/>
      <c r="AJ9" s="1050"/>
      <c r="AK9" s="1118">
        <v>25</v>
      </c>
      <c r="AL9" s="1019"/>
      <c r="AM9" s="1019"/>
      <c r="AN9" s="1019"/>
      <c r="AO9" s="1115"/>
      <c r="AP9" s="1119">
        <v>3694</v>
      </c>
      <c r="AQ9" s="1019"/>
      <c r="AR9" s="1019"/>
      <c r="AS9" s="1019"/>
      <c r="AT9" s="1115"/>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560</v>
      </c>
      <c r="BT9" s="1044"/>
      <c r="BU9" s="1044"/>
      <c r="BV9" s="1044"/>
      <c r="BW9" s="1044"/>
      <c r="BX9" s="1044"/>
      <c r="BY9" s="1044"/>
      <c r="BZ9" s="1044"/>
      <c r="CA9" s="1044"/>
      <c r="CB9" s="1044"/>
      <c r="CC9" s="1044"/>
      <c r="CD9" s="1044"/>
      <c r="CE9" s="1044"/>
      <c r="CF9" s="1044"/>
      <c r="CG9" s="1045"/>
      <c r="CH9" s="1018">
        <v>407</v>
      </c>
      <c r="CI9" s="1019"/>
      <c r="CJ9" s="1019"/>
      <c r="CK9" s="1019"/>
      <c r="CL9" s="1020"/>
      <c r="CM9" s="1018">
        <v>2647</v>
      </c>
      <c r="CN9" s="1019"/>
      <c r="CO9" s="1019"/>
      <c r="CP9" s="1019"/>
      <c r="CQ9" s="1020"/>
      <c r="CR9" s="1018">
        <v>75</v>
      </c>
      <c r="CS9" s="1019"/>
      <c r="CT9" s="1019"/>
      <c r="CU9" s="1019"/>
      <c r="CV9" s="1020"/>
      <c r="CW9" s="1018">
        <v>825</v>
      </c>
      <c r="CX9" s="1019"/>
      <c r="CY9" s="1019"/>
      <c r="CZ9" s="1019"/>
      <c r="DA9" s="1020"/>
      <c r="DB9" s="1018" t="s">
        <v>498</v>
      </c>
      <c r="DC9" s="1019"/>
      <c r="DD9" s="1019"/>
      <c r="DE9" s="1019"/>
      <c r="DF9" s="1020"/>
      <c r="DG9" s="1018" t="s">
        <v>498</v>
      </c>
      <c r="DH9" s="1019"/>
      <c r="DI9" s="1019"/>
      <c r="DJ9" s="1019"/>
      <c r="DK9" s="1020"/>
      <c r="DL9" s="1018" t="s">
        <v>498</v>
      </c>
      <c r="DM9" s="1019"/>
      <c r="DN9" s="1019"/>
      <c r="DO9" s="1019"/>
      <c r="DP9" s="1020"/>
      <c r="DQ9" s="1018" t="s">
        <v>498</v>
      </c>
      <c r="DR9" s="1019"/>
      <c r="DS9" s="1019"/>
      <c r="DT9" s="1019"/>
      <c r="DU9" s="1020"/>
      <c r="DV9" s="1021"/>
      <c r="DW9" s="1022"/>
      <c r="DX9" s="1022"/>
      <c r="DY9" s="1022"/>
      <c r="DZ9" s="1023"/>
      <c r="EA9" s="207"/>
    </row>
    <row r="10" spans="1:131" s="208" customFormat="1" ht="26.25" customHeight="1">
      <c r="A10" s="214">
        <v>4</v>
      </c>
      <c r="B10" s="1066" t="s">
        <v>371</v>
      </c>
      <c r="C10" s="1067"/>
      <c r="D10" s="1067"/>
      <c r="E10" s="1067"/>
      <c r="F10" s="1067"/>
      <c r="G10" s="1067"/>
      <c r="H10" s="1067"/>
      <c r="I10" s="1067"/>
      <c r="J10" s="1067"/>
      <c r="K10" s="1067"/>
      <c r="L10" s="1067"/>
      <c r="M10" s="1067"/>
      <c r="N10" s="1067"/>
      <c r="O10" s="1067"/>
      <c r="P10" s="1068"/>
      <c r="Q10" s="1072">
        <v>493</v>
      </c>
      <c r="R10" s="1073"/>
      <c r="S10" s="1073"/>
      <c r="T10" s="1073"/>
      <c r="U10" s="1073"/>
      <c r="V10" s="1073">
        <v>408</v>
      </c>
      <c r="W10" s="1073"/>
      <c r="X10" s="1073"/>
      <c r="Y10" s="1073"/>
      <c r="Z10" s="1073"/>
      <c r="AA10" s="1073">
        <v>85</v>
      </c>
      <c r="AB10" s="1073"/>
      <c r="AC10" s="1073"/>
      <c r="AD10" s="1073"/>
      <c r="AE10" s="1074"/>
      <c r="AF10" s="1048">
        <v>85</v>
      </c>
      <c r="AG10" s="1049"/>
      <c r="AH10" s="1049"/>
      <c r="AI10" s="1049"/>
      <c r="AJ10" s="1050"/>
      <c r="AK10" s="1118">
        <v>14</v>
      </c>
      <c r="AL10" s="1019"/>
      <c r="AM10" s="1019"/>
      <c r="AN10" s="1019"/>
      <c r="AO10" s="1115"/>
      <c r="AP10" s="1119" t="s">
        <v>601</v>
      </c>
      <c r="AQ10" s="1019"/>
      <c r="AR10" s="1019"/>
      <c r="AS10" s="1019"/>
      <c r="AT10" s="1115"/>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561</v>
      </c>
      <c r="BT10" s="1044"/>
      <c r="BU10" s="1044"/>
      <c r="BV10" s="1044"/>
      <c r="BW10" s="1044"/>
      <c r="BX10" s="1044"/>
      <c r="BY10" s="1044"/>
      <c r="BZ10" s="1044"/>
      <c r="CA10" s="1044"/>
      <c r="CB10" s="1044"/>
      <c r="CC10" s="1044"/>
      <c r="CD10" s="1044"/>
      <c r="CE10" s="1044"/>
      <c r="CF10" s="1044"/>
      <c r="CG10" s="1045"/>
      <c r="CH10" s="1018">
        <v>20</v>
      </c>
      <c r="CI10" s="1019"/>
      <c r="CJ10" s="1019"/>
      <c r="CK10" s="1019"/>
      <c r="CL10" s="1020"/>
      <c r="CM10" s="1018">
        <v>1234</v>
      </c>
      <c r="CN10" s="1019"/>
      <c r="CO10" s="1019"/>
      <c r="CP10" s="1019"/>
      <c r="CQ10" s="1020"/>
      <c r="CR10" s="1018">
        <v>100</v>
      </c>
      <c r="CS10" s="1019"/>
      <c r="CT10" s="1019"/>
      <c r="CU10" s="1019"/>
      <c r="CV10" s="1020"/>
      <c r="CW10" s="1018">
        <v>168</v>
      </c>
      <c r="CX10" s="1019"/>
      <c r="CY10" s="1019"/>
      <c r="CZ10" s="1019"/>
      <c r="DA10" s="1020"/>
      <c r="DB10" s="1018" t="s">
        <v>498</v>
      </c>
      <c r="DC10" s="1019"/>
      <c r="DD10" s="1019"/>
      <c r="DE10" s="1019"/>
      <c r="DF10" s="1020"/>
      <c r="DG10" s="1018" t="s">
        <v>498</v>
      </c>
      <c r="DH10" s="1019"/>
      <c r="DI10" s="1019"/>
      <c r="DJ10" s="1019"/>
      <c r="DK10" s="1020"/>
      <c r="DL10" s="1018" t="s">
        <v>498</v>
      </c>
      <c r="DM10" s="1019"/>
      <c r="DN10" s="1019"/>
      <c r="DO10" s="1019"/>
      <c r="DP10" s="1020"/>
      <c r="DQ10" s="1018" t="s">
        <v>498</v>
      </c>
      <c r="DR10" s="1019"/>
      <c r="DS10" s="1019"/>
      <c r="DT10" s="1019"/>
      <c r="DU10" s="1020"/>
      <c r="DV10" s="1021"/>
      <c r="DW10" s="1022"/>
      <c r="DX10" s="1022"/>
      <c r="DY10" s="1022"/>
      <c r="DZ10" s="1023"/>
      <c r="EA10" s="207"/>
    </row>
    <row r="11" spans="1:131" s="208" customFormat="1" ht="26.25" customHeight="1">
      <c r="A11" s="214">
        <v>5</v>
      </c>
      <c r="B11" s="1066" t="s">
        <v>372</v>
      </c>
      <c r="C11" s="1067"/>
      <c r="D11" s="1067"/>
      <c r="E11" s="1067"/>
      <c r="F11" s="1067"/>
      <c r="G11" s="1067"/>
      <c r="H11" s="1067"/>
      <c r="I11" s="1067"/>
      <c r="J11" s="1067"/>
      <c r="K11" s="1067"/>
      <c r="L11" s="1067"/>
      <c r="M11" s="1067"/>
      <c r="N11" s="1067"/>
      <c r="O11" s="1067"/>
      <c r="P11" s="1068"/>
      <c r="Q11" s="1072">
        <v>45</v>
      </c>
      <c r="R11" s="1073"/>
      <c r="S11" s="1073"/>
      <c r="T11" s="1073"/>
      <c r="U11" s="1073"/>
      <c r="V11" s="1073">
        <v>24</v>
      </c>
      <c r="W11" s="1073"/>
      <c r="X11" s="1073"/>
      <c r="Y11" s="1073"/>
      <c r="Z11" s="1073"/>
      <c r="AA11" s="1073">
        <v>21</v>
      </c>
      <c r="AB11" s="1073"/>
      <c r="AC11" s="1073"/>
      <c r="AD11" s="1073"/>
      <c r="AE11" s="1074"/>
      <c r="AF11" s="1048">
        <v>21</v>
      </c>
      <c r="AG11" s="1049"/>
      <c r="AH11" s="1049"/>
      <c r="AI11" s="1049"/>
      <c r="AJ11" s="1050"/>
      <c r="AK11" s="1118">
        <v>19</v>
      </c>
      <c r="AL11" s="1019"/>
      <c r="AM11" s="1019"/>
      <c r="AN11" s="1019"/>
      <c r="AO11" s="1115"/>
      <c r="AP11" s="1119" t="s">
        <v>600</v>
      </c>
      <c r="AQ11" s="1019"/>
      <c r="AR11" s="1019"/>
      <c r="AS11" s="1019"/>
      <c r="AT11" s="1115"/>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562</v>
      </c>
      <c r="BT11" s="1044"/>
      <c r="BU11" s="1044"/>
      <c r="BV11" s="1044"/>
      <c r="BW11" s="1044"/>
      <c r="BX11" s="1044"/>
      <c r="BY11" s="1044"/>
      <c r="BZ11" s="1044"/>
      <c r="CA11" s="1044"/>
      <c r="CB11" s="1044"/>
      <c r="CC11" s="1044"/>
      <c r="CD11" s="1044"/>
      <c r="CE11" s="1044"/>
      <c r="CF11" s="1044"/>
      <c r="CG11" s="1045"/>
      <c r="CH11" s="1018">
        <v>39</v>
      </c>
      <c r="CI11" s="1019"/>
      <c r="CJ11" s="1019"/>
      <c r="CK11" s="1019"/>
      <c r="CL11" s="1020"/>
      <c r="CM11" s="1018">
        <v>3484</v>
      </c>
      <c r="CN11" s="1019"/>
      <c r="CO11" s="1019"/>
      <c r="CP11" s="1019"/>
      <c r="CQ11" s="1020"/>
      <c r="CR11" s="1018">
        <v>0</v>
      </c>
      <c r="CS11" s="1019"/>
      <c r="CT11" s="1019"/>
      <c r="CU11" s="1019"/>
      <c r="CV11" s="1020"/>
      <c r="CW11" s="1018">
        <v>258</v>
      </c>
      <c r="CX11" s="1019"/>
      <c r="CY11" s="1019"/>
      <c r="CZ11" s="1019"/>
      <c r="DA11" s="1020"/>
      <c r="DB11" s="1018" t="s">
        <v>498</v>
      </c>
      <c r="DC11" s="1019"/>
      <c r="DD11" s="1019"/>
      <c r="DE11" s="1019"/>
      <c r="DF11" s="1020"/>
      <c r="DG11" s="1018" t="s">
        <v>498</v>
      </c>
      <c r="DH11" s="1019"/>
      <c r="DI11" s="1019"/>
      <c r="DJ11" s="1019"/>
      <c r="DK11" s="1020"/>
      <c r="DL11" s="1018" t="s">
        <v>498</v>
      </c>
      <c r="DM11" s="1019"/>
      <c r="DN11" s="1019"/>
      <c r="DO11" s="1019"/>
      <c r="DP11" s="1020"/>
      <c r="DQ11" s="1018" t="s">
        <v>498</v>
      </c>
      <c r="DR11" s="1019"/>
      <c r="DS11" s="1019"/>
      <c r="DT11" s="1019"/>
      <c r="DU11" s="1020"/>
      <c r="DV11" s="1021"/>
      <c r="DW11" s="1022"/>
      <c r="DX11" s="1022"/>
      <c r="DY11" s="1022"/>
      <c r="DZ11" s="1023"/>
      <c r="EA11" s="207"/>
    </row>
    <row r="12" spans="1:131" s="208" customFormat="1" ht="26.25" customHeight="1">
      <c r="A12" s="214">
        <v>6</v>
      </c>
      <c r="B12" s="1066" t="s">
        <v>373</v>
      </c>
      <c r="C12" s="1067"/>
      <c r="D12" s="1067"/>
      <c r="E12" s="1067"/>
      <c r="F12" s="1067"/>
      <c r="G12" s="1067"/>
      <c r="H12" s="1067"/>
      <c r="I12" s="1067"/>
      <c r="J12" s="1067"/>
      <c r="K12" s="1067"/>
      <c r="L12" s="1067"/>
      <c r="M12" s="1067"/>
      <c r="N12" s="1067"/>
      <c r="O12" s="1067"/>
      <c r="P12" s="1068"/>
      <c r="Q12" s="1072">
        <v>13548</v>
      </c>
      <c r="R12" s="1073"/>
      <c r="S12" s="1073"/>
      <c r="T12" s="1073"/>
      <c r="U12" s="1073"/>
      <c r="V12" s="1073">
        <v>11978</v>
      </c>
      <c r="W12" s="1073"/>
      <c r="X12" s="1073"/>
      <c r="Y12" s="1073"/>
      <c r="Z12" s="1073"/>
      <c r="AA12" s="1073">
        <v>1570</v>
      </c>
      <c r="AB12" s="1073"/>
      <c r="AC12" s="1073"/>
      <c r="AD12" s="1073"/>
      <c r="AE12" s="1074"/>
      <c r="AF12" s="1048">
        <v>1570</v>
      </c>
      <c r="AG12" s="1049"/>
      <c r="AH12" s="1049"/>
      <c r="AI12" s="1049"/>
      <c r="AJ12" s="1050"/>
      <c r="AK12" s="1118">
        <v>5736</v>
      </c>
      <c r="AL12" s="1019"/>
      <c r="AM12" s="1019"/>
      <c r="AN12" s="1019"/>
      <c r="AO12" s="1115"/>
      <c r="AP12" s="1119">
        <v>29627</v>
      </c>
      <c r="AQ12" s="1019"/>
      <c r="AR12" s="1019"/>
      <c r="AS12" s="1019"/>
      <c r="AT12" s="1115"/>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563</v>
      </c>
      <c r="BT12" s="1044"/>
      <c r="BU12" s="1044"/>
      <c r="BV12" s="1044"/>
      <c r="BW12" s="1044"/>
      <c r="BX12" s="1044"/>
      <c r="BY12" s="1044"/>
      <c r="BZ12" s="1044"/>
      <c r="CA12" s="1044"/>
      <c r="CB12" s="1044"/>
      <c r="CC12" s="1044"/>
      <c r="CD12" s="1044"/>
      <c r="CE12" s="1044"/>
      <c r="CF12" s="1044"/>
      <c r="CG12" s="1045"/>
      <c r="CH12" s="1018">
        <v>-16</v>
      </c>
      <c r="CI12" s="1019"/>
      <c r="CJ12" s="1019"/>
      <c r="CK12" s="1019"/>
      <c r="CL12" s="1020"/>
      <c r="CM12" s="1018">
        <v>1003</v>
      </c>
      <c r="CN12" s="1019"/>
      <c r="CO12" s="1019"/>
      <c r="CP12" s="1019"/>
      <c r="CQ12" s="1020"/>
      <c r="CR12" s="1018">
        <v>350</v>
      </c>
      <c r="CS12" s="1019"/>
      <c r="CT12" s="1019"/>
      <c r="CU12" s="1019"/>
      <c r="CV12" s="1020"/>
      <c r="CW12" s="1018">
        <v>266</v>
      </c>
      <c r="CX12" s="1019"/>
      <c r="CY12" s="1019"/>
      <c r="CZ12" s="1019"/>
      <c r="DA12" s="1020"/>
      <c r="DB12" s="1018" t="s">
        <v>498</v>
      </c>
      <c r="DC12" s="1019"/>
      <c r="DD12" s="1019"/>
      <c r="DE12" s="1019"/>
      <c r="DF12" s="1020"/>
      <c r="DG12" s="1018" t="s">
        <v>498</v>
      </c>
      <c r="DH12" s="1019"/>
      <c r="DI12" s="1019"/>
      <c r="DJ12" s="1019"/>
      <c r="DK12" s="1020"/>
      <c r="DL12" s="1018" t="s">
        <v>498</v>
      </c>
      <c r="DM12" s="1019"/>
      <c r="DN12" s="1019"/>
      <c r="DO12" s="1019"/>
      <c r="DP12" s="1020"/>
      <c r="DQ12" s="1018" t="s">
        <v>498</v>
      </c>
      <c r="DR12" s="1019"/>
      <c r="DS12" s="1019"/>
      <c r="DT12" s="1019"/>
      <c r="DU12" s="1020"/>
      <c r="DV12" s="1021"/>
      <c r="DW12" s="1022"/>
      <c r="DX12" s="1022"/>
      <c r="DY12" s="1022"/>
      <c r="DZ12" s="1023"/>
      <c r="EA12" s="207"/>
    </row>
    <row r="13" spans="1:131" s="208" customFormat="1" ht="26.25" customHeight="1">
      <c r="A13" s="214">
        <v>7</v>
      </c>
      <c r="B13" s="1066" t="s">
        <v>374</v>
      </c>
      <c r="C13" s="1067"/>
      <c r="D13" s="1067"/>
      <c r="E13" s="1067"/>
      <c r="F13" s="1067"/>
      <c r="G13" s="1067"/>
      <c r="H13" s="1067"/>
      <c r="I13" s="1067"/>
      <c r="J13" s="1067"/>
      <c r="K13" s="1067"/>
      <c r="L13" s="1067"/>
      <c r="M13" s="1067"/>
      <c r="N13" s="1067"/>
      <c r="O13" s="1067"/>
      <c r="P13" s="1068"/>
      <c r="Q13" s="1072">
        <v>392</v>
      </c>
      <c r="R13" s="1073"/>
      <c r="S13" s="1073"/>
      <c r="T13" s="1073"/>
      <c r="U13" s="1073"/>
      <c r="V13" s="1073">
        <v>392</v>
      </c>
      <c r="W13" s="1073"/>
      <c r="X13" s="1073"/>
      <c r="Y13" s="1073"/>
      <c r="Z13" s="1073"/>
      <c r="AA13" s="1073">
        <v>0</v>
      </c>
      <c r="AB13" s="1073"/>
      <c r="AC13" s="1073"/>
      <c r="AD13" s="1073"/>
      <c r="AE13" s="1074"/>
      <c r="AF13" s="1048">
        <v>0</v>
      </c>
      <c r="AG13" s="1049"/>
      <c r="AH13" s="1049"/>
      <c r="AI13" s="1049"/>
      <c r="AJ13" s="1050"/>
      <c r="AK13" s="1118">
        <v>6</v>
      </c>
      <c r="AL13" s="1019"/>
      <c r="AM13" s="1019"/>
      <c r="AN13" s="1019"/>
      <c r="AO13" s="1115"/>
      <c r="AP13" s="1119">
        <v>454</v>
      </c>
      <c r="AQ13" s="1019"/>
      <c r="AR13" s="1019"/>
      <c r="AS13" s="1019"/>
      <c r="AT13" s="1115"/>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t="s">
        <v>599</v>
      </c>
      <c r="BS13" s="1043" t="s">
        <v>564</v>
      </c>
      <c r="BT13" s="1044"/>
      <c r="BU13" s="1044"/>
      <c r="BV13" s="1044"/>
      <c r="BW13" s="1044"/>
      <c r="BX13" s="1044"/>
      <c r="BY13" s="1044"/>
      <c r="BZ13" s="1044"/>
      <c r="CA13" s="1044"/>
      <c r="CB13" s="1044"/>
      <c r="CC13" s="1044"/>
      <c r="CD13" s="1044"/>
      <c r="CE13" s="1044"/>
      <c r="CF13" s="1044"/>
      <c r="CG13" s="1045"/>
      <c r="CH13" s="1018">
        <v>942</v>
      </c>
      <c r="CI13" s="1019"/>
      <c r="CJ13" s="1019"/>
      <c r="CK13" s="1019"/>
      <c r="CL13" s="1020"/>
      <c r="CM13" s="1018">
        <v>11268</v>
      </c>
      <c r="CN13" s="1019"/>
      <c r="CO13" s="1019"/>
      <c r="CP13" s="1019"/>
      <c r="CQ13" s="1020"/>
      <c r="CR13" s="1018">
        <v>4100</v>
      </c>
      <c r="CS13" s="1019"/>
      <c r="CT13" s="1019"/>
      <c r="CU13" s="1019"/>
      <c r="CV13" s="1020"/>
      <c r="CW13" s="1018" t="s">
        <v>603</v>
      </c>
      <c r="CX13" s="1019"/>
      <c r="CY13" s="1019"/>
      <c r="CZ13" s="1019"/>
      <c r="DA13" s="1020"/>
      <c r="DB13" s="1018">
        <v>13700</v>
      </c>
      <c r="DC13" s="1019"/>
      <c r="DD13" s="1019"/>
      <c r="DE13" s="1019"/>
      <c r="DF13" s="1020"/>
      <c r="DG13" s="1018" t="s">
        <v>498</v>
      </c>
      <c r="DH13" s="1019"/>
      <c r="DI13" s="1019"/>
      <c r="DJ13" s="1019"/>
      <c r="DK13" s="1020"/>
      <c r="DL13" s="1018">
        <v>7024</v>
      </c>
      <c r="DM13" s="1019"/>
      <c r="DN13" s="1019"/>
      <c r="DO13" s="1019"/>
      <c r="DP13" s="1020"/>
      <c r="DQ13" s="1018">
        <v>702</v>
      </c>
      <c r="DR13" s="1019"/>
      <c r="DS13" s="1019"/>
      <c r="DT13" s="1019"/>
      <c r="DU13" s="1020"/>
      <c r="DV13" s="1021"/>
      <c r="DW13" s="1022"/>
      <c r="DX13" s="1022"/>
      <c r="DY13" s="1022"/>
      <c r="DZ13" s="1023"/>
      <c r="EA13" s="207"/>
    </row>
    <row r="14" spans="1:131" s="208" customFormat="1" ht="26.25" customHeight="1">
      <c r="A14" s="214">
        <v>8</v>
      </c>
      <c r="B14" s="1066" t="s">
        <v>375</v>
      </c>
      <c r="C14" s="1067"/>
      <c r="D14" s="1067"/>
      <c r="E14" s="1067"/>
      <c r="F14" s="1067"/>
      <c r="G14" s="1067"/>
      <c r="H14" s="1067"/>
      <c r="I14" s="1067"/>
      <c r="J14" s="1067"/>
      <c r="K14" s="1067"/>
      <c r="L14" s="1067"/>
      <c r="M14" s="1067"/>
      <c r="N14" s="1067"/>
      <c r="O14" s="1067"/>
      <c r="P14" s="1068"/>
      <c r="Q14" s="1072">
        <v>10854</v>
      </c>
      <c r="R14" s="1073"/>
      <c r="S14" s="1073"/>
      <c r="T14" s="1073"/>
      <c r="U14" s="1073"/>
      <c r="V14" s="1073">
        <v>10801</v>
      </c>
      <c r="W14" s="1073"/>
      <c r="X14" s="1073"/>
      <c r="Y14" s="1073"/>
      <c r="Z14" s="1073"/>
      <c r="AA14" s="1073">
        <v>53</v>
      </c>
      <c r="AB14" s="1073"/>
      <c r="AC14" s="1073"/>
      <c r="AD14" s="1073"/>
      <c r="AE14" s="1074"/>
      <c r="AF14" s="1048" t="s">
        <v>227</v>
      </c>
      <c r="AG14" s="1049"/>
      <c r="AH14" s="1049"/>
      <c r="AI14" s="1049"/>
      <c r="AJ14" s="1050"/>
      <c r="AK14" s="1118">
        <v>4908</v>
      </c>
      <c r="AL14" s="1019"/>
      <c r="AM14" s="1019"/>
      <c r="AN14" s="1019"/>
      <c r="AO14" s="1115"/>
      <c r="AP14" s="1119">
        <v>30857</v>
      </c>
      <c r="AQ14" s="1019"/>
      <c r="AR14" s="1019"/>
      <c r="AS14" s="1019"/>
      <c r="AT14" s="1115"/>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565</v>
      </c>
      <c r="BT14" s="1044"/>
      <c r="BU14" s="1044"/>
      <c r="BV14" s="1044"/>
      <c r="BW14" s="1044"/>
      <c r="BX14" s="1044"/>
      <c r="BY14" s="1044"/>
      <c r="BZ14" s="1044"/>
      <c r="CA14" s="1044"/>
      <c r="CB14" s="1044"/>
      <c r="CC14" s="1044"/>
      <c r="CD14" s="1044"/>
      <c r="CE14" s="1044"/>
      <c r="CF14" s="1044"/>
      <c r="CG14" s="1045"/>
      <c r="CH14" s="1018">
        <v>-22</v>
      </c>
      <c r="CI14" s="1019"/>
      <c r="CJ14" s="1019"/>
      <c r="CK14" s="1019"/>
      <c r="CL14" s="1020"/>
      <c r="CM14" s="1018">
        <v>1535</v>
      </c>
      <c r="CN14" s="1019"/>
      <c r="CO14" s="1019"/>
      <c r="CP14" s="1019"/>
      <c r="CQ14" s="1020"/>
      <c r="CR14" s="1018">
        <v>500</v>
      </c>
      <c r="CS14" s="1019"/>
      <c r="CT14" s="1019"/>
      <c r="CU14" s="1019"/>
      <c r="CV14" s="1020"/>
      <c r="CW14" s="1018">
        <v>78</v>
      </c>
      <c r="CX14" s="1019"/>
      <c r="CY14" s="1019"/>
      <c r="CZ14" s="1019"/>
      <c r="DA14" s="1020"/>
      <c r="DB14" s="1018">
        <v>1181</v>
      </c>
      <c r="DC14" s="1019"/>
      <c r="DD14" s="1019"/>
      <c r="DE14" s="1019"/>
      <c r="DF14" s="1020"/>
      <c r="DG14" s="1018" t="s">
        <v>498</v>
      </c>
      <c r="DH14" s="1019"/>
      <c r="DI14" s="1019"/>
      <c r="DJ14" s="1019"/>
      <c r="DK14" s="1020"/>
      <c r="DL14" s="1018" t="s">
        <v>498</v>
      </c>
      <c r="DM14" s="1019"/>
      <c r="DN14" s="1019"/>
      <c r="DO14" s="1019"/>
      <c r="DP14" s="1020"/>
      <c r="DQ14" s="1018" t="s">
        <v>498</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566</v>
      </c>
      <c r="BT15" s="1044"/>
      <c r="BU15" s="1044"/>
      <c r="BV15" s="1044"/>
      <c r="BW15" s="1044"/>
      <c r="BX15" s="1044"/>
      <c r="BY15" s="1044"/>
      <c r="BZ15" s="1044"/>
      <c r="CA15" s="1044"/>
      <c r="CB15" s="1044"/>
      <c r="CC15" s="1044"/>
      <c r="CD15" s="1044"/>
      <c r="CE15" s="1044"/>
      <c r="CF15" s="1044"/>
      <c r="CG15" s="1045"/>
      <c r="CH15" s="1018">
        <v>-372</v>
      </c>
      <c r="CI15" s="1019"/>
      <c r="CJ15" s="1019"/>
      <c r="CK15" s="1019"/>
      <c r="CL15" s="1020"/>
      <c r="CM15" s="1018">
        <v>16082</v>
      </c>
      <c r="CN15" s="1019"/>
      <c r="CO15" s="1019"/>
      <c r="CP15" s="1019"/>
      <c r="CQ15" s="1020"/>
      <c r="CR15" s="1018">
        <v>100</v>
      </c>
      <c r="CS15" s="1019"/>
      <c r="CT15" s="1019"/>
      <c r="CU15" s="1019"/>
      <c r="CV15" s="1020"/>
      <c r="CW15" s="1018">
        <v>197</v>
      </c>
      <c r="CX15" s="1019"/>
      <c r="CY15" s="1019"/>
      <c r="CZ15" s="1019"/>
      <c r="DA15" s="1020"/>
      <c r="DB15" s="1018" t="s">
        <v>498</v>
      </c>
      <c r="DC15" s="1019"/>
      <c r="DD15" s="1019"/>
      <c r="DE15" s="1019"/>
      <c r="DF15" s="1020"/>
      <c r="DG15" s="1018" t="s">
        <v>498</v>
      </c>
      <c r="DH15" s="1019"/>
      <c r="DI15" s="1019"/>
      <c r="DJ15" s="1019"/>
      <c r="DK15" s="1020"/>
      <c r="DL15" s="1018" t="s">
        <v>498</v>
      </c>
      <c r="DM15" s="1019"/>
      <c r="DN15" s="1019"/>
      <c r="DO15" s="1019"/>
      <c r="DP15" s="1020"/>
      <c r="DQ15" s="1018" t="s">
        <v>498</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567</v>
      </c>
      <c r="BT16" s="1044"/>
      <c r="BU16" s="1044"/>
      <c r="BV16" s="1044"/>
      <c r="BW16" s="1044"/>
      <c r="BX16" s="1044"/>
      <c r="BY16" s="1044"/>
      <c r="BZ16" s="1044"/>
      <c r="CA16" s="1044"/>
      <c r="CB16" s="1044"/>
      <c r="CC16" s="1044"/>
      <c r="CD16" s="1044"/>
      <c r="CE16" s="1044"/>
      <c r="CF16" s="1044"/>
      <c r="CG16" s="1045"/>
      <c r="CH16" s="1018">
        <v>-4</v>
      </c>
      <c r="CI16" s="1019"/>
      <c r="CJ16" s="1019"/>
      <c r="CK16" s="1019"/>
      <c r="CL16" s="1020"/>
      <c r="CM16" s="1018">
        <v>45</v>
      </c>
      <c r="CN16" s="1019"/>
      <c r="CO16" s="1019"/>
      <c r="CP16" s="1019"/>
      <c r="CQ16" s="1020"/>
      <c r="CR16" s="1018">
        <v>5</v>
      </c>
      <c r="CS16" s="1019"/>
      <c r="CT16" s="1019"/>
      <c r="CU16" s="1019"/>
      <c r="CV16" s="1020"/>
      <c r="CW16" s="1018">
        <v>14</v>
      </c>
      <c r="CX16" s="1019"/>
      <c r="CY16" s="1019"/>
      <c r="CZ16" s="1019"/>
      <c r="DA16" s="1020"/>
      <c r="DB16" s="1018" t="s">
        <v>498</v>
      </c>
      <c r="DC16" s="1019"/>
      <c r="DD16" s="1019"/>
      <c r="DE16" s="1019"/>
      <c r="DF16" s="1020"/>
      <c r="DG16" s="1018" t="s">
        <v>498</v>
      </c>
      <c r="DH16" s="1019"/>
      <c r="DI16" s="1019"/>
      <c r="DJ16" s="1019"/>
      <c r="DK16" s="1020"/>
      <c r="DL16" s="1018" t="s">
        <v>498</v>
      </c>
      <c r="DM16" s="1019"/>
      <c r="DN16" s="1019"/>
      <c r="DO16" s="1019"/>
      <c r="DP16" s="1020"/>
      <c r="DQ16" s="1018" t="s">
        <v>498</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568</v>
      </c>
      <c r="BT17" s="1044"/>
      <c r="BU17" s="1044"/>
      <c r="BV17" s="1044"/>
      <c r="BW17" s="1044"/>
      <c r="BX17" s="1044"/>
      <c r="BY17" s="1044"/>
      <c r="BZ17" s="1044"/>
      <c r="CA17" s="1044"/>
      <c r="CB17" s="1044"/>
      <c r="CC17" s="1044"/>
      <c r="CD17" s="1044"/>
      <c r="CE17" s="1044"/>
      <c r="CF17" s="1044"/>
      <c r="CG17" s="1045"/>
      <c r="CH17" s="1018">
        <v>4</v>
      </c>
      <c r="CI17" s="1019"/>
      <c r="CJ17" s="1019"/>
      <c r="CK17" s="1019"/>
      <c r="CL17" s="1020"/>
      <c r="CM17" s="1018">
        <v>421</v>
      </c>
      <c r="CN17" s="1019"/>
      <c r="CO17" s="1019"/>
      <c r="CP17" s="1019"/>
      <c r="CQ17" s="1020"/>
      <c r="CR17" s="1018">
        <v>10</v>
      </c>
      <c r="CS17" s="1019"/>
      <c r="CT17" s="1019"/>
      <c r="CU17" s="1019"/>
      <c r="CV17" s="1020"/>
      <c r="CW17" s="1018">
        <v>76</v>
      </c>
      <c r="CX17" s="1019"/>
      <c r="CY17" s="1019"/>
      <c r="CZ17" s="1019"/>
      <c r="DA17" s="1020"/>
      <c r="DB17" s="1018" t="s">
        <v>498</v>
      </c>
      <c r="DC17" s="1019"/>
      <c r="DD17" s="1019"/>
      <c r="DE17" s="1019"/>
      <c r="DF17" s="1020"/>
      <c r="DG17" s="1018" t="s">
        <v>498</v>
      </c>
      <c r="DH17" s="1019"/>
      <c r="DI17" s="1019"/>
      <c r="DJ17" s="1019"/>
      <c r="DK17" s="1020"/>
      <c r="DL17" s="1018" t="s">
        <v>498</v>
      </c>
      <c r="DM17" s="1019"/>
      <c r="DN17" s="1019"/>
      <c r="DO17" s="1019"/>
      <c r="DP17" s="1020"/>
      <c r="DQ17" s="1018" t="s">
        <v>498</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569</v>
      </c>
      <c r="BT18" s="1044"/>
      <c r="BU18" s="1044"/>
      <c r="BV18" s="1044"/>
      <c r="BW18" s="1044"/>
      <c r="BX18" s="1044"/>
      <c r="BY18" s="1044"/>
      <c r="BZ18" s="1044"/>
      <c r="CA18" s="1044"/>
      <c r="CB18" s="1044"/>
      <c r="CC18" s="1044"/>
      <c r="CD18" s="1044"/>
      <c r="CE18" s="1044"/>
      <c r="CF18" s="1044"/>
      <c r="CG18" s="1045"/>
      <c r="CH18" s="1018">
        <v>850</v>
      </c>
      <c r="CI18" s="1019"/>
      <c r="CJ18" s="1019"/>
      <c r="CK18" s="1019"/>
      <c r="CL18" s="1020"/>
      <c r="CM18" s="1018">
        <v>8124</v>
      </c>
      <c r="CN18" s="1019"/>
      <c r="CO18" s="1019"/>
      <c r="CP18" s="1019"/>
      <c r="CQ18" s="1020"/>
      <c r="CR18" s="1018">
        <v>2840</v>
      </c>
      <c r="CS18" s="1019"/>
      <c r="CT18" s="1019"/>
      <c r="CU18" s="1019"/>
      <c r="CV18" s="1020"/>
      <c r="CW18" s="1018" t="s">
        <v>603</v>
      </c>
      <c r="CX18" s="1019"/>
      <c r="CY18" s="1019"/>
      <c r="CZ18" s="1019"/>
      <c r="DA18" s="1020"/>
      <c r="DB18" s="1018" t="s">
        <v>498</v>
      </c>
      <c r="DC18" s="1019"/>
      <c r="DD18" s="1019"/>
      <c r="DE18" s="1019"/>
      <c r="DF18" s="1020"/>
      <c r="DG18" s="1018" t="s">
        <v>498</v>
      </c>
      <c r="DH18" s="1019"/>
      <c r="DI18" s="1019"/>
      <c r="DJ18" s="1019"/>
      <c r="DK18" s="1020"/>
      <c r="DL18" s="1018" t="s">
        <v>498</v>
      </c>
      <c r="DM18" s="1019"/>
      <c r="DN18" s="1019"/>
      <c r="DO18" s="1019"/>
      <c r="DP18" s="1020"/>
      <c r="DQ18" s="1018" t="s">
        <v>498</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570</v>
      </c>
      <c r="BT19" s="1044"/>
      <c r="BU19" s="1044"/>
      <c r="BV19" s="1044"/>
      <c r="BW19" s="1044"/>
      <c r="BX19" s="1044"/>
      <c r="BY19" s="1044"/>
      <c r="BZ19" s="1044"/>
      <c r="CA19" s="1044"/>
      <c r="CB19" s="1044"/>
      <c r="CC19" s="1044"/>
      <c r="CD19" s="1044"/>
      <c r="CE19" s="1044"/>
      <c r="CF19" s="1044"/>
      <c r="CG19" s="1045"/>
      <c r="CH19" s="1018">
        <v>1285</v>
      </c>
      <c r="CI19" s="1019"/>
      <c r="CJ19" s="1019"/>
      <c r="CK19" s="1019"/>
      <c r="CL19" s="1020"/>
      <c r="CM19" s="1018">
        <v>30919</v>
      </c>
      <c r="CN19" s="1019"/>
      <c r="CO19" s="1019"/>
      <c r="CP19" s="1019"/>
      <c r="CQ19" s="1020"/>
      <c r="CR19" s="1018">
        <v>7628</v>
      </c>
      <c r="CS19" s="1019"/>
      <c r="CT19" s="1019"/>
      <c r="CU19" s="1019"/>
      <c r="CV19" s="1020"/>
      <c r="CW19" s="1018">
        <v>446</v>
      </c>
      <c r="CX19" s="1019"/>
      <c r="CY19" s="1019"/>
      <c r="CZ19" s="1019"/>
      <c r="DA19" s="1020"/>
      <c r="DB19" s="1018" t="s">
        <v>498</v>
      </c>
      <c r="DC19" s="1019"/>
      <c r="DD19" s="1019"/>
      <c r="DE19" s="1019"/>
      <c r="DF19" s="1020"/>
      <c r="DG19" s="1117" t="s">
        <v>498</v>
      </c>
      <c r="DH19" s="1019"/>
      <c r="DI19" s="1019"/>
      <c r="DJ19" s="1019"/>
      <c r="DK19" s="1020"/>
      <c r="DL19" s="1018" t="s">
        <v>498</v>
      </c>
      <c r="DM19" s="1019"/>
      <c r="DN19" s="1019"/>
      <c r="DO19" s="1019"/>
      <c r="DP19" s="1020"/>
      <c r="DQ19" s="1018" t="s">
        <v>498</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571</v>
      </c>
      <c r="BT20" s="1044"/>
      <c r="BU20" s="1044"/>
      <c r="BV20" s="1044"/>
      <c r="BW20" s="1044"/>
      <c r="BX20" s="1044"/>
      <c r="BY20" s="1044"/>
      <c r="BZ20" s="1044"/>
      <c r="CA20" s="1044"/>
      <c r="CB20" s="1044"/>
      <c r="CC20" s="1044"/>
      <c r="CD20" s="1044"/>
      <c r="CE20" s="1044"/>
      <c r="CF20" s="1044"/>
      <c r="CG20" s="1045"/>
      <c r="CH20" s="1018">
        <v>111</v>
      </c>
      <c r="CI20" s="1019"/>
      <c r="CJ20" s="1019"/>
      <c r="CK20" s="1019"/>
      <c r="CL20" s="1020"/>
      <c r="CM20" s="1018">
        <v>1049</v>
      </c>
      <c r="CN20" s="1019"/>
      <c r="CO20" s="1019"/>
      <c r="CP20" s="1019"/>
      <c r="CQ20" s="1020"/>
      <c r="CR20" s="1018">
        <v>25</v>
      </c>
      <c r="CS20" s="1019"/>
      <c r="CT20" s="1019"/>
      <c r="CU20" s="1019"/>
      <c r="CV20" s="1020"/>
      <c r="CW20" s="1018" t="s">
        <v>603</v>
      </c>
      <c r="CX20" s="1019"/>
      <c r="CY20" s="1019"/>
      <c r="CZ20" s="1019"/>
      <c r="DA20" s="1020"/>
      <c r="DB20" s="1018" t="s">
        <v>498</v>
      </c>
      <c r="DC20" s="1019"/>
      <c r="DD20" s="1019"/>
      <c r="DE20" s="1019"/>
      <c r="DF20" s="1020"/>
      <c r="DG20" s="1117" t="s">
        <v>498</v>
      </c>
      <c r="DH20" s="1019"/>
      <c r="DI20" s="1019"/>
      <c r="DJ20" s="1019"/>
      <c r="DK20" s="1020"/>
      <c r="DL20" s="1018" t="s">
        <v>498</v>
      </c>
      <c r="DM20" s="1019"/>
      <c r="DN20" s="1019"/>
      <c r="DO20" s="1019"/>
      <c r="DP20" s="1020"/>
      <c r="DQ20" s="1018" t="s">
        <v>498</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t="s">
        <v>604</v>
      </c>
      <c r="BS21" s="1043" t="s">
        <v>572</v>
      </c>
      <c r="BT21" s="1044"/>
      <c r="BU21" s="1044"/>
      <c r="BV21" s="1044"/>
      <c r="BW21" s="1044"/>
      <c r="BX21" s="1044"/>
      <c r="BY21" s="1044"/>
      <c r="BZ21" s="1044"/>
      <c r="CA21" s="1044"/>
      <c r="CB21" s="1044"/>
      <c r="CC21" s="1044"/>
      <c r="CD21" s="1044"/>
      <c r="CE21" s="1044"/>
      <c r="CF21" s="1044"/>
      <c r="CG21" s="1045"/>
      <c r="CH21" s="1018">
        <v>90</v>
      </c>
      <c r="CI21" s="1019"/>
      <c r="CJ21" s="1019"/>
      <c r="CK21" s="1019"/>
      <c r="CL21" s="1020"/>
      <c r="CM21" s="1018">
        <v>216</v>
      </c>
      <c r="CN21" s="1019"/>
      <c r="CO21" s="1019"/>
      <c r="CP21" s="1019"/>
      <c r="CQ21" s="1020"/>
      <c r="CR21" s="1018">
        <v>50</v>
      </c>
      <c r="CS21" s="1019"/>
      <c r="CT21" s="1019"/>
      <c r="CU21" s="1019"/>
      <c r="CV21" s="1020"/>
      <c r="CW21" s="1018">
        <v>360</v>
      </c>
      <c r="CX21" s="1019"/>
      <c r="CY21" s="1019"/>
      <c r="CZ21" s="1019"/>
      <c r="DA21" s="1020"/>
      <c r="DB21" s="1018" t="s">
        <v>498</v>
      </c>
      <c r="DC21" s="1019"/>
      <c r="DD21" s="1019"/>
      <c r="DE21" s="1019"/>
      <c r="DF21" s="1020"/>
      <c r="DG21" s="1018" t="s">
        <v>498</v>
      </c>
      <c r="DH21" s="1019"/>
      <c r="DI21" s="1019"/>
      <c r="DJ21" s="1019"/>
      <c r="DK21" s="1020"/>
      <c r="DL21" s="1018" t="s">
        <v>498</v>
      </c>
      <c r="DM21" s="1019"/>
      <c r="DN21" s="1019"/>
      <c r="DO21" s="1019"/>
      <c r="DP21" s="1020"/>
      <c r="DQ21" s="1018" t="s">
        <v>498</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376</v>
      </c>
      <c r="BA22" s="1064"/>
      <c r="BB22" s="1064"/>
      <c r="BC22" s="1064"/>
      <c r="BD22" s="1065"/>
      <c r="BE22" s="206"/>
      <c r="BF22" s="206"/>
      <c r="BG22" s="206"/>
      <c r="BH22" s="206"/>
      <c r="BI22" s="206"/>
      <c r="BJ22" s="206"/>
      <c r="BK22" s="206"/>
      <c r="BL22" s="206"/>
      <c r="BM22" s="206"/>
      <c r="BN22" s="206"/>
      <c r="BO22" s="206"/>
      <c r="BP22" s="206"/>
      <c r="BQ22" s="215">
        <v>16</v>
      </c>
      <c r="BR22" s="216"/>
      <c r="BS22" s="1043" t="s">
        <v>573</v>
      </c>
      <c r="BT22" s="1044"/>
      <c r="BU22" s="1044"/>
      <c r="BV22" s="1044"/>
      <c r="BW22" s="1044"/>
      <c r="BX22" s="1044"/>
      <c r="BY22" s="1044"/>
      <c r="BZ22" s="1044"/>
      <c r="CA22" s="1044"/>
      <c r="CB22" s="1044"/>
      <c r="CC22" s="1044"/>
      <c r="CD22" s="1044"/>
      <c r="CE22" s="1044"/>
      <c r="CF22" s="1044"/>
      <c r="CG22" s="1045"/>
      <c r="CH22" s="1018">
        <v>7</v>
      </c>
      <c r="CI22" s="1019"/>
      <c r="CJ22" s="1019"/>
      <c r="CK22" s="1019"/>
      <c r="CL22" s="1020"/>
      <c r="CM22" s="1018">
        <v>-34</v>
      </c>
      <c r="CN22" s="1019"/>
      <c r="CO22" s="1019"/>
      <c r="CP22" s="1019"/>
      <c r="CQ22" s="1020"/>
      <c r="CR22" s="1018">
        <v>5</v>
      </c>
      <c r="CS22" s="1019"/>
      <c r="CT22" s="1019"/>
      <c r="CU22" s="1019"/>
      <c r="CV22" s="1020"/>
      <c r="CW22" s="1018">
        <v>612</v>
      </c>
      <c r="CX22" s="1019"/>
      <c r="CY22" s="1019"/>
      <c r="CZ22" s="1019"/>
      <c r="DA22" s="1020"/>
      <c r="DB22" s="1018" t="s">
        <v>498</v>
      </c>
      <c r="DC22" s="1019"/>
      <c r="DD22" s="1019"/>
      <c r="DE22" s="1019"/>
      <c r="DF22" s="1020"/>
      <c r="DG22" s="1018" t="s">
        <v>498</v>
      </c>
      <c r="DH22" s="1019"/>
      <c r="DI22" s="1019"/>
      <c r="DJ22" s="1019"/>
      <c r="DK22" s="1020"/>
      <c r="DL22" s="1018" t="s">
        <v>498</v>
      </c>
      <c r="DM22" s="1019"/>
      <c r="DN22" s="1019"/>
      <c r="DO22" s="1019"/>
      <c r="DP22" s="1020"/>
      <c r="DQ22" s="1018" t="s">
        <v>498</v>
      </c>
      <c r="DR22" s="1019"/>
      <c r="DS22" s="1019"/>
      <c r="DT22" s="1019"/>
      <c r="DU22" s="1020"/>
      <c r="DV22" s="1021"/>
      <c r="DW22" s="1022"/>
      <c r="DX22" s="1022"/>
      <c r="DY22" s="1022"/>
      <c r="DZ22" s="1023"/>
      <c r="EA22" s="207"/>
    </row>
    <row r="23" spans="1:131" s="208" customFormat="1" ht="26.25" customHeight="1" thickBot="1">
      <c r="A23" s="217" t="s">
        <v>377</v>
      </c>
      <c r="B23" s="973" t="s">
        <v>378</v>
      </c>
      <c r="C23" s="974"/>
      <c r="D23" s="974"/>
      <c r="E23" s="974"/>
      <c r="F23" s="974"/>
      <c r="G23" s="974"/>
      <c r="H23" s="974"/>
      <c r="I23" s="974"/>
      <c r="J23" s="974"/>
      <c r="K23" s="974"/>
      <c r="L23" s="974"/>
      <c r="M23" s="974"/>
      <c r="N23" s="974"/>
      <c r="O23" s="974"/>
      <c r="P23" s="975"/>
      <c r="Q23" s="1097">
        <v>1900376</v>
      </c>
      <c r="R23" s="1098"/>
      <c r="S23" s="1098"/>
      <c r="T23" s="1098"/>
      <c r="U23" s="1098"/>
      <c r="V23" s="1098">
        <v>1887278</v>
      </c>
      <c r="W23" s="1098"/>
      <c r="X23" s="1098"/>
      <c r="Y23" s="1098"/>
      <c r="Z23" s="1098"/>
      <c r="AA23" s="1098">
        <v>13098</v>
      </c>
      <c r="AB23" s="1098"/>
      <c r="AC23" s="1098"/>
      <c r="AD23" s="1098"/>
      <c r="AE23" s="1099"/>
      <c r="AF23" s="1100">
        <v>4161</v>
      </c>
      <c r="AG23" s="1098"/>
      <c r="AH23" s="1098"/>
      <c r="AI23" s="1098"/>
      <c r="AJ23" s="1101"/>
      <c r="AK23" s="1102"/>
      <c r="AL23" s="1103"/>
      <c r="AM23" s="1103"/>
      <c r="AN23" s="1103"/>
      <c r="AO23" s="1103"/>
      <c r="AP23" s="1098">
        <v>2587859</v>
      </c>
      <c r="AQ23" s="1098"/>
      <c r="AR23" s="1098"/>
      <c r="AS23" s="1098"/>
      <c r="AT23" s="1098"/>
      <c r="AU23" s="1104"/>
      <c r="AV23" s="1104"/>
      <c r="AW23" s="1104"/>
      <c r="AX23" s="1104"/>
      <c r="AY23" s="1105"/>
      <c r="AZ23" s="1094" t="s">
        <v>227</v>
      </c>
      <c r="BA23" s="1095"/>
      <c r="BB23" s="1095"/>
      <c r="BC23" s="1095"/>
      <c r="BD23" s="1096"/>
      <c r="BE23" s="206"/>
      <c r="BF23" s="206"/>
      <c r="BG23" s="206"/>
      <c r="BH23" s="206"/>
      <c r="BI23" s="206"/>
      <c r="BJ23" s="206"/>
      <c r="BK23" s="206"/>
      <c r="BL23" s="206"/>
      <c r="BM23" s="206"/>
      <c r="BN23" s="206"/>
      <c r="BO23" s="206"/>
      <c r="BP23" s="206"/>
      <c r="BQ23" s="215">
        <v>17</v>
      </c>
      <c r="BR23" s="216"/>
      <c r="BS23" s="1043" t="s">
        <v>574</v>
      </c>
      <c r="BT23" s="1044"/>
      <c r="BU23" s="1044"/>
      <c r="BV23" s="1044"/>
      <c r="BW23" s="1044"/>
      <c r="BX23" s="1044"/>
      <c r="BY23" s="1044"/>
      <c r="BZ23" s="1044"/>
      <c r="CA23" s="1044"/>
      <c r="CB23" s="1044"/>
      <c r="CC23" s="1044"/>
      <c r="CD23" s="1044"/>
      <c r="CE23" s="1044"/>
      <c r="CF23" s="1044"/>
      <c r="CG23" s="1045"/>
      <c r="CH23" s="1018">
        <v>-29</v>
      </c>
      <c r="CI23" s="1019"/>
      <c r="CJ23" s="1019"/>
      <c r="CK23" s="1019"/>
      <c r="CL23" s="1020"/>
      <c r="CM23" s="1018">
        <v>586</v>
      </c>
      <c r="CN23" s="1019"/>
      <c r="CO23" s="1019"/>
      <c r="CP23" s="1019"/>
      <c r="CQ23" s="1020"/>
      <c r="CR23" s="1018">
        <v>290</v>
      </c>
      <c r="CS23" s="1019"/>
      <c r="CT23" s="1019"/>
      <c r="CU23" s="1019"/>
      <c r="CV23" s="1020"/>
      <c r="CW23" s="1018">
        <v>421</v>
      </c>
      <c r="CX23" s="1019"/>
      <c r="CY23" s="1019"/>
      <c r="CZ23" s="1019"/>
      <c r="DA23" s="1020"/>
      <c r="DB23" s="1018" t="s">
        <v>498</v>
      </c>
      <c r="DC23" s="1019"/>
      <c r="DD23" s="1019"/>
      <c r="DE23" s="1019"/>
      <c r="DF23" s="1020"/>
      <c r="DG23" s="1018" t="s">
        <v>498</v>
      </c>
      <c r="DH23" s="1019"/>
      <c r="DI23" s="1019"/>
      <c r="DJ23" s="1019"/>
      <c r="DK23" s="1020"/>
      <c r="DL23" s="1018" t="s">
        <v>498</v>
      </c>
      <c r="DM23" s="1019"/>
      <c r="DN23" s="1019"/>
      <c r="DO23" s="1019"/>
      <c r="DP23" s="1020"/>
      <c r="DQ23" s="1018" t="s">
        <v>498</v>
      </c>
      <c r="DR23" s="1019"/>
      <c r="DS23" s="1019"/>
      <c r="DT23" s="1019"/>
      <c r="DU23" s="1020"/>
      <c r="DV23" s="1021"/>
      <c r="DW23" s="1022"/>
      <c r="DX23" s="1022"/>
      <c r="DY23" s="1022"/>
      <c r="DZ23" s="1023"/>
      <c r="EA23" s="207"/>
    </row>
    <row r="24" spans="1:131" s="208" customFormat="1" ht="26.25" customHeight="1">
      <c r="A24" s="1093" t="s">
        <v>379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t="s">
        <v>575</v>
      </c>
      <c r="BT24" s="1044"/>
      <c r="BU24" s="1044"/>
      <c r="BV24" s="1044"/>
      <c r="BW24" s="1044"/>
      <c r="BX24" s="1044"/>
      <c r="BY24" s="1044"/>
      <c r="BZ24" s="1044"/>
      <c r="CA24" s="1044"/>
      <c r="CB24" s="1044"/>
      <c r="CC24" s="1044"/>
      <c r="CD24" s="1044"/>
      <c r="CE24" s="1044"/>
      <c r="CF24" s="1044"/>
      <c r="CG24" s="1045"/>
      <c r="CH24" s="1018">
        <v>-4</v>
      </c>
      <c r="CI24" s="1019"/>
      <c r="CJ24" s="1019"/>
      <c r="CK24" s="1019"/>
      <c r="CL24" s="1020"/>
      <c r="CM24" s="1018">
        <v>34</v>
      </c>
      <c r="CN24" s="1019"/>
      <c r="CO24" s="1019"/>
      <c r="CP24" s="1019"/>
      <c r="CQ24" s="1020"/>
      <c r="CR24" s="1018">
        <v>1</v>
      </c>
      <c r="CS24" s="1019"/>
      <c r="CT24" s="1019"/>
      <c r="CU24" s="1019"/>
      <c r="CV24" s="1020"/>
      <c r="CW24" s="1018">
        <v>70</v>
      </c>
      <c r="CX24" s="1019"/>
      <c r="CY24" s="1019"/>
      <c r="CZ24" s="1019"/>
      <c r="DA24" s="1020"/>
      <c r="DB24" s="1018" t="s">
        <v>498</v>
      </c>
      <c r="DC24" s="1019"/>
      <c r="DD24" s="1019"/>
      <c r="DE24" s="1019"/>
      <c r="DF24" s="1020"/>
      <c r="DG24" s="1018" t="s">
        <v>498</v>
      </c>
      <c r="DH24" s="1019"/>
      <c r="DI24" s="1019"/>
      <c r="DJ24" s="1019"/>
      <c r="DK24" s="1020"/>
      <c r="DL24" s="1018" t="s">
        <v>498</v>
      </c>
      <c r="DM24" s="1019"/>
      <c r="DN24" s="1019"/>
      <c r="DO24" s="1019"/>
      <c r="DP24" s="1020"/>
      <c r="DQ24" s="1018" t="s">
        <v>498</v>
      </c>
      <c r="DR24" s="1019"/>
      <c r="DS24" s="1019"/>
      <c r="DT24" s="1019"/>
      <c r="DU24" s="1020"/>
      <c r="DV24" s="1021"/>
      <c r="DW24" s="1022"/>
      <c r="DX24" s="1022"/>
      <c r="DY24" s="1022"/>
      <c r="DZ24" s="1023"/>
      <c r="EA24" s="207"/>
    </row>
    <row r="25" spans="1:131" s="200" customFormat="1" ht="26.25" customHeight="1" thickBot="1">
      <c r="A25" s="1092" t="s">
        <v>380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t="s">
        <v>576</v>
      </c>
      <c r="BT25" s="1044"/>
      <c r="BU25" s="1044"/>
      <c r="BV25" s="1044"/>
      <c r="BW25" s="1044"/>
      <c r="BX25" s="1044"/>
      <c r="BY25" s="1044"/>
      <c r="BZ25" s="1044"/>
      <c r="CA25" s="1044"/>
      <c r="CB25" s="1044"/>
      <c r="CC25" s="1044"/>
      <c r="CD25" s="1044"/>
      <c r="CE25" s="1044"/>
      <c r="CF25" s="1044"/>
      <c r="CG25" s="1045"/>
      <c r="CH25" s="1018">
        <v>-20</v>
      </c>
      <c r="CI25" s="1019"/>
      <c r="CJ25" s="1019"/>
      <c r="CK25" s="1019"/>
      <c r="CL25" s="1020"/>
      <c r="CM25" s="1018">
        <v>796</v>
      </c>
      <c r="CN25" s="1019"/>
      <c r="CO25" s="1019"/>
      <c r="CP25" s="1019"/>
      <c r="CQ25" s="1020"/>
      <c r="CR25" s="1018">
        <v>300</v>
      </c>
      <c r="CS25" s="1019"/>
      <c r="CT25" s="1019"/>
      <c r="CU25" s="1019"/>
      <c r="CV25" s="1020"/>
      <c r="CW25" s="1018">
        <v>4</v>
      </c>
      <c r="CX25" s="1019"/>
      <c r="CY25" s="1019"/>
      <c r="CZ25" s="1019"/>
      <c r="DA25" s="1020"/>
      <c r="DB25" s="1018" t="s">
        <v>498</v>
      </c>
      <c r="DC25" s="1019"/>
      <c r="DD25" s="1019"/>
      <c r="DE25" s="1019"/>
      <c r="DF25" s="1020"/>
      <c r="DG25" s="1018" t="s">
        <v>498</v>
      </c>
      <c r="DH25" s="1019"/>
      <c r="DI25" s="1019"/>
      <c r="DJ25" s="1019"/>
      <c r="DK25" s="1020"/>
      <c r="DL25" s="1018" t="s">
        <v>498</v>
      </c>
      <c r="DM25" s="1019"/>
      <c r="DN25" s="1019"/>
      <c r="DO25" s="1019"/>
      <c r="DP25" s="1020"/>
      <c r="DQ25" s="1018" t="s">
        <v>498</v>
      </c>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381</v>
      </c>
      <c r="R26" s="1031"/>
      <c r="S26" s="1031"/>
      <c r="T26" s="1031"/>
      <c r="U26" s="1032"/>
      <c r="V26" s="1030" t="s">
        <v>382</v>
      </c>
      <c r="W26" s="1031"/>
      <c r="X26" s="1031"/>
      <c r="Y26" s="1031"/>
      <c r="Z26" s="1032"/>
      <c r="AA26" s="1030" t="s">
        <v>383</v>
      </c>
      <c r="AB26" s="1031"/>
      <c r="AC26" s="1031"/>
      <c r="AD26" s="1031"/>
      <c r="AE26" s="1031"/>
      <c r="AF26" s="1088" t="s">
        <v>384</v>
      </c>
      <c r="AG26" s="1037"/>
      <c r="AH26" s="1037"/>
      <c r="AI26" s="1037"/>
      <c r="AJ26" s="1089"/>
      <c r="AK26" s="1031" t="s">
        <v>385</v>
      </c>
      <c r="AL26" s="1031"/>
      <c r="AM26" s="1031"/>
      <c r="AN26" s="1031"/>
      <c r="AO26" s="1032"/>
      <c r="AP26" s="1030" t="s">
        <v>386</v>
      </c>
      <c r="AQ26" s="1031"/>
      <c r="AR26" s="1031"/>
      <c r="AS26" s="1031"/>
      <c r="AT26" s="1032"/>
      <c r="AU26" s="1030" t="s">
        <v>387</v>
      </c>
      <c r="AV26" s="1031"/>
      <c r="AW26" s="1031"/>
      <c r="AX26" s="1031"/>
      <c r="AY26" s="1032"/>
      <c r="AZ26" s="1030" t="s">
        <v>388</v>
      </c>
      <c r="BA26" s="1031"/>
      <c r="BB26" s="1031"/>
      <c r="BC26" s="1031"/>
      <c r="BD26" s="1032"/>
      <c r="BE26" s="1030" t="s">
        <v>358</v>
      </c>
      <c r="BF26" s="1031"/>
      <c r="BG26" s="1031"/>
      <c r="BH26" s="1031"/>
      <c r="BI26" s="1046"/>
      <c r="BJ26" s="205"/>
      <c r="BK26" s="205"/>
      <c r="BL26" s="205"/>
      <c r="BM26" s="205"/>
      <c r="BN26" s="205"/>
      <c r="BO26" s="218"/>
      <c r="BP26" s="218"/>
      <c r="BQ26" s="215">
        <v>20</v>
      </c>
      <c r="BR26" s="216" t="s">
        <v>599</v>
      </c>
      <c r="BS26" s="1043" t="s">
        <v>577</v>
      </c>
      <c r="BT26" s="1044"/>
      <c r="BU26" s="1044"/>
      <c r="BV26" s="1044"/>
      <c r="BW26" s="1044"/>
      <c r="BX26" s="1044"/>
      <c r="BY26" s="1044"/>
      <c r="BZ26" s="1044"/>
      <c r="CA26" s="1044"/>
      <c r="CB26" s="1044"/>
      <c r="CC26" s="1044"/>
      <c r="CD26" s="1044"/>
      <c r="CE26" s="1044"/>
      <c r="CF26" s="1044"/>
      <c r="CG26" s="1045"/>
      <c r="CH26" s="1018">
        <v>495</v>
      </c>
      <c r="CI26" s="1019"/>
      <c r="CJ26" s="1019"/>
      <c r="CK26" s="1019"/>
      <c r="CL26" s="1020"/>
      <c r="CM26" s="1018">
        <v>8816</v>
      </c>
      <c r="CN26" s="1019"/>
      <c r="CO26" s="1019"/>
      <c r="CP26" s="1019"/>
      <c r="CQ26" s="1020"/>
      <c r="CR26" s="1018">
        <v>0</v>
      </c>
      <c r="CS26" s="1019"/>
      <c r="CT26" s="1019"/>
      <c r="CU26" s="1019"/>
      <c r="CV26" s="1020"/>
      <c r="CW26" s="1018">
        <v>4395</v>
      </c>
      <c r="CX26" s="1019"/>
      <c r="CY26" s="1019"/>
      <c r="CZ26" s="1019"/>
      <c r="DA26" s="1020"/>
      <c r="DB26" s="1018" t="s">
        <v>498</v>
      </c>
      <c r="DC26" s="1019"/>
      <c r="DD26" s="1019"/>
      <c r="DE26" s="1019"/>
      <c r="DF26" s="1020"/>
      <c r="DG26" s="1018" t="s">
        <v>498</v>
      </c>
      <c r="DH26" s="1019"/>
      <c r="DI26" s="1019"/>
      <c r="DJ26" s="1019"/>
      <c r="DK26" s="1020"/>
      <c r="DL26" s="1018">
        <v>10101</v>
      </c>
      <c r="DM26" s="1019"/>
      <c r="DN26" s="1019"/>
      <c r="DO26" s="1019"/>
      <c r="DP26" s="1020"/>
      <c r="DQ26" s="1018">
        <v>7071</v>
      </c>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t="s">
        <v>578</v>
      </c>
      <c r="BT27" s="1044"/>
      <c r="BU27" s="1044"/>
      <c r="BV27" s="1044"/>
      <c r="BW27" s="1044"/>
      <c r="BX27" s="1044"/>
      <c r="BY27" s="1044"/>
      <c r="BZ27" s="1044"/>
      <c r="CA27" s="1044"/>
      <c r="CB27" s="1044"/>
      <c r="CC27" s="1044"/>
      <c r="CD27" s="1044"/>
      <c r="CE27" s="1044"/>
      <c r="CF27" s="1044"/>
      <c r="CG27" s="1045"/>
      <c r="CH27" s="1018">
        <v>112</v>
      </c>
      <c r="CI27" s="1019"/>
      <c r="CJ27" s="1019"/>
      <c r="CK27" s="1019"/>
      <c r="CL27" s="1020"/>
      <c r="CM27" s="1018">
        <v>1408</v>
      </c>
      <c r="CN27" s="1019"/>
      <c r="CO27" s="1019"/>
      <c r="CP27" s="1019"/>
      <c r="CQ27" s="1020"/>
      <c r="CR27" s="1018">
        <v>30</v>
      </c>
      <c r="CS27" s="1019"/>
      <c r="CT27" s="1019"/>
      <c r="CU27" s="1019"/>
      <c r="CV27" s="1020"/>
      <c r="CW27" s="1018">
        <v>367</v>
      </c>
      <c r="CX27" s="1019"/>
      <c r="CY27" s="1019"/>
      <c r="CZ27" s="1019"/>
      <c r="DA27" s="1020"/>
      <c r="DB27" s="1018" t="s">
        <v>498</v>
      </c>
      <c r="DC27" s="1019"/>
      <c r="DD27" s="1019"/>
      <c r="DE27" s="1019"/>
      <c r="DF27" s="1020"/>
      <c r="DG27" s="1018" t="s">
        <v>498</v>
      </c>
      <c r="DH27" s="1019"/>
      <c r="DI27" s="1019"/>
      <c r="DJ27" s="1019"/>
      <c r="DK27" s="1020"/>
      <c r="DL27" s="1018" t="s">
        <v>498</v>
      </c>
      <c r="DM27" s="1019"/>
      <c r="DN27" s="1019"/>
      <c r="DO27" s="1019"/>
      <c r="DP27" s="1020"/>
      <c r="DQ27" s="1018" t="s">
        <v>498</v>
      </c>
      <c r="DR27" s="1019"/>
      <c r="DS27" s="1019"/>
      <c r="DT27" s="1019"/>
      <c r="DU27" s="1020"/>
      <c r="DV27" s="1021"/>
      <c r="DW27" s="1022"/>
      <c r="DX27" s="1022"/>
      <c r="DY27" s="1022"/>
      <c r="DZ27" s="1023"/>
      <c r="EA27" s="199"/>
    </row>
    <row r="28" spans="1:131" s="200" customFormat="1" ht="26.25" customHeight="1" thickTop="1">
      <c r="A28" s="219">
        <v>1</v>
      </c>
      <c r="B28" s="1079" t="s">
        <v>389</v>
      </c>
      <c r="C28" s="1080"/>
      <c r="D28" s="1080"/>
      <c r="E28" s="1080"/>
      <c r="F28" s="1080"/>
      <c r="G28" s="1080"/>
      <c r="H28" s="1080"/>
      <c r="I28" s="1080"/>
      <c r="J28" s="1080"/>
      <c r="K28" s="1080"/>
      <c r="L28" s="1080"/>
      <c r="M28" s="1080"/>
      <c r="N28" s="1080"/>
      <c r="O28" s="1080"/>
      <c r="P28" s="1081"/>
      <c r="Q28" s="1082">
        <v>397182</v>
      </c>
      <c r="R28" s="1083"/>
      <c r="S28" s="1083"/>
      <c r="T28" s="1083"/>
      <c r="U28" s="1083"/>
      <c r="V28" s="1083">
        <v>387121</v>
      </c>
      <c r="W28" s="1083"/>
      <c r="X28" s="1083"/>
      <c r="Y28" s="1083"/>
      <c r="Z28" s="1083"/>
      <c r="AA28" s="1083">
        <v>10060</v>
      </c>
      <c r="AB28" s="1083"/>
      <c r="AC28" s="1083"/>
      <c r="AD28" s="1083"/>
      <c r="AE28" s="1084"/>
      <c r="AF28" s="1085">
        <v>10060</v>
      </c>
      <c r="AG28" s="1083"/>
      <c r="AH28" s="1083"/>
      <c r="AI28" s="1083"/>
      <c r="AJ28" s="1086"/>
      <c r="AK28" s="1087">
        <v>32356</v>
      </c>
      <c r="AL28" s="1075"/>
      <c r="AM28" s="1075"/>
      <c r="AN28" s="1075"/>
      <c r="AO28" s="1075"/>
      <c r="AP28" s="1075" t="s">
        <v>600</v>
      </c>
      <c r="AQ28" s="1075"/>
      <c r="AR28" s="1075"/>
      <c r="AS28" s="1075"/>
      <c r="AT28" s="1075"/>
      <c r="AU28" s="1075" t="s">
        <v>600</v>
      </c>
      <c r="AV28" s="1075"/>
      <c r="AW28" s="1075"/>
      <c r="AX28" s="1075"/>
      <c r="AY28" s="1075"/>
      <c r="AZ28" s="1076" t="s">
        <v>498</v>
      </c>
      <c r="BA28" s="1076"/>
      <c r="BB28" s="1076"/>
      <c r="BC28" s="1076"/>
      <c r="BD28" s="1076"/>
      <c r="BE28" s="1077"/>
      <c r="BF28" s="1077"/>
      <c r="BG28" s="1077"/>
      <c r="BH28" s="1077"/>
      <c r="BI28" s="1078"/>
      <c r="BJ28" s="205"/>
      <c r="BK28" s="205"/>
      <c r="BL28" s="205"/>
      <c r="BM28" s="205"/>
      <c r="BN28" s="205"/>
      <c r="BO28" s="218"/>
      <c r="BP28" s="218"/>
      <c r="BQ28" s="215">
        <v>22</v>
      </c>
      <c r="BR28" s="216"/>
      <c r="BS28" s="1043" t="s">
        <v>579</v>
      </c>
      <c r="BT28" s="1044"/>
      <c r="BU28" s="1044"/>
      <c r="BV28" s="1044"/>
      <c r="BW28" s="1044"/>
      <c r="BX28" s="1044"/>
      <c r="BY28" s="1044"/>
      <c r="BZ28" s="1044"/>
      <c r="CA28" s="1044"/>
      <c r="CB28" s="1044"/>
      <c r="CC28" s="1044"/>
      <c r="CD28" s="1044"/>
      <c r="CE28" s="1044"/>
      <c r="CF28" s="1044"/>
      <c r="CG28" s="1045"/>
      <c r="CH28" s="1018">
        <v>-162</v>
      </c>
      <c r="CI28" s="1019"/>
      <c r="CJ28" s="1019"/>
      <c r="CK28" s="1019"/>
      <c r="CL28" s="1020"/>
      <c r="CM28" s="1018">
        <v>5783</v>
      </c>
      <c r="CN28" s="1019"/>
      <c r="CO28" s="1019"/>
      <c r="CP28" s="1019"/>
      <c r="CQ28" s="1020"/>
      <c r="CR28" s="1018">
        <v>1</v>
      </c>
      <c r="CS28" s="1019"/>
      <c r="CT28" s="1019"/>
      <c r="CU28" s="1019"/>
      <c r="CV28" s="1020"/>
      <c r="CW28" s="1018">
        <v>111</v>
      </c>
      <c r="CX28" s="1019"/>
      <c r="CY28" s="1019"/>
      <c r="CZ28" s="1019"/>
      <c r="DA28" s="1020"/>
      <c r="DB28" s="1018" t="s">
        <v>498</v>
      </c>
      <c r="DC28" s="1019"/>
      <c r="DD28" s="1019"/>
      <c r="DE28" s="1019"/>
      <c r="DF28" s="1020"/>
      <c r="DG28" s="1018" t="s">
        <v>498</v>
      </c>
      <c r="DH28" s="1019"/>
      <c r="DI28" s="1019"/>
      <c r="DJ28" s="1019"/>
      <c r="DK28" s="1020"/>
      <c r="DL28" s="1018" t="s">
        <v>498</v>
      </c>
      <c r="DM28" s="1019"/>
      <c r="DN28" s="1019"/>
      <c r="DO28" s="1019"/>
      <c r="DP28" s="1020"/>
      <c r="DQ28" s="1018" t="s">
        <v>498</v>
      </c>
      <c r="DR28" s="1019"/>
      <c r="DS28" s="1019"/>
      <c r="DT28" s="1019"/>
      <c r="DU28" s="1020"/>
      <c r="DV28" s="1021"/>
      <c r="DW28" s="1022"/>
      <c r="DX28" s="1022"/>
      <c r="DY28" s="1022"/>
      <c r="DZ28" s="1023"/>
      <c r="EA28" s="199"/>
    </row>
    <row r="29" spans="1:131" s="200" customFormat="1" ht="26.25" customHeight="1">
      <c r="A29" s="219">
        <v>2</v>
      </c>
      <c r="B29" s="1066" t="s">
        <v>390</v>
      </c>
      <c r="C29" s="1067"/>
      <c r="D29" s="1067"/>
      <c r="E29" s="1067"/>
      <c r="F29" s="1067"/>
      <c r="G29" s="1067"/>
      <c r="H29" s="1067"/>
      <c r="I29" s="1067"/>
      <c r="J29" s="1067"/>
      <c r="K29" s="1067"/>
      <c r="L29" s="1067"/>
      <c r="M29" s="1067"/>
      <c r="N29" s="1067"/>
      <c r="O29" s="1067"/>
      <c r="P29" s="1068"/>
      <c r="Q29" s="1072">
        <v>265102</v>
      </c>
      <c r="R29" s="1073"/>
      <c r="S29" s="1073"/>
      <c r="T29" s="1073"/>
      <c r="U29" s="1073"/>
      <c r="V29" s="1073">
        <v>254379</v>
      </c>
      <c r="W29" s="1073"/>
      <c r="X29" s="1073"/>
      <c r="Y29" s="1073"/>
      <c r="Z29" s="1073"/>
      <c r="AA29" s="1073">
        <v>10723</v>
      </c>
      <c r="AB29" s="1073"/>
      <c r="AC29" s="1073"/>
      <c r="AD29" s="1073"/>
      <c r="AE29" s="1074"/>
      <c r="AF29" s="1048">
        <v>10723</v>
      </c>
      <c r="AG29" s="1049"/>
      <c r="AH29" s="1049"/>
      <c r="AI29" s="1049"/>
      <c r="AJ29" s="1050"/>
      <c r="AK29" s="1009">
        <v>39212</v>
      </c>
      <c r="AL29" s="1000"/>
      <c r="AM29" s="1000"/>
      <c r="AN29" s="1000"/>
      <c r="AO29" s="1000"/>
      <c r="AP29" s="1000">
        <v>200</v>
      </c>
      <c r="AQ29" s="1000"/>
      <c r="AR29" s="1000"/>
      <c r="AS29" s="1000"/>
      <c r="AT29" s="1000"/>
      <c r="AU29" s="1000">
        <v>15</v>
      </c>
      <c r="AV29" s="1000"/>
      <c r="AW29" s="1000"/>
      <c r="AX29" s="1000"/>
      <c r="AY29" s="1000"/>
      <c r="AZ29" s="1071" t="s">
        <v>498</v>
      </c>
      <c r="BA29" s="1071"/>
      <c r="BB29" s="1071"/>
      <c r="BC29" s="1071"/>
      <c r="BD29" s="1071"/>
      <c r="BE29" s="1061"/>
      <c r="BF29" s="1061"/>
      <c r="BG29" s="1061"/>
      <c r="BH29" s="1061"/>
      <c r="BI29" s="1062"/>
      <c r="BJ29" s="205"/>
      <c r="BK29" s="205"/>
      <c r="BL29" s="205"/>
      <c r="BM29" s="205"/>
      <c r="BN29" s="205"/>
      <c r="BO29" s="218"/>
      <c r="BP29" s="218"/>
      <c r="BQ29" s="215">
        <v>23</v>
      </c>
      <c r="BR29" s="216"/>
      <c r="BS29" s="1043" t="s">
        <v>580</v>
      </c>
      <c r="BT29" s="1044"/>
      <c r="BU29" s="1044"/>
      <c r="BV29" s="1044"/>
      <c r="BW29" s="1044"/>
      <c r="BX29" s="1044"/>
      <c r="BY29" s="1044"/>
      <c r="BZ29" s="1044"/>
      <c r="CA29" s="1044"/>
      <c r="CB29" s="1044"/>
      <c r="CC29" s="1044"/>
      <c r="CD29" s="1044"/>
      <c r="CE29" s="1044"/>
      <c r="CF29" s="1044"/>
      <c r="CG29" s="1045"/>
      <c r="CH29" s="1018">
        <v>2</v>
      </c>
      <c r="CI29" s="1019"/>
      <c r="CJ29" s="1019"/>
      <c r="CK29" s="1019"/>
      <c r="CL29" s="1020"/>
      <c r="CM29" s="1018">
        <v>912</v>
      </c>
      <c r="CN29" s="1019"/>
      <c r="CO29" s="1019"/>
      <c r="CP29" s="1019"/>
      <c r="CQ29" s="1020"/>
      <c r="CR29" s="1018">
        <v>10</v>
      </c>
      <c r="CS29" s="1019"/>
      <c r="CT29" s="1019"/>
      <c r="CU29" s="1019"/>
      <c r="CV29" s="1020"/>
      <c r="CW29" s="1018" t="s">
        <v>603</v>
      </c>
      <c r="CX29" s="1019"/>
      <c r="CY29" s="1019"/>
      <c r="CZ29" s="1019"/>
      <c r="DA29" s="1020"/>
      <c r="DB29" s="1018" t="s">
        <v>498</v>
      </c>
      <c r="DC29" s="1019"/>
      <c r="DD29" s="1019"/>
      <c r="DE29" s="1019"/>
      <c r="DF29" s="1020"/>
      <c r="DG29" s="1018" t="s">
        <v>498</v>
      </c>
      <c r="DH29" s="1019"/>
      <c r="DI29" s="1019"/>
      <c r="DJ29" s="1019"/>
      <c r="DK29" s="1020"/>
      <c r="DL29" s="1018" t="s">
        <v>498</v>
      </c>
      <c r="DM29" s="1019"/>
      <c r="DN29" s="1019"/>
      <c r="DO29" s="1019"/>
      <c r="DP29" s="1020"/>
      <c r="DQ29" s="1018" t="s">
        <v>498</v>
      </c>
      <c r="DR29" s="1019"/>
      <c r="DS29" s="1019"/>
      <c r="DT29" s="1019"/>
      <c r="DU29" s="1020"/>
      <c r="DV29" s="1021"/>
      <c r="DW29" s="1022"/>
      <c r="DX29" s="1022"/>
      <c r="DY29" s="1022"/>
      <c r="DZ29" s="1023"/>
      <c r="EA29" s="199"/>
    </row>
    <row r="30" spans="1:131" s="200" customFormat="1" ht="26.25" customHeight="1">
      <c r="A30" s="219">
        <v>3</v>
      </c>
      <c r="B30" s="1066" t="s">
        <v>391</v>
      </c>
      <c r="C30" s="1067"/>
      <c r="D30" s="1067"/>
      <c r="E30" s="1067"/>
      <c r="F30" s="1067"/>
      <c r="G30" s="1067"/>
      <c r="H30" s="1067"/>
      <c r="I30" s="1067"/>
      <c r="J30" s="1067"/>
      <c r="K30" s="1067"/>
      <c r="L30" s="1067"/>
      <c r="M30" s="1067"/>
      <c r="N30" s="1067"/>
      <c r="O30" s="1067"/>
      <c r="P30" s="1068"/>
      <c r="Q30" s="1072">
        <v>71031</v>
      </c>
      <c r="R30" s="1073"/>
      <c r="S30" s="1073"/>
      <c r="T30" s="1073"/>
      <c r="U30" s="1073"/>
      <c r="V30" s="1073">
        <v>70594</v>
      </c>
      <c r="W30" s="1073"/>
      <c r="X30" s="1073"/>
      <c r="Y30" s="1073"/>
      <c r="Z30" s="1073"/>
      <c r="AA30" s="1073">
        <v>437</v>
      </c>
      <c r="AB30" s="1073"/>
      <c r="AC30" s="1073"/>
      <c r="AD30" s="1073"/>
      <c r="AE30" s="1074"/>
      <c r="AF30" s="1048">
        <v>437</v>
      </c>
      <c r="AG30" s="1049"/>
      <c r="AH30" s="1049"/>
      <c r="AI30" s="1049"/>
      <c r="AJ30" s="1050"/>
      <c r="AK30" s="1009">
        <v>31760</v>
      </c>
      <c r="AL30" s="1000"/>
      <c r="AM30" s="1000"/>
      <c r="AN30" s="1000"/>
      <c r="AO30" s="1000"/>
      <c r="AP30" s="1000" t="s">
        <v>600</v>
      </c>
      <c r="AQ30" s="1000"/>
      <c r="AR30" s="1000"/>
      <c r="AS30" s="1000"/>
      <c r="AT30" s="1000"/>
      <c r="AU30" s="1000" t="s">
        <v>600</v>
      </c>
      <c r="AV30" s="1000"/>
      <c r="AW30" s="1000"/>
      <c r="AX30" s="1000"/>
      <c r="AY30" s="1000"/>
      <c r="AZ30" s="1071" t="s">
        <v>498</v>
      </c>
      <c r="BA30" s="1071"/>
      <c r="BB30" s="1071"/>
      <c r="BC30" s="1071"/>
      <c r="BD30" s="1071"/>
      <c r="BE30" s="1061"/>
      <c r="BF30" s="1061"/>
      <c r="BG30" s="1061"/>
      <c r="BH30" s="1061"/>
      <c r="BI30" s="1062"/>
      <c r="BJ30" s="205"/>
      <c r="BK30" s="205"/>
      <c r="BL30" s="205"/>
      <c r="BM30" s="205"/>
      <c r="BN30" s="205"/>
      <c r="BO30" s="218"/>
      <c r="BP30" s="218"/>
      <c r="BQ30" s="215">
        <v>24</v>
      </c>
      <c r="BR30" s="216" t="s">
        <v>599</v>
      </c>
      <c r="BS30" s="1043" t="s">
        <v>581</v>
      </c>
      <c r="BT30" s="1044"/>
      <c r="BU30" s="1044"/>
      <c r="BV30" s="1044"/>
      <c r="BW30" s="1044"/>
      <c r="BX30" s="1044"/>
      <c r="BY30" s="1044"/>
      <c r="BZ30" s="1044"/>
      <c r="CA30" s="1044"/>
      <c r="CB30" s="1044"/>
      <c r="CC30" s="1044"/>
      <c r="CD30" s="1044"/>
      <c r="CE30" s="1044"/>
      <c r="CF30" s="1044"/>
      <c r="CG30" s="1045"/>
      <c r="CH30" s="1018">
        <v>1014</v>
      </c>
      <c r="CI30" s="1019"/>
      <c r="CJ30" s="1019"/>
      <c r="CK30" s="1019"/>
      <c r="CL30" s="1020"/>
      <c r="CM30" s="1018">
        <v>14178</v>
      </c>
      <c r="CN30" s="1019"/>
      <c r="CO30" s="1019"/>
      <c r="CP30" s="1019"/>
      <c r="CQ30" s="1020"/>
      <c r="CR30" s="1018">
        <v>10</v>
      </c>
      <c r="CS30" s="1019"/>
      <c r="CT30" s="1019"/>
      <c r="CU30" s="1019"/>
      <c r="CV30" s="1020"/>
      <c r="CW30" s="1018">
        <v>44</v>
      </c>
      <c r="CX30" s="1019"/>
      <c r="CY30" s="1019"/>
      <c r="CZ30" s="1019"/>
      <c r="DA30" s="1020"/>
      <c r="DB30" s="1018">
        <v>1466</v>
      </c>
      <c r="DC30" s="1019"/>
      <c r="DD30" s="1019"/>
      <c r="DE30" s="1019"/>
      <c r="DF30" s="1020"/>
      <c r="DG30" s="1018" t="s">
        <v>498</v>
      </c>
      <c r="DH30" s="1019"/>
      <c r="DI30" s="1019"/>
      <c r="DJ30" s="1019"/>
      <c r="DK30" s="1020"/>
      <c r="DL30" s="1018">
        <v>2500</v>
      </c>
      <c r="DM30" s="1019"/>
      <c r="DN30" s="1019"/>
      <c r="DO30" s="1019"/>
      <c r="DP30" s="1020"/>
      <c r="DQ30" s="1018">
        <v>250</v>
      </c>
      <c r="DR30" s="1019"/>
      <c r="DS30" s="1019"/>
      <c r="DT30" s="1019"/>
      <c r="DU30" s="1020"/>
      <c r="DV30" s="1021"/>
      <c r="DW30" s="1022"/>
      <c r="DX30" s="1022"/>
      <c r="DY30" s="1022"/>
      <c r="DZ30" s="1023"/>
      <c r="EA30" s="199"/>
    </row>
    <row r="31" spans="1:131" s="200" customFormat="1" ht="26.25" customHeight="1">
      <c r="A31" s="219">
        <v>4</v>
      </c>
      <c r="B31" s="1066" t="s">
        <v>392</v>
      </c>
      <c r="C31" s="1067"/>
      <c r="D31" s="1067"/>
      <c r="E31" s="1067"/>
      <c r="F31" s="1067"/>
      <c r="G31" s="1067"/>
      <c r="H31" s="1067"/>
      <c r="I31" s="1067"/>
      <c r="J31" s="1067"/>
      <c r="K31" s="1067"/>
      <c r="L31" s="1067"/>
      <c r="M31" s="1067"/>
      <c r="N31" s="1067"/>
      <c r="O31" s="1067"/>
      <c r="P31" s="1068"/>
      <c r="Q31" s="1072">
        <v>1308</v>
      </c>
      <c r="R31" s="1073"/>
      <c r="S31" s="1073"/>
      <c r="T31" s="1073"/>
      <c r="U31" s="1073"/>
      <c r="V31" s="1073">
        <v>1107</v>
      </c>
      <c r="W31" s="1073"/>
      <c r="X31" s="1073"/>
      <c r="Y31" s="1073"/>
      <c r="Z31" s="1073"/>
      <c r="AA31" s="1073">
        <v>201</v>
      </c>
      <c r="AB31" s="1073"/>
      <c r="AC31" s="1073"/>
      <c r="AD31" s="1073"/>
      <c r="AE31" s="1074"/>
      <c r="AF31" s="1048">
        <v>201</v>
      </c>
      <c r="AG31" s="1049"/>
      <c r="AH31" s="1049"/>
      <c r="AI31" s="1049"/>
      <c r="AJ31" s="1050"/>
      <c r="AK31" s="1009">
        <v>602</v>
      </c>
      <c r="AL31" s="1000"/>
      <c r="AM31" s="1000"/>
      <c r="AN31" s="1000"/>
      <c r="AO31" s="1000"/>
      <c r="AP31" s="1000">
        <v>2689</v>
      </c>
      <c r="AQ31" s="1000"/>
      <c r="AR31" s="1000"/>
      <c r="AS31" s="1000"/>
      <c r="AT31" s="1000"/>
      <c r="AU31" s="1000">
        <v>1420</v>
      </c>
      <c r="AV31" s="1000"/>
      <c r="AW31" s="1000"/>
      <c r="AX31" s="1000"/>
      <c r="AY31" s="1000"/>
      <c r="AZ31" s="1071" t="s">
        <v>498</v>
      </c>
      <c r="BA31" s="1071"/>
      <c r="BB31" s="1071"/>
      <c r="BC31" s="1071"/>
      <c r="BD31" s="1071"/>
      <c r="BE31" s="1061"/>
      <c r="BF31" s="1061"/>
      <c r="BG31" s="1061"/>
      <c r="BH31" s="1061"/>
      <c r="BI31" s="1062"/>
      <c r="BJ31" s="205"/>
      <c r="BK31" s="205"/>
      <c r="BL31" s="205"/>
      <c r="BM31" s="205"/>
      <c r="BN31" s="205"/>
      <c r="BO31" s="218"/>
      <c r="BP31" s="218"/>
      <c r="BQ31" s="215">
        <v>25</v>
      </c>
      <c r="BR31" s="216" t="s">
        <v>599</v>
      </c>
      <c r="BS31" s="1043" t="s">
        <v>582</v>
      </c>
      <c r="BT31" s="1044"/>
      <c r="BU31" s="1044"/>
      <c r="BV31" s="1044"/>
      <c r="BW31" s="1044"/>
      <c r="BX31" s="1044"/>
      <c r="BY31" s="1044"/>
      <c r="BZ31" s="1044"/>
      <c r="CA31" s="1044"/>
      <c r="CB31" s="1044"/>
      <c r="CC31" s="1044"/>
      <c r="CD31" s="1044"/>
      <c r="CE31" s="1044"/>
      <c r="CF31" s="1044"/>
      <c r="CG31" s="1045"/>
      <c r="CH31" s="1018">
        <v>655</v>
      </c>
      <c r="CI31" s="1019"/>
      <c r="CJ31" s="1019"/>
      <c r="CK31" s="1019"/>
      <c r="CL31" s="1020"/>
      <c r="CM31" s="1018">
        <v>27610</v>
      </c>
      <c r="CN31" s="1019"/>
      <c r="CO31" s="1019"/>
      <c r="CP31" s="1019"/>
      <c r="CQ31" s="1020"/>
      <c r="CR31" s="1018">
        <v>3</v>
      </c>
      <c r="CS31" s="1019"/>
      <c r="CT31" s="1019"/>
      <c r="CU31" s="1019"/>
      <c r="CV31" s="1020"/>
      <c r="CW31" s="1018">
        <v>1002</v>
      </c>
      <c r="CX31" s="1019"/>
      <c r="CY31" s="1019"/>
      <c r="CZ31" s="1019"/>
      <c r="DA31" s="1020"/>
      <c r="DB31" s="1018">
        <v>1247</v>
      </c>
      <c r="DC31" s="1019"/>
      <c r="DD31" s="1019"/>
      <c r="DE31" s="1019"/>
      <c r="DF31" s="1020"/>
      <c r="DG31" s="1018" t="s">
        <v>498</v>
      </c>
      <c r="DH31" s="1019"/>
      <c r="DI31" s="1019"/>
      <c r="DJ31" s="1019"/>
      <c r="DK31" s="1020"/>
      <c r="DL31" s="1018">
        <v>37716</v>
      </c>
      <c r="DM31" s="1019"/>
      <c r="DN31" s="1019"/>
      <c r="DO31" s="1019"/>
      <c r="DP31" s="1020"/>
      <c r="DQ31" s="1018">
        <v>3772</v>
      </c>
      <c r="DR31" s="1019"/>
      <c r="DS31" s="1019"/>
      <c r="DT31" s="1019"/>
      <c r="DU31" s="1020"/>
      <c r="DV31" s="1021"/>
      <c r="DW31" s="1022"/>
      <c r="DX31" s="1022"/>
      <c r="DY31" s="1022"/>
      <c r="DZ31" s="1023"/>
      <c r="EA31" s="199"/>
    </row>
    <row r="32" spans="1:131" s="200" customFormat="1" ht="26.25" customHeight="1">
      <c r="A32" s="219">
        <v>5</v>
      </c>
      <c r="B32" s="1066" t="s">
        <v>393</v>
      </c>
      <c r="C32" s="1067"/>
      <c r="D32" s="1067"/>
      <c r="E32" s="1067"/>
      <c r="F32" s="1067"/>
      <c r="G32" s="1067"/>
      <c r="H32" s="1067"/>
      <c r="I32" s="1067"/>
      <c r="J32" s="1067"/>
      <c r="K32" s="1067"/>
      <c r="L32" s="1067"/>
      <c r="M32" s="1067"/>
      <c r="N32" s="1067"/>
      <c r="O32" s="1067"/>
      <c r="P32" s="1068"/>
      <c r="Q32" s="1072">
        <v>81373</v>
      </c>
      <c r="R32" s="1073"/>
      <c r="S32" s="1073"/>
      <c r="T32" s="1073"/>
      <c r="U32" s="1073"/>
      <c r="V32" s="1073">
        <v>69676</v>
      </c>
      <c r="W32" s="1073"/>
      <c r="X32" s="1073"/>
      <c r="Y32" s="1073"/>
      <c r="Z32" s="1073"/>
      <c r="AA32" s="1073">
        <v>11637</v>
      </c>
      <c r="AB32" s="1073"/>
      <c r="AC32" s="1073"/>
      <c r="AD32" s="1073"/>
      <c r="AE32" s="1074"/>
      <c r="AF32" s="1048">
        <v>25599</v>
      </c>
      <c r="AG32" s="1049"/>
      <c r="AH32" s="1049"/>
      <c r="AI32" s="1049"/>
      <c r="AJ32" s="1050"/>
      <c r="AK32" s="1009">
        <v>1750</v>
      </c>
      <c r="AL32" s="1000"/>
      <c r="AM32" s="1000"/>
      <c r="AN32" s="1000"/>
      <c r="AO32" s="1000"/>
      <c r="AP32" s="1000">
        <v>160740</v>
      </c>
      <c r="AQ32" s="1000"/>
      <c r="AR32" s="1000"/>
      <c r="AS32" s="1000"/>
      <c r="AT32" s="1000"/>
      <c r="AU32" s="1000">
        <v>9001</v>
      </c>
      <c r="AV32" s="1000"/>
      <c r="AW32" s="1000"/>
      <c r="AX32" s="1000"/>
      <c r="AY32" s="1000"/>
      <c r="AZ32" s="1071" t="s">
        <v>498</v>
      </c>
      <c r="BA32" s="1071"/>
      <c r="BB32" s="1071"/>
      <c r="BC32" s="1071"/>
      <c r="BD32" s="1071"/>
      <c r="BE32" s="1061" t="s">
        <v>394</v>
      </c>
      <c r="BF32" s="1061"/>
      <c r="BG32" s="1061"/>
      <c r="BH32" s="1061"/>
      <c r="BI32" s="1062"/>
      <c r="BJ32" s="205"/>
      <c r="BK32" s="205"/>
      <c r="BL32" s="205"/>
      <c r="BM32" s="205"/>
      <c r="BN32" s="205"/>
      <c r="BO32" s="218"/>
      <c r="BP32" s="218"/>
      <c r="BQ32" s="215">
        <v>26</v>
      </c>
      <c r="BR32" s="216"/>
      <c r="BS32" s="1043" t="s">
        <v>583</v>
      </c>
      <c r="BT32" s="1044"/>
      <c r="BU32" s="1044"/>
      <c r="BV32" s="1044"/>
      <c r="BW32" s="1044"/>
      <c r="BX32" s="1044"/>
      <c r="BY32" s="1044"/>
      <c r="BZ32" s="1044"/>
      <c r="CA32" s="1044"/>
      <c r="CB32" s="1044"/>
      <c r="CC32" s="1044"/>
      <c r="CD32" s="1044"/>
      <c r="CE32" s="1044"/>
      <c r="CF32" s="1044"/>
      <c r="CG32" s="1045"/>
      <c r="CH32" s="1018">
        <v>140</v>
      </c>
      <c r="CI32" s="1019"/>
      <c r="CJ32" s="1019"/>
      <c r="CK32" s="1019"/>
      <c r="CL32" s="1020"/>
      <c r="CM32" s="1018">
        <v>973</v>
      </c>
      <c r="CN32" s="1019"/>
      <c r="CO32" s="1019"/>
      <c r="CP32" s="1019"/>
      <c r="CQ32" s="1020"/>
      <c r="CR32" s="1018">
        <v>30</v>
      </c>
      <c r="CS32" s="1019"/>
      <c r="CT32" s="1019"/>
      <c r="CU32" s="1019"/>
      <c r="CV32" s="1020"/>
      <c r="CW32" s="1018" t="s">
        <v>602</v>
      </c>
      <c r="CX32" s="1019"/>
      <c r="CY32" s="1019"/>
      <c r="CZ32" s="1019"/>
      <c r="DA32" s="1020"/>
      <c r="DB32" s="1018" t="s">
        <v>498</v>
      </c>
      <c r="DC32" s="1019"/>
      <c r="DD32" s="1019"/>
      <c r="DE32" s="1019"/>
      <c r="DF32" s="1020"/>
      <c r="DG32" s="1018" t="s">
        <v>498</v>
      </c>
      <c r="DH32" s="1019"/>
      <c r="DI32" s="1019"/>
      <c r="DJ32" s="1019"/>
      <c r="DK32" s="1020"/>
      <c r="DL32" s="1018" t="s">
        <v>498</v>
      </c>
      <c r="DM32" s="1019"/>
      <c r="DN32" s="1019"/>
      <c r="DO32" s="1019"/>
      <c r="DP32" s="1020"/>
      <c r="DQ32" s="1018" t="s">
        <v>498</v>
      </c>
      <c r="DR32" s="1019"/>
      <c r="DS32" s="1019"/>
      <c r="DT32" s="1019"/>
      <c r="DU32" s="1020"/>
      <c r="DV32" s="1021"/>
      <c r="DW32" s="1022"/>
      <c r="DX32" s="1022"/>
      <c r="DY32" s="1022"/>
      <c r="DZ32" s="1023"/>
      <c r="EA32" s="199"/>
    </row>
    <row r="33" spans="1:131" s="200" customFormat="1" ht="26.25" customHeight="1">
      <c r="A33" s="219">
        <v>6</v>
      </c>
      <c r="B33" s="1066" t="s">
        <v>395</v>
      </c>
      <c r="C33" s="1067"/>
      <c r="D33" s="1067"/>
      <c r="E33" s="1067"/>
      <c r="F33" s="1067"/>
      <c r="G33" s="1067"/>
      <c r="H33" s="1067"/>
      <c r="I33" s="1067"/>
      <c r="J33" s="1067"/>
      <c r="K33" s="1067"/>
      <c r="L33" s="1067"/>
      <c r="M33" s="1067"/>
      <c r="N33" s="1067"/>
      <c r="O33" s="1067"/>
      <c r="P33" s="1068"/>
      <c r="Q33" s="1072">
        <v>2940</v>
      </c>
      <c r="R33" s="1073"/>
      <c r="S33" s="1073"/>
      <c r="T33" s="1073"/>
      <c r="U33" s="1073"/>
      <c r="V33" s="1073">
        <v>1959</v>
      </c>
      <c r="W33" s="1073"/>
      <c r="X33" s="1073"/>
      <c r="Y33" s="1073"/>
      <c r="Z33" s="1073"/>
      <c r="AA33" s="1073">
        <v>968</v>
      </c>
      <c r="AB33" s="1073"/>
      <c r="AC33" s="1073"/>
      <c r="AD33" s="1073"/>
      <c r="AE33" s="1074"/>
      <c r="AF33" s="1048">
        <v>4573</v>
      </c>
      <c r="AG33" s="1049"/>
      <c r="AH33" s="1049"/>
      <c r="AI33" s="1049"/>
      <c r="AJ33" s="1050"/>
      <c r="AK33" s="1009" t="s">
        <v>600</v>
      </c>
      <c r="AL33" s="1000"/>
      <c r="AM33" s="1000"/>
      <c r="AN33" s="1000"/>
      <c r="AO33" s="1000"/>
      <c r="AP33" s="1000">
        <v>3189</v>
      </c>
      <c r="AQ33" s="1000"/>
      <c r="AR33" s="1000"/>
      <c r="AS33" s="1000"/>
      <c r="AT33" s="1000"/>
      <c r="AU33" s="1000" t="s">
        <v>600</v>
      </c>
      <c r="AV33" s="1000"/>
      <c r="AW33" s="1000"/>
      <c r="AX33" s="1000"/>
      <c r="AY33" s="1000"/>
      <c r="AZ33" s="1071" t="s">
        <v>498</v>
      </c>
      <c r="BA33" s="1071"/>
      <c r="BB33" s="1071"/>
      <c r="BC33" s="1071"/>
      <c r="BD33" s="1071"/>
      <c r="BE33" s="1061" t="s">
        <v>394</v>
      </c>
      <c r="BF33" s="1061"/>
      <c r="BG33" s="1061"/>
      <c r="BH33" s="1061"/>
      <c r="BI33" s="1062"/>
      <c r="BJ33" s="205"/>
      <c r="BK33" s="205"/>
      <c r="BL33" s="205"/>
      <c r="BM33" s="205"/>
      <c r="BN33" s="205"/>
      <c r="BO33" s="218"/>
      <c r="BP33" s="218"/>
      <c r="BQ33" s="215">
        <v>27</v>
      </c>
      <c r="BR33" s="216"/>
      <c r="BS33" s="1043" t="s">
        <v>584</v>
      </c>
      <c r="BT33" s="1044"/>
      <c r="BU33" s="1044"/>
      <c r="BV33" s="1044"/>
      <c r="BW33" s="1044"/>
      <c r="BX33" s="1044"/>
      <c r="BY33" s="1044"/>
      <c r="BZ33" s="1044"/>
      <c r="CA33" s="1044"/>
      <c r="CB33" s="1044"/>
      <c r="CC33" s="1044"/>
      <c r="CD33" s="1044"/>
      <c r="CE33" s="1044"/>
      <c r="CF33" s="1044"/>
      <c r="CG33" s="1045"/>
      <c r="CH33" s="1018">
        <v>91</v>
      </c>
      <c r="CI33" s="1019"/>
      <c r="CJ33" s="1019"/>
      <c r="CK33" s="1019"/>
      <c r="CL33" s="1020"/>
      <c r="CM33" s="1018">
        <v>3402</v>
      </c>
      <c r="CN33" s="1019"/>
      <c r="CO33" s="1019"/>
      <c r="CP33" s="1019"/>
      <c r="CQ33" s="1020"/>
      <c r="CR33" s="1018">
        <v>1550</v>
      </c>
      <c r="CS33" s="1019"/>
      <c r="CT33" s="1019"/>
      <c r="CU33" s="1019"/>
      <c r="CV33" s="1020"/>
      <c r="CW33" s="1018" t="s">
        <v>603</v>
      </c>
      <c r="CX33" s="1019"/>
      <c r="CY33" s="1019"/>
      <c r="CZ33" s="1019"/>
      <c r="DA33" s="1020"/>
      <c r="DB33" s="1018" t="s">
        <v>498</v>
      </c>
      <c r="DC33" s="1019"/>
      <c r="DD33" s="1019"/>
      <c r="DE33" s="1019"/>
      <c r="DF33" s="1020"/>
      <c r="DG33" s="1018" t="s">
        <v>498</v>
      </c>
      <c r="DH33" s="1019"/>
      <c r="DI33" s="1019"/>
      <c r="DJ33" s="1019"/>
      <c r="DK33" s="1020"/>
      <c r="DL33" s="1018" t="s">
        <v>498</v>
      </c>
      <c r="DM33" s="1019"/>
      <c r="DN33" s="1019"/>
      <c r="DO33" s="1019"/>
      <c r="DP33" s="1020"/>
      <c r="DQ33" s="1018" t="s">
        <v>498</v>
      </c>
      <c r="DR33" s="1019"/>
      <c r="DS33" s="1019"/>
      <c r="DT33" s="1019"/>
      <c r="DU33" s="1020"/>
      <c r="DV33" s="1021"/>
      <c r="DW33" s="1022"/>
      <c r="DX33" s="1022"/>
      <c r="DY33" s="1022"/>
      <c r="DZ33" s="1023"/>
      <c r="EA33" s="199"/>
    </row>
    <row r="34" spans="1:131" s="200" customFormat="1" ht="26.25" customHeight="1">
      <c r="A34" s="219">
        <v>7</v>
      </c>
      <c r="B34" s="1066" t="s">
        <v>396</v>
      </c>
      <c r="C34" s="1067"/>
      <c r="D34" s="1067"/>
      <c r="E34" s="1067"/>
      <c r="F34" s="1067"/>
      <c r="G34" s="1067"/>
      <c r="H34" s="1067"/>
      <c r="I34" s="1067"/>
      <c r="J34" s="1067"/>
      <c r="K34" s="1067"/>
      <c r="L34" s="1067"/>
      <c r="M34" s="1067"/>
      <c r="N34" s="1067"/>
      <c r="O34" s="1067"/>
      <c r="P34" s="1068"/>
      <c r="Q34" s="1072">
        <v>20917</v>
      </c>
      <c r="R34" s="1073"/>
      <c r="S34" s="1073"/>
      <c r="T34" s="1073"/>
      <c r="U34" s="1073"/>
      <c r="V34" s="1073">
        <v>19331</v>
      </c>
      <c r="W34" s="1073"/>
      <c r="X34" s="1073"/>
      <c r="Y34" s="1073"/>
      <c r="Z34" s="1073"/>
      <c r="AA34" s="1073">
        <v>1586</v>
      </c>
      <c r="AB34" s="1073"/>
      <c r="AC34" s="1073"/>
      <c r="AD34" s="1073"/>
      <c r="AE34" s="1074"/>
      <c r="AF34" s="1048">
        <v>7078</v>
      </c>
      <c r="AG34" s="1049"/>
      <c r="AH34" s="1049"/>
      <c r="AI34" s="1049"/>
      <c r="AJ34" s="1050"/>
      <c r="AK34" s="1009">
        <v>924</v>
      </c>
      <c r="AL34" s="1000"/>
      <c r="AM34" s="1000"/>
      <c r="AN34" s="1000"/>
      <c r="AO34" s="1000"/>
      <c r="AP34" s="1000">
        <v>864</v>
      </c>
      <c r="AQ34" s="1000"/>
      <c r="AR34" s="1000"/>
      <c r="AS34" s="1000"/>
      <c r="AT34" s="1000"/>
      <c r="AU34" s="1000">
        <v>212</v>
      </c>
      <c r="AV34" s="1000"/>
      <c r="AW34" s="1000"/>
      <c r="AX34" s="1000"/>
      <c r="AY34" s="1000"/>
      <c r="AZ34" s="1071" t="s">
        <v>498</v>
      </c>
      <c r="BA34" s="1071"/>
      <c r="BB34" s="1071"/>
      <c r="BC34" s="1071"/>
      <c r="BD34" s="1071"/>
      <c r="BE34" s="1061" t="s">
        <v>394</v>
      </c>
      <c r="BF34" s="1061"/>
      <c r="BG34" s="1061"/>
      <c r="BH34" s="1061"/>
      <c r="BI34" s="1062"/>
      <c r="BJ34" s="205"/>
      <c r="BK34" s="205"/>
      <c r="BL34" s="205"/>
      <c r="BM34" s="205"/>
      <c r="BN34" s="205"/>
      <c r="BO34" s="218"/>
      <c r="BP34" s="218"/>
      <c r="BQ34" s="215">
        <v>28</v>
      </c>
      <c r="BR34" s="216" t="s">
        <v>599</v>
      </c>
      <c r="BS34" s="1043" t="s">
        <v>585</v>
      </c>
      <c r="BT34" s="1044"/>
      <c r="BU34" s="1044"/>
      <c r="BV34" s="1044"/>
      <c r="BW34" s="1044"/>
      <c r="BX34" s="1044"/>
      <c r="BY34" s="1044"/>
      <c r="BZ34" s="1044"/>
      <c r="CA34" s="1044"/>
      <c r="CB34" s="1044"/>
      <c r="CC34" s="1044"/>
      <c r="CD34" s="1044"/>
      <c r="CE34" s="1044"/>
      <c r="CF34" s="1044"/>
      <c r="CG34" s="1045"/>
      <c r="CH34" s="1018">
        <v>216</v>
      </c>
      <c r="CI34" s="1019"/>
      <c r="CJ34" s="1019"/>
      <c r="CK34" s="1019"/>
      <c r="CL34" s="1020"/>
      <c r="CM34" s="1018">
        <v>38571</v>
      </c>
      <c r="CN34" s="1019"/>
      <c r="CO34" s="1019"/>
      <c r="CP34" s="1019"/>
      <c r="CQ34" s="1020"/>
      <c r="CR34" s="1018">
        <v>32197</v>
      </c>
      <c r="CS34" s="1019"/>
      <c r="CT34" s="1019"/>
      <c r="CU34" s="1019"/>
      <c r="CV34" s="1020"/>
      <c r="CW34" s="1018">
        <v>243</v>
      </c>
      <c r="CX34" s="1019"/>
      <c r="CY34" s="1019"/>
      <c r="CZ34" s="1019"/>
      <c r="DA34" s="1020"/>
      <c r="DB34" s="1018">
        <v>32057</v>
      </c>
      <c r="DC34" s="1019"/>
      <c r="DD34" s="1019"/>
      <c r="DE34" s="1019"/>
      <c r="DF34" s="1020"/>
      <c r="DG34" s="1018" t="s">
        <v>498</v>
      </c>
      <c r="DH34" s="1019"/>
      <c r="DI34" s="1019"/>
      <c r="DJ34" s="1019"/>
      <c r="DK34" s="1020"/>
      <c r="DL34" s="1018">
        <v>59444</v>
      </c>
      <c r="DM34" s="1019"/>
      <c r="DN34" s="1019"/>
      <c r="DO34" s="1019"/>
      <c r="DP34" s="1020"/>
      <c r="DQ34" s="1018">
        <v>10670</v>
      </c>
      <c r="DR34" s="1019"/>
      <c r="DS34" s="1019"/>
      <c r="DT34" s="1019"/>
      <c r="DU34" s="1020"/>
      <c r="DV34" s="1021"/>
      <c r="DW34" s="1022"/>
      <c r="DX34" s="1022"/>
      <c r="DY34" s="1022"/>
      <c r="DZ34" s="1023"/>
      <c r="EA34" s="199"/>
    </row>
    <row r="35" spans="1:131" s="200" customFormat="1" ht="26.25" customHeight="1">
      <c r="A35" s="219">
        <v>8</v>
      </c>
      <c r="B35" s="1066" t="s">
        <v>397</v>
      </c>
      <c r="C35" s="1067"/>
      <c r="D35" s="1067"/>
      <c r="E35" s="1067"/>
      <c r="F35" s="1067"/>
      <c r="G35" s="1067"/>
      <c r="H35" s="1067"/>
      <c r="I35" s="1067"/>
      <c r="J35" s="1067"/>
      <c r="K35" s="1067"/>
      <c r="L35" s="1067"/>
      <c r="M35" s="1067"/>
      <c r="N35" s="1067"/>
      <c r="O35" s="1067"/>
      <c r="P35" s="1068"/>
      <c r="Q35" s="1072">
        <v>53753</v>
      </c>
      <c r="R35" s="1073"/>
      <c r="S35" s="1073"/>
      <c r="T35" s="1073"/>
      <c r="U35" s="1073"/>
      <c r="V35" s="1073">
        <v>44454</v>
      </c>
      <c r="W35" s="1073"/>
      <c r="X35" s="1073"/>
      <c r="Y35" s="1073"/>
      <c r="Z35" s="1073"/>
      <c r="AA35" s="1073">
        <v>9297</v>
      </c>
      <c r="AB35" s="1073"/>
      <c r="AC35" s="1073"/>
      <c r="AD35" s="1073"/>
      <c r="AE35" s="1074"/>
      <c r="AF35" s="1048">
        <v>8466</v>
      </c>
      <c r="AG35" s="1049"/>
      <c r="AH35" s="1049"/>
      <c r="AI35" s="1049"/>
      <c r="AJ35" s="1050"/>
      <c r="AK35" s="1009">
        <v>3919</v>
      </c>
      <c r="AL35" s="1000"/>
      <c r="AM35" s="1000"/>
      <c r="AN35" s="1000"/>
      <c r="AO35" s="1000"/>
      <c r="AP35" s="1000">
        <v>371662</v>
      </c>
      <c r="AQ35" s="1000"/>
      <c r="AR35" s="1000"/>
      <c r="AS35" s="1000"/>
      <c r="AT35" s="1000"/>
      <c r="AU35" s="1000">
        <v>72474</v>
      </c>
      <c r="AV35" s="1000"/>
      <c r="AW35" s="1000"/>
      <c r="AX35" s="1000"/>
      <c r="AY35" s="1000"/>
      <c r="AZ35" s="1071" t="s">
        <v>498</v>
      </c>
      <c r="BA35" s="1071"/>
      <c r="BB35" s="1071"/>
      <c r="BC35" s="1071"/>
      <c r="BD35" s="1071"/>
      <c r="BE35" s="1061" t="s">
        <v>394</v>
      </c>
      <c r="BF35" s="1061"/>
      <c r="BG35" s="1061"/>
      <c r="BH35" s="1061"/>
      <c r="BI35" s="1062"/>
      <c r="BJ35" s="205"/>
      <c r="BK35" s="205"/>
      <c r="BL35" s="205"/>
      <c r="BM35" s="205"/>
      <c r="BN35" s="205"/>
      <c r="BO35" s="218"/>
      <c r="BP35" s="218"/>
      <c r="BQ35" s="215">
        <v>29</v>
      </c>
      <c r="BR35" s="216"/>
      <c r="BS35" s="1043" t="s">
        <v>586</v>
      </c>
      <c r="BT35" s="1044"/>
      <c r="BU35" s="1044"/>
      <c r="BV35" s="1044"/>
      <c r="BW35" s="1044"/>
      <c r="BX35" s="1044"/>
      <c r="BY35" s="1044"/>
      <c r="BZ35" s="1044"/>
      <c r="CA35" s="1044"/>
      <c r="CB35" s="1044"/>
      <c r="CC35" s="1044"/>
      <c r="CD35" s="1044"/>
      <c r="CE35" s="1044"/>
      <c r="CF35" s="1044"/>
      <c r="CG35" s="1045"/>
      <c r="CH35" s="1018">
        <v>157</v>
      </c>
      <c r="CI35" s="1019"/>
      <c r="CJ35" s="1019"/>
      <c r="CK35" s="1019"/>
      <c r="CL35" s="1020"/>
      <c r="CM35" s="1018">
        <v>9554</v>
      </c>
      <c r="CN35" s="1019"/>
      <c r="CO35" s="1019"/>
      <c r="CP35" s="1019"/>
      <c r="CQ35" s="1020"/>
      <c r="CR35" s="1018">
        <v>100</v>
      </c>
      <c r="CS35" s="1019"/>
      <c r="CT35" s="1019"/>
      <c r="CU35" s="1019"/>
      <c r="CV35" s="1020"/>
      <c r="CW35" s="1018">
        <v>70</v>
      </c>
      <c r="CX35" s="1019"/>
      <c r="CY35" s="1019"/>
      <c r="CZ35" s="1019"/>
      <c r="DA35" s="1020"/>
      <c r="DB35" s="1018" t="s">
        <v>498</v>
      </c>
      <c r="DC35" s="1019"/>
      <c r="DD35" s="1019"/>
      <c r="DE35" s="1019"/>
      <c r="DF35" s="1020"/>
      <c r="DG35" s="1018" t="s">
        <v>498</v>
      </c>
      <c r="DH35" s="1019"/>
      <c r="DI35" s="1019"/>
      <c r="DJ35" s="1019"/>
      <c r="DK35" s="1020"/>
      <c r="DL35" s="1018" t="s">
        <v>498</v>
      </c>
      <c r="DM35" s="1019"/>
      <c r="DN35" s="1019"/>
      <c r="DO35" s="1019"/>
      <c r="DP35" s="1020"/>
      <c r="DQ35" s="1018" t="s">
        <v>498</v>
      </c>
      <c r="DR35" s="1019"/>
      <c r="DS35" s="1019"/>
      <c r="DT35" s="1019"/>
      <c r="DU35" s="1020"/>
      <c r="DV35" s="1021"/>
      <c r="DW35" s="1022"/>
      <c r="DX35" s="1022"/>
      <c r="DY35" s="1022"/>
      <c r="DZ35" s="1023"/>
      <c r="EA35" s="199"/>
    </row>
    <row r="36" spans="1:131" s="200" customFormat="1" ht="26.25" customHeight="1">
      <c r="A36" s="219">
        <v>9</v>
      </c>
      <c r="B36" s="1066" t="s">
        <v>398</v>
      </c>
      <c r="C36" s="1067"/>
      <c r="D36" s="1067"/>
      <c r="E36" s="1067"/>
      <c r="F36" s="1067"/>
      <c r="G36" s="1067"/>
      <c r="H36" s="1067"/>
      <c r="I36" s="1067"/>
      <c r="J36" s="1067"/>
      <c r="K36" s="1067"/>
      <c r="L36" s="1067"/>
      <c r="M36" s="1067"/>
      <c r="N36" s="1067"/>
      <c r="O36" s="1067"/>
      <c r="P36" s="1068"/>
      <c r="Q36" s="1072">
        <v>130467</v>
      </c>
      <c r="R36" s="1073"/>
      <c r="S36" s="1073"/>
      <c r="T36" s="1073"/>
      <c r="U36" s="1073"/>
      <c r="V36" s="1073">
        <v>113673</v>
      </c>
      <c r="W36" s="1073"/>
      <c r="X36" s="1073"/>
      <c r="Y36" s="1073"/>
      <c r="Z36" s="1073"/>
      <c r="AA36" s="1073">
        <v>16155</v>
      </c>
      <c r="AB36" s="1073"/>
      <c r="AC36" s="1073"/>
      <c r="AD36" s="1073"/>
      <c r="AE36" s="1074"/>
      <c r="AF36" s="1048">
        <v>28628</v>
      </c>
      <c r="AG36" s="1049"/>
      <c r="AH36" s="1049"/>
      <c r="AI36" s="1049"/>
      <c r="AJ36" s="1050"/>
      <c r="AK36" s="1009">
        <v>43533</v>
      </c>
      <c r="AL36" s="1000"/>
      <c r="AM36" s="1000"/>
      <c r="AN36" s="1000"/>
      <c r="AO36" s="1000"/>
      <c r="AP36" s="1000">
        <v>754531</v>
      </c>
      <c r="AQ36" s="1000"/>
      <c r="AR36" s="1000"/>
      <c r="AS36" s="1000"/>
      <c r="AT36" s="1000"/>
      <c r="AU36" s="1000">
        <v>430083</v>
      </c>
      <c r="AV36" s="1000"/>
      <c r="AW36" s="1000"/>
      <c r="AX36" s="1000"/>
      <c r="AY36" s="1000"/>
      <c r="AZ36" s="1071" t="s">
        <v>498</v>
      </c>
      <c r="BA36" s="1071"/>
      <c r="BB36" s="1071"/>
      <c r="BC36" s="1071"/>
      <c r="BD36" s="1071"/>
      <c r="BE36" s="1061" t="s">
        <v>394</v>
      </c>
      <c r="BF36" s="1061"/>
      <c r="BG36" s="1061"/>
      <c r="BH36" s="1061"/>
      <c r="BI36" s="1062"/>
      <c r="BJ36" s="205"/>
      <c r="BK36" s="205"/>
      <c r="BL36" s="205"/>
      <c r="BM36" s="205"/>
      <c r="BN36" s="205"/>
      <c r="BO36" s="218"/>
      <c r="BP36" s="218"/>
      <c r="BQ36" s="215">
        <v>30</v>
      </c>
      <c r="BR36" s="216" t="s">
        <v>599</v>
      </c>
      <c r="BS36" s="1043" t="s">
        <v>587</v>
      </c>
      <c r="BT36" s="1044"/>
      <c r="BU36" s="1044"/>
      <c r="BV36" s="1044"/>
      <c r="BW36" s="1044"/>
      <c r="BX36" s="1044"/>
      <c r="BY36" s="1044"/>
      <c r="BZ36" s="1044"/>
      <c r="CA36" s="1044"/>
      <c r="CB36" s="1044"/>
      <c r="CC36" s="1044"/>
      <c r="CD36" s="1044"/>
      <c r="CE36" s="1044"/>
      <c r="CF36" s="1044"/>
      <c r="CG36" s="1045"/>
      <c r="CH36" s="1018">
        <v>467</v>
      </c>
      <c r="CI36" s="1019"/>
      <c r="CJ36" s="1019"/>
      <c r="CK36" s="1019"/>
      <c r="CL36" s="1020"/>
      <c r="CM36" s="1018">
        <v>4109</v>
      </c>
      <c r="CN36" s="1019"/>
      <c r="CO36" s="1019"/>
      <c r="CP36" s="1019"/>
      <c r="CQ36" s="1020"/>
      <c r="CR36" s="1018">
        <v>6400</v>
      </c>
      <c r="CS36" s="1019"/>
      <c r="CT36" s="1019"/>
      <c r="CU36" s="1019"/>
      <c r="CV36" s="1020"/>
      <c r="CW36" s="1018" t="s">
        <v>603</v>
      </c>
      <c r="CX36" s="1019"/>
      <c r="CY36" s="1019"/>
      <c r="CZ36" s="1019"/>
      <c r="DA36" s="1020"/>
      <c r="DB36" s="1018">
        <v>7227</v>
      </c>
      <c r="DC36" s="1019"/>
      <c r="DD36" s="1019"/>
      <c r="DE36" s="1019"/>
      <c r="DF36" s="1020"/>
      <c r="DG36" s="1018" t="s">
        <v>498</v>
      </c>
      <c r="DH36" s="1019"/>
      <c r="DI36" s="1019"/>
      <c r="DJ36" s="1019"/>
      <c r="DK36" s="1020"/>
      <c r="DL36" s="1018">
        <v>3320</v>
      </c>
      <c r="DM36" s="1019"/>
      <c r="DN36" s="1019"/>
      <c r="DO36" s="1019"/>
      <c r="DP36" s="1020"/>
      <c r="DQ36" s="1018">
        <v>332</v>
      </c>
      <c r="DR36" s="1019"/>
      <c r="DS36" s="1019"/>
      <c r="DT36" s="1019"/>
      <c r="DU36" s="1020"/>
      <c r="DV36" s="1021"/>
      <c r="DW36" s="1022"/>
      <c r="DX36" s="1022"/>
      <c r="DY36" s="1022"/>
      <c r="DZ36" s="1023"/>
      <c r="EA36" s="199"/>
    </row>
    <row r="37" spans="1:131" s="200" customFormat="1" ht="26.25" customHeight="1">
      <c r="A37" s="219">
        <v>10</v>
      </c>
      <c r="B37" s="1066" t="s">
        <v>399</v>
      </c>
      <c r="C37" s="1067"/>
      <c r="D37" s="1067"/>
      <c r="E37" s="1067"/>
      <c r="F37" s="1067"/>
      <c r="G37" s="1067"/>
      <c r="H37" s="1067"/>
      <c r="I37" s="1067"/>
      <c r="J37" s="1067"/>
      <c r="K37" s="1067"/>
      <c r="L37" s="1067"/>
      <c r="M37" s="1067"/>
      <c r="N37" s="1067"/>
      <c r="O37" s="1067"/>
      <c r="P37" s="1068"/>
      <c r="Q37" s="1072">
        <v>31503</v>
      </c>
      <c r="R37" s="1073"/>
      <c r="S37" s="1073"/>
      <c r="T37" s="1073"/>
      <c r="U37" s="1073"/>
      <c r="V37" s="1073">
        <v>32661</v>
      </c>
      <c r="W37" s="1073"/>
      <c r="X37" s="1073"/>
      <c r="Y37" s="1073"/>
      <c r="Z37" s="1073"/>
      <c r="AA37" s="1073">
        <v>209</v>
      </c>
      <c r="AB37" s="1073"/>
      <c r="AC37" s="1073"/>
      <c r="AD37" s="1073"/>
      <c r="AE37" s="1074"/>
      <c r="AF37" s="1048">
        <v>3824</v>
      </c>
      <c r="AG37" s="1049"/>
      <c r="AH37" s="1049"/>
      <c r="AI37" s="1049"/>
      <c r="AJ37" s="1050"/>
      <c r="AK37" s="1009">
        <v>3815</v>
      </c>
      <c r="AL37" s="1000"/>
      <c r="AM37" s="1000"/>
      <c r="AN37" s="1000"/>
      <c r="AO37" s="1000"/>
      <c r="AP37" s="1000">
        <v>51105</v>
      </c>
      <c r="AQ37" s="1000"/>
      <c r="AR37" s="1000"/>
      <c r="AS37" s="1000"/>
      <c r="AT37" s="1000"/>
      <c r="AU37" s="1000">
        <v>31328</v>
      </c>
      <c r="AV37" s="1000"/>
      <c r="AW37" s="1000"/>
      <c r="AX37" s="1000"/>
      <c r="AY37" s="1000"/>
      <c r="AZ37" s="1071" t="s">
        <v>498</v>
      </c>
      <c r="BA37" s="1071"/>
      <c r="BB37" s="1071"/>
      <c r="BC37" s="1071"/>
      <c r="BD37" s="1071"/>
      <c r="BE37" s="1061" t="s">
        <v>394</v>
      </c>
      <c r="BF37" s="1061"/>
      <c r="BG37" s="1061"/>
      <c r="BH37" s="1061"/>
      <c r="BI37" s="1062"/>
      <c r="BJ37" s="205"/>
      <c r="BK37" s="205"/>
      <c r="BL37" s="205"/>
      <c r="BM37" s="205"/>
      <c r="BN37" s="205"/>
      <c r="BO37" s="218"/>
      <c r="BP37" s="218"/>
      <c r="BQ37" s="215">
        <v>31</v>
      </c>
      <c r="BR37" s="216" t="s">
        <v>599</v>
      </c>
      <c r="BS37" s="1043" t="s">
        <v>588</v>
      </c>
      <c r="BT37" s="1044"/>
      <c r="BU37" s="1044"/>
      <c r="BV37" s="1044"/>
      <c r="BW37" s="1044"/>
      <c r="BX37" s="1044"/>
      <c r="BY37" s="1044"/>
      <c r="BZ37" s="1044"/>
      <c r="CA37" s="1044"/>
      <c r="CB37" s="1044"/>
      <c r="CC37" s="1044"/>
      <c r="CD37" s="1044"/>
      <c r="CE37" s="1044"/>
      <c r="CF37" s="1044"/>
      <c r="CG37" s="1045"/>
      <c r="CH37" s="1018">
        <v>1</v>
      </c>
      <c r="CI37" s="1019"/>
      <c r="CJ37" s="1019"/>
      <c r="CK37" s="1019"/>
      <c r="CL37" s="1020"/>
      <c r="CM37" s="1018">
        <v>940</v>
      </c>
      <c r="CN37" s="1019"/>
      <c r="CO37" s="1019"/>
      <c r="CP37" s="1019"/>
      <c r="CQ37" s="1020"/>
      <c r="CR37" s="1018">
        <v>50</v>
      </c>
      <c r="CS37" s="1019"/>
      <c r="CT37" s="1019"/>
      <c r="CU37" s="1019"/>
      <c r="CV37" s="1020"/>
      <c r="CW37" s="1018">
        <v>5000</v>
      </c>
      <c r="CX37" s="1019"/>
      <c r="CY37" s="1019"/>
      <c r="CZ37" s="1019"/>
      <c r="DA37" s="1020"/>
      <c r="DB37" s="1018">
        <v>50000</v>
      </c>
      <c r="DC37" s="1019"/>
      <c r="DD37" s="1019"/>
      <c r="DE37" s="1019"/>
      <c r="DF37" s="1020"/>
      <c r="DG37" s="1018" t="s">
        <v>498</v>
      </c>
      <c r="DH37" s="1019"/>
      <c r="DI37" s="1019"/>
      <c r="DJ37" s="1019"/>
      <c r="DK37" s="1020"/>
      <c r="DL37" s="1018">
        <v>45694</v>
      </c>
      <c r="DM37" s="1019"/>
      <c r="DN37" s="1019"/>
      <c r="DO37" s="1019"/>
      <c r="DP37" s="1020"/>
      <c r="DQ37" s="1018">
        <v>41125</v>
      </c>
      <c r="DR37" s="1019"/>
      <c r="DS37" s="1019"/>
      <c r="DT37" s="1019"/>
      <c r="DU37" s="1020"/>
      <c r="DV37" s="1021"/>
      <c r="DW37" s="1022"/>
      <c r="DX37" s="1022"/>
      <c r="DY37" s="1022"/>
      <c r="DZ37" s="1023"/>
      <c r="EA37" s="199"/>
    </row>
    <row r="38" spans="1:131" s="200" customFormat="1" ht="26.25" customHeight="1">
      <c r="A38" s="219">
        <v>11</v>
      </c>
      <c r="B38" s="1066" t="s">
        <v>400</v>
      </c>
      <c r="C38" s="1067"/>
      <c r="D38" s="1067"/>
      <c r="E38" s="1067"/>
      <c r="F38" s="1067"/>
      <c r="G38" s="1067"/>
      <c r="H38" s="1067"/>
      <c r="I38" s="1067"/>
      <c r="J38" s="1067"/>
      <c r="K38" s="1067"/>
      <c r="L38" s="1067"/>
      <c r="M38" s="1067"/>
      <c r="N38" s="1067"/>
      <c r="O38" s="1067"/>
      <c r="P38" s="1068"/>
      <c r="Q38" s="1072">
        <v>7537</v>
      </c>
      <c r="R38" s="1073"/>
      <c r="S38" s="1073"/>
      <c r="T38" s="1073"/>
      <c r="U38" s="1073"/>
      <c r="V38" s="1073">
        <v>2632</v>
      </c>
      <c r="W38" s="1073"/>
      <c r="X38" s="1073"/>
      <c r="Y38" s="1073"/>
      <c r="Z38" s="1073"/>
      <c r="AA38" s="1073">
        <v>4905</v>
      </c>
      <c r="AB38" s="1073"/>
      <c r="AC38" s="1073"/>
      <c r="AD38" s="1073"/>
      <c r="AE38" s="1074"/>
      <c r="AF38" s="1048" t="s">
        <v>227</v>
      </c>
      <c r="AG38" s="1049"/>
      <c r="AH38" s="1049"/>
      <c r="AI38" s="1049"/>
      <c r="AJ38" s="1050"/>
      <c r="AK38" s="1009">
        <v>586</v>
      </c>
      <c r="AL38" s="1000"/>
      <c r="AM38" s="1000"/>
      <c r="AN38" s="1000"/>
      <c r="AO38" s="1000"/>
      <c r="AP38" s="1000">
        <v>164929</v>
      </c>
      <c r="AQ38" s="1000"/>
      <c r="AR38" s="1000"/>
      <c r="AS38" s="1000"/>
      <c r="AT38" s="1000"/>
      <c r="AU38" s="1000">
        <v>22838</v>
      </c>
      <c r="AV38" s="1000"/>
      <c r="AW38" s="1000"/>
      <c r="AX38" s="1000"/>
      <c r="AY38" s="1000"/>
      <c r="AZ38" s="1071" t="s">
        <v>498</v>
      </c>
      <c r="BA38" s="1071"/>
      <c r="BB38" s="1071"/>
      <c r="BC38" s="1071"/>
      <c r="BD38" s="1071"/>
      <c r="BE38" s="1061" t="s">
        <v>394</v>
      </c>
      <c r="BF38" s="1061"/>
      <c r="BG38" s="1061"/>
      <c r="BH38" s="1061"/>
      <c r="BI38" s="1062"/>
      <c r="BJ38" s="205"/>
      <c r="BK38" s="205"/>
      <c r="BL38" s="205"/>
      <c r="BM38" s="205"/>
      <c r="BN38" s="205"/>
      <c r="BO38" s="218"/>
      <c r="BP38" s="218"/>
      <c r="BQ38" s="215">
        <v>32</v>
      </c>
      <c r="BR38" s="216" t="s">
        <v>599</v>
      </c>
      <c r="BS38" s="1043" t="s">
        <v>589</v>
      </c>
      <c r="BT38" s="1044"/>
      <c r="BU38" s="1044"/>
      <c r="BV38" s="1044"/>
      <c r="BW38" s="1044"/>
      <c r="BX38" s="1044"/>
      <c r="BY38" s="1044"/>
      <c r="BZ38" s="1044"/>
      <c r="CA38" s="1044"/>
      <c r="CB38" s="1044"/>
      <c r="CC38" s="1044"/>
      <c r="CD38" s="1044"/>
      <c r="CE38" s="1044"/>
      <c r="CF38" s="1044"/>
      <c r="CG38" s="1045"/>
      <c r="CH38" s="1018">
        <v>429</v>
      </c>
      <c r="CI38" s="1019"/>
      <c r="CJ38" s="1019"/>
      <c r="CK38" s="1019"/>
      <c r="CL38" s="1020"/>
      <c r="CM38" s="1018">
        <v>5439</v>
      </c>
      <c r="CN38" s="1019"/>
      <c r="CO38" s="1019"/>
      <c r="CP38" s="1019"/>
      <c r="CQ38" s="1020"/>
      <c r="CR38" s="1018">
        <v>3510</v>
      </c>
      <c r="CS38" s="1019"/>
      <c r="CT38" s="1019"/>
      <c r="CU38" s="1019"/>
      <c r="CV38" s="1020"/>
      <c r="CW38" s="1018" t="s">
        <v>498</v>
      </c>
      <c r="CX38" s="1019"/>
      <c r="CY38" s="1019"/>
      <c r="CZ38" s="1019"/>
      <c r="DA38" s="1020"/>
      <c r="DB38" s="1018">
        <v>3210</v>
      </c>
      <c r="DC38" s="1019"/>
      <c r="DD38" s="1019"/>
      <c r="DE38" s="1019"/>
      <c r="DF38" s="1020"/>
      <c r="DG38" s="1018" t="s">
        <v>498</v>
      </c>
      <c r="DH38" s="1019"/>
      <c r="DI38" s="1019"/>
      <c r="DJ38" s="1019"/>
      <c r="DK38" s="1020"/>
      <c r="DL38" s="1018">
        <v>3245</v>
      </c>
      <c r="DM38" s="1019"/>
      <c r="DN38" s="1019"/>
      <c r="DO38" s="1019"/>
      <c r="DP38" s="1020"/>
      <c r="DQ38" s="1018">
        <v>357</v>
      </c>
      <c r="DR38" s="1019"/>
      <c r="DS38" s="1019"/>
      <c r="DT38" s="1019"/>
      <c r="DU38" s="1020"/>
      <c r="DV38" s="1021"/>
      <c r="DW38" s="1022"/>
      <c r="DX38" s="1022"/>
      <c r="DY38" s="1022"/>
      <c r="DZ38" s="1023"/>
      <c r="EA38" s="199"/>
    </row>
    <row r="39" spans="1:131" s="200" customFormat="1" ht="26.25" customHeight="1">
      <c r="A39" s="219">
        <v>12</v>
      </c>
      <c r="B39" s="1066" t="s">
        <v>401</v>
      </c>
      <c r="C39" s="1067"/>
      <c r="D39" s="1067"/>
      <c r="E39" s="1067"/>
      <c r="F39" s="1067"/>
      <c r="G39" s="1067"/>
      <c r="H39" s="1067"/>
      <c r="I39" s="1067"/>
      <c r="J39" s="1067"/>
      <c r="K39" s="1067"/>
      <c r="L39" s="1067"/>
      <c r="M39" s="1067"/>
      <c r="N39" s="1067"/>
      <c r="O39" s="1067"/>
      <c r="P39" s="1068"/>
      <c r="Q39" s="1072">
        <v>14660</v>
      </c>
      <c r="R39" s="1073"/>
      <c r="S39" s="1073"/>
      <c r="T39" s="1073"/>
      <c r="U39" s="1073"/>
      <c r="V39" s="1073">
        <v>11829</v>
      </c>
      <c r="W39" s="1073"/>
      <c r="X39" s="1073"/>
      <c r="Y39" s="1073"/>
      <c r="Z39" s="1073"/>
      <c r="AA39" s="1073">
        <v>2832</v>
      </c>
      <c r="AB39" s="1073"/>
      <c r="AC39" s="1073"/>
      <c r="AD39" s="1073"/>
      <c r="AE39" s="1074"/>
      <c r="AF39" s="1048" t="s">
        <v>227</v>
      </c>
      <c r="AG39" s="1049"/>
      <c r="AH39" s="1049"/>
      <c r="AI39" s="1049"/>
      <c r="AJ39" s="1050"/>
      <c r="AK39" s="1009" t="s">
        <v>600</v>
      </c>
      <c r="AL39" s="1000"/>
      <c r="AM39" s="1000"/>
      <c r="AN39" s="1000"/>
      <c r="AO39" s="1000"/>
      <c r="AP39" s="1000">
        <v>34206</v>
      </c>
      <c r="AQ39" s="1000"/>
      <c r="AR39" s="1000"/>
      <c r="AS39" s="1000"/>
      <c r="AT39" s="1000"/>
      <c r="AU39" s="1000" t="s">
        <v>600</v>
      </c>
      <c r="AV39" s="1000"/>
      <c r="AW39" s="1000"/>
      <c r="AX39" s="1000"/>
      <c r="AY39" s="1000"/>
      <c r="AZ39" s="1071" t="s">
        <v>498</v>
      </c>
      <c r="BA39" s="1071"/>
      <c r="BB39" s="1071"/>
      <c r="BC39" s="1071"/>
      <c r="BD39" s="1071"/>
      <c r="BE39" s="1061" t="s">
        <v>402</v>
      </c>
      <c r="BF39" s="1061"/>
      <c r="BG39" s="1061"/>
      <c r="BH39" s="1061"/>
      <c r="BI39" s="1062"/>
      <c r="BJ39" s="205"/>
      <c r="BK39" s="205"/>
      <c r="BL39" s="205"/>
      <c r="BM39" s="205"/>
      <c r="BN39" s="205"/>
      <c r="BO39" s="218"/>
      <c r="BP39" s="218"/>
      <c r="BQ39" s="215">
        <v>33</v>
      </c>
      <c r="BR39" s="216"/>
      <c r="BS39" s="1043" t="s">
        <v>590</v>
      </c>
      <c r="BT39" s="1044"/>
      <c r="BU39" s="1044"/>
      <c r="BV39" s="1044"/>
      <c r="BW39" s="1044"/>
      <c r="BX39" s="1044"/>
      <c r="BY39" s="1044"/>
      <c r="BZ39" s="1044"/>
      <c r="CA39" s="1044"/>
      <c r="CB39" s="1044"/>
      <c r="CC39" s="1044"/>
      <c r="CD39" s="1044"/>
      <c r="CE39" s="1044"/>
      <c r="CF39" s="1044"/>
      <c r="CG39" s="1045"/>
      <c r="CH39" s="1018">
        <v>-102</v>
      </c>
      <c r="CI39" s="1019"/>
      <c r="CJ39" s="1019"/>
      <c r="CK39" s="1019"/>
      <c r="CL39" s="1020"/>
      <c r="CM39" s="1018">
        <v>29524</v>
      </c>
      <c r="CN39" s="1019"/>
      <c r="CO39" s="1019"/>
      <c r="CP39" s="1019"/>
      <c r="CQ39" s="1020"/>
      <c r="CR39" s="1018">
        <v>28292</v>
      </c>
      <c r="CS39" s="1019"/>
      <c r="CT39" s="1019"/>
      <c r="CU39" s="1019"/>
      <c r="CV39" s="1020"/>
      <c r="CW39" s="1018" t="s">
        <v>498</v>
      </c>
      <c r="CX39" s="1019"/>
      <c r="CY39" s="1019"/>
      <c r="CZ39" s="1019"/>
      <c r="DA39" s="1020"/>
      <c r="DB39" s="1018">
        <v>19127</v>
      </c>
      <c r="DC39" s="1019"/>
      <c r="DD39" s="1019"/>
      <c r="DE39" s="1019"/>
      <c r="DF39" s="1020"/>
      <c r="DG39" s="1018" t="s">
        <v>498</v>
      </c>
      <c r="DH39" s="1019"/>
      <c r="DI39" s="1019"/>
      <c r="DJ39" s="1019"/>
      <c r="DK39" s="1020"/>
      <c r="DL39" s="1018" t="s">
        <v>498</v>
      </c>
      <c r="DM39" s="1019"/>
      <c r="DN39" s="1019"/>
      <c r="DO39" s="1019"/>
      <c r="DP39" s="1020"/>
      <c r="DQ39" s="1018" t="s">
        <v>498</v>
      </c>
      <c r="DR39" s="1019"/>
      <c r="DS39" s="1019"/>
      <c r="DT39" s="1019"/>
      <c r="DU39" s="1020"/>
      <c r="DV39" s="1021"/>
      <c r="DW39" s="1022"/>
      <c r="DX39" s="1022"/>
      <c r="DY39" s="1022"/>
      <c r="DZ39" s="1023"/>
      <c r="EA39" s="199"/>
    </row>
    <row r="40" spans="1:131" s="200" customFormat="1" ht="26.25" customHeight="1">
      <c r="A40" s="214">
        <v>13</v>
      </c>
      <c r="B40" s="1066" t="s">
        <v>403</v>
      </c>
      <c r="C40" s="1067"/>
      <c r="D40" s="1067"/>
      <c r="E40" s="1067"/>
      <c r="F40" s="1067"/>
      <c r="G40" s="1067"/>
      <c r="H40" s="1067"/>
      <c r="I40" s="1067"/>
      <c r="J40" s="1067"/>
      <c r="K40" s="1067"/>
      <c r="L40" s="1067"/>
      <c r="M40" s="1067"/>
      <c r="N40" s="1067"/>
      <c r="O40" s="1067"/>
      <c r="P40" s="1068"/>
      <c r="Q40" s="1072">
        <v>4627</v>
      </c>
      <c r="R40" s="1073"/>
      <c r="S40" s="1073"/>
      <c r="T40" s="1073"/>
      <c r="U40" s="1073"/>
      <c r="V40" s="1073">
        <v>3674</v>
      </c>
      <c r="W40" s="1073"/>
      <c r="X40" s="1073"/>
      <c r="Y40" s="1073"/>
      <c r="Z40" s="1073"/>
      <c r="AA40" s="1073">
        <v>953</v>
      </c>
      <c r="AB40" s="1073"/>
      <c r="AC40" s="1073"/>
      <c r="AD40" s="1073"/>
      <c r="AE40" s="1074"/>
      <c r="AF40" s="1048">
        <v>953</v>
      </c>
      <c r="AG40" s="1049"/>
      <c r="AH40" s="1049"/>
      <c r="AI40" s="1049"/>
      <c r="AJ40" s="1050"/>
      <c r="AK40" s="1009">
        <v>914</v>
      </c>
      <c r="AL40" s="1000"/>
      <c r="AM40" s="1000"/>
      <c r="AN40" s="1000"/>
      <c r="AO40" s="1000"/>
      <c r="AP40" s="1000">
        <v>5253</v>
      </c>
      <c r="AQ40" s="1000"/>
      <c r="AR40" s="1000"/>
      <c r="AS40" s="1000"/>
      <c r="AT40" s="1000"/>
      <c r="AU40" s="1000">
        <v>2290</v>
      </c>
      <c r="AV40" s="1000"/>
      <c r="AW40" s="1000"/>
      <c r="AX40" s="1000"/>
      <c r="AY40" s="1000"/>
      <c r="AZ40" s="1071" t="s">
        <v>498</v>
      </c>
      <c r="BA40" s="1071"/>
      <c r="BB40" s="1071"/>
      <c r="BC40" s="1071"/>
      <c r="BD40" s="1071"/>
      <c r="BE40" s="1061" t="s">
        <v>402</v>
      </c>
      <c r="BF40" s="1061"/>
      <c r="BG40" s="1061"/>
      <c r="BH40" s="1061"/>
      <c r="BI40" s="1062"/>
      <c r="BJ40" s="205"/>
      <c r="BK40" s="205"/>
      <c r="BL40" s="205"/>
      <c r="BM40" s="205"/>
      <c r="BN40" s="205"/>
      <c r="BO40" s="218"/>
      <c r="BP40" s="218"/>
      <c r="BQ40" s="215">
        <v>34</v>
      </c>
      <c r="BR40" s="216"/>
      <c r="BS40" s="1043" t="s">
        <v>591</v>
      </c>
      <c r="BT40" s="1044"/>
      <c r="BU40" s="1044"/>
      <c r="BV40" s="1044"/>
      <c r="BW40" s="1044"/>
      <c r="BX40" s="1044"/>
      <c r="BY40" s="1044"/>
      <c r="BZ40" s="1044"/>
      <c r="CA40" s="1044"/>
      <c r="CB40" s="1044"/>
      <c r="CC40" s="1044"/>
      <c r="CD40" s="1044"/>
      <c r="CE40" s="1044"/>
      <c r="CF40" s="1044"/>
      <c r="CG40" s="1045"/>
      <c r="CH40" s="1018">
        <v>-34</v>
      </c>
      <c r="CI40" s="1019"/>
      <c r="CJ40" s="1019"/>
      <c r="CK40" s="1019"/>
      <c r="CL40" s="1020"/>
      <c r="CM40" s="1018">
        <v>1833</v>
      </c>
      <c r="CN40" s="1019"/>
      <c r="CO40" s="1019"/>
      <c r="CP40" s="1019"/>
      <c r="CQ40" s="1020"/>
      <c r="CR40" s="1018">
        <v>810</v>
      </c>
      <c r="CS40" s="1019"/>
      <c r="CT40" s="1019"/>
      <c r="CU40" s="1019"/>
      <c r="CV40" s="1020"/>
      <c r="CW40" s="1018" t="s">
        <v>498</v>
      </c>
      <c r="CX40" s="1019"/>
      <c r="CY40" s="1019"/>
      <c r="CZ40" s="1019"/>
      <c r="DA40" s="1020"/>
      <c r="DB40" s="1018" t="s">
        <v>498</v>
      </c>
      <c r="DC40" s="1019"/>
      <c r="DD40" s="1019"/>
      <c r="DE40" s="1019"/>
      <c r="DF40" s="1020"/>
      <c r="DG40" s="1018" t="s">
        <v>498</v>
      </c>
      <c r="DH40" s="1019"/>
      <c r="DI40" s="1019"/>
      <c r="DJ40" s="1019"/>
      <c r="DK40" s="1020"/>
      <c r="DL40" s="1018" t="s">
        <v>498</v>
      </c>
      <c r="DM40" s="1019"/>
      <c r="DN40" s="1019"/>
      <c r="DO40" s="1019"/>
      <c r="DP40" s="1020"/>
      <c r="DQ40" s="1018" t="s">
        <v>498</v>
      </c>
      <c r="DR40" s="1019"/>
      <c r="DS40" s="1019"/>
      <c r="DT40" s="1019"/>
      <c r="DU40" s="1020"/>
      <c r="DV40" s="1021"/>
      <c r="DW40" s="1022"/>
      <c r="DX40" s="1022"/>
      <c r="DY40" s="1022"/>
      <c r="DZ40" s="1023"/>
      <c r="EA40" s="199"/>
    </row>
    <row r="41" spans="1:131" s="200" customFormat="1" ht="26.25" customHeight="1">
      <c r="A41" s="214">
        <v>14</v>
      </c>
      <c r="B41" s="1066" t="s">
        <v>404</v>
      </c>
      <c r="C41" s="1067"/>
      <c r="D41" s="1067"/>
      <c r="E41" s="1067"/>
      <c r="F41" s="1067"/>
      <c r="G41" s="1067"/>
      <c r="H41" s="1067"/>
      <c r="I41" s="1067"/>
      <c r="J41" s="1067"/>
      <c r="K41" s="1067"/>
      <c r="L41" s="1067"/>
      <c r="M41" s="1067"/>
      <c r="N41" s="1067"/>
      <c r="O41" s="1067"/>
      <c r="P41" s="1068"/>
      <c r="Q41" s="1072">
        <v>3808</v>
      </c>
      <c r="R41" s="1073"/>
      <c r="S41" s="1073"/>
      <c r="T41" s="1073"/>
      <c r="U41" s="1073"/>
      <c r="V41" s="1073">
        <v>3672</v>
      </c>
      <c r="W41" s="1073"/>
      <c r="X41" s="1073"/>
      <c r="Y41" s="1073"/>
      <c r="Z41" s="1073"/>
      <c r="AA41" s="1073">
        <v>136</v>
      </c>
      <c r="AB41" s="1073"/>
      <c r="AC41" s="1073"/>
      <c r="AD41" s="1073"/>
      <c r="AE41" s="1074"/>
      <c r="AF41" s="1048">
        <v>136</v>
      </c>
      <c r="AG41" s="1049"/>
      <c r="AH41" s="1049"/>
      <c r="AI41" s="1049"/>
      <c r="AJ41" s="1050"/>
      <c r="AK41" s="1009">
        <v>2571</v>
      </c>
      <c r="AL41" s="1000"/>
      <c r="AM41" s="1000"/>
      <c r="AN41" s="1000"/>
      <c r="AO41" s="1000"/>
      <c r="AP41" s="1000">
        <v>3863</v>
      </c>
      <c r="AQ41" s="1000"/>
      <c r="AR41" s="1000"/>
      <c r="AS41" s="1000"/>
      <c r="AT41" s="1000"/>
      <c r="AU41" s="1000">
        <v>2522</v>
      </c>
      <c r="AV41" s="1000"/>
      <c r="AW41" s="1000"/>
      <c r="AX41" s="1000"/>
      <c r="AY41" s="1000"/>
      <c r="AZ41" s="1071" t="s">
        <v>498</v>
      </c>
      <c r="BA41" s="1071"/>
      <c r="BB41" s="1071"/>
      <c r="BC41" s="1071"/>
      <c r="BD41" s="1071"/>
      <c r="BE41" s="1061" t="s">
        <v>402</v>
      </c>
      <c r="BF41" s="1061"/>
      <c r="BG41" s="1061"/>
      <c r="BH41" s="1061"/>
      <c r="BI41" s="1062"/>
      <c r="BJ41" s="205"/>
      <c r="BK41" s="205"/>
      <c r="BL41" s="205"/>
      <c r="BM41" s="205"/>
      <c r="BN41" s="205"/>
      <c r="BO41" s="218"/>
      <c r="BP41" s="218"/>
      <c r="BQ41" s="215">
        <v>35</v>
      </c>
      <c r="BR41" s="216"/>
      <c r="BS41" s="1043" t="s">
        <v>592</v>
      </c>
      <c r="BT41" s="1044"/>
      <c r="BU41" s="1044"/>
      <c r="BV41" s="1044"/>
      <c r="BW41" s="1044"/>
      <c r="BX41" s="1044"/>
      <c r="BY41" s="1044"/>
      <c r="BZ41" s="1044"/>
      <c r="CA41" s="1044"/>
      <c r="CB41" s="1044"/>
      <c r="CC41" s="1044"/>
      <c r="CD41" s="1044"/>
      <c r="CE41" s="1044"/>
      <c r="CF41" s="1044"/>
      <c r="CG41" s="1045"/>
      <c r="CH41" s="1018">
        <v>233</v>
      </c>
      <c r="CI41" s="1019"/>
      <c r="CJ41" s="1019"/>
      <c r="CK41" s="1019"/>
      <c r="CL41" s="1020"/>
      <c r="CM41" s="1018">
        <v>5371</v>
      </c>
      <c r="CN41" s="1019"/>
      <c r="CO41" s="1019"/>
      <c r="CP41" s="1019"/>
      <c r="CQ41" s="1020"/>
      <c r="CR41" s="1018">
        <v>2040</v>
      </c>
      <c r="CS41" s="1019"/>
      <c r="CT41" s="1019"/>
      <c r="CU41" s="1019"/>
      <c r="CV41" s="1020"/>
      <c r="CW41" s="1018" t="s">
        <v>498</v>
      </c>
      <c r="CX41" s="1019"/>
      <c r="CY41" s="1019"/>
      <c r="CZ41" s="1019"/>
      <c r="DA41" s="1020"/>
      <c r="DB41" s="1018" t="s">
        <v>498</v>
      </c>
      <c r="DC41" s="1019"/>
      <c r="DD41" s="1019"/>
      <c r="DE41" s="1019"/>
      <c r="DF41" s="1020"/>
      <c r="DG41" s="1018" t="s">
        <v>498</v>
      </c>
      <c r="DH41" s="1019"/>
      <c r="DI41" s="1019"/>
      <c r="DJ41" s="1019"/>
      <c r="DK41" s="1020"/>
      <c r="DL41" s="1018" t="s">
        <v>498</v>
      </c>
      <c r="DM41" s="1019"/>
      <c r="DN41" s="1019"/>
      <c r="DO41" s="1019"/>
      <c r="DP41" s="1020"/>
      <c r="DQ41" s="1018" t="s">
        <v>498</v>
      </c>
      <c r="DR41" s="1019"/>
      <c r="DS41" s="1019"/>
      <c r="DT41" s="1019"/>
      <c r="DU41" s="1020"/>
      <c r="DV41" s="1021"/>
      <c r="DW41" s="1022"/>
      <c r="DX41" s="1022"/>
      <c r="DY41" s="1022"/>
      <c r="DZ41" s="1023"/>
      <c r="EA41" s="199"/>
    </row>
    <row r="42" spans="1:131" s="200" customFormat="1" ht="26.25" customHeight="1">
      <c r="A42" s="214">
        <v>15</v>
      </c>
      <c r="B42" s="1066" t="s">
        <v>405</v>
      </c>
      <c r="C42" s="1067"/>
      <c r="D42" s="1067"/>
      <c r="E42" s="1067"/>
      <c r="F42" s="1067"/>
      <c r="G42" s="1067"/>
      <c r="H42" s="1067"/>
      <c r="I42" s="1067"/>
      <c r="J42" s="1067"/>
      <c r="K42" s="1067"/>
      <c r="L42" s="1067"/>
      <c r="M42" s="1067"/>
      <c r="N42" s="1067"/>
      <c r="O42" s="1067"/>
      <c r="P42" s="1068"/>
      <c r="Q42" s="1072">
        <v>137</v>
      </c>
      <c r="R42" s="1073"/>
      <c r="S42" s="1073"/>
      <c r="T42" s="1073"/>
      <c r="U42" s="1073"/>
      <c r="V42" s="1073">
        <v>72</v>
      </c>
      <c r="W42" s="1073"/>
      <c r="X42" s="1073"/>
      <c r="Y42" s="1073"/>
      <c r="Z42" s="1073"/>
      <c r="AA42" s="1073">
        <v>66</v>
      </c>
      <c r="AB42" s="1073"/>
      <c r="AC42" s="1073"/>
      <c r="AD42" s="1073"/>
      <c r="AE42" s="1074"/>
      <c r="AF42" s="1048">
        <v>66</v>
      </c>
      <c r="AG42" s="1049"/>
      <c r="AH42" s="1049"/>
      <c r="AI42" s="1049"/>
      <c r="AJ42" s="1050"/>
      <c r="AK42" s="1009" t="s">
        <v>600</v>
      </c>
      <c r="AL42" s="1000"/>
      <c r="AM42" s="1000"/>
      <c r="AN42" s="1000"/>
      <c r="AO42" s="1000"/>
      <c r="AP42" s="1000" t="s">
        <v>600</v>
      </c>
      <c r="AQ42" s="1000"/>
      <c r="AR42" s="1000"/>
      <c r="AS42" s="1000"/>
      <c r="AT42" s="1000"/>
      <c r="AU42" s="1000" t="s">
        <v>600</v>
      </c>
      <c r="AV42" s="1000"/>
      <c r="AW42" s="1000"/>
      <c r="AX42" s="1000"/>
      <c r="AY42" s="1000"/>
      <c r="AZ42" s="1071" t="s">
        <v>498</v>
      </c>
      <c r="BA42" s="1071"/>
      <c r="BB42" s="1071"/>
      <c r="BC42" s="1071"/>
      <c r="BD42" s="1071"/>
      <c r="BE42" s="1061" t="s">
        <v>402</v>
      </c>
      <c r="BF42" s="1061"/>
      <c r="BG42" s="1061"/>
      <c r="BH42" s="1061"/>
      <c r="BI42" s="1062"/>
      <c r="BJ42" s="205"/>
      <c r="BK42" s="205"/>
      <c r="BL42" s="205"/>
      <c r="BM42" s="205"/>
      <c r="BN42" s="205"/>
      <c r="BO42" s="218"/>
      <c r="BP42" s="218"/>
      <c r="BQ42" s="215">
        <v>36</v>
      </c>
      <c r="BR42" s="216"/>
      <c r="BS42" s="1043" t="s">
        <v>593</v>
      </c>
      <c r="BT42" s="1044"/>
      <c r="BU42" s="1044"/>
      <c r="BV42" s="1044"/>
      <c r="BW42" s="1044"/>
      <c r="BX42" s="1044"/>
      <c r="BY42" s="1044"/>
      <c r="BZ42" s="1044"/>
      <c r="CA42" s="1044"/>
      <c r="CB42" s="1044"/>
      <c r="CC42" s="1044"/>
      <c r="CD42" s="1044"/>
      <c r="CE42" s="1044"/>
      <c r="CF42" s="1044"/>
      <c r="CG42" s="1045"/>
      <c r="CH42" s="1018">
        <v>88</v>
      </c>
      <c r="CI42" s="1019"/>
      <c r="CJ42" s="1019"/>
      <c r="CK42" s="1019"/>
      <c r="CL42" s="1020"/>
      <c r="CM42" s="1018">
        <v>213</v>
      </c>
      <c r="CN42" s="1019"/>
      <c r="CO42" s="1019"/>
      <c r="CP42" s="1019"/>
      <c r="CQ42" s="1020"/>
      <c r="CR42" s="1018">
        <v>100</v>
      </c>
      <c r="CS42" s="1019"/>
      <c r="CT42" s="1019"/>
      <c r="CU42" s="1019"/>
      <c r="CV42" s="1020"/>
      <c r="CW42" s="1018" t="s">
        <v>498</v>
      </c>
      <c r="CX42" s="1019"/>
      <c r="CY42" s="1019"/>
      <c r="CZ42" s="1019"/>
      <c r="DA42" s="1020"/>
      <c r="DB42" s="1018" t="s">
        <v>498</v>
      </c>
      <c r="DC42" s="1019"/>
      <c r="DD42" s="1019"/>
      <c r="DE42" s="1019"/>
      <c r="DF42" s="1020"/>
      <c r="DG42" s="1018" t="s">
        <v>498</v>
      </c>
      <c r="DH42" s="1019"/>
      <c r="DI42" s="1019"/>
      <c r="DJ42" s="1019"/>
      <c r="DK42" s="1020"/>
      <c r="DL42" s="1018" t="s">
        <v>498</v>
      </c>
      <c r="DM42" s="1019"/>
      <c r="DN42" s="1019"/>
      <c r="DO42" s="1019"/>
      <c r="DP42" s="1020"/>
      <c r="DQ42" s="1018" t="s">
        <v>498</v>
      </c>
      <c r="DR42" s="1019"/>
      <c r="DS42" s="1019"/>
      <c r="DT42" s="1019"/>
      <c r="DU42" s="1020"/>
      <c r="DV42" s="1021"/>
      <c r="DW42" s="1022"/>
      <c r="DX42" s="1022"/>
      <c r="DY42" s="1022"/>
      <c r="DZ42" s="1023"/>
      <c r="EA42" s="199"/>
    </row>
    <row r="43" spans="1:131" s="200" customFormat="1" ht="26.25" customHeight="1">
      <c r="A43" s="214">
        <v>16</v>
      </c>
      <c r="B43" s="1066" t="s">
        <v>406</v>
      </c>
      <c r="C43" s="1067"/>
      <c r="D43" s="1067"/>
      <c r="E43" s="1067"/>
      <c r="F43" s="1067"/>
      <c r="G43" s="1067"/>
      <c r="H43" s="1067"/>
      <c r="I43" s="1067"/>
      <c r="J43" s="1067"/>
      <c r="K43" s="1067"/>
      <c r="L43" s="1067"/>
      <c r="M43" s="1067"/>
      <c r="N43" s="1067"/>
      <c r="O43" s="1067"/>
      <c r="P43" s="1068"/>
      <c r="Q43" s="1072">
        <v>7178</v>
      </c>
      <c r="R43" s="1073"/>
      <c r="S43" s="1073"/>
      <c r="T43" s="1073"/>
      <c r="U43" s="1073"/>
      <c r="V43" s="1073">
        <v>7178</v>
      </c>
      <c r="W43" s="1073"/>
      <c r="X43" s="1073"/>
      <c r="Y43" s="1073"/>
      <c r="Z43" s="1073"/>
      <c r="AA43" s="1073" t="s">
        <v>600</v>
      </c>
      <c r="AB43" s="1073"/>
      <c r="AC43" s="1073"/>
      <c r="AD43" s="1073"/>
      <c r="AE43" s="1074"/>
      <c r="AF43" s="1048" t="s">
        <v>227</v>
      </c>
      <c r="AG43" s="1049"/>
      <c r="AH43" s="1049"/>
      <c r="AI43" s="1049"/>
      <c r="AJ43" s="1050"/>
      <c r="AK43" s="1009">
        <v>6849</v>
      </c>
      <c r="AL43" s="1000"/>
      <c r="AM43" s="1000"/>
      <c r="AN43" s="1000"/>
      <c r="AO43" s="1000"/>
      <c r="AP43" s="1000">
        <v>12427</v>
      </c>
      <c r="AQ43" s="1000"/>
      <c r="AR43" s="1000"/>
      <c r="AS43" s="1000"/>
      <c r="AT43" s="1000"/>
      <c r="AU43" s="1000" t="s">
        <v>600</v>
      </c>
      <c r="AV43" s="1000"/>
      <c r="AW43" s="1000"/>
      <c r="AX43" s="1000"/>
      <c r="AY43" s="1000"/>
      <c r="AZ43" s="1071" t="s">
        <v>498</v>
      </c>
      <c r="BA43" s="1071"/>
      <c r="BB43" s="1071"/>
      <c r="BC43" s="1071"/>
      <c r="BD43" s="1071"/>
      <c r="BE43" s="1061" t="s">
        <v>402</v>
      </c>
      <c r="BF43" s="1061"/>
      <c r="BG43" s="1061"/>
      <c r="BH43" s="1061"/>
      <c r="BI43" s="1062"/>
      <c r="BJ43" s="205"/>
      <c r="BK43" s="205"/>
      <c r="BL43" s="205"/>
      <c r="BM43" s="205"/>
      <c r="BN43" s="205"/>
      <c r="BO43" s="218"/>
      <c r="BP43" s="218"/>
      <c r="BQ43" s="215">
        <v>37</v>
      </c>
      <c r="BR43" s="216"/>
      <c r="BS43" s="1043" t="s">
        <v>594</v>
      </c>
      <c r="BT43" s="1044"/>
      <c r="BU43" s="1044"/>
      <c r="BV43" s="1044"/>
      <c r="BW43" s="1044"/>
      <c r="BX43" s="1044"/>
      <c r="BY43" s="1044"/>
      <c r="BZ43" s="1044"/>
      <c r="CA43" s="1044"/>
      <c r="CB43" s="1044"/>
      <c r="CC43" s="1044"/>
      <c r="CD43" s="1044"/>
      <c r="CE43" s="1044"/>
      <c r="CF43" s="1044"/>
      <c r="CG43" s="1045"/>
      <c r="CH43" s="1018">
        <v>112</v>
      </c>
      <c r="CI43" s="1019"/>
      <c r="CJ43" s="1019"/>
      <c r="CK43" s="1019"/>
      <c r="CL43" s="1020"/>
      <c r="CM43" s="1018">
        <v>1076</v>
      </c>
      <c r="CN43" s="1019"/>
      <c r="CO43" s="1019"/>
      <c r="CP43" s="1019"/>
      <c r="CQ43" s="1020"/>
      <c r="CR43" s="1018">
        <v>90</v>
      </c>
      <c r="CS43" s="1019"/>
      <c r="CT43" s="1019"/>
      <c r="CU43" s="1019"/>
      <c r="CV43" s="1020"/>
      <c r="CW43" s="1018" t="s">
        <v>498</v>
      </c>
      <c r="CX43" s="1019"/>
      <c r="CY43" s="1019"/>
      <c r="CZ43" s="1019"/>
      <c r="DA43" s="1020"/>
      <c r="DB43" s="1018" t="s">
        <v>498</v>
      </c>
      <c r="DC43" s="1019"/>
      <c r="DD43" s="1019"/>
      <c r="DE43" s="1019"/>
      <c r="DF43" s="1020"/>
      <c r="DG43" s="1018" t="s">
        <v>498</v>
      </c>
      <c r="DH43" s="1019"/>
      <c r="DI43" s="1019"/>
      <c r="DJ43" s="1019"/>
      <c r="DK43" s="1020"/>
      <c r="DL43" s="1018" t="s">
        <v>498</v>
      </c>
      <c r="DM43" s="1019"/>
      <c r="DN43" s="1019"/>
      <c r="DO43" s="1019"/>
      <c r="DP43" s="1020"/>
      <c r="DQ43" s="1018" t="s">
        <v>498</v>
      </c>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t="s">
        <v>595</v>
      </c>
      <c r="BT44" s="1044"/>
      <c r="BU44" s="1044"/>
      <c r="BV44" s="1044"/>
      <c r="BW44" s="1044"/>
      <c r="BX44" s="1044"/>
      <c r="BY44" s="1044"/>
      <c r="BZ44" s="1044"/>
      <c r="CA44" s="1044"/>
      <c r="CB44" s="1044"/>
      <c r="CC44" s="1044"/>
      <c r="CD44" s="1044"/>
      <c r="CE44" s="1044"/>
      <c r="CF44" s="1044"/>
      <c r="CG44" s="1045"/>
      <c r="CH44" s="1018">
        <v>-83</v>
      </c>
      <c r="CI44" s="1019"/>
      <c r="CJ44" s="1019"/>
      <c r="CK44" s="1019"/>
      <c r="CL44" s="1020"/>
      <c r="CM44" s="1018">
        <v>102</v>
      </c>
      <c r="CN44" s="1019"/>
      <c r="CO44" s="1019"/>
      <c r="CP44" s="1019"/>
      <c r="CQ44" s="1020"/>
      <c r="CR44" s="1018">
        <v>100</v>
      </c>
      <c r="CS44" s="1019"/>
      <c r="CT44" s="1019"/>
      <c r="CU44" s="1019"/>
      <c r="CV44" s="1020"/>
      <c r="CW44" s="1018" t="s">
        <v>498</v>
      </c>
      <c r="CX44" s="1019"/>
      <c r="CY44" s="1019"/>
      <c r="CZ44" s="1019"/>
      <c r="DA44" s="1020"/>
      <c r="DB44" s="1018" t="s">
        <v>498</v>
      </c>
      <c r="DC44" s="1019"/>
      <c r="DD44" s="1019"/>
      <c r="DE44" s="1019"/>
      <c r="DF44" s="1020"/>
      <c r="DG44" s="1018" t="s">
        <v>498</v>
      </c>
      <c r="DH44" s="1019"/>
      <c r="DI44" s="1019"/>
      <c r="DJ44" s="1019"/>
      <c r="DK44" s="1020"/>
      <c r="DL44" s="1018" t="s">
        <v>498</v>
      </c>
      <c r="DM44" s="1019"/>
      <c r="DN44" s="1019"/>
      <c r="DO44" s="1019"/>
      <c r="DP44" s="1020"/>
      <c r="DQ44" s="1018" t="s">
        <v>498</v>
      </c>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t="s">
        <v>596</v>
      </c>
      <c r="BT45" s="1044"/>
      <c r="BU45" s="1044"/>
      <c r="BV45" s="1044"/>
      <c r="BW45" s="1044"/>
      <c r="BX45" s="1044"/>
      <c r="BY45" s="1044"/>
      <c r="BZ45" s="1044"/>
      <c r="CA45" s="1044"/>
      <c r="CB45" s="1044"/>
      <c r="CC45" s="1044"/>
      <c r="CD45" s="1044"/>
      <c r="CE45" s="1044"/>
      <c r="CF45" s="1044"/>
      <c r="CG45" s="1045"/>
      <c r="CH45" s="1018">
        <v>11</v>
      </c>
      <c r="CI45" s="1019"/>
      <c r="CJ45" s="1019"/>
      <c r="CK45" s="1019"/>
      <c r="CL45" s="1020"/>
      <c r="CM45" s="1018">
        <v>59</v>
      </c>
      <c r="CN45" s="1019"/>
      <c r="CO45" s="1019"/>
      <c r="CP45" s="1019"/>
      <c r="CQ45" s="1020"/>
      <c r="CR45" s="1018" t="s">
        <v>603</v>
      </c>
      <c r="CS45" s="1019"/>
      <c r="CT45" s="1019"/>
      <c r="CU45" s="1019"/>
      <c r="CV45" s="1020"/>
      <c r="CW45" s="1018" t="s">
        <v>498</v>
      </c>
      <c r="CX45" s="1019"/>
      <c r="CY45" s="1019"/>
      <c r="CZ45" s="1019"/>
      <c r="DA45" s="1020"/>
      <c r="DB45" s="1018" t="s">
        <v>498</v>
      </c>
      <c r="DC45" s="1019"/>
      <c r="DD45" s="1019"/>
      <c r="DE45" s="1019"/>
      <c r="DF45" s="1020"/>
      <c r="DG45" s="1018" t="s">
        <v>498</v>
      </c>
      <c r="DH45" s="1019"/>
      <c r="DI45" s="1019"/>
      <c r="DJ45" s="1019"/>
      <c r="DK45" s="1020"/>
      <c r="DL45" s="1018" t="s">
        <v>498</v>
      </c>
      <c r="DM45" s="1019"/>
      <c r="DN45" s="1019"/>
      <c r="DO45" s="1019"/>
      <c r="DP45" s="1020"/>
      <c r="DQ45" s="1018" t="s">
        <v>498</v>
      </c>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t="s">
        <v>604</v>
      </c>
      <c r="BS46" s="1043" t="s">
        <v>597</v>
      </c>
      <c r="BT46" s="1044"/>
      <c r="BU46" s="1044"/>
      <c r="BV46" s="1044"/>
      <c r="BW46" s="1044"/>
      <c r="BX46" s="1044"/>
      <c r="BY46" s="1044"/>
      <c r="BZ46" s="1044"/>
      <c r="CA46" s="1044"/>
      <c r="CB46" s="1044"/>
      <c r="CC46" s="1044"/>
      <c r="CD46" s="1044"/>
      <c r="CE46" s="1044"/>
      <c r="CF46" s="1044"/>
      <c r="CG46" s="1045"/>
      <c r="CH46" s="1018">
        <v>-1027</v>
      </c>
      <c r="CI46" s="1019"/>
      <c r="CJ46" s="1019"/>
      <c r="CK46" s="1019"/>
      <c r="CL46" s="1020"/>
      <c r="CM46" s="1018">
        <v>26351</v>
      </c>
      <c r="CN46" s="1019"/>
      <c r="CO46" s="1019"/>
      <c r="CP46" s="1019"/>
      <c r="CQ46" s="1020"/>
      <c r="CR46" s="1018">
        <v>19047</v>
      </c>
      <c r="CS46" s="1019"/>
      <c r="CT46" s="1019"/>
      <c r="CU46" s="1019"/>
      <c r="CV46" s="1020"/>
      <c r="CW46" s="1018">
        <v>159</v>
      </c>
      <c r="CX46" s="1019"/>
      <c r="CY46" s="1019"/>
      <c r="CZ46" s="1019"/>
      <c r="DA46" s="1020"/>
      <c r="DB46" s="1018">
        <v>3500</v>
      </c>
      <c r="DC46" s="1019"/>
      <c r="DD46" s="1019"/>
      <c r="DE46" s="1019"/>
      <c r="DF46" s="1020"/>
      <c r="DG46" s="1018" t="s">
        <v>498</v>
      </c>
      <c r="DH46" s="1019"/>
      <c r="DI46" s="1019"/>
      <c r="DJ46" s="1019"/>
      <c r="DK46" s="1020"/>
      <c r="DL46" s="1018" t="s">
        <v>498</v>
      </c>
      <c r="DM46" s="1019"/>
      <c r="DN46" s="1019"/>
      <c r="DO46" s="1019"/>
      <c r="DP46" s="1020"/>
      <c r="DQ46" s="1018" t="s">
        <v>498</v>
      </c>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t="s">
        <v>598</v>
      </c>
      <c r="BT47" s="1044"/>
      <c r="BU47" s="1044"/>
      <c r="BV47" s="1044"/>
      <c r="BW47" s="1044"/>
      <c r="BX47" s="1044"/>
      <c r="BY47" s="1044"/>
      <c r="BZ47" s="1044"/>
      <c r="CA47" s="1044"/>
      <c r="CB47" s="1044"/>
      <c r="CC47" s="1044"/>
      <c r="CD47" s="1044"/>
      <c r="CE47" s="1044"/>
      <c r="CF47" s="1044"/>
      <c r="CG47" s="1045"/>
      <c r="CH47" s="1018">
        <v>27</v>
      </c>
      <c r="CI47" s="1019"/>
      <c r="CJ47" s="1019"/>
      <c r="CK47" s="1019"/>
      <c r="CL47" s="1020"/>
      <c r="CM47" s="1018">
        <v>1015</v>
      </c>
      <c r="CN47" s="1019"/>
      <c r="CO47" s="1019"/>
      <c r="CP47" s="1019"/>
      <c r="CQ47" s="1020"/>
      <c r="CR47" s="1018">
        <v>450</v>
      </c>
      <c r="CS47" s="1019"/>
      <c r="CT47" s="1019"/>
      <c r="CU47" s="1019"/>
      <c r="CV47" s="1020"/>
      <c r="CW47" s="1018" t="s">
        <v>498</v>
      </c>
      <c r="CX47" s="1019"/>
      <c r="CY47" s="1019"/>
      <c r="CZ47" s="1019"/>
      <c r="DA47" s="1020"/>
      <c r="DB47" s="1018">
        <v>2687</v>
      </c>
      <c r="DC47" s="1019"/>
      <c r="DD47" s="1019"/>
      <c r="DE47" s="1019"/>
      <c r="DF47" s="1020"/>
      <c r="DG47" s="1018" t="s">
        <v>498</v>
      </c>
      <c r="DH47" s="1019"/>
      <c r="DI47" s="1019"/>
      <c r="DJ47" s="1019"/>
      <c r="DK47" s="1020"/>
      <c r="DL47" s="1018" t="s">
        <v>498</v>
      </c>
      <c r="DM47" s="1019"/>
      <c r="DN47" s="1019"/>
      <c r="DO47" s="1019"/>
      <c r="DP47" s="1020"/>
      <c r="DQ47" s="1018" t="s">
        <v>498</v>
      </c>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407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377</v>
      </c>
      <c r="B63" s="973" t="s">
        <v>408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100744</v>
      </c>
      <c r="AG63" s="988"/>
      <c r="AH63" s="988"/>
      <c r="AI63" s="988"/>
      <c r="AJ63" s="1059"/>
      <c r="AK63" s="1060"/>
      <c r="AL63" s="992"/>
      <c r="AM63" s="992"/>
      <c r="AN63" s="992"/>
      <c r="AO63" s="992"/>
      <c r="AP63" s="988">
        <v>1565658</v>
      </c>
      <c r="AQ63" s="988"/>
      <c r="AR63" s="988"/>
      <c r="AS63" s="988"/>
      <c r="AT63" s="988"/>
      <c r="AU63" s="988">
        <v>572183</v>
      </c>
      <c r="AV63" s="988"/>
      <c r="AW63" s="988"/>
      <c r="AX63" s="988"/>
      <c r="AY63" s="988"/>
      <c r="AZ63" s="1054"/>
      <c r="BA63" s="1054"/>
      <c r="BB63" s="1054"/>
      <c r="BC63" s="1054"/>
      <c r="BD63" s="1054"/>
      <c r="BE63" s="989"/>
      <c r="BF63" s="989"/>
      <c r="BG63" s="989"/>
      <c r="BH63" s="989"/>
      <c r="BI63" s="990"/>
      <c r="BJ63" s="1055" t="s">
        <v>227</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410</v>
      </c>
      <c r="B66" s="1025"/>
      <c r="C66" s="1025"/>
      <c r="D66" s="1025"/>
      <c r="E66" s="1025"/>
      <c r="F66" s="1025"/>
      <c r="G66" s="1025"/>
      <c r="H66" s="1025"/>
      <c r="I66" s="1025"/>
      <c r="J66" s="1025"/>
      <c r="K66" s="1025"/>
      <c r="L66" s="1025"/>
      <c r="M66" s="1025"/>
      <c r="N66" s="1025"/>
      <c r="O66" s="1025"/>
      <c r="P66" s="1026"/>
      <c r="Q66" s="1030" t="s">
        <v>381</v>
      </c>
      <c r="R66" s="1031"/>
      <c r="S66" s="1031"/>
      <c r="T66" s="1031"/>
      <c r="U66" s="1032"/>
      <c r="V66" s="1030" t="s">
        <v>382</v>
      </c>
      <c r="W66" s="1031"/>
      <c r="X66" s="1031"/>
      <c r="Y66" s="1031"/>
      <c r="Z66" s="1032"/>
      <c r="AA66" s="1030" t="s">
        <v>383</v>
      </c>
      <c r="AB66" s="1031"/>
      <c r="AC66" s="1031"/>
      <c r="AD66" s="1031"/>
      <c r="AE66" s="1032"/>
      <c r="AF66" s="1036" t="s">
        <v>384</v>
      </c>
      <c r="AG66" s="1037"/>
      <c r="AH66" s="1037"/>
      <c r="AI66" s="1037"/>
      <c r="AJ66" s="1038"/>
      <c r="AK66" s="1030" t="s">
        <v>385</v>
      </c>
      <c r="AL66" s="1025"/>
      <c r="AM66" s="1025"/>
      <c r="AN66" s="1025"/>
      <c r="AO66" s="1026"/>
      <c r="AP66" s="1030" t="s">
        <v>386</v>
      </c>
      <c r="AQ66" s="1031"/>
      <c r="AR66" s="1031"/>
      <c r="AS66" s="1031"/>
      <c r="AT66" s="1032"/>
      <c r="AU66" s="1030" t="s">
        <v>411</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556</v>
      </c>
      <c r="C68" s="1015"/>
      <c r="D68" s="1015"/>
      <c r="E68" s="1015"/>
      <c r="F68" s="1015"/>
      <c r="G68" s="1015"/>
      <c r="H68" s="1015"/>
      <c r="I68" s="1015"/>
      <c r="J68" s="1015"/>
      <c r="K68" s="1015"/>
      <c r="L68" s="1015"/>
      <c r="M68" s="1015"/>
      <c r="N68" s="1015"/>
      <c r="O68" s="1015"/>
      <c r="P68" s="1016"/>
      <c r="Q68" s="1017">
        <v>42924</v>
      </c>
      <c r="R68" s="1011"/>
      <c r="S68" s="1011"/>
      <c r="T68" s="1011"/>
      <c r="U68" s="1011"/>
      <c r="V68" s="1011">
        <v>41928</v>
      </c>
      <c r="W68" s="1011"/>
      <c r="X68" s="1011"/>
      <c r="Y68" s="1011"/>
      <c r="Z68" s="1011"/>
      <c r="AA68" s="1011">
        <v>996</v>
      </c>
      <c r="AB68" s="1011"/>
      <c r="AC68" s="1011"/>
      <c r="AD68" s="1011"/>
      <c r="AE68" s="1011"/>
      <c r="AF68" s="1011">
        <v>11034</v>
      </c>
      <c r="AG68" s="1011"/>
      <c r="AH68" s="1011"/>
      <c r="AI68" s="1011"/>
      <c r="AJ68" s="1011"/>
      <c r="AK68" s="1011" t="s">
        <v>600</v>
      </c>
      <c r="AL68" s="1011"/>
      <c r="AM68" s="1011"/>
      <c r="AN68" s="1011"/>
      <c r="AO68" s="1011"/>
      <c r="AP68" s="1011">
        <v>146822</v>
      </c>
      <c r="AQ68" s="1011"/>
      <c r="AR68" s="1011"/>
      <c r="AS68" s="1011"/>
      <c r="AT68" s="1011"/>
      <c r="AU68" s="1011">
        <v>590</v>
      </c>
      <c r="AV68" s="1011"/>
      <c r="AW68" s="1011"/>
      <c r="AX68" s="1011"/>
      <c r="AY68" s="1011"/>
      <c r="AZ68" s="1012" t="s">
        <v>557</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605</v>
      </c>
      <c r="C69" s="1004"/>
      <c r="D69" s="1004"/>
      <c r="E69" s="1004"/>
      <c r="F69" s="1004"/>
      <c r="G69" s="1004"/>
      <c r="H69" s="1004"/>
      <c r="I69" s="1004"/>
      <c r="J69" s="1004"/>
      <c r="K69" s="1004"/>
      <c r="L69" s="1004"/>
      <c r="M69" s="1004"/>
      <c r="N69" s="1004"/>
      <c r="O69" s="1004"/>
      <c r="P69" s="1005"/>
      <c r="Q69" s="1006">
        <v>3104</v>
      </c>
      <c r="R69" s="1000"/>
      <c r="S69" s="1000"/>
      <c r="T69" s="1000"/>
      <c r="U69" s="1000"/>
      <c r="V69" s="1000">
        <v>2681</v>
      </c>
      <c r="W69" s="1000"/>
      <c r="X69" s="1000"/>
      <c r="Y69" s="1000"/>
      <c r="Z69" s="1000"/>
      <c r="AA69" s="1000">
        <v>423</v>
      </c>
      <c r="AB69" s="1000"/>
      <c r="AC69" s="1000"/>
      <c r="AD69" s="1000"/>
      <c r="AE69" s="1000"/>
      <c r="AF69" s="1000">
        <v>423</v>
      </c>
      <c r="AG69" s="1000"/>
      <c r="AH69" s="1000"/>
      <c r="AI69" s="1000"/>
      <c r="AJ69" s="1000"/>
      <c r="AK69" s="1000">
        <v>344</v>
      </c>
      <c r="AL69" s="1000"/>
      <c r="AM69" s="1000"/>
      <c r="AN69" s="1000"/>
      <c r="AO69" s="1000"/>
      <c r="AP69" s="1000" t="s">
        <v>600</v>
      </c>
      <c r="AQ69" s="1000"/>
      <c r="AR69" s="1000"/>
      <c r="AS69" s="1000"/>
      <c r="AT69" s="1000"/>
      <c r="AU69" s="1000" t="s">
        <v>600</v>
      </c>
      <c r="AV69" s="1000"/>
      <c r="AW69" s="1000"/>
      <c r="AX69" s="1000"/>
      <c r="AY69" s="1000"/>
      <c r="AZ69" s="1001" t="s">
        <v>557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606</v>
      </c>
      <c r="C70" s="1004"/>
      <c r="D70" s="1004"/>
      <c r="E70" s="1004"/>
      <c r="F70" s="1004"/>
      <c r="G70" s="1004"/>
      <c r="H70" s="1004"/>
      <c r="I70" s="1004"/>
      <c r="J70" s="1004"/>
      <c r="K70" s="1004"/>
      <c r="L70" s="1004"/>
      <c r="M70" s="1004"/>
      <c r="N70" s="1004"/>
      <c r="O70" s="1004"/>
      <c r="P70" s="1005"/>
      <c r="Q70" s="1006">
        <v>831407</v>
      </c>
      <c r="R70" s="1000"/>
      <c r="S70" s="1000"/>
      <c r="T70" s="1000"/>
      <c r="U70" s="1000"/>
      <c r="V70" s="1000">
        <v>805733</v>
      </c>
      <c r="W70" s="1000"/>
      <c r="X70" s="1000"/>
      <c r="Y70" s="1000"/>
      <c r="Z70" s="1000"/>
      <c r="AA70" s="1000">
        <v>25674</v>
      </c>
      <c r="AB70" s="1000"/>
      <c r="AC70" s="1000"/>
      <c r="AD70" s="1000"/>
      <c r="AE70" s="1000"/>
      <c r="AF70" s="1000">
        <v>25674</v>
      </c>
      <c r="AG70" s="1000"/>
      <c r="AH70" s="1000"/>
      <c r="AI70" s="1000"/>
      <c r="AJ70" s="1000"/>
      <c r="AK70" s="1000">
        <v>7166</v>
      </c>
      <c r="AL70" s="1000"/>
      <c r="AM70" s="1000"/>
      <c r="AN70" s="1000"/>
      <c r="AO70" s="1000"/>
      <c r="AP70" s="1000" t="s">
        <v>607</v>
      </c>
      <c r="AQ70" s="1000"/>
      <c r="AR70" s="1000"/>
      <c r="AS70" s="1000"/>
      <c r="AT70" s="1000"/>
      <c r="AU70" s="1000" t="s">
        <v>607</v>
      </c>
      <c r="AV70" s="1000"/>
      <c r="AW70" s="1000"/>
      <c r="AX70" s="1000"/>
      <c r="AY70" s="1000"/>
      <c r="AZ70" s="1001" t="s">
        <v>557</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377</v>
      </c>
      <c r="B88" s="973" t="s">
        <v>412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37131</v>
      </c>
      <c r="AG88" s="988"/>
      <c r="AH88" s="988"/>
      <c r="AI88" s="988"/>
      <c r="AJ88" s="988"/>
      <c r="AK88" s="992"/>
      <c r="AL88" s="992"/>
      <c r="AM88" s="992"/>
      <c r="AN88" s="992"/>
      <c r="AO88" s="992"/>
      <c r="AP88" s="988">
        <v>146822</v>
      </c>
      <c r="AQ88" s="988"/>
      <c r="AR88" s="988"/>
      <c r="AS88" s="988"/>
      <c r="AT88" s="988"/>
      <c r="AU88" s="988">
        <v>590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377</v>
      </c>
      <c r="BR102" s="973" t="s">
        <v>413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111329</v>
      </c>
      <c r="CS102" s="980"/>
      <c r="CT102" s="980"/>
      <c r="CU102" s="980"/>
      <c r="CV102" s="981"/>
      <c r="CW102" s="979">
        <v>15467</v>
      </c>
      <c r="CX102" s="980"/>
      <c r="CY102" s="980"/>
      <c r="CZ102" s="980"/>
      <c r="DA102" s="981"/>
      <c r="DB102" s="979">
        <v>135402</v>
      </c>
      <c r="DC102" s="980"/>
      <c r="DD102" s="980"/>
      <c r="DE102" s="980"/>
      <c r="DF102" s="981"/>
      <c r="DG102" s="979" t="s">
        <v>600</v>
      </c>
      <c r="DH102" s="980"/>
      <c r="DI102" s="980"/>
      <c r="DJ102" s="980"/>
      <c r="DK102" s="981"/>
      <c r="DL102" s="979">
        <v>169044</v>
      </c>
      <c r="DM102" s="980"/>
      <c r="DN102" s="980"/>
      <c r="DO102" s="980"/>
      <c r="DP102" s="981"/>
      <c r="DQ102" s="979">
        <v>64279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414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415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420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421</v>
      </c>
      <c r="AB109" s="923"/>
      <c r="AC109" s="923"/>
      <c r="AD109" s="923"/>
      <c r="AE109" s="924"/>
      <c r="AF109" s="925" t="s">
        <v>290</v>
      </c>
      <c r="AG109" s="923"/>
      <c r="AH109" s="923"/>
      <c r="AI109" s="923"/>
      <c r="AJ109" s="924"/>
      <c r="AK109" s="925" t="s">
        <v>289</v>
      </c>
      <c r="AL109" s="923"/>
      <c r="AM109" s="923"/>
      <c r="AN109" s="923"/>
      <c r="AO109" s="924"/>
      <c r="AP109" s="925" t="s">
        <v>422</v>
      </c>
      <c r="AQ109" s="923"/>
      <c r="AR109" s="923"/>
      <c r="AS109" s="923"/>
      <c r="AT109" s="954"/>
      <c r="AU109" s="922" t="s">
        <v>420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421</v>
      </c>
      <c r="BR109" s="923"/>
      <c r="BS109" s="923"/>
      <c r="BT109" s="923"/>
      <c r="BU109" s="924"/>
      <c r="BV109" s="925" t="s">
        <v>290</v>
      </c>
      <c r="BW109" s="923"/>
      <c r="BX109" s="923"/>
      <c r="BY109" s="923"/>
      <c r="BZ109" s="924"/>
      <c r="CA109" s="925" t="s">
        <v>289</v>
      </c>
      <c r="CB109" s="923"/>
      <c r="CC109" s="923"/>
      <c r="CD109" s="923"/>
      <c r="CE109" s="924"/>
      <c r="CF109" s="961" t="s">
        <v>422</v>
      </c>
      <c r="CG109" s="961"/>
      <c r="CH109" s="961"/>
      <c r="CI109" s="961"/>
      <c r="CJ109" s="961"/>
      <c r="CK109" s="925" t="s">
        <v>423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421</v>
      </c>
      <c r="DH109" s="923"/>
      <c r="DI109" s="923"/>
      <c r="DJ109" s="923"/>
      <c r="DK109" s="924"/>
      <c r="DL109" s="925" t="s">
        <v>290</v>
      </c>
      <c r="DM109" s="923"/>
      <c r="DN109" s="923"/>
      <c r="DO109" s="923"/>
      <c r="DP109" s="924"/>
      <c r="DQ109" s="925" t="s">
        <v>289</v>
      </c>
      <c r="DR109" s="923"/>
      <c r="DS109" s="923"/>
      <c r="DT109" s="923"/>
      <c r="DU109" s="924"/>
      <c r="DV109" s="925" t="s">
        <v>422</v>
      </c>
      <c r="DW109" s="923"/>
      <c r="DX109" s="923"/>
      <c r="DY109" s="923"/>
      <c r="DZ109" s="954"/>
    </row>
    <row r="110" spans="1:131" s="199" customFormat="1" ht="26.25" customHeight="1">
      <c r="A110" s="825" t="s">
        <v>424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111412414</v>
      </c>
      <c r="AB110" s="916"/>
      <c r="AC110" s="916"/>
      <c r="AD110" s="916"/>
      <c r="AE110" s="917"/>
      <c r="AF110" s="918">
        <v>104527044</v>
      </c>
      <c r="AG110" s="916"/>
      <c r="AH110" s="916"/>
      <c r="AI110" s="916"/>
      <c r="AJ110" s="917"/>
      <c r="AK110" s="918">
        <v>106090308</v>
      </c>
      <c r="AL110" s="916"/>
      <c r="AM110" s="916"/>
      <c r="AN110" s="916"/>
      <c r="AO110" s="917"/>
      <c r="AP110" s="919">
        <v>15</v>
      </c>
      <c r="AQ110" s="920"/>
      <c r="AR110" s="920"/>
      <c r="AS110" s="920"/>
      <c r="AT110" s="921"/>
      <c r="AU110" s="955" t="s">
        <v>62</v>
      </c>
      <c r="AV110" s="956"/>
      <c r="AW110" s="956"/>
      <c r="AX110" s="956"/>
      <c r="AY110" s="956"/>
      <c r="AZ110" s="881" t="s">
        <v>425</v>
      </c>
      <c r="BA110" s="826"/>
      <c r="BB110" s="826"/>
      <c r="BC110" s="826"/>
      <c r="BD110" s="826"/>
      <c r="BE110" s="826"/>
      <c r="BF110" s="826"/>
      <c r="BG110" s="826"/>
      <c r="BH110" s="826"/>
      <c r="BI110" s="826"/>
      <c r="BJ110" s="826"/>
      <c r="BK110" s="826"/>
      <c r="BL110" s="826"/>
      <c r="BM110" s="826"/>
      <c r="BN110" s="826"/>
      <c r="BO110" s="826"/>
      <c r="BP110" s="827"/>
      <c r="BQ110" s="882">
        <v>2596233861</v>
      </c>
      <c r="BR110" s="863"/>
      <c r="BS110" s="863"/>
      <c r="BT110" s="863"/>
      <c r="BU110" s="863"/>
      <c r="BV110" s="863">
        <v>2598084666</v>
      </c>
      <c r="BW110" s="863"/>
      <c r="BX110" s="863"/>
      <c r="BY110" s="863"/>
      <c r="BZ110" s="863"/>
      <c r="CA110" s="863">
        <v>2587858798</v>
      </c>
      <c r="CB110" s="863"/>
      <c r="CC110" s="863"/>
      <c r="CD110" s="863"/>
      <c r="CE110" s="863"/>
      <c r="CF110" s="887">
        <v>365.5</v>
      </c>
      <c r="CG110" s="888"/>
      <c r="CH110" s="888"/>
      <c r="CI110" s="888"/>
      <c r="CJ110" s="888"/>
      <c r="CK110" s="951" t="s">
        <v>426</v>
      </c>
      <c r="CL110" s="837"/>
      <c r="CM110" s="912" t="s">
        <v>427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13780304</v>
      </c>
      <c r="DH110" s="863"/>
      <c r="DI110" s="863"/>
      <c r="DJ110" s="863"/>
      <c r="DK110" s="863"/>
      <c r="DL110" s="863">
        <v>12337491</v>
      </c>
      <c r="DM110" s="863"/>
      <c r="DN110" s="863"/>
      <c r="DO110" s="863"/>
      <c r="DP110" s="863"/>
      <c r="DQ110" s="863">
        <v>10888113</v>
      </c>
      <c r="DR110" s="863"/>
      <c r="DS110" s="863"/>
      <c r="DT110" s="863"/>
      <c r="DU110" s="863"/>
      <c r="DV110" s="864">
        <v>1.5</v>
      </c>
      <c r="DW110" s="864"/>
      <c r="DX110" s="864"/>
      <c r="DY110" s="864"/>
      <c r="DZ110" s="865"/>
    </row>
    <row r="111" spans="1:131" s="199" customFormat="1" ht="26.25" customHeight="1">
      <c r="A111" s="792" t="s">
        <v>428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v>52758372</v>
      </c>
      <c r="AB111" s="944"/>
      <c r="AC111" s="944"/>
      <c r="AD111" s="944"/>
      <c r="AE111" s="945"/>
      <c r="AF111" s="946">
        <v>47442490</v>
      </c>
      <c r="AG111" s="944"/>
      <c r="AH111" s="944"/>
      <c r="AI111" s="944"/>
      <c r="AJ111" s="945"/>
      <c r="AK111" s="946">
        <v>42138528</v>
      </c>
      <c r="AL111" s="944"/>
      <c r="AM111" s="944"/>
      <c r="AN111" s="944"/>
      <c r="AO111" s="945"/>
      <c r="AP111" s="947">
        <v>6</v>
      </c>
      <c r="AQ111" s="948"/>
      <c r="AR111" s="948"/>
      <c r="AS111" s="948"/>
      <c r="AT111" s="949"/>
      <c r="AU111" s="957"/>
      <c r="AV111" s="958"/>
      <c r="AW111" s="958"/>
      <c r="AX111" s="958"/>
      <c r="AY111" s="958"/>
      <c r="AZ111" s="833" t="s">
        <v>429</v>
      </c>
      <c r="BA111" s="768"/>
      <c r="BB111" s="768"/>
      <c r="BC111" s="768"/>
      <c r="BD111" s="768"/>
      <c r="BE111" s="768"/>
      <c r="BF111" s="768"/>
      <c r="BG111" s="768"/>
      <c r="BH111" s="768"/>
      <c r="BI111" s="768"/>
      <c r="BJ111" s="768"/>
      <c r="BK111" s="768"/>
      <c r="BL111" s="768"/>
      <c r="BM111" s="768"/>
      <c r="BN111" s="768"/>
      <c r="BO111" s="768"/>
      <c r="BP111" s="769"/>
      <c r="BQ111" s="834">
        <v>14153615</v>
      </c>
      <c r="BR111" s="835"/>
      <c r="BS111" s="835"/>
      <c r="BT111" s="835"/>
      <c r="BU111" s="835"/>
      <c r="BV111" s="835">
        <v>12603434</v>
      </c>
      <c r="BW111" s="835"/>
      <c r="BX111" s="835"/>
      <c r="BY111" s="835"/>
      <c r="BZ111" s="835"/>
      <c r="CA111" s="835">
        <v>11072174</v>
      </c>
      <c r="CB111" s="835"/>
      <c r="CC111" s="835"/>
      <c r="CD111" s="835"/>
      <c r="CE111" s="835"/>
      <c r="CF111" s="896">
        <v>1.6</v>
      </c>
      <c r="CG111" s="897"/>
      <c r="CH111" s="897"/>
      <c r="CI111" s="897"/>
      <c r="CJ111" s="897"/>
      <c r="CK111" s="952"/>
      <c r="CL111" s="839"/>
      <c r="CM111" s="842" t="s">
        <v>430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227</v>
      </c>
      <c r="DH111" s="835"/>
      <c r="DI111" s="835"/>
      <c r="DJ111" s="835"/>
      <c r="DK111" s="835"/>
      <c r="DL111" s="835" t="s">
        <v>227</v>
      </c>
      <c r="DM111" s="835"/>
      <c r="DN111" s="835"/>
      <c r="DO111" s="835"/>
      <c r="DP111" s="835"/>
      <c r="DQ111" s="835" t="s">
        <v>227</v>
      </c>
      <c r="DR111" s="835"/>
      <c r="DS111" s="835"/>
      <c r="DT111" s="835"/>
      <c r="DU111" s="835"/>
      <c r="DV111" s="812" t="s">
        <v>227</v>
      </c>
      <c r="DW111" s="812"/>
      <c r="DX111" s="812"/>
      <c r="DY111" s="812"/>
      <c r="DZ111" s="813"/>
    </row>
    <row r="112" spans="1:131" s="199" customFormat="1" ht="26.25" customHeight="1">
      <c r="A112" s="937" t="s">
        <v>431</v>
      </c>
      <c r="B112" s="938"/>
      <c r="C112" s="768" t="s">
        <v>432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78852906</v>
      </c>
      <c r="AB112" s="798"/>
      <c r="AC112" s="798"/>
      <c r="AD112" s="798"/>
      <c r="AE112" s="799"/>
      <c r="AF112" s="800">
        <v>78756734</v>
      </c>
      <c r="AG112" s="798"/>
      <c r="AH112" s="798"/>
      <c r="AI112" s="798"/>
      <c r="AJ112" s="799"/>
      <c r="AK112" s="800">
        <v>74181680</v>
      </c>
      <c r="AL112" s="798"/>
      <c r="AM112" s="798"/>
      <c r="AN112" s="798"/>
      <c r="AO112" s="799"/>
      <c r="AP112" s="845">
        <v>10.5</v>
      </c>
      <c r="AQ112" s="846"/>
      <c r="AR112" s="846"/>
      <c r="AS112" s="846"/>
      <c r="AT112" s="847"/>
      <c r="AU112" s="957"/>
      <c r="AV112" s="958"/>
      <c r="AW112" s="958"/>
      <c r="AX112" s="958"/>
      <c r="AY112" s="958"/>
      <c r="AZ112" s="833" t="s">
        <v>433</v>
      </c>
      <c r="BA112" s="768"/>
      <c r="BB112" s="768"/>
      <c r="BC112" s="768"/>
      <c r="BD112" s="768"/>
      <c r="BE112" s="768"/>
      <c r="BF112" s="768"/>
      <c r="BG112" s="768"/>
      <c r="BH112" s="768"/>
      <c r="BI112" s="768"/>
      <c r="BJ112" s="768"/>
      <c r="BK112" s="768"/>
      <c r="BL112" s="768"/>
      <c r="BM112" s="768"/>
      <c r="BN112" s="768"/>
      <c r="BO112" s="768"/>
      <c r="BP112" s="769"/>
      <c r="BQ112" s="834">
        <v>637031704</v>
      </c>
      <c r="BR112" s="835"/>
      <c r="BS112" s="835"/>
      <c r="BT112" s="835"/>
      <c r="BU112" s="835"/>
      <c r="BV112" s="835">
        <v>601221050</v>
      </c>
      <c r="BW112" s="835"/>
      <c r="BX112" s="835"/>
      <c r="BY112" s="835"/>
      <c r="BZ112" s="835"/>
      <c r="CA112" s="835">
        <v>572182868</v>
      </c>
      <c r="CB112" s="835"/>
      <c r="CC112" s="835"/>
      <c r="CD112" s="835"/>
      <c r="CE112" s="835"/>
      <c r="CF112" s="896">
        <v>80.8</v>
      </c>
      <c r="CG112" s="897"/>
      <c r="CH112" s="897"/>
      <c r="CI112" s="897"/>
      <c r="CJ112" s="897"/>
      <c r="CK112" s="952"/>
      <c r="CL112" s="839"/>
      <c r="CM112" s="842" t="s">
        <v>434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227</v>
      </c>
      <c r="DH112" s="835"/>
      <c r="DI112" s="835"/>
      <c r="DJ112" s="835"/>
      <c r="DK112" s="835"/>
      <c r="DL112" s="835" t="s">
        <v>227</v>
      </c>
      <c r="DM112" s="835"/>
      <c r="DN112" s="835"/>
      <c r="DO112" s="835"/>
      <c r="DP112" s="835"/>
      <c r="DQ112" s="835" t="s">
        <v>227</v>
      </c>
      <c r="DR112" s="835"/>
      <c r="DS112" s="835"/>
      <c r="DT112" s="835"/>
      <c r="DU112" s="835"/>
      <c r="DV112" s="812" t="s">
        <v>227</v>
      </c>
      <c r="DW112" s="812"/>
      <c r="DX112" s="812"/>
      <c r="DY112" s="812"/>
      <c r="DZ112" s="813"/>
    </row>
    <row r="113" spans="1:130" s="199" customFormat="1" ht="26.25" customHeight="1">
      <c r="A113" s="939"/>
      <c r="B113" s="940"/>
      <c r="C113" s="768" t="s">
        <v>435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62734714</v>
      </c>
      <c r="AB113" s="944"/>
      <c r="AC113" s="944"/>
      <c r="AD113" s="944"/>
      <c r="AE113" s="945"/>
      <c r="AF113" s="946">
        <v>59165768</v>
      </c>
      <c r="AG113" s="944"/>
      <c r="AH113" s="944"/>
      <c r="AI113" s="944"/>
      <c r="AJ113" s="945"/>
      <c r="AK113" s="946">
        <v>57350506</v>
      </c>
      <c r="AL113" s="944"/>
      <c r="AM113" s="944"/>
      <c r="AN113" s="944"/>
      <c r="AO113" s="945"/>
      <c r="AP113" s="947">
        <v>8.1</v>
      </c>
      <c r="AQ113" s="948"/>
      <c r="AR113" s="948"/>
      <c r="AS113" s="948"/>
      <c r="AT113" s="949"/>
      <c r="AU113" s="957"/>
      <c r="AV113" s="958"/>
      <c r="AW113" s="958"/>
      <c r="AX113" s="958"/>
      <c r="AY113" s="958"/>
      <c r="AZ113" s="833" t="s">
        <v>436</v>
      </c>
      <c r="BA113" s="768"/>
      <c r="BB113" s="768"/>
      <c r="BC113" s="768"/>
      <c r="BD113" s="768"/>
      <c r="BE113" s="768"/>
      <c r="BF113" s="768"/>
      <c r="BG113" s="768"/>
      <c r="BH113" s="768"/>
      <c r="BI113" s="768"/>
      <c r="BJ113" s="768"/>
      <c r="BK113" s="768"/>
      <c r="BL113" s="768"/>
      <c r="BM113" s="768"/>
      <c r="BN113" s="768"/>
      <c r="BO113" s="768"/>
      <c r="BP113" s="769"/>
      <c r="BQ113" s="834">
        <v>1479000</v>
      </c>
      <c r="BR113" s="835"/>
      <c r="BS113" s="835"/>
      <c r="BT113" s="835"/>
      <c r="BU113" s="835"/>
      <c r="BV113" s="835">
        <v>983000</v>
      </c>
      <c r="BW113" s="835"/>
      <c r="BX113" s="835"/>
      <c r="BY113" s="835"/>
      <c r="BZ113" s="835"/>
      <c r="CA113" s="835">
        <v>590000</v>
      </c>
      <c r="CB113" s="835"/>
      <c r="CC113" s="835"/>
      <c r="CD113" s="835"/>
      <c r="CE113" s="835"/>
      <c r="CF113" s="896">
        <v>0.1</v>
      </c>
      <c r="CG113" s="897"/>
      <c r="CH113" s="897"/>
      <c r="CI113" s="897"/>
      <c r="CJ113" s="897"/>
      <c r="CK113" s="952"/>
      <c r="CL113" s="839"/>
      <c r="CM113" s="842" t="s">
        <v>437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227</v>
      </c>
      <c r="DH113" s="798"/>
      <c r="DI113" s="798"/>
      <c r="DJ113" s="798"/>
      <c r="DK113" s="799"/>
      <c r="DL113" s="800" t="s">
        <v>227</v>
      </c>
      <c r="DM113" s="798"/>
      <c r="DN113" s="798"/>
      <c r="DO113" s="798"/>
      <c r="DP113" s="799"/>
      <c r="DQ113" s="800" t="s">
        <v>227</v>
      </c>
      <c r="DR113" s="798"/>
      <c r="DS113" s="798"/>
      <c r="DT113" s="798"/>
      <c r="DU113" s="799"/>
      <c r="DV113" s="845" t="s">
        <v>227</v>
      </c>
      <c r="DW113" s="846"/>
      <c r="DX113" s="846"/>
      <c r="DY113" s="846"/>
      <c r="DZ113" s="847"/>
    </row>
    <row r="114" spans="1:130" s="199" customFormat="1" ht="26.25" customHeight="1">
      <c r="A114" s="939"/>
      <c r="B114" s="940"/>
      <c r="C114" s="768" t="s">
        <v>438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227</v>
      </c>
      <c r="AB114" s="798"/>
      <c r="AC114" s="798"/>
      <c r="AD114" s="798"/>
      <c r="AE114" s="799"/>
      <c r="AF114" s="800" t="s">
        <v>227</v>
      </c>
      <c r="AG114" s="798"/>
      <c r="AH114" s="798"/>
      <c r="AI114" s="798"/>
      <c r="AJ114" s="799"/>
      <c r="AK114" s="800" t="s">
        <v>227</v>
      </c>
      <c r="AL114" s="798"/>
      <c r="AM114" s="798"/>
      <c r="AN114" s="798"/>
      <c r="AO114" s="799"/>
      <c r="AP114" s="845" t="s">
        <v>227</v>
      </c>
      <c r="AQ114" s="846"/>
      <c r="AR114" s="846"/>
      <c r="AS114" s="846"/>
      <c r="AT114" s="847"/>
      <c r="AU114" s="957"/>
      <c r="AV114" s="958"/>
      <c r="AW114" s="958"/>
      <c r="AX114" s="958"/>
      <c r="AY114" s="958"/>
      <c r="AZ114" s="833" t="s">
        <v>439</v>
      </c>
      <c r="BA114" s="768"/>
      <c r="BB114" s="768"/>
      <c r="BC114" s="768"/>
      <c r="BD114" s="768"/>
      <c r="BE114" s="768"/>
      <c r="BF114" s="768"/>
      <c r="BG114" s="768"/>
      <c r="BH114" s="768"/>
      <c r="BI114" s="768"/>
      <c r="BJ114" s="768"/>
      <c r="BK114" s="768"/>
      <c r="BL114" s="768"/>
      <c r="BM114" s="768"/>
      <c r="BN114" s="768"/>
      <c r="BO114" s="768"/>
      <c r="BP114" s="769"/>
      <c r="BQ114" s="834">
        <v>156632428</v>
      </c>
      <c r="BR114" s="835"/>
      <c r="BS114" s="835"/>
      <c r="BT114" s="835"/>
      <c r="BU114" s="835"/>
      <c r="BV114" s="835">
        <v>146890383</v>
      </c>
      <c r="BW114" s="835"/>
      <c r="BX114" s="835"/>
      <c r="BY114" s="835"/>
      <c r="BZ114" s="835"/>
      <c r="CA114" s="835">
        <v>143758308</v>
      </c>
      <c r="CB114" s="835"/>
      <c r="CC114" s="835"/>
      <c r="CD114" s="835"/>
      <c r="CE114" s="835"/>
      <c r="CF114" s="896">
        <v>20.3</v>
      </c>
      <c r="CG114" s="897"/>
      <c r="CH114" s="897"/>
      <c r="CI114" s="897"/>
      <c r="CJ114" s="897"/>
      <c r="CK114" s="952"/>
      <c r="CL114" s="839"/>
      <c r="CM114" s="842" t="s">
        <v>440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227</v>
      </c>
      <c r="DH114" s="798"/>
      <c r="DI114" s="798"/>
      <c r="DJ114" s="798"/>
      <c r="DK114" s="799"/>
      <c r="DL114" s="800" t="s">
        <v>227</v>
      </c>
      <c r="DM114" s="798"/>
      <c r="DN114" s="798"/>
      <c r="DO114" s="798"/>
      <c r="DP114" s="799"/>
      <c r="DQ114" s="800" t="s">
        <v>227</v>
      </c>
      <c r="DR114" s="798"/>
      <c r="DS114" s="798"/>
      <c r="DT114" s="798"/>
      <c r="DU114" s="799"/>
      <c r="DV114" s="845" t="s">
        <v>227</v>
      </c>
      <c r="DW114" s="846"/>
      <c r="DX114" s="846"/>
      <c r="DY114" s="846"/>
      <c r="DZ114" s="847"/>
    </row>
    <row r="115" spans="1:130" s="199" customFormat="1" ht="26.25" customHeight="1">
      <c r="A115" s="939"/>
      <c r="B115" s="940"/>
      <c r="C115" s="768" t="s">
        <v>441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1650342</v>
      </c>
      <c r="AB115" s="944"/>
      <c r="AC115" s="944"/>
      <c r="AD115" s="944"/>
      <c r="AE115" s="945"/>
      <c r="AF115" s="946">
        <v>1651520</v>
      </c>
      <c r="AG115" s="944"/>
      <c r="AH115" s="944"/>
      <c r="AI115" s="944"/>
      <c r="AJ115" s="945"/>
      <c r="AK115" s="946">
        <v>1652743</v>
      </c>
      <c r="AL115" s="944"/>
      <c r="AM115" s="944"/>
      <c r="AN115" s="944"/>
      <c r="AO115" s="945"/>
      <c r="AP115" s="947">
        <v>0.2</v>
      </c>
      <c r="AQ115" s="948"/>
      <c r="AR115" s="948"/>
      <c r="AS115" s="948"/>
      <c r="AT115" s="949"/>
      <c r="AU115" s="957"/>
      <c r="AV115" s="958"/>
      <c r="AW115" s="958"/>
      <c r="AX115" s="958"/>
      <c r="AY115" s="958"/>
      <c r="AZ115" s="833" t="s">
        <v>442</v>
      </c>
      <c r="BA115" s="768"/>
      <c r="BB115" s="768"/>
      <c r="BC115" s="768"/>
      <c r="BD115" s="768"/>
      <c r="BE115" s="768"/>
      <c r="BF115" s="768"/>
      <c r="BG115" s="768"/>
      <c r="BH115" s="768"/>
      <c r="BI115" s="768"/>
      <c r="BJ115" s="768"/>
      <c r="BK115" s="768"/>
      <c r="BL115" s="768"/>
      <c r="BM115" s="768"/>
      <c r="BN115" s="768"/>
      <c r="BO115" s="768"/>
      <c r="BP115" s="769"/>
      <c r="BQ115" s="834">
        <v>76210551</v>
      </c>
      <c r="BR115" s="835"/>
      <c r="BS115" s="835"/>
      <c r="BT115" s="835"/>
      <c r="BU115" s="835"/>
      <c r="BV115" s="835">
        <v>70388258</v>
      </c>
      <c r="BW115" s="835"/>
      <c r="BX115" s="835"/>
      <c r="BY115" s="835"/>
      <c r="BZ115" s="835"/>
      <c r="CA115" s="835">
        <v>64639107</v>
      </c>
      <c r="CB115" s="835"/>
      <c r="CC115" s="835"/>
      <c r="CD115" s="835"/>
      <c r="CE115" s="835"/>
      <c r="CF115" s="896">
        <v>9.1</v>
      </c>
      <c r="CG115" s="897"/>
      <c r="CH115" s="897"/>
      <c r="CI115" s="897"/>
      <c r="CJ115" s="897"/>
      <c r="CK115" s="952"/>
      <c r="CL115" s="839"/>
      <c r="CM115" s="833" t="s">
        <v>443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227</v>
      </c>
      <c r="DH115" s="798"/>
      <c r="DI115" s="798"/>
      <c r="DJ115" s="798"/>
      <c r="DK115" s="799"/>
      <c r="DL115" s="800" t="s">
        <v>227</v>
      </c>
      <c r="DM115" s="798"/>
      <c r="DN115" s="798"/>
      <c r="DO115" s="798"/>
      <c r="DP115" s="799"/>
      <c r="DQ115" s="800" t="s">
        <v>227</v>
      </c>
      <c r="DR115" s="798"/>
      <c r="DS115" s="798"/>
      <c r="DT115" s="798"/>
      <c r="DU115" s="799"/>
      <c r="DV115" s="845" t="s">
        <v>227</v>
      </c>
      <c r="DW115" s="846"/>
      <c r="DX115" s="846"/>
      <c r="DY115" s="846"/>
      <c r="DZ115" s="847"/>
    </row>
    <row r="116" spans="1:130" s="199" customFormat="1" ht="26.25" customHeight="1">
      <c r="A116" s="941"/>
      <c r="B116" s="942"/>
      <c r="C116" s="901" t="s">
        <v>444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227</v>
      </c>
      <c r="AB116" s="798"/>
      <c r="AC116" s="798"/>
      <c r="AD116" s="798"/>
      <c r="AE116" s="799"/>
      <c r="AF116" s="800">
        <v>109</v>
      </c>
      <c r="AG116" s="798"/>
      <c r="AH116" s="798"/>
      <c r="AI116" s="798"/>
      <c r="AJ116" s="799"/>
      <c r="AK116" s="800" t="s">
        <v>227</v>
      </c>
      <c r="AL116" s="798"/>
      <c r="AM116" s="798"/>
      <c r="AN116" s="798"/>
      <c r="AO116" s="799"/>
      <c r="AP116" s="845" t="s">
        <v>227</v>
      </c>
      <c r="AQ116" s="846"/>
      <c r="AR116" s="846"/>
      <c r="AS116" s="846"/>
      <c r="AT116" s="847"/>
      <c r="AU116" s="957"/>
      <c r="AV116" s="958"/>
      <c r="AW116" s="958"/>
      <c r="AX116" s="958"/>
      <c r="AY116" s="958"/>
      <c r="AZ116" s="884" t="s">
        <v>445</v>
      </c>
      <c r="BA116" s="885"/>
      <c r="BB116" s="885"/>
      <c r="BC116" s="885"/>
      <c r="BD116" s="885"/>
      <c r="BE116" s="885"/>
      <c r="BF116" s="885"/>
      <c r="BG116" s="885"/>
      <c r="BH116" s="885"/>
      <c r="BI116" s="885"/>
      <c r="BJ116" s="885"/>
      <c r="BK116" s="885"/>
      <c r="BL116" s="885"/>
      <c r="BM116" s="885"/>
      <c r="BN116" s="885"/>
      <c r="BO116" s="885"/>
      <c r="BP116" s="886"/>
      <c r="BQ116" s="834" t="s">
        <v>227</v>
      </c>
      <c r="BR116" s="835"/>
      <c r="BS116" s="835"/>
      <c r="BT116" s="835"/>
      <c r="BU116" s="835"/>
      <c r="BV116" s="835" t="s">
        <v>227</v>
      </c>
      <c r="BW116" s="835"/>
      <c r="BX116" s="835"/>
      <c r="BY116" s="835"/>
      <c r="BZ116" s="835"/>
      <c r="CA116" s="835" t="s">
        <v>227</v>
      </c>
      <c r="CB116" s="835"/>
      <c r="CC116" s="835"/>
      <c r="CD116" s="835"/>
      <c r="CE116" s="835"/>
      <c r="CF116" s="896" t="s">
        <v>227</v>
      </c>
      <c r="CG116" s="897"/>
      <c r="CH116" s="897"/>
      <c r="CI116" s="897"/>
      <c r="CJ116" s="897"/>
      <c r="CK116" s="952"/>
      <c r="CL116" s="839"/>
      <c r="CM116" s="842" t="s">
        <v>446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227</v>
      </c>
      <c r="DH116" s="798"/>
      <c r="DI116" s="798"/>
      <c r="DJ116" s="798"/>
      <c r="DK116" s="799"/>
      <c r="DL116" s="800" t="s">
        <v>227</v>
      </c>
      <c r="DM116" s="798"/>
      <c r="DN116" s="798"/>
      <c r="DO116" s="798"/>
      <c r="DP116" s="799"/>
      <c r="DQ116" s="800" t="s">
        <v>227</v>
      </c>
      <c r="DR116" s="798"/>
      <c r="DS116" s="798"/>
      <c r="DT116" s="798"/>
      <c r="DU116" s="799"/>
      <c r="DV116" s="845" t="s">
        <v>227</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447</v>
      </c>
      <c r="Z117" s="924"/>
      <c r="AA117" s="929">
        <v>307408748</v>
      </c>
      <c r="AB117" s="930"/>
      <c r="AC117" s="930"/>
      <c r="AD117" s="930"/>
      <c r="AE117" s="931"/>
      <c r="AF117" s="932">
        <v>291543665</v>
      </c>
      <c r="AG117" s="930"/>
      <c r="AH117" s="930"/>
      <c r="AI117" s="930"/>
      <c r="AJ117" s="931"/>
      <c r="AK117" s="932">
        <v>281413765</v>
      </c>
      <c r="AL117" s="930"/>
      <c r="AM117" s="930"/>
      <c r="AN117" s="930"/>
      <c r="AO117" s="931"/>
      <c r="AP117" s="933"/>
      <c r="AQ117" s="934"/>
      <c r="AR117" s="934"/>
      <c r="AS117" s="934"/>
      <c r="AT117" s="935"/>
      <c r="AU117" s="957"/>
      <c r="AV117" s="958"/>
      <c r="AW117" s="958"/>
      <c r="AX117" s="958"/>
      <c r="AY117" s="958"/>
      <c r="AZ117" s="884" t="s">
        <v>448</v>
      </c>
      <c r="BA117" s="885"/>
      <c r="BB117" s="885"/>
      <c r="BC117" s="885"/>
      <c r="BD117" s="885"/>
      <c r="BE117" s="885"/>
      <c r="BF117" s="885"/>
      <c r="BG117" s="885"/>
      <c r="BH117" s="885"/>
      <c r="BI117" s="885"/>
      <c r="BJ117" s="885"/>
      <c r="BK117" s="885"/>
      <c r="BL117" s="885"/>
      <c r="BM117" s="885"/>
      <c r="BN117" s="885"/>
      <c r="BO117" s="885"/>
      <c r="BP117" s="886"/>
      <c r="BQ117" s="834" t="s">
        <v>227</v>
      </c>
      <c r="BR117" s="835"/>
      <c r="BS117" s="835"/>
      <c r="BT117" s="835"/>
      <c r="BU117" s="835"/>
      <c r="BV117" s="835" t="s">
        <v>227</v>
      </c>
      <c r="BW117" s="835"/>
      <c r="BX117" s="835"/>
      <c r="BY117" s="835"/>
      <c r="BZ117" s="835"/>
      <c r="CA117" s="835" t="s">
        <v>227</v>
      </c>
      <c r="CB117" s="835"/>
      <c r="CC117" s="835"/>
      <c r="CD117" s="835"/>
      <c r="CE117" s="835"/>
      <c r="CF117" s="896" t="s">
        <v>227</v>
      </c>
      <c r="CG117" s="897"/>
      <c r="CH117" s="897"/>
      <c r="CI117" s="897"/>
      <c r="CJ117" s="897"/>
      <c r="CK117" s="952"/>
      <c r="CL117" s="839"/>
      <c r="CM117" s="842" t="s">
        <v>449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227</v>
      </c>
      <c r="DH117" s="798"/>
      <c r="DI117" s="798"/>
      <c r="DJ117" s="798"/>
      <c r="DK117" s="799"/>
      <c r="DL117" s="800" t="s">
        <v>227</v>
      </c>
      <c r="DM117" s="798"/>
      <c r="DN117" s="798"/>
      <c r="DO117" s="798"/>
      <c r="DP117" s="799"/>
      <c r="DQ117" s="800" t="s">
        <v>227</v>
      </c>
      <c r="DR117" s="798"/>
      <c r="DS117" s="798"/>
      <c r="DT117" s="798"/>
      <c r="DU117" s="799"/>
      <c r="DV117" s="845" t="s">
        <v>227</v>
      </c>
      <c r="DW117" s="846"/>
      <c r="DX117" s="846"/>
      <c r="DY117" s="846"/>
      <c r="DZ117" s="847"/>
    </row>
    <row r="118" spans="1:130" s="199" customFormat="1" ht="26.25" customHeight="1">
      <c r="A118" s="922" t="s">
        <v>423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421</v>
      </c>
      <c r="AB118" s="923"/>
      <c r="AC118" s="923"/>
      <c r="AD118" s="923"/>
      <c r="AE118" s="924"/>
      <c r="AF118" s="925" t="s">
        <v>290</v>
      </c>
      <c r="AG118" s="923"/>
      <c r="AH118" s="923"/>
      <c r="AI118" s="923"/>
      <c r="AJ118" s="924"/>
      <c r="AK118" s="925" t="s">
        <v>289</v>
      </c>
      <c r="AL118" s="923"/>
      <c r="AM118" s="923"/>
      <c r="AN118" s="923"/>
      <c r="AO118" s="924"/>
      <c r="AP118" s="926" t="s">
        <v>422</v>
      </c>
      <c r="AQ118" s="927"/>
      <c r="AR118" s="927"/>
      <c r="AS118" s="927"/>
      <c r="AT118" s="928"/>
      <c r="AU118" s="957"/>
      <c r="AV118" s="958"/>
      <c r="AW118" s="958"/>
      <c r="AX118" s="958"/>
      <c r="AY118" s="958"/>
      <c r="AZ118" s="900" t="s">
        <v>450</v>
      </c>
      <c r="BA118" s="901"/>
      <c r="BB118" s="901"/>
      <c r="BC118" s="901"/>
      <c r="BD118" s="901"/>
      <c r="BE118" s="901"/>
      <c r="BF118" s="901"/>
      <c r="BG118" s="901"/>
      <c r="BH118" s="901"/>
      <c r="BI118" s="901"/>
      <c r="BJ118" s="901"/>
      <c r="BK118" s="901"/>
      <c r="BL118" s="901"/>
      <c r="BM118" s="901"/>
      <c r="BN118" s="901"/>
      <c r="BO118" s="901"/>
      <c r="BP118" s="902"/>
      <c r="BQ118" s="903" t="s">
        <v>227</v>
      </c>
      <c r="BR118" s="866"/>
      <c r="BS118" s="866"/>
      <c r="BT118" s="866"/>
      <c r="BU118" s="866"/>
      <c r="BV118" s="866" t="s">
        <v>227</v>
      </c>
      <c r="BW118" s="866"/>
      <c r="BX118" s="866"/>
      <c r="BY118" s="866"/>
      <c r="BZ118" s="866"/>
      <c r="CA118" s="866" t="s">
        <v>227</v>
      </c>
      <c r="CB118" s="866"/>
      <c r="CC118" s="866"/>
      <c r="CD118" s="866"/>
      <c r="CE118" s="866"/>
      <c r="CF118" s="896" t="s">
        <v>227</v>
      </c>
      <c r="CG118" s="897"/>
      <c r="CH118" s="897"/>
      <c r="CI118" s="897"/>
      <c r="CJ118" s="897"/>
      <c r="CK118" s="952"/>
      <c r="CL118" s="839"/>
      <c r="CM118" s="842" t="s">
        <v>451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227</v>
      </c>
      <c r="DH118" s="798"/>
      <c r="DI118" s="798"/>
      <c r="DJ118" s="798"/>
      <c r="DK118" s="799"/>
      <c r="DL118" s="800" t="s">
        <v>227</v>
      </c>
      <c r="DM118" s="798"/>
      <c r="DN118" s="798"/>
      <c r="DO118" s="798"/>
      <c r="DP118" s="799"/>
      <c r="DQ118" s="800" t="s">
        <v>227</v>
      </c>
      <c r="DR118" s="798"/>
      <c r="DS118" s="798"/>
      <c r="DT118" s="798"/>
      <c r="DU118" s="799"/>
      <c r="DV118" s="845" t="s">
        <v>227</v>
      </c>
      <c r="DW118" s="846"/>
      <c r="DX118" s="846"/>
      <c r="DY118" s="846"/>
      <c r="DZ118" s="847"/>
    </row>
    <row r="119" spans="1:130" s="199" customFormat="1" ht="26.25" customHeight="1">
      <c r="A119" s="836" t="s">
        <v>426</v>
      </c>
      <c r="B119" s="837"/>
      <c r="C119" s="912" t="s">
        <v>427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1650342</v>
      </c>
      <c r="AB119" s="916"/>
      <c r="AC119" s="916"/>
      <c r="AD119" s="916"/>
      <c r="AE119" s="917"/>
      <c r="AF119" s="918">
        <v>1651520</v>
      </c>
      <c r="AG119" s="916"/>
      <c r="AH119" s="916"/>
      <c r="AI119" s="916"/>
      <c r="AJ119" s="917"/>
      <c r="AK119" s="918">
        <v>1652743</v>
      </c>
      <c r="AL119" s="916"/>
      <c r="AM119" s="916"/>
      <c r="AN119" s="916"/>
      <c r="AO119" s="917"/>
      <c r="AP119" s="919">
        <v>0.2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452</v>
      </c>
      <c r="BP119" s="899"/>
      <c r="BQ119" s="903">
        <v>3481741159</v>
      </c>
      <c r="BR119" s="866"/>
      <c r="BS119" s="866"/>
      <c r="BT119" s="866"/>
      <c r="BU119" s="866"/>
      <c r="BV119" s="866">
        <v>3430170791</v>
      </c>
      <c r="BW119" s="866"/>
      <c r="BX119" s="866"/>
      <c r="BY119" s="866"/>
      <c r="BZ119" s="866"/>
      <c r="CA119" s="866">
        <v>3380101255</v>
      </c>
      <c r="CB119" s="866"/>
      <c r="CC119" s="866"/>
      <c r="CD119" s="866"/>
      <c r="CE119" s="866"/>
      <c r="CF119" s="764"/>
      <c r="CG119" s="765"/>
      <c r="CH119" s="765"/>
      <c r="CI119" s="765"/>
      <c r="CJ119" s="855"/>
      <c r="CK119" s="953"/>
      <c r="CL119" s="841"/>
      <c r="CM119" s="859" t="s">
        <v>453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373311</v>
      </c>
      <c r="DH119" s="781"/>
      <c r="DI119" s="781"/>
      <c r="DJ119" s="781"/>
      <c r="DK119" s="782"/>
      <c r="DL119" s="783">
        <v>265943</v>
      </c>
      <c r="DM119" s="781"/>
      <c r="DN119" s="781"/>
      <c r="DO119" s="781"/>
      <c r="DP119" s="782"/>
      <c r="DQ119" s="783">
        <v>184061</v>
      </c>
      <c r="DR119" s="781"/>
      <c r="DS119" s="781"/>
      <c r="DT119" s="781"/>
      <c r="DU119" s="782"/>
      <c r="DV119" s="869">
        <v>0</v>
      </c>
      <c r="DW119" s="870"/>
      <c r="DX119" s="870"/>
      <c r="DY119" s="870"/>
      <c r="DZ119" s="871"/>
    </row>
    <row r="120" spans="1:130" s="199" customFormat="1" ht="26.25" customHeight="1">
      <c r="A120" s="838"/>
      <c r="B120" s="839"/>
      <c r="C120" s="842" t="s">
        <v>430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227</v>
      </c>
      <c r="AB120" s="798"/>
      <c r="AC120" s="798"/>
      <c r="AD120" s="798"/>
      <c r="AE120" s="799"/>
      <c r="AF120" s="800" t="s">
        <v>227</v>
      </c>
      <c r="AG120" s="798"/>
      <c r="AH120" s="798"/>
      <c r="AI120" s="798"/>
      <c r="AJ120" s="799"/>
      <c r="AK120" s="800" t="s">
        <v>227</v>
      </c>
      <c r="AL120" s="798"/>
      <c r="AM120" s="798"/>
      <c r="AN120" s="798"/>
      <c r="AO120" s="799"/>
      <c r="AP120" s="845" t="s">
        <v>227</v>
      </c>
      <c r="AQ120" s="846"/>
      <c r="AR120" s="846"/>
      <c r="AS120" s="846"/>
      <c r="AT120" s="847"/>
      <c r="AU120" s="904" t="s">
        <v>454</v>
      </c>
      <c r="AV120" s="905"/>
      <c r="AW120" s="905"/>
      <c r="AX120" s="905"/>
      <c r="AY120" s="906"/>
      <c r="AZ120" s="881" t="s">
        <v>455</v>
      </c>
      <c r="BA120" s="826"/>
      <c r="BB120" s="826"/>
      <c r="BC120" s="826"/>
      <c r="BD120" s="826"/>
      <c r="BE120" s="826"/>
      <c r="BF120" s="826"/>
      <c r="BG120" s="826"/>
      <c r="BH120" s="826"/>
      <c r="BI120" s="826"/>
      <c r="BJ120" s="826"/>
      <c r="BK120" s="826"/>
      <c r="BL120" s="826"/>
      <c r="BM120" s="826"/>
      <c r="BN120" s="826"/>
      <c r="BO120" s="826"/>
      <c r="BP120" s="827"/>
      <c r="BQ120" s="882">
        <v>142221466</v>
      </c>
      <c r="BR120" s="863"/>
      <c r="BS120" s="863"/>
      <c r="BT120" s="863"/>
      <c r="BU120" s="863"/>
      <c r="BV120" s="863">
        <v>139040880</v>
      </c>
      <c r="BW120" s="863"/>
      <c r="BX120" s="863"/>
      <c r="BY120" s="863"/>
      <c r="BZ120" s="863"/>
      <c r="CA120" s="863">
        <v>132394690</v>
      </c>
      <c r="CB120" s="863"/>
      <c r="CC120" s="863"/>
      <c r="CD120" s="863"/>
      <c r="CE120" s="863"/>
      <c r="CF120" s="887">
        <v>18.7</v>
      </c>
      <c r="CG120" s="888"/>
      <c r="CH120" s="888"/>
      <c r="CI120" s="888"/>
      <c r="CJ120" s="888"/>
      <c r="CK120" s="889" t="s">
        <v>456</v>
      </c>
      <c r="CL120" s="873"/>
      <c r="CM120" s="873"/>
      <c r="CN120" s="873"/>
      <c r="CO120" s="874"/>
      <c r="CP120" s="893" t="s">
        <v>398</v>
      </c>
      <c r="CQ120" s="894"/>
      <c r="CR120" s="894"/>
      <c r="CS120" s="894"/>
      <c r="CT120" s="894"/>
      <c r="CU120" s="894"/>
      <c r="CV120" s="894"/>
      <c r="CW120" s="894"/>
      <c r="CX120" s="894"/>
      <c r="CY120" s="894"/>
      <c r="CZ120" s="894"/>
      <c r="DA120" s="894"/>
      <c r="DB120" s="894"/>
      <c r="DC120" s="894"/>
      <c r="DD120" s="894"/>
      <c r="DE120" s="894"/>
      <c r="DF120" s="895"/>
      <c r="DG120" s="882">
        <v>451930677</v>
      </c>
      <c r="DH120" s="863"/>
      <c r="DI120" s="863"/>
      <c r="DJ120" s="863"/>
      <c r="DK120" s="863"/>
      <c r="DL120" s="863">
        <v>430453934</v>
      </c>
      <c r="DM120" s="863"/>
      <c r="DN120" s="863"/>
      <c r="DO120" s="863"/>
      <c r="DP120" s="863"/>
      <c r="DQ120" s="863">
        <v>430082565</v>
      </c>
      <c r="DR120" s="863"/>
      <c r="DS120" s="863"/>
      <c r="DT120" s="863"/>
      <c r="DU120" s="863"/>
      <c r="DV120" s="864">
        <v>60.7</v>
      </c>
      <c r="DW120" s="864"/>
      <c r="DX120" s="864"/>
      <c r="DY120" s="864"/>
      <c r="DZ120" s="865"/>
    </row>
    <row r="121" spans="1:130" s="199" customFormat="1" ht="26.25" customHeight="1">
      <c r="A121" s="838"/>
      <c r="B121" s="839"/>
      <c r="C121" s="884" t="s">
        <v>457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227</v>
      </c>
      <c r="AB121" s="798"/>
      <c r="AC121" s="798"/>
      <c r="AD121" s="798"/>
      <c r="AE121" s="799"/>
      <c r="AF121" s="800" t="s">
        <v>227</v>
      </c>
      <c r="AG121" s="798"/>
      <c r="AH121" s="798"/>
      <c r="AI121" s="798"/>
      <c r="AJ121" s="799"/>
      <c r="AK121" s="800" t="s">
        <v>227</v>
      </c>
      <c r="AL121" s="798"/>
      <c r="AM121" s="798"/>
      <c r="AN121" s="798"/>
      <c r="AO121" s="799"/>
      <c r="AP121" s="845" t="s">
        <v>227</v>
      </c>
      <c r="AQ121" s="846"/>
      <c r="AR121" s="846"/>
      <c r="AS121" s="846"/>
      <c r="AT121" s="847"/>
      <c r="AU121" s="907"/>
      <c r="AV121" s="908"/>
      <c r="AW121" s="908"/>
      <c r="AX121" s="908"/>
      <c r="AY121" s="909"/>
      <c r="AZ121" s="833" t="s">
        <v>458</v>
      </c>
      <c r="BA121" s="768"/>
      <c r="BB121" s="768"/>
      <c r="BC121" s="768"/>
      <c r="BD121" s="768"/>
      <c r="BE121" s="768"/>
      <c r="BF121" s="768"/>
      <c r="BG121" s="768"/>
      <c r="BH121" s="768"/>
      <c r="BI121" s="768"/>
      <c r="BJ121" s="768"/>
      <c r="BK121" s="768"/>
      <c r="BL121" s="768"/>
      <c r="BM121" s="768"/>
      <c r="BN121" s="768"/>
      <c r="BO121" s="768"/>
      <c r="BP121" s="769"/>
      <c r="BQ121" s="834">
        <v>658715451</v>
      </c>
      <c r="BR121" s="835"/>
      <c r="BS121" s="835"/>
      <c r="BT121" s="835"/>
      <c r="BU121" s="835"/>
      <c r="BV121" s="835">
        <v>646672254</v>
      </c>
      <c r="BW121" s="835"/>
      <c r="BX121" s="835"/>
      <c r="BY121" s="835"/>
      <c r="BZ121" s="835"/>
      <c r="CA121" s="835">
        <v>706008148</v>
      </c>
      <c r="CB121" s="835"/>
      <c r="CC121" s="835"/>
      <c r="CD121" s="835"/>
      <c r="CE121" s="835"/>
      <c r="CF121" s="896">
        <v>99.7</v>
      </c>
      <c r="CG121" s="897"/>
      <c r="CH121" s="897"/>
      <c r="CI121" s="897"/>
      <c r="CJ121" s="897"/>
      <c r="CK121" s="890"/>
      <c r="CL121" s="876"/>
      <c r="CM121" s="876"/>
      <c r="CN121" s="876"/>
      <c r="CO121" s="877"/>
      <c r="CP121" s="856" t="s">
        <v>397</v>
      </c>
      <c r="CQ121" s="857"/>
      <c r="CR121" s="857"/>
      <c r="CS121" s="857"/>
      <c r="CT121" s="857"/>
      <c r="CU121" s="857"/>
      <c r="CV121" s="857"/>
      <c r="CW121" s="857"/>
      <c r="CX121" s="857"/>
      <c r="CY121" s="857"/>
      <c r="CZ121" s="857"/>
      <c r="DA121" s="857"/>
      <c r="DB121" s="857"/>
      <c r="DC121" s="857"/>
      <c r="DD121" s="857"/>
      <c r="DE121" s="857"/>
      <c r="DF121" s="858"/>
      <c r="DG121" s="834">
        <v>95317348</v>
      </c>
      <c r="DH121" s="835"/>
      <c r="DI121" s="835"/>
      <c r="DJ121" s="835"/>
      <c r="DK121" s="835"/>
      <c r="DL121" s="835">
        <v>85137441</v>
      </c>
      <c r="DM121" s="835"/>
      <c r="DN121" s="835"/>
      <c r="DO121" s="835"/>
      <c r="DP121" s="835"/>
      <c r="DQ121" s="835">
        <v>72474072</v>
      </c>
      <c r="DR121" s="835"/>
      <c r="DS121" s="835"/>
      <c r="DT121" s="835"/>
      <c r="DU121" s="835"/>
      <c r="DV121" s="812">
        <v>10.199999999999999</v>
      </c>
      <c r="DW121" s="812"/>
      <c r="DX121" s="812"/>
      <c r="DY121" s="812"/>
      <c r="DZ121" s="813"/>
    </row>
    <row r="122" spans="1:130" s="199" customFormat="1" ht="26.25" customHeight="1">
      <c r="A122" s="838"/>
      <c r="B122" s="839"/>
      <c r="C122" s="842" t="s">
        <v>440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227</v>
      </c>
      <c r="AB122" s="798"/>
      <c r="AC122" s="798"/>
      <c r="AD122" s="798"/>
      <c r="AE122" s="799"/>
      <c r="AF122" s="800" t="s">
        <v>227</v>
      </c>
      <c r="AG122" s="798"/>
      <c r="AH122" s="798"/>
      <c r="AI122" s="798"/>
      <c r="AJ122" s="799"/>
      <c r="AK122" s="800" t="s">
        <v>227</v>
      </c>
      <c r="AL122" s="798"/>
      <c r="AM122" s="798"/>
      <c r="AN122" s="798"/>
      <c r="AO122" s="799"/>
      <c r="AP122" s="845" t="s">
        <v>227</v>
      </c>
      <c r="AQ122" s="846"/>
      <c r="AR122" s="846"/>
      <c r="AS122" s="846"/>
      <c r="AT122" s="847"/>
      <c r="AU122" s="907"/>
      <c r="AV122" s="908"/>
      <c r="AW122" s="908"/>
      <c r="AX122" s="908"/>
      <c r="AY122" s="909"/>
      <c r="AZ122" s="900" t="s">
        <v>459</v>
      </c>
      <c r="BA122" s="901"/>
      <c r="BB122" s="901"/>
      <c r="BC122" s="901"/>
      <c r="BD122" s="901"/>
      <c r="BE122" s="901"/>
      <c r="BF122" s="901"/>
      <c r="BG122" s="901"/>
      <c r="BH122" s="901"/>
      <c r="BI122" s="901"/>
      <c r="BJ122" s="901"/>
      <c r="BK122" s="901"/>
      <c r="BL122" s="901"/>
      <c r="BM122" s="901"/>
      <c r="BN122" s="901"/>
      <c r="BO122" s="901"/>
      <c r="BP122" s="902"/>
      <c r="BQ122" s="903">
        <v>1401034433</v>
      </c>
      <c r="BR122" s="866"/>
      <c r="BS122" s="866"/>
      <c r="BT122" s="866"/>
      <c r="BU122" s="866"/>
      <c r="BV122" s="866">
        <v>1406769975</v>
      </c>
      <c r="BW122" s="866"/>
      <c r="BX122" s="866"/>
      <c r="BY122" s="866"/>
      <c r="BZ122" s="866"/>
      <c r="CA122" s="866">
        <v>1403719813</v>
      </c>
      <c r="CB122" s="866"/>
      <c r="CC122" s="866"/>
      <c r="CD122" s="866"/>
      <c r="CE122" s="866"/>
      <c r="CF122" s="867">
        <v>198.2</v>
      </c>
      <c r="CG122" s="868"/>
      <c r="CH122" s="868"/>
      <c r="CI122" s="868"/>
      <c r="CJ122" s="868"/>
      <c r="CK122" s="890"/>
      <c r="CL122" s="876"/>
      <c r="CM122" s="876"/>
      <c r="CN122" s="876"/>
      <c r="CO122" s="877"/>
      <c r="CP122" s="856" t="s">
        <v>399</v>
      </c>
      <c r="CQ122" s="857"/>
      <c r="CR122" s="857"/>
      <c r="CS122" s="857"/>
      <c r="CT122" s="857"/>
      <c r="CU122" s="857"/>
      <c r="CV122" s="857"/>
      <c r="CW122" s="857"/>
      <c r="CX122" s="857"/>
      <c r="CY122" s="857"/>
      <c r="CZ122" s="857"/>
      <c r="DA122" s="857"/>
      <c r="DB122" s="857"/>
      <c r="DC122" s="857"/>
      <c r="DD122" s="857"/>
      <c r="DE122" s="857"/>
      <c r="DF122" s="858"/>
      <c r="DG122" s="834">
        <v>37529063</v>
      </c>
      <c r="DH122" s="835"/>
      <c r="DI122" s="835"/>
      <c r="DJ122" s="835"/>
      <c r="DK122" s="835"/>
      <c r="DL122" s="835">
        <v>36116299</v>
      </c>
      <c r="DM122" s="835"/>
      <c r="DN122" s="835"/>
      <c r="DO122" s="835"/>
      <c r="DP122" s="835"/>
      <c r="DQ122" s="835">
        <v>31327630</v>
      </c>
      <c r="DR122" s="835"/>
      <c r="DS122" s="835"/>
      <c r="DT122" s="835"/>
      <c r="DU122" s="835"/>
      <c r="DV122" s="812">
        <v>4.4000000000000004</v>
      </c>
      <c r="DW122" s="812"/>
      <c r="DX122" s="812"/>
      <c r="DY122" s="812"/>
      <c r="DZ122" s="813"/>
    </row>
    <row r="123" spans="1:130" s="199" customFormat="1" ht="26.25" customHeight="1">
      <c r="A123" s="838"/>
      <c r="B123" s="839"/>
      <c r="C123" s="842" t="s">
        <v>446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227</v>
      </c>
      <c r="AB123" s="798"/>
      <c r="AC123" s="798"/>
      <c r="AD123" s="798"/>
      <c r="AE123" s="799"/>
      <c r="AF123" s="800" t="s">
        <v>227</v>
      </c>
      <c r="AG123" s="798"/>
      <c r="AH123" s="798"/>
      <c r="AI123" s="798"/>
      <c r="AJ123" s="799"/>
      <c r="AK123" s="800" t="s">
        <v>227</v>
      </c>
      <c r="AL123" s="798"/>
      <c r="AM123" s="798"/>
      <c r="AN123" s="798"/>
      <c r="AO123" s="799"/>
      <c r="AP123" s="845" t="s">
        <v>227</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460</v>
      </c>
      <c r="BP123" s="899"/>
      <c r="BQ123" s="853">
        <v>2201971350</v>
      </c>
      <c r="BR123" s="854"/>
      <c r="BS123" s="854"/>
      <c r="BT123" s="854"/>
      <c r="BU123" s="854"/>
      <c r="BV123" s="854">
        <v>2192483109</v>
      </c>
      <c r="BW123" s="854"/>
      <c r="BX123" s="854"/>
      <c r="BY123" s="854"/>
      <c r="BZ123" s="854"/>
      <c r="CA123" s="854">
        <v>2242122651</v>
      </c>
      <c r="CB123" s="854"/>
      <c r="CC123" s="854"/>
      <c r="CD123" s="854"/>
      <c r="CE123" s="854"/>
      <c r="CF123" s="764"/>
      <c r="CG123" s="765"/>
      <c r="CH123" s="765"/>
      <c r="CI123" s="765"/>
      <c r="CJ123" s="855"/>
      <c r="CK123" s="890"/>
      <c r="CL123" s="876"/>
      <c r="CM123" s="876"/>
      <c r="CN123" s="876"/>
      <c r="CO123" s="877"/>
      <c r="CP123" s="856" t="s">
        <v>400</v>
      </c>
      <c r="CQ123" s="857"/>
      <c r="CR123" s="857"/>
      <c r="CS123" s="857"/>
      <c r="CT123" s="857"/>
      <c r="CU123" s="857"/>
      <c r="CV123" s="857"/>
      <c r="CW123" s="857"/>
      <c r="CX123" s="857"/>
      <c r="CY123" s="857"/>
      <c r="CZ123" s="857"/>
      <c r="DA123" s="857"/>
      <c r="DB123" s="857"/>
      <c r="DC123" s="857"/>
      <c r="DD123" s="857"/>
      <c r="DE123" s="857"/>
      <c r="DF123" s="858"/>
      <c r="DG123" s="797">
        <v>27334391</v>
      </c>
      <c r="DH123" s="798"/>
      <c r="DI123" s="798"/>
      <c r="DJ123" s="798"/>
      <c r="DK123" s="799"/>
      <c r="DL123" s="800">
        <v>27667853</v>
      </c>
      <c r="DM123" s="798"/>
      <c r="DN123" s="798"/>
      <c r="DO123" s="798"/>
      <c r="DP123" s="799"/>
      <c r="DQ123" s="800">
        <v>22837528</v>
      </c>
      <c r="DR123" s="798"/>
      <c r="DS123" s="798"/>
      <c r="DT123" s="798"/>
      <c r="DU123" s="799"/>
      <c r="DV123" s="845">
        <v>3.2</v>
      </c>
      <c r="DW123" s="846"/>
      <c r="DX123" s="846"/>
      <c r="DY123" s="846"/>
      <c r="DZ123" s="847"/>
    </row>
    <row r="124" spans="1:130" s="199" customFormat="1" ht="26.25" customHeight="1" thickBot="1">
      <c r="A124" s="838"/>
      <c r="B124" s="839"/>
      <c r="C124" s="842" t="s">
        <v>449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227</v>
      </c>
      <c r="AB124" s="798"/>
      <c r="AC124" s="798"/>
      <c r="AD124" s="798"/>
      <c r="AE124" s="799"/>
      <c r="AF124" s="800" t="s">
        <v>227</v>
      </c>
      <c r="AG124" s="798"/>
      <c r="AH124" s="798"/>
      <c r="AI124" s="798"/>
      <c r="AJ124" s="799"/>
      <c r="AK124" s="800" t="s">
        <v>227</v>
      </c>
      <c r="AL124" s="798"/>
      <c r="AM124" s="798"/>
      <c r="AN124" s="798"/>
      <c r="AO124" s="799"/>
      <c r="AP124" s="845" t="s">
        <v>227</v>
      </c>
      <c r="AQ124" s="846"/>
      <c r="AR124" s="846"/>
      <c r="AS124" s="846"/>
      <c r="AT124" s="847"/>
      <c r="AU124" s="848" t="s">
        <v>461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182.5</v>
      </c>
      <c r="BR124" s="852"/>
      <c r="BS124" s="852"/>
      <c r="BT124" s="852"/>
      <c r="BU124" s="852"/>
      <c r="BV124" s="852">
        <v>175.6</v>
      </c>
      <c r="BW124" s="852"/>
      <c r="BX124" s="852"/>
      <c r="BY124" s="852"/>
      <c r="BZ124" s="852"/>
      <c r="CA124" s="852">
        <v>160.69999999999999</v>
      </c>
      <c r="CB124" s="852"/>
      <c r="CC124" s="852"/>
      <c r="CD124" s="852"/>
      <c r="CE124" s="852"/>
      <c r="CF124" s="742"/>
      <c r="CG124" s="743"/>
      <c r="CH124" s="743"/>
      <c r="CI124" s="743"/>
      <c r="CJ124" s="883"/>
      <c r="CK124" s="891"/>
      <c r="CL124" s="891"/>
      <c r="CM124" s="891"/>
      <c r="CN124" s="891"/>
      <c r="CO124" s="892"/>
      <c r="CP124" s="856" t="s">
        <v>462</v>
      </c>
      <c r="CQ124" s="857"/>
      <c r="CR124" s="857"/>
      <c r="CS124" s="857"/>
      <c r="CT124" s="857"/>
      <c r="CU124" s="857"/>
      <c r="CV124" s="857"/>
      <c r="CW124" s="857"/>
      <c r="CX124" s="857"/>
      <c r="CY124" s="857"/>
      <c r="CZ124" s="857"/>
      <c r="DA124" s="857"/>
      <c r="DB124" s="857"/>
      <c r="DC124" s="857"/>
      <c r="DD124" s="857"/>
      <c r="DE124" s="857"/>
      <c r="DF124" s="858"/>
      <c r="DG124" s="780">
        <v>24920225</v>
      </c>
      <c r="DH124" s="781"/>
      <c r="DI124" s="781"/>
      <c r="DJ124" s="781"/>
      <c r="DK124" s="782"/>
      <c r="DL124" s="783">
        <v>21845523</v>
      </c>
      <c r="DM124" s="781"/>
      <c r="DN124" s="781"/>
      <c r="DO124" s="781"/>
      <c r="DP124" s="782"/>
      <c r="DQ124" s="783">
        <v>14025641</v>
      </c>
      <c r="DR124" s="781"/>
      <c r="DS124" s="781"/>
      <c r="DT124" s="781"/>
      <c r="DU124" s="782"/>
      <c r="DV124" s="869">
        <v>2</v>
      </c>
      <c r="DW124" s="870"/>
      <c r="DX124" s="870"/>
      <c r="DY124" s="870"/>
      <c r="DZ124" s="871"/>
    </row>
    <row r="125" spans="1:130" s="199" customFormat="1" ht="26.25" customHeight="1">
      <c r="A125" s="838"/>
      <c r="B125" s="839"/>
      <c r="C125" s="842" t="s">
        <v>451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227</v>
      </c>
      <c r="AB125" s="798"/>
      <c r="AC125" s="798"/>
      <c r="AD125" s="798"/>
      <c r="AE125" s="799"/>
      <c r="AF125" s="800" t="s">
        <v>227</v>
      </c>
      <c r="AG125" s="798"/>
      <c r="AH125" s="798"/>
      <c r="AI125" s="798"/>
      <c r="AJ125" s="799"/>
      <c r="AK125" s="800" t="s">
        <v>227</v>
      </c>
      <c r="AL125" s="798"/>
      <c r="AM125" s="798"/>
      <c r="AN125" s="798"/>
      <c r="AO125" s="799"/>
      <c r="AP125" s="845" t="s">
        <v>227</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463</v>
      </c>
      <c r="CL125" s="873"/>
      <c r="CM125" s="873"/>
      <c r="CN125" s="873"/>
      <c r="CO125" s="874"/>
      <c r="CP125" s="881" t="s">
        <v>464</v>
      </c>
      <c r="CQ125" s="826"/>
      <c r="CR125" s="826"/>
      <c r="CS125" s="826"/>
      <c r="CT125" s="826"/>
      <c r="CU125" s="826"/>
      <c r="CV125" s="826"/>
      <c r="CW125" s="826"/>
      <c r="CX125" s="826"/>
      <c r="CY125" s="826"/>
      <c r="CZ125" s="826"/>
      <c r="DA125" s="826"/>
      <c r="DB125" s="826"/>
      <c r="DC125" s="826"/>
      <c r="DD125" s="826"/>
      <c r="DE125" s="826"/>
      <c r="DF125" s="827"/>
      <c r="DG125" s="882" t="s">
        <v>227</v>
      </c>
      <c r="DH125" s="863"/>
      <c r="DI125" s="863"/>
      <c r="DJ125" s="863"/>
      <c r="DK125" s="863"/>
      <c r="DL125" s="863" t="s">
        <v>227</v>
      </c>
      <c r="DM125" s="863"/>
      <c r="DN125" s="863"/>
      <c r="DO125" s="863"/>
      <c r="DP125" s="863"/>
      <c r="DQ125" s="863" t="s">
        <v>227</v>
      </c>
      <c r="DR125" s="863"/>
      <c r="DS125" s="863"/>
      <c r="DT125" s="863"/>
      <c r="DU125" s="863"/>
      <c r="DV125" s="864" t="s">
        <v>227</v>
      </c>
      <c r="DW125" s="864"/>
      <c r="DX125" s="864"/>
      <c r="DY125" s="864"/>
      <c r="DZ125" s="865"/>
    </row>
    <row r="126" spans="1:130" s="199" customFormat="1" ht="26.25" customHeight="1" thickBot="1">
      <c r="A126" s="838"/>
      <c r="B126" s="839"/>
      <c r="C126" s="842" t="s">
        <v>453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227</v>
      </c>
      <c r="AB126" s="798"/>
      <c r="AC126" s="798"/>
      <c r="AD126" s="798"/>
      <c r="AE126" s="799"/>
      <c r="AF126" s="800" t="s">
        <v>227</v>
      </c>
      <c r="AG126" s="798"/>
      <c r="AH126" s="798"/>
      <c r="AI126" s="798"/>
      <c r="AJ126" s="799"/>
      <c r="AK126" s="800" t="s">
        <v>227</v>
      </c>
      <c r="AL126" s="798"/>
      <c r="AM126" s="798"/>
      <c r="AN126" s="798"/>
      <c r="AO126" s="799"/>
      <c r="AP126" s="845" t="s">
        <v>227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465</v>
      </c>
      <c r="CQ126" s="768"/>
      <c r="CR126" s="768"/>
      <c r="CS126" s="768"/>
      <c r="CT126" s="768"/>
      <c r="CU126" s="768"/>
      <c r="CV126" s="768"/>
      <c r="CW126" s="768"/>
      <c r="CX126" s="768"/>
      <c r="CY126" s="768"/>
      <c r="CZ126" s="768"/>
      <c r="DA126" s="768"/>
      <c r="DB126" s="768"/>
      <c r="DC126" s="768"/>
      <c r="DD126" s="768"/>
      <c r="DE126" s="768"/>
      <c r="DF126" s="769"/>
      <c r="DG126" s="834" t="s">
        <v>227</v>
      </c>
      <c r="DH126" s="835"/>
      <c r="DI126" s="835"/>
      <c r="DJ126" s="835"/>
      <c r="DK126" s="835"/>
      <c r="DL126" s="835" t="s">
        <v>227</v>
      </c>
      <c r="DM126" s="835"/>
      <c r="DN126" s="835"/>
      <c r="DO126" s="835"/>
      <c r="DP126" s="835"/>
      <c r="DQ126" s="835" t="s">
        <v>227</v>
      </c>
      <c r="DR126" s="835"/>
      <c r="DS126" s="835"/>
      <c r="DT126" s="835"/>
      <c r="DU126" s="835"/>
      <c r="DV126" s="812" t="s">
        <v>227</v>
      </c>
      <c r="DW126" s="812"/>
      <c r="DX126" s="812"/>
      <c r="DY126" s="812"/>
      <c r="DZ126" s="813"/>
    </row>
    <row r="127" spans="1:130" s="199" customFormat="1" ht="26.25" customHeight="1">
      <c r="A127" s="840"/>
      <c r="B127" s="841"/>
      <c r="C127" s="859" t="s">
        <v>466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227</v>
      </c>
      <c r="AB127" s="798"/>
      <c r="AC127" s="798"/>
      <c r="AD127" s="798"/>
      <c r="AE127" s="799"/>
      <c r="AF127" s="800" t="s">
        <v>227</v>
      </c>
      <c r="AG127" s="798"/>
      <c r="AH127" s="798"/>
      <c r="AI127" s="798"/>
      <c r="AJ127" s="799"/>
      <c r="AK127" s="800" t="s">
        <v>227</v>
      </c>
      <c r="AL127" s="798"/>
      <c r="AM127" s="798"/>
      <c r="AN127" s="798"/>
      <c r="AO127" s="799"/>
      <c r="AP127" s="845" t="s">
        <v>227</v>
      </c>
      <c r="AQ127" s="846"/>
      <c r="AR127" s="846"/>
      <c r="AS127" s="846"/>
      <c r="AT127" s="847"/>
      <c r="AU127" s="235"/>
      <c r="AV127" s="235"/>
      <c r="AW127" s="235"/>
      <c r="AX127" s="862" t="s">
        <v>467</v>
      </c>
      <c r="AY127" s="830"/>
      <c r="AZ127" s="830"/>
      <c r="BA127" s="830"/>
      <c r="BB127" s="830"/>
      <c r="BC127" s="830"/>
      <c r="BD127" s="830"/>
      <c r="BE127" s="831"/>
      <c r="BF127" s="829" t="s">
        <v>468</v>
      </c>
      <c r="BG127" s="830"/>
      <c r="BH127" s="830"/>
      <c r="BI127" s="830"/>
      <c r="BJ127" s="830"/>
      <c r="BK127" s="830"/>
      <c r="BL127" s="831"/>
      <c r="BM127" s="829" t="s">
        <v>469</v>
      </c>
      <c r="BN127" s="830"/>
      <c r="BO127" s="830"/>
      <c r="BP127" s="830"/>
      <c r="BQ127" s="830"/>
      <c r="BR127" s="830"/>
      <c r="BS127" s="831"/>
      <c r="BT127" s="829" t="s">
        <v>470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471</v>
      </c>
      <c r="CQ127" s="768"/>
      <c r="CR127" s="768"/>
      <c r="CS127" s="768"/>
      <c r="CT127" s="768"/>
      <c r="CU127" s="768"/>
      <c r="CV127" s="768"/>
      <c r="CW127" s="768"/>
      <c r="CX127" s="768"/>
      <c r="CY127" s="768"/>
      <c r="CZ127" s="768"/>
      <c r="DA127" s="768"/>
      <c r="DB127" s="768"/>
      <c r="DC127" s="768"/>
      <c r="DD127" s="768"/>
      <c r="DE127" s="768"/>
      <c r="DF127" s="769"/>
      <c r="DG127" s="834" t="s">
        <v>227</v>
      </c>
      <c r="DH127" s="835"/>
      <c r="DI127" s="835"/>
      <c r="DJ127" s="835"/>
      <c r="DK127" s="835"/>
      <c r="DL127" s="835" t="s">
        <v>227</v>
      </c>
      <c r="DM127" s="835"/>
      <c r="DN127" s="835"/>
      <c r="DO127" s="835"/>
      <c r="DP127" s="835"/>
      <c r="DQ127" s="835" t="s">
        <v>227</v>
      </c>
      <c r="DR127" s="835"/>
      <c r="DS127" s="835"/>
      <c r="DT127" s="835"/>
      <c r="DU127" s="835"/>
      <c r="DV127" s="812" t="s">
        <v>227</v>
      </c>
      <c r="DW127" s="812"/>
      <c r="DX127" s="812"/>
      <c r="DY127" s="812"/>
      <c r="DZ127" s="813"/>
    </row>
    <row r="128" spans="1:130" s="199" customFormat="1" ht="26.25" customHeight="1" thickBot="1">
      <c r="A128" s="814" t="s">
        <v>472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473</v>
      </c>
      <c r="X128" s="816"/>
      <c r="Y128" s="816"/>
      <c r="Z128" s="817"/>
      <c r="AA128" s="818">
        <v>60136266</v>
      </c>
      <c r="AB128" s="819"/>
      <c r="AC128" s="819"/>
      <c r="AD128" s="819"/>
      <c r="AE128" s="820"/>
      <c r="AF128" s="821">
        <v>69347932</v>
      </c>
      <c r="AG128" s="819"/>
      <c r="AH128" s="819"/>
      <c r="AI128" s="819"/>
      <c r="AJ128" s="820"/>
      <c r="AK128" s="821">
        <v>67667450</v>
      </c>
      <c r="AL128" s="819"/>
      <c r="AM128" s="819"/>
      <c r="AN128" s="819"/>
      <c r="AO128" s="820"/>
      <c r="AP128" s="822"/>
      <c r="AQ128" s="823"/>
      <c r="AR128" s="823"/>
      <c r="AS128" s="823"/>
      <c r="AT128" s="824"/>
      <c r="AU128" s="235"/>
      <c r="AV128" s="235"/>
      <c r="AW128" s="235"/>
      <c r="AX128" s="825" t="s">
        <v>474</v>
      </c>
      <c r="AY128" s="826"/>
      <c r="AZ128" s="826"/>
      <c r="BA128" s="826"/>
      <c r="BB128" s="826"/>
      <c r="BC128" s="826"/>
      <c r="BD128" s="826"/>
      <c r="BE128" s="827"/>
      <c r="BF128" s="804" t="s">
        <v>227</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475</v>
      </c>
      <c r="CQ128" s="746"/>
      <c r="CR128" s="746"/>
      <c r="CS128" s="746"/>
      <c r="CT128" s="746"/>
      <c r="CU128" s="746"/>
      <c r="CV128" s="746"/>
      <c r="CW128" s="746"/>
      <c r="CX128" s="746"/>
      <c r="CY128" s="746"/>
      <c r="CZ128" s="746"/>
      <c r="DA128" s="746"/>
      <c r="DB128" s="746"/>
      <c r="DC128" s="746"/>
      <c r="DD128" s="746"/>
      <c r="DE128" s="746"/>
      <c r="DF128" s="747"/>
      <c r="DG128" s="808">
        <v>76210551</v>
      </c>
      <c r="DH128" s="809"/>
      <c r="DI128" s="809"/>
      <c r="DJ128" s="809"/>
      <c r="DK128" s="809"/>
      <c r="DL128" s="809">
        <v>70388258</v>
      </c>
      <c r="DM128" s="809"/>
      <c r="DN128" s="809"/>
      <c r="DO128" s="809"/>
      <c r="DP128" s="809"/>
      <c r="DQ128" s="809">
        <v>64639107</v>
      </c>
      <c r="DR128" s="809"/>
      <c r="DS128" s="809"/>
      <c r="DT128" s="809"/>
      <c r="DU128" s="809"/>
      <c r="DV128" s="810">
        <v>9.1</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476</v>
      </c>
      <c r="X129" s="795"/>
      <c r="Y129" s="795"/>
      <c r="Z129" s="796"/>
      <c r="AA129" s="797">
        <v>813257533</v>
      </c>
      <c r="AB129" s="798"/>
      <c r="AC129" s="798"/>
      <c r="AD129" s="798"/>
      <c r="AE129" s="799"/>
      <c r="AF129" s="800">
        <v>814374931</v>
      </c>
      <c r="AG129" s="798"/>
      <c r="AH129" s="798"/>
      <c r="AI129" s="798"/>
      <c r="AJ129" s="799"/>
      <c r="AK129" s="800">
        <v>820065742</v>
      </c>
      <c r="AL129" s="798"/>
      <c r="AM129" s="798"/>
      <c r="AN129" s="798"/>
      <c r="AO129" s="799"/>
      <c r="AP129" s="801"/>
      <c r="AQ129" s="802"/>
      <c r="AR129" s="802"/>
      <c r="AS129" s="802"/>
      <c r="AT129" s="803"/>
      <c r="AU129" s="237"/>
      <c r="AV129" s="237"/>
      <c r="AW129" s="237"/>
      <c r="AX129" s="767" t="s">
        <v>477</v>
      </c>
      <c r="AY129" s="768"/>
      <c r="AZ129" s="768"/>
      <c r="BA129" s="768"/>
      <c r="BB129" s="768"/>
      <c r="BC129" s="768"/>
      <c r="BD129" s="768"/>
      <c r="BE129" s="769"/>
      <c r="BF129" s="787" t="s">
        <v>227</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479</v>
      </c>
      <c r="X130" s="795"/>
      <c r="Y130" s="795"/>
      <c r="Z130" s="796"/>
      <c r="AA130" s="797">
        <v>112303415</v>
      </c>
      <c r="AB130" s="798"/>
      <c r="AC130" s="798"/>
      <c r="AD130" s="798"/>
      <c r="AE130" s="799"/>
      <c r="AF130" s="800">
        <v>109554139</v>
      </c>
      <c r="AG130" s="798"/>
      <c r="AH130" s="798"/>
      <c r="AI130" s="798"/>
      <c r="AJ130" s="799"/>
      <c r="AK130" s="800">
        <v>111965321</v>
      </c>
      <c r="AL130" s="798"/>
      <c r="AM130" s="798"/>
      <c r="AN130" s="798"/>
      <c r="AO130" s="799"/>
      <c r="AP130" s="801"/>
      <c r="AQ130" s="802"/>
      <c r="AR130" s="802"/>
      <c r="AS130" s="802"/>
      <c r="AT130" s="803"/>
      <c r="AU130" s="237"/>
      <c r="AV130" s="237"/>
      <c r="AW130" s="237"/>
      <c r="AX130" s="767" t="s">
        <v>480</v>
      </c>
      <c r="AY130" s="768"/>
      <c r="AZ130" s="768"/>
      <c r="BA130" s="768"/>
      <c r="BB130" s="768"/>
      <c r="BC130" s="768"/>
      <c r="BD130" s="768"/>
      <c r="BE130" s="769"/>
      <c r="BF130" s="770">
        <v>16.5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481</v>
      </c>
      <c r="X131" s="778"/>
      <c r="Y131" s="778"/>
      <c r="Z131" s="779"/>
      <c r="AA131" s="780">
        <v>700954118</v>
      </c>
      <c r="AB131" s="781"/>
      <c r="AC131" s="781"/>
      <c r="AD131" s="781"/>
      <c r="AE131" s="782"/>
      <c r="AF131" s="783">
        <v>704820792</v>
      </c>
      <c r="AG131" s="781"/>
      <c r="AH131" s="781"/>
      <c r="AI131" s="781"/>
      <c r="AJ131" s="782"/>
      <c r="AK131" s="783">
        <v>708100421</v>
      </c>
      <c r="AL131" s="781"/>
      <c r="AM131" s="781"/>
      <c r="AN131" s="781"/>
      <c r="AO131" s="782"/>
      <c r="AP131" s="784"/>
      <c r="AQ131" s="785"/>
      <c r="AR131" s="785"/>
      <c r="AS131" s="785"/>
      <c r="AT131" s="786"/>
      <c r="AU131" s="237"/>
      <c r="AV131" s="237"/>
      <c r="AW131" s="237"/>
      <c r="AX131" s="745" t="s">
        <v>482</v>
      </c>
      <c r="AY131" s="746"/>
      <c r="AZ131" s="746"/>
      <c r="BA131" s="746"/>
      <c r="BB131" s="746"/>
      <c r="BC131" s="746"/>
      <c r="BD131" s="746"/>
      <c r="BE131" s="747"/>
      <c r="BF131" s="748">
        <v>160.69999999999999</v>
      </c>
      <c r="BG131" s="749"/>
      <c r="BH131" s="749"/>
      <c r="BI131" s="749"/>
      <c r="BJ131" s="749"/>
      <c r="BK131" s="749"/>
      <c r="BL131" s="750"/>
      <c r="BM131" s="748">
        <v>400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483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484</v>
      </c>
      <c r="W132" s="758"/>
      <c r="X132" s="758"/>
      <c r="Y132" s="758"/>
      <c r="Z132" s="759"/>
      <c r="AA132" s="760">
        <v>19.255050189999999</v>
      </c>
      <c r="AB132" s="761"/>
      <c r="AC132" s="761"/>
      <c r="AD132" s="761"/>
      <c r="AE132" s="762"/>
      <c r="AF132" s="763">
        <v>15.98159353</v>
      </c>
      <c r="AG132" s="761"/>
      <c r="AH132" s="761"/>
      <c r="AI132" s="761"/>
      <c r="AJ132" s="762"/>
      <c r="AK132" s="763">
        <v>14.373807810000001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485</v>
      </c>
      <c r="W133" s="737"/>
      <c r="X133" s="737"/>
      <c r="Y133" s="737"/>
      <c r="Z133" s="738"/>
      <c r="AA133" s="739">
        <v>16.899999999999999</v>
      </c>
      <c r="AB133" s="740"/>
      <c r="AC133" s="740"/>
      <c r="AD133" s="740"/>
      <c r="AE133" s="741"/>
      <c r="AF133" s="739">
        <v>17</v>
      </c>
      <c r="AG133" s="740"/>
      <c r="AH133" s="740"/>
      <c r="AI133" s="740"/>
      <c r="AJ133" s="741"/>
      <c r="AK133" s="739">
        <v>16.5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486</v>
      </c>
      <c r="B5" s="248"/>
      <c r="C5" s="248"/>
      <c r="D5" s="248"/>
      <c r="E5" s="248"/>
      <c r="F5" s="248"/>
      <c r="G5" s="248"/>
      <c r="H5" s="248"/>
      <c r="I5" s="248"/>
      <c r="J5" s="248"/>
      <c r="K5" s="248"/>
      <c r="L5" s="248"/>
      <c r="M5" s="248"/>
      <c r="N5" s="248"/>
      <c r="O5" s="249"/>
    </row>
    <row r="6" spans="1:16" ht="13.2">
      <c r="A6" s="250"/>
      <c r="B6" s="246"/>
      <c r="C6" s="246"/>
      <c r="D6" s="246"/>
      <c r="E6" s="246"/>
      <c r="F6" s="246"/>
      <c r="G6" s="251" t="s">
        <v>487</v>
      </c>
      <c r="H6" s="251"/>
      <c r="I6" s="251"/>
      <c r="J6" s="251"/>
      <c r="K6" s="246"/>
      <c r="L6" s="246"/>
      <c r="M6" s="246"/>
      <c r="N6" s="246"/>
    </row>
    <row r="7" spans="1:16" ht="13.2">
      <c r="A7" s="250"/>
      <c r="B7" s="246"/>
      <c r="C7" s="246"/>
      <c r="D7" s="246"/>
      <c r="E7" s="246"/>
      <c r="F7" s="246"/>
      <c r="G7" s="253"/>
      <c r="H7" s="254"/>
      <c r="I7" s="254"/>
      <c r="J7" s="255"/>
      <c r="K7" s="1156" t="s">
        <v>488</v>
      </c>
      <c r="L7" s="256"/>
      <c r="M7" s="257" t="s">
        <v>489</v>
      </c>
      <c r="N7" s="258"/>
    </row>
    <row r="8" spans="1:16" ht="13.2">
      <c r="A8" s="250"/>
      <c r="B8" s="246"/>
      <c r="C8" s="246"/>
      <c r="D8" s="246"/>
      <c r="E8" s="246"/>
      <c r="F8" s="246"/>
      <c r="G8" s="259"/>
      <c r="H8" s="260"/>
      <c r="I8" s="260"/>
      <c r="J8" s="261"/>
      <c r="K8" s="1157"/>
      <c r="L8" s="262" t="s">
        <v>490</v>
      </c>
      <c r="M8" s="263" t="s">
        <v>491</v>
      </c>
      <c r="N8" s="264" t="s">
        <v>492</v>
      </c>
    </row>
    <row r="9" spans="1:16" ht="13.2">
      <c r="A9" s="250"/>
      <c r="B9" s="246"/>
      <c r="C9" s="246"/>
      <c r="D9" s="246"/>
      <c r="E9" s="246"/>
      <c r="F9" s="246"/>
      <c r="G9" s="1170" t="s">
        <v>493</v>
      </c>
      <c r="H9" s="1171"/>
      <c r="I9" s="1171"/>
      <c r="J9" s="1172"/>
      <c r="K9" s="265">
        <v>199214853</v>
      </c>
      <c r="L9" s="266">
        <v>53325</v>
      </c>
      <c r="M9" s="267">
        <v>62452</v>
      </c>
      <c r="N9" s="268">
        <v>-14.6</v>
      </c>
    </row>
    <row r="10" spans="1:16" ht="13.2">
      <c r="A10" s="250"/>
      <c r="B10" s="246"/>
      <c r="C10" s="246"/>
      <c r="D10" s="246"/>
      <c r="E10" s="246"/>
      <c r="F10" s="246"/>
      <c r="G10" s="1170" t="s">
        <v>494</v>
      </c>
      <c r="H10" s="1171"/>
      <c r="I10" s="1171"/>
      <c r="J10" s="1172"/>
      <c r="K10" s="269">
        <v>4100140</v>
      </c>
      <c r="L10" s="270">
        <v>1098</v>
      </c>
      <c r="M10" s="271">
        <v>1462</v>
      </c>
      <c r="N10" s="272">
        <v>-24.9</v>
      </c>
    </row>
    <row r="11" spans="1:16" ht="13.5" customHeight="1">
      <c r="A11" s="250"/>
      <c r="B11" s="246"/>
      <c r="C11" s="246"/>
      <c r="D11" s="246"/>
      <c r="E11" s="246"/>
      <c r="F11" s="246"/>
      <c r="G11" s="1170" t="s">
        <v>495</v>
      </c>
      <c r="H11" s="1171"/>
      <c r="I11" s="1171"/>
      <c r="J11" s="1172"/>
      <c r="K11" s="269">
        <v>365</v>
      </c>
      <c r="L11" s="270">
        <v>0</v>
      </c>
      <c r="M11" s="271">
        <v>131</v>
      </c>
      <c r="N11" s="272">
        <v>-100</v>
      </c>
    </row>
    <row r="12" spans="1:16" ht="13.5" customHeight="1">
      <c r="A12" s="250"/>
      <c r="B12" s="246"/>
      <c r="C12" s="246"/>
      <c r="D12" s="246"/>
      <c r="E12" s="246"/>
      <c r="F12" s="246"/>
      <c r="G12" s="1170" t="s">
        <v>496</v>
      </c>
      <c r="H12" s="1171"/>
      <c r="I12" s="1171"/>
      <c r="J12" s="1172"/>
      <c r="K12" s="269">
        <v>2924534</v>
      </c>
      <c r="L12" s="270">
        <v>783</v>
      </c>
      <c r="M12" s="271">
        <v>1277</v>
      </c>
      <c r="N12" s="272">
        <v>-38.700000000000003</v>
      </c>
    </row>
    <row r="13" spans="1:16" ht="13.5" customHeight="1">
      <c r="A13" s="250"/>
      <c r="B13" s="246"/>
      <c r="C13" s="246"/>
      <c r="D13" s="246"/>
      <c r="E13" s="246"/>
      <c r="F13" s="246"/>
      <c r="G13" s="1170" t="s">
        <v>497</v>
      </c>
      <c r="H13" s="1171"/>
      <c r="I13" s="1171"/>
      <c r="J13" s="1172"/>
      <c r="K13" s="269" t="s">
        <v>498</v>
      </c>
      <c r="L13" s="270" t="s">
        <v>498</v>
      </c>
      <c r="M13" s="271">
        <v>5</v>
      </c>
      <c r="N13" s="272" t="s">
        <v>498</v>
      </c>
    </row>
    <row r="14" spans="1:16" ht="13.5" customHeight="1">
      <c r="A14" s="250"/>
      <c r="B14" s="246"/>
      <c r="C14" s="246"/>
      <c r="D14" s="246"/>
      <c r="E14" s="246"/>
      <c r="F14" s="246"/>
      <c r="G14" s="1170" t="s">
        <v>499</v>
      </c>
      <c r="H14" s="1171"/>
      <c r="I14" s="1171"/>
      <c r="J14" s="1172"/>
      <c r="K14" s="269">
        <v>7198918</v>
      </c>
      <c r="L14" s="270">
        <v>1927</v>
      </c>
      <c r="M14" s="271">
        <v>1919</v>
      </c>
      <c r="N14" s="272">
        <v>0.4</v>
      </c>
    </row>
    <row r="15" spans="1:16" ht="13.5" customHeight="1">
      <c r="A15" s="250"/>
      <c r="B15" s="246"/>
      <c r="C15" s="246"/>
      <c r="D15" s="246"/>
      <c r="E15" s="246"/>
      <c r="F15" s="246"/>
      <c r="G15" s="1170" t="s">
        <v>500</v>
      </c>
      <c r="H15" s="1171"/>
      <c r="I15" s="1171"/>
      <c r="J15" s="1172"/>
      <c r="K15" s="269">
        <v>5131311</v>
      </c>
      <c r="L15" s="270">
        <v>1374</v>
      </c>
      <c r="M15" s="271">
        <v>1219</v>
      </c>
      <c r="N15" s="272">
        <v>12.7</v>
      </c>
    </row>
    <row r="16" spans="1:16" ht="13.2">
      <c r="A16" s="250"/>
      <c r="B16" s="246"/>
      <c r="C16" s="246"/>
      <c r="D16" s="246"/>
      <c r="E16" s="246"/>
      <c r="F16" s="246"/>
      <c r="G16" s="1173" t="s">
        <v>501</v>
      </c>
      <c r="H16" s="1174"/>
      <c r="I16" s="1174"/>
      <c r="J16" s="1175"/>
      <c r="K16" s="270">
        <v>-13324010</v>
      </c>
      <c r="L16" s="270">
        <v>-3567</v>
      </c>
      <c r="M16" s="271">
        <v>-4920</v>
      </c>
      <c r="N16" s="272">
        <v>-27.5</v>
      </c>
    </row>
    <row r="17" spans="1:16" ht="13.2">
      <c r="A17" s="250"/>
      <c r="B17" s="246"/>
      <c r="C17" s="246"/>
      <c r="D17" s="246"/>
      <c r="E17" s="246"/>
      <c r="F17" s="246"/>
      <c r="G17" s="1173" t="s">
        <v>172</v>
      </c>
      <c r="H17" s="1174"/>
      <c r="I17" s="1174"/>
      <c r="J17" s="1175"/>
      <c r="K17" s="270">
        <v>205246111</v>
      </c>
      <c r="L17" s="270">
        <v>54940</v>
      </c>
      <c r="M17" s="271">
        <v>63546</v>
      </c>
      <c r="N17" s="272">
        <v>-13.5</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502</v>
      </c>
      <c r="H19" s="246"/>
      <c r="I19" s="246"/>
      <c r="J19" s="246"/>
      <c r="K19" s="246"/>
      <c r="L19" s="246"/>
      <c r="M19" s="246"/>
      <c r="N19" s="246"/>
    </row>
    <row r="20" spans="1:16" ht="13.2">
      <c r="A20" s="250"/>
      <c r="B20" s="246"/>
      <c r="C20" s="246"/>
      <c r="D20" s="246"/>
      <c r="E20" s="246"/>
      <c r="F20" s="246"/>
      <c r="G20" s="274"/>
      <c r="H20" s="275"/>
      <c r="I20" s="275"/>
      <c r="J20" s="276"/>
      <c r="K20" s="277" t="s">
        <v>503</v>
      </c>
      <c r="L20" s="278" t="s">
        <v>504</v>
      </c>
      <c r="M20" s="279" t="s">
        <v>505</v>
      </c>
      <c r="N20" s="280"/>
    </row>
    <row r="21" spans="1:16" s="286" customFormat="1" ht="13.2">
      <c r="A21" s="281"/>
      <c r="B21" s="251"/>
      <c r="C21" s="251"/>
      <c r="D21" s="251"/>
      <c r="E21" s="251"/>
      <c r="F21" s="251"/>
      <c r="G21" s="1167" t="s">
        <v>506</v>
      </c>
      <c r="H21" s="1168"/>
      <c r="I21" s="1168"/>
      <c r="J21" s="1169"/>
      <c r="K21" s="282">
        <v>9.6300000000000008</v>
      </c>
      <c r="L21" s="283">
        <v>10.75</v>
      </c>
      <c r="M21" s="284">
        <v>-1.1200000000000001</v>
      </c>
      <c r="N21" s="251"/>
      <c r="O21" s="285"/>
      <c r="P21" s="281"/>
    </row>
    <row r="22" spans="1:16" s="286" customFormat="1" ht="13.2">
      <c r="A22" s="281"/>
      <c r="B22" s="251"/>
      <c r="C22" s="251"/>
      <c r="D22" s="251"/>
      <c r="E22" s="251"/>
      <c r="F22" s="251"/>
      <c r="G22" s="1167" t="s">
        <v>507</v>
      </c>
      <c r="H22" s="1168"/>
      <c r="I22" s="1168"/>
      <c r="J22" s="1169"/>
      <c r="K22" s="287">
        <v>100.6</v>
      </c>
      <c r="L22" s="288">
        <v>99.9</v>
      </c>
      <c r="M22" s="289">
        <v>0.7</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508</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509</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510</v>
      </c>
      <c r="H29" s="251"/>
      <c r="I29" s="251"/>
      <c r="J29" s="251"/>
      <c r="K29" s="246"/>
      <c r="L29" s="246"/>
      <c r="M29" s="246"/>
      <c r="N29" s="246"/>
      <c r="O29" s="295"/>
    </row>
    <row r="30" spans="1:16" ht="13.2">
      <c r="A30" s="250"/>
      <c r="B30" s="246"/>
      <c r="C30" s="246"/>
      <c r="D30" s="246"/>
      <c r="E30" s="246"/>
      <c r="F30" s="246"/>
      <c r="G30" s="253"/>
      <c r="H30" s="254"/>
      <c r="I30" s="254"/>
      <c r="J30" s="255"/>
      <c r="K30" s="1156" t="s">
        <v>488</v>
      </c>
      <c r="L30" s="256"/>
      <c r="M30" s="257" t="s">
        <v>489</v>
      </c>
      <c r="N30" s="258"/>
    </row>
    <row r="31" spans="1:16" ht="13.2">
      <c r="A31" s="250"/>
      <c r="B31" s="246"/>
      <c r="C31" s="246"/>
      <c r="D31" s="246"/>
      <c r="E31" s="246"/>
      <c r="F31" s="246"/>
      <c r="G31" s="259"/>
      <c r="H31" s="260"/>
      <c r="I31" s="260"/>
      <c r="J31" s="261"/>
      <c r="K31" s="1157"/>
      <c r="L31" s="262" t="s">
        <v>490</v>
      </c>
      <c r="M31" s="263" t="s">
        <v>491</v>
      </c>
      <c r="N31" s="264" t="s">
        <v>492</v>
      </c>
    </row>
    <row r="32" spans="1:16" ht="27" customHeight="1">
      <c r="A32" s="250"/>
      <c r="B32" s="246"/>
      <c r="C32" s="246"/>
      <c r="D32" s="246"/>
      <c r="E32" s="246"/>
      <c r="F32" s="246"/>
      <c r="G32" s="1158" t="s">
        <v>511</v>
      </c>
      <c r="H32" s="1159"/>
      <c r="I32" s="1159"/>
      <c r="J32" s="1160"/>
      <c r="K32" s="296">
        <v>106090308</v>
      </c>
      <c r="L32" s="296">
        <v>28398</v>
      </c>
      <c r="M32" s="297">
        <v>33321</v>
      </c>
      <c r="N32" s="298">
        <v>-14.8</v>
      </c>
    </row>
    <row r="33" spans="1:16" ht="13.5" customHeight="1">
      <c r="A33" s="250"/>
      <c r="B33" s="246"/>
      <c r="C33" s="246"/>
      <c r="D33" s="246"/>
      <c r="E33" s="246"/>
      <c r="F33" s="246"/>
      <c r="G33" s="1158" t="s">
        <v>512</v>
      </c>
      <c r="H33" s="1159"/>
      <c r="I33" s="1159"/>
      <c r="J33" s="1160"/>
      <c r="K33" s="296">
        <v>42138528</v>
      </c>
      <c r="L33" s="296">
        <v>11280</v>
      </c>
      <c r="M33" s="297">
        <v>3258</v>
      </c>
      <c r="N33" s="298">
        <v>246.2</v>
      </c>
    </row>
    <row r="34" spans="1:16" ht="27" customHeight="1">
      <c r="A34" s="250"/>
      <c r="B34" s="246"/>
      <c r="C34" s="246"/>
      <c r="D34" s="246"/>
      <c r="E34" s="246"/>
      <c r="F34" s="246"/>
      <c r="G34" s="1158" t="s">
        <v>513</v>
      </c>
      <c r="H34" s="1159"/>
      <c r="I34" s="1159"/>
      <c r="J34" s="1160"/>
      <c r="K34" s="296">
        <v>74181680</v>
      </c>
      <c r="L34" s="296">
        <v>19857</v>
      </c>
      <c r="M34" s="297">
        <v>20639</v>
      </c>
      <c r="N34" s="298">
        <v>-3.8</v>
      </c>
    </row>
    <row r="35" spans="1:16" ht="27" customHeight="1">
      <c r="A35" s="250"/>
      <c r="B35" s="246"/>
      <c r="C35" s="246"/>
      <c r="D35" s="246"/>
      <c r="E35" s="246"/>
      <c r="F35" s="246"/>
      <c r="G35" s="1158" t="s">
        <v>514</v>
      </c>
      <c r="H35" s="1159"/>
      <c r="I35" s="1159"/>
      <c r="J35" s="1160"/>
      <c r="K35" s="296">
        <v>57350506</v>
      </c>
      <c r="L35" s="296">
        <v>15351</v>
      </c>
      <c r="M35" s="297">
        <v>12279</v>
      </c>
      <c r="N35" s="298">
        <v>25</v>
      </c>
    </row>
    <row r="36" spans="1:16" ht="27" customHeight="1">
      <c r="A36" s="250"/>
      <c r="B36" s="246"/>
      <c r="C36" s="246"/>
      <c r="D36" s="246"/>
      <c r="E36" s="246"/>
      <c r="F36" s="246"/>
      <c r="G36" s="1158" t="s">
        <v>515</v>
      </c>
      <c r="H36" s="1159"/>
      <c r="I36" s="1159"/>
      <c r="J36" s="1160"/>
      <c r="K36" s="296" t="s">
        <v>498</v>
      </c>
      <c r="L36" s="296" t="s">
        <v>498</v>
      </c>
      <c r="M36" s="297">
        <v>229</v>
      </c>
      <c r="N36" s="298" t="s">
        <v>498</v>
      </c>
    </row>
    <row r="37" spans="1:16" ht="13.5" customHeight="1">
      <c r="A37" s="250"/>
      <c r="B37" s="246"/>
      <c r="C37" s="246"/>
      <c r="D37" s="246"/>
      <c r="E37" s="246"/>
      <c r="F37" s="246"/>
      <c r="G37" s="1158" t="s">
        <v>516</v>
      </c>
      <c r="H37" s="1159"/>
      <c r="I37" s="1159"/>
      <c r="J37" s="1160"/>
      <c r="K37" s="296">
        <v>1652743</v>
      </c>
      <c r="L37" s="296">
        <v>442</v>
      </c>
      <c r="M37" s="297">
        <v>1150</v>
      </c>
      <c r="N37" s="298">
        <v>-61.6</v>
      </c>
    </row>
    <row r="38" spans="1:16" ht="27" customHeight="1">
      <c r="A38" s="250"/>
      <c r="B38" s="246"/>
      <c r="C38" s="246"/>
      <c r="D38" s="246"/>
      <c r="E38" s="246"/>
      <c r="F38" s="246"/>
      <c r="G38" s="1161" t="s">
        <v>517</v>
      </c>
      <c r="H38" s="1162"/>
      <c r="I38" s="1162"/>
      <c r="J38" s="1163"/>
      <c r="K38" s="299" t="s">
        <v>498</v>
      </c>
      <c r="L38" s="299" t="s">
        <v>498</v>
      </c>
      <c r="M38" s="300">
        <v>1</v>
      </c>
      <c r="N38" s="301" t="s">
        <v>498</v>
      </c>
      <c r="O38" s="295"/>
    </row>
    <row r="39" spans="1:16" ht="13.2">
      <c r="A39" s="250"/>
      <c r="B39" s="246"/>
      <c r="C39" s="246"/>
      <c r="D39" s="246"/>
      <c r="E39" s="246"/>
      <c r="F39" s="246"/>
      <c r="G39" s="1161" t="s">
        <v>518</v>
      </c>
      <c r="H39" s="1162"/>
      <c r="I39" s="1162"/>
      <c r="J39" s="1163"/>
      <c r="K39" s="302">
        <v>-67667450</v>
      </c>
      <c r="L39" s="302">
        <v>-18113</v>
      </c>
      <c r="M39" s="303">
        <v>-17392</v>
      </c>
      <c r="N39" s="304">
        <v>4.0999999999999996</v>
      </c>
      <c r="O39" s="295"/>
    </row>
    <row r="40" spans="1:16" ht="27" customHeight="1">
      <c r="A40" s="250"/>
      <c r="B40" s="246"/>
      <c r="C40" s="246"/>
      <c r="D40" s="246"/>
      <c r="E40" s="246"/>
      <c r="F40" s="246"/>
      <c r="G40" s="1158" t="s">
        <v>519</v>
      </c>
      <c r="H40" s="1159"/>
      <c r="I40" s="1159"/>
      <c r="J40" s="1160"/>
      <c r="K40" s="302">
        <v>-111965321</v>
      </c>
      <c r="L40" s="302">
        <v>-29971</v>
      </c>
      <c r="M40" s="303">
        <v>-34463</v>
      </c>
      <c r="N40" s="304">
        <v>-13</v>
      </c>
      <c r="O40" s="295"/>
    </row>
    <row r="41" spans="1:16" ht="13.2">
      <c r="A41" s="250"/>
      <c r="B41" s="246"/>
      <c r="C41" s="246"/>
      <c r="D41" s="246"/>
      <c r="E41" s="246"/>
      <c r="F41" s="246"/>
      <c r="G41" s="1164" t="s">
        <v>284</v>
      </c>
      <c r="H41" s="1165"/>
      <c r="I41" s="1165"/>
      <c r="J41" s="1166"/>
      <c r="K41" s="296">
        <v>101780994</v>
      </c>
      <c r="L41" s="302">
        <v>27244</v>
      </c>
      <c r="M41" s="303">
        <v>19023</v>
      </c>
      <c r="N41" s="304">
        <v>43.2</v>
      </c>
      <c r="O41" s="295"/>
    </row>
    <row r="42" spans="1:16" ht="13.2">
      <c r="A42" s="250"/>
      <c r="B42" s="246"/>
      <c r="C42" s="246"/>
      <c r="D42" s="246"/>
      <c r="E42" s="246"/>
      <c r="F42" s="246"/>
      <c r="G42" s="305" t="s">
        <v>520</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521</v>
      </c>
      <c r="B47" s="246"/>
      <c r="C47" s="246"/>
      <c r="D47" s="246"/>
      <c r="E47" s="246"/>
      <c r="F47" s="246"/>
      <c r="G47" s="246"/>
      <c r="H47" s="246"/>
      <c r="I47" s="246"/>
      <c r="J47" s="246"/>
      <c r="K47" s="246"/>
      <c r="L47" s="246"/>
      <c r="M47" s="246"/>
      <c r="N47" s="246"/>
    </row>
    <row r="48" spans="1:16" ht="13.2">
      <c r="A48" s="250"/>
      <c r="B48" s="246"/>
      <c r="C48" s="246"/>
      <c r="D48" s="246"/>
      <c r="E48" s="246"/>
      <c r="F48" s="246"/>
      <c r="G48" s="310" t="s">
        <v>522</v>
      </c>
      <c r="H48" s="310"/>
      <c r="I48" s="310"/>
      <c r="J48" s="310"/>
      <c r="K48" s="310"/>
      <c r="L48" s="310"/>
      <c r="M48" s="311"/>
      <c r="N48" s="310"/>
    </row>
    <row r="49" spans="1:14" ht="13.5" customHeight="1">
      <c r="A49" s="250"/>
      <c r="B49" s="246"/>
      <c r="C49" s="246"/>
      <c r="D49" s="246"/>
      <c r="E49" s="246"/>
      <c r="F49" s="246"/>
      <c r="G49" s="312"/>
      <c r="H49" s="313"/>
      <c r="I49" s="1151" t="s">
        <v>488</v>
      </c>
      <c r="J49" s="1153" t="s">
        <v>523</v>
      </c>
      <c r="K49" s="1154"/>
      <c r="L49" s="1154"/>
      <c r="M49" s="1154"/>
      <c r="N49" s="1155"/>
    </row>
    <row r="50" spans="1:14" ht="13.2">
      <c r="A50" s="250"/>
      <c r="B50" s="246"/>
      <c r="C50" s="246"/>
      <c r="D50" s="246"/>
      <c r="E50" s="246"/>
      <c r="F50" s="246"/>
      <c r="G50" s="314"/>
      <c r="H50" s="315"/>
      <c r="I50" s="1152"/>
      <c r="J50" s="316" t="s">
        <v>524</v>
      </c>
      <c r="K50" s="317" t="s">
        <v>525</v>
      </c>
      <c r="L50" s="318" t="s">
        <v>526</v>
      </c>
      <c r="M50" s="319" t="s">
        <v>527</v>
      </c>
      <c r="N50" s="320" t="s">
        <v>528</v>
      </c>
    </row>
    <row r="51" spans="1:14" ht="13.2">
      <c r="A51" s="250"/>
      <c r="B51" s="246"/>
      <c r="C51" s="246"/>
      <c r="D51" s="246"/>
      <c r="E51" s="246"/>
      <c r="F51" s="246"/>
      <c r="G51" s="312" t="s">
        <v>529</v>
      </c>
      <c r="H51" s="313"/>
      <c r="I51" s="321">
        <v>171313122</v>
      </c>
      <c r="J51" s="322">
        <v>46203</v>
      </c>
      <c r="K51" s="323">
        <v>2.2999999999999998</v>
      </c>
      <c r="L51" s="324">
        <v>47129</v>
      </c>
      <c r="M51" s="325">
        <v>-3.4</v>
      </c>
      <c r="N51" s="326">
        <v>5.7</v>
      </c>
    </row>
    <row r="52" spans="1:14" ht="13.2">
      <c r="A52" s="250"/>
      <c r="B52" s="246"/>
      <c r="C52" s="246"/>
      <c r="D52" s="246"/>
      <c r="E52" s="246"/>
      <c r="F52" s="246"/>
      <c r="G52" s="327"/>
      <c r="H52" s="328" t="s">
        <v>530</v>
      </c>
      <c r="I52" s="329">
        <v>90147694</v>
      </c>
      <c r="J52" s="330">
        <v>24313</v>
      </c>
      <c r="K52" s="331">
        <v>-22.3</v>
      </c>
      <c r="L52" s="332">
        <v>23069</v>
      </c>
      <c r="M52" s="333">
        <v>-10.199999999999999</v>
      </c>
      <c r="N52" s="334">
        <v>-12.1</v>
      </c>
    </row>
    <row r="53" spans="1:14" ht="13.2">
      <c r="A53" s="250"/>
      <c r="B53" s="246"/>
      <c r="C53" s="246"/>
      <c r="D53" s="246"/>
      <c r="E53" s="246"/>
      <c r="F53" s="246"/>
      <c r="G53" s="312" t="s">
        <v>531</v>
      </c>
      <c r="H53" s="313"/>
      <c r="I53" s="321">
        <v>184900554</v>
      </c>
      <c r="J53" s="322">
        <v>49782</v>
      </c>
      <c r="K53" s="323">
        <v>7.7</v>
      </c>
      <c r="L53" s="324">
        <v>50848</v>
      </c>
      <c r="M53" s="325">
        <v>7.9</v>
      </c>
      <c r="N53" s="326">
        <v>-0.2</v>
      </c>
    </row>
    <row r="54" spans="1:14" ht="13.2">
      <c r="A54" s="250"/>
      <c r="B54" s="246"/>
      <c r="C54" s="246"/>
      <c r="D54" s="246"/>
      <c r="E54" s="246"/>
      <c r="F54" s="246"/>
      <c r="G54" s="327"/>
      <c r="H54" s="328" t="s">
        <v>530</v>
      </c>
      <c r="I54" s="329">
        <v>92856159</v>
      </c>
      <c r="J54" s="330">
        <v>25000</v>
      </c>
      <c r="K54" s="331">
        <v>2.8</v>
      </c>
      <c r="L54" s="332">
        <v>22583</v>
      </c>
      <c r="M54" s="333">
        <v>-2.1</v>
      </c>
      <c r="N54" s="334">
        <v>4.9000000000000004</v>
      </c>
    </row>
    <row r="55" spans="1:14" ht="13.2">
      <c r="A55" s="250"/>
      <c r="B55" s="246"/>
      <c r="C55" s="246"/>
      <c r="D55" s="246"/>
      <c r="E55" s="246"/>
      <c r="F55" s="246"/>
      <c r="G55" s="312" t="s">
        <v>532</v>
      </c>
      <c r="H55" s="313"/>
      <c r="I55" s="321">
        <v>176985806</v>
      </c>
      <c r="J55" s="322">
        <v>47548</v>
      </c>
      <c r="K55" s="323">
        <v>-4.5</v>
      </c>
      <c r="L55" s="324">
        <v>53572</v>
      </c>
      <c r="M55" s="325">
        <v>5.4</v>
      </c>
      <c r="N55" s="326">
        <v>-9.9</v>
      </c>
    </row>
    <row r="56" spans="1:14" ht="13.2">
      <c r="A56" s="250"/>
      <c r="B56" s="246"/>
      <c r="C56" s="246"/>
      <c r="D56" s="246"/>
      <c r="E56" s="246"/>
      <c r="F56" s="246"/>
      <c r="G56" s="327"/>
      <c r="H56" s="328" t="s">
        <v>530</v>
      </c>
      <c r="I56" s="329">
        <v>92022290</v>
      </c>
      <c r="J56" s="330">
        <v>24722</v>
      </c>
      <c r="K56" s="331">
        <v>-1.1000000000000001</v>
      </c>
      <c r="L56" s="332">
        <v>25259</v>
      </c>
      <c r="M56" s="333">
        <v>11.8</v>
      </c>
      <c r="N56" s="334">
        <v>-12.9</v>
      </c>
    </row>
    <row r="57" spans="1:14" ht="13.2">
      <c r="A57" s="250"/>
      <c r="B57" s="246"/>
      <c r="C57" s="246"/>
      <c r="D57" s="246"/>
      <c r="E57" s="246"/>
      <c r="F57" s="246"/>
      <c r="G57" s="312" t="s">
        <v>533</v>
      </c>
      <c r="H57" s="313"/>
      <c r="I57" s="321">
        <v>218055108</v>
      </c>
      <c r="J57" s="322">
        <v>58470</v>
      </c>
      <c r="K57" s="323">
        <v>23</v>
      </c>
      <c r="L57" s="324">
        <v>51898</v>
      </c>
      <c r="M57" s="325">
        <v>-3.1</v>
      </c>
      <c r="N57" s="326">
        <v>26.1</v>
      </c>
    </row>
    <row r="58" spans="1:14" ht="13.2">
      <c r="A58" s="250"/>
      <c r="B58" s="246"/>
      <c r="C58" s="246"/>
      <c r="D58" s="246"/>
      <c r="E58" s="246"/>
      <c r="F58" s="246"/>
      <c r="G58" s="327"/>
      <c r="H58" s="328" t="s">
        <v>530</v>
      </c>
      <c r="I58" s="329">
        <v>118228104</v>
      </c>
      <c r="J58" s="330">
        <v>31702</v>
      </c>
      <c r="K58" s="331">
        <v>28.2</v>
      </c>
      <c r="L58" s="332">
        <v>25986</v>
      </c>
      <c r="M58" s="333">
        <v>2.9</v>
      </c>
      <c r="N58" s="334">
        <v>25.3</v>
      </c>
    </row>
    <row r="59" spans="1:14" ht="13.2">
      <c r="A59" s="250"/>
      <c r="B59" s="246"/>
      <c r="C59" s="246"/>
      <c r="D59" s="246"/>
      <c r="E59" s="246"/>
      <c r="F59" s="246"/>
      <c r="G59" s="312" t="s">
        <v>534</v>
      </c>
      <c r="H59" s="313"/>
      <c r="I59" s="321">
        <v>217342707</v>
      </c>
      <c r="J59" s="322">
        <v>58178</v>
      </c>
      <c r="K59" s="323">
        <v>-0.5</v>
      </c>
      <c r="L59" s="324">
        <v>51684</v>
      </c>
      <c r="M59" s="325">
        <v>-0.4</v>
      </c>
      <c r="N59" s="326">
        <v>-0.1</v>
      </c>
    </row>
    <row r="60" spans="1:14" ht="13.2">
      <c r="A60" s="250"/>
      <c r="B60" s="246"/>
      <c r="C60" s="246"/>
      <c r="D60" s="246"/>
      <c r="E60" s="246"/>
      <c r="F60" s="246"/>
      <c r="G60" s="327"/>
      <c r="H60" s="328" t="s">
        <v>530</v>
      </c>
      <c r="I60" s="335">
        <v>126935454</v>
      </c>
      <c r="J60" s="330">
        <v>33978</v>
      </c>
      <c r="K60" s="331">
        <v>7.2</v>
      </c>
      <c r="L60" s="332">
        <v>26671</v>
      </c>
      <c r="M60" s="333">
        <v>2.6</v>
      </c>
      <c r="N60" s="334">
        <v>4.5999999999999996</v>
      </c>
    </row>
    <row r="61" spans="1:14" ht="13.2">
      <c r="A61" s="250"/>
      <c r="B61" s="246"/>
      <c r="C61" s="246"/>
      <c r="D61" s="246"/>
      <c r="E61" s="246"/>
      <c r="F61" s="246"/>
      <c r="G61" s="312" t="s">
        <v>535</v>
      </c>
      <c r="H61" s="336"/>
      <c r="I61" s="337">
        <v>193719459</v>
      </c>
      <c r="J61" s="338">
        <v>52036</v>
      </c>
      <c r="K61" s="339">
        <v>5.6</v>
      </c>
      <c r="L61" s="340">
        <v>51026</v>
      </c>
      <c r="M61" s="341">
        <v>1.3</v>
      </c>
      <c r="N61" s="326">
        <v>4.3</v>
      </c>
    </row>
    <row r="62" spans="1:14" ht="13.2">
      <c r="A62" s="250"/>
      <c r="B62" s="246"/>
      <c r="C62" s="246"/>
      <c r="D62" s="246"/>
      <c r="E62" s="246"/>
      <c r="F62" s="246"/>
      <c r="G62" s="327"/>
      <c r="H62" s="328" t="s">
        <v>530</v>
      </c>
      <c r="I62" s="329">
        <v>104037940</v>
      </c>
      <c r="J62" s="330">
        <v>27943</v>
      </c>
      <c r="K62" s="331">
        <v>3</v>
      </c>
      <c r="L62" s="332">
        <v>24714</v>
      </c>
      <c r="M62" s="333">
        <v>1</v>
      </c>
      <c r="N62" s="334">
        <v>2</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537</v>
      </c>
      <c r="G46" s="8" t="s">
        <v>538</v>
      </c>
      <c r="H46" s="8" t="s">
        <v>539</v>
      </c>
      <c r="I46" s="8" t="s">
        <v>540</v>
      </c>
      <c r="J46" s="9" t="s">
        <v>541</v>
      </c>
    </row>
    <row r="47" spans="2:10" ht="57.75" customHeight="1">
      <c r="B47" s="10"/>
      <c r="C47" s="1176" t="s">
        <v>3</v>
      </c>
      <c r="D47" s="1176"/>
      <c r="E47" s="1177"/>
      <c r="F47" s="11">
        <v>1.59</v>
      </c>
      <c r="G47" s="12">
        <v>2.2999999999999998</v>
      </c>
      <c r="H47" s="12">
        <v>2.31</v>
      </c>
      <c r="I47" s="12">
        <v>2.84</v>
      </c>
      <c r="J47" s="13">
        <v>2.12</v>
      </c>
    </row>
    <row r="48" spans="2:10" ht="57.75" customHeight="1">
      <c r="B48" s="14"/>
      <c r="C48" s="1178" t="s">
        <v>4</v>
      </c>
      <c r="D48" s="1178"/>
      <c r="E48" s="1179"/>
      <c r="F48" s="15">
        <v>1.02</v>
      </c>
      <c r="G48" s="16">
        <v>2.23</v>
      </c>
      <c r="H48" s="16">
        <v>1.3</v>
      </c>
      <c r="I48" s="16">
        <v>1.59</v>
      </c>
      <c r="J48" s="17">
        <v>1</v>
      </c>
    </row>
    <row r="49" spans="2:10" ht="57.75" customHeight="1" thickBot="1">
      <c r="B49" s="18"/>
      <c r="C49" s="1180" t="s">
        <v>5</v>
      </c>
      <c r="D49" s="1180"/>
      <c r="E49" s="1181"/>
      <c r="F49" s="19" t="s">
        <v>542</v>
      </c>
      <c r="G49" s="20">
        <v>1.89</v>
      </c>
      <c r="H49" s="20" t="s">
        <v>543</v>
      </c>
      <c r="I49" s="20">
        <v>0.64</v>
      </c>
      <c r="J49" s="21" t="s">
        <v>544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lpstr>公会計指標分析・財政指標組合せ分析表!Print_Area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建</dc:creator>
  <cp:lastModifiedBy>Administrator</cp:lastModifiedBy>
  <dcterms:created xsi:type="dcterms:W3CDTF">2018-10-31T06:07:56Z</dcterms:created>
  <dcterms:modified xsi:type="dcterms:W3CDTF">2018-11-28T10:13:57Z</dcterms:modified>
</cp:coreProperties>
</file>